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12"/>
  <workbookPr defaultThemeVersion="166925"/>
  <mc:AlternateContent xmlns:mc="http://schemas.openxmlformats.org/markup-compatibility/2006">
    <mc:Choice Requires="x15">
      <x15ac:absPath xmlns:x15ac="http://schemas.microsoft.com/office/spreadsheetml/2010/11/ac" url="C:\Users\PPS1021\Documents\"/>
    </mc:Choice>
  </mc:AlternateContent>
  <xr:revisionPtr revIDLastSave="1533" documentId="13_ncr:1_{AB20D716-BCF7-40E1-955C-4A32C60FB3F4}" xr6:coauthVersionLast="47" xr6:coauthVersionMax="47" xr10:uidLastSave="{8A25760F-7CF4-40FF-98B2-B076992DCDD2}"/>
  <bookViews>
    <workbookView xWindow="-108" yWindow="-108" windowWidth="23256" windowHeight="12576" firstSheet="1" activeTab="1" xr2:uid="{69FCA6B6-97E2-459F-A1DB-7A176E95A2B0}"/>
  </bookViews>
  <sheets>
    <sheet name="Blad1" sheetId="1" r:id="rId1"/>
    <sheet name="Bezwaren en deelbesluite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1" i="1" l="1"/>
  <c r="E23" i="2"/>
  <c r="E22" i="2"/>
  <c r="I100" i="1"/>
  <c r="E21" i="2"/>
  <c r="I110" i="1"/>
  <c r="E20" i="2"/>
  <c r="I85" i="1"/>
  <c r="E19" i="2"/>
  <c r="I66" i="1"/>
  <c r="E42" i="1"/>
  <c r="H42" i="1" s="1"/>
  <c r="E18" i="2"/>
  <c r="E8" i="2"/>
  <c r="E9" i="2"/>
  <c r="E10" i="2"/>
  <c r="E11" i="2"/>
  <c r="E12" i="2"/>
  <c r="E13" i="2"/>
  <c r="E14" i="2"/>
  <c r="I10" i="1"/>
  <c r="E8" i="1"/>
  <c r="H8" i="1" s="1"/>
  <c r="E112" i="1"/>
  <c r="H112" i="1" s="1"/>
  <c r="E111" i="1"/>
  <c r="H111" i="1" s="1"/>
  <c r="E110" i="1"/>
  <c r="H110" i="1" s="1"/>
  <c r="E109" i="1"/>
  <c r="H109" i="1" s="1"/>
  <c r="E108" i="1"/>
  <c r="H108" i="1" s="1"/>
  <c r="E107" i="1"/>
  <c r="H107" i="1" s="1"/>
  <c r="E106" i="1"/>
  <c r="H106" i="1" s="1"/>
  <c r="E105" i="1"/>
  <c r="H105" i="1" s="1"/>
  <c r="E104" i="1"/>
  <c r="H104" i="1" s="1"/>
  <c r="E79" i="1"/>
  <c r="H79" i="1" s="1"/>
  <c r="E73" i="1"/>
  <c r="E69" i="1"/>
  <c r="H69" i="1" s="1"/>
  <c r="E58" i="1"/>
  <c r="H58" i="1"/>
  <c r="E41" i="1"/>
  <c r="H41" i="1"/>
  <c r="E2" i="2"/>
  <c r="E101" i="1"/>
  <c r="H101" i="1" s="1"/>
  <c r="E103" i="1"/>
  <c r="H103" i="1" s="1"/>
  <c r="E102" i="1"/>
  <c r="H102" i="1" s="1"/>
  <c r="E100" i="1"/>
  <c r="H100" i="1"/>
  <c r="E26" i="1"/>
  <c r="H26" i="1"/>
  <c r="E97" i="1"/>
  <c r="H97" i="1"/>
  <c r="E87" i="1"/>
  <c r="H87" i="1"/>
  <c r="E85" i="1"/>
  <c r="H85" i="1"/>
  <c r="E48" i="1"/>
  <c r="E49" i="1"/>
  <c r="E50" i="1"/>
  <c r="E51" i="1"/>
  <c r="E52" i="1"/>
  <c r="E53" i="1"/>
  <c r="E54" i="1"/>
  <c r="E55" i="1"/>
  <c r="E56" i="1"/>
  <c r="E57" i="1"/>
  <c r="E47" i="1"/>
  <c r="E84" i="1"/>
  <c r="E86" i="1"/>
  <c r="E88" i="1"/>
  <c r="E89" i="1"/>
  <c r="E90" i="1"/>
  <c r="E91" i="1"/>
  <c r="E93" i="1"/>
  <c r="E92" i="1"/>
  <c r="E94" i="1"/>
  <c r="E95" i="1"/>
  <c r="E96" i="1"/>
  <c r="E98" i="1"/>
  <c r="E99" i="1"/>
  <c r="H84" i="1"/>
  <c r="H86" i="1"/>
  <c r="H88" i="1"/>
  <c r="H89" i="1"/>
  <c r="H90" i="1"/>
  <c r="H91" i="1"/>
  <c r="H93" i="1"/>
  <c r="H92" i="1"/>
  <c r="H94" i="1"/>
  <c r="H95" i="1"/>
  <c r="H96" i="1"/>
  <c r="H98" i="1"/>
  <c r="H99" i="1"/>
  <c r="H57" i="1"/>
  <c r="H55" i="1"/>
  <c r="H56" i="1"/>
  <c r="H54" i="1"/>
  <c r="H53" i="1"/>
  <c r="H52" i="1"/>
  <c r="H51" i="1"/>
  <c r="H49" i="1"/>
  <c r="H48" i="1"/>
  <c r="H45" i="1"/>
  <c r="H50" i="1"/>
  <c r="E10" i="1"/>
  <c r="H10" i="1" s="1"/>
  <c r="H47" i="1"/>
  <c r="E6" i="2"/>
  <c r="E5" i="2"/>
  <c r="E4" i="2"/>
  <c r="E7" i="2"/>
  <c r="E19" i="1"/>
  <c r="H19" i="1" s="1"/>
  <c r="E44" i="1"/>
  <c r="H44" i="1" s="1"/>
  <c r="E43" i="1"/>
  <c r="H43" i="1" s="1"/>
  <c r="E36" i="1"/>
  <c r="E40" i="1"/>
  <c r="H40" i="1" s="1"/>
  <c r="E39" i="1"/>
  <c r="H39" i="1" s="1"/>
  <c r="E38" i="1"/>
  <c r="H38" i="1" s="1"/>
  <c r="E32" i="1"/>
  <c r="H32" i="1" s="1"/>
  <c r="E24" i="1"/>
  <c r="H24" i="1" s="1"/>
  <c r="E23" i="1"/>
  <c r="H23" i="1" s="1"/>
  <c r="E6" i="1"/>
  <c r="H6" i="1" s="1"/>
  <c r="E37" i="1"/>
  <c r="H37" i="1" s="1"/>
  <c r="E35" i="1"/>
  <c r="H35" i="1" s="1"/>
  <c r="E34" i="1"/>
  <c r="H34" i="1" s="1"/>
  <c r="E33" i="1"/>
  <c r="H33" i="1" s="1"/>
  <c r="E31" i="1"/>
  <c r="H31" i="1" s="1"/>
  <c r="E30" i="1"/>
  <c r="H30" i="1" s="1"/>
  <c r="E29" i="1"/>
  <c r="H29" i="1" s="1"/>
  <c r="E28" i="1"/>
  <c r="H28" i="1" s="1"/>
  <c r="E27" i="1"/>
  <c r="H27" i="1" s="1"/>
  <c r="E25" i="1"/>
  <c r="H25" i="1" s="1"/>
  <c r="E22" i="1"/>
  <c r="H22" i="1" s="1"/>
  <c r="E21" i="1"/>
  <c r="H21" i="1" s="1"/>
  <c r="E20" i="1"/>
  <c r="H20" i="1" s="1"/>
  <c r="E18" i="1"/>
  <c r="H18" i="1" s="1"/>
  <c r="E17" i="1"/>
  <c r="H17" i="1" s="1"/>
  <c r="E16" i="1"/>
  <c r="H16" i="1" s="1"/>
  <c r="E15" i="1"/>
  <c r="H15" i="1" s="1"/>
  <c r="E14" i="1"/>
  <c r="H14" i="1" s="1"/>
  <c r="E12" i="1"/>
  <c r="H12" i="1" s="1"/>
  <c r="E13" i="1"/>
  <c r="H13" i="1" s="1"/>
  <c r="E11" i="1"/>
  <c r="H11" i="1" s="1"/>
  <c r="E9" i="1"/>
  <c r="H9" i="1" s="1"/>
  <c r="E7" i="1"/>
  <c r="H7" i="1" s="1"/>
  <c r="E5" i="1"/>
  <c r="H5" i="1" s="1"/>
  <c r="E4" i="1"/>
  <c r="H4" i="1" s="1"/>
  <c r="E3" i="1"/>
  <c r="H3" i="1" s="1"/>
  <c r="E2" i="1"/>
  <c r="H2" i="1" s="1"/>
  <c r="F71" i="1"/>
  <c r="E70" i="1"/>
  <c r="E68" i="1"/>
  <c r="E59" i="1"/>
  <c r="H59" i="1" s="1"/>
  <c r="E60" i="1"/>
  <c r="H60" i="1" s="1"/>
  <c r="E61" i="1"/>
  <c r="E62" i="1"/>
  <c r="H62" i="1" s="1"/>
  <c r="E64" i="1"/>
  <c r="H64" i="1" s="1"/>
  <c r="E63" i="1"/>
  <c r="H63" i="1" s="1"/>
  <c r="E65" i="1"/>
  <c r="H65" i="1" s="1"/>
  <c r="E83" i="1"/>
  <c r="H83" i="1" s="1"/>
  <c r="I59" i="1"/>
  <c r="H61" i="1"/>
  <c r="H68" i="1"/>
  <c r="H70" i="1"/>
  <c r="F78" i="1"/>
  <c r="E82" i="1"/>
  <c r="H82" i="1" s="1"/>
  <c r="E81" i="1"/>
  <c r="H81" i="1" s="1"/>
  <c r="E76" i="1"/>
  <c r="H76" i="1" s="1"/>
  <c r="E80" i="1"/>
  <c r="H80" i="1" s="1"/>
  <c r="E77" i="1"/>
  <c r="H77" i="1" s="1"/>
  <c r="E75" i="1"/>
  <c r="H75" i="1" s="1"/>
  <c r="E74" i="1"/>
  <c r="H74" i="1" s="1"/>
  <c r="E72" i="1"/>
  <c r="H72" i="1" s="1"/>
  <c r="H36" i="1" l="1"/>
  <c r="A3" i="1"/>
  <c r="A4" i="1" s="1"/>
  <c r="A5" i="1" s="1"/>
  <c r="A6" i="1" s="1"/>
  <c r="A7" i="1"/>
  <c r="A8" i="1" s="1"/>
  <c r="A9" i="1" s="1"/>
  <c r="A10" i="1" s="1"/>
  <c r="A11" i="1" s="1"/>
  <c r="A12" i="1" s="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alcChain>
</file>

<file path=xl/sharedStrings.xml><?xml version="1.0" encoding="utf-8"?>
<sst xmlns="http://schemas.openxmlformats.org/spreadsheetml/2006/main" count="455" uniqueCount="345">
  <si>
    <t>WOB Verzoek</t>
  </si>
  <si>
    <t>Onderwerp</t>
  </si>
  <si>
    <t>Datum van binnenkomst</t>
  </si>
  <si>
    <t>Datum van antwoord</t>
  </si>
  <si>
    <t>Aantal dagen 
in behandeling</t>
  </si>
  <si>
    <t>Indien deelbesluit 1, aantal dagen</t>
  </si>
  <si>
    <t>Indien deelbesluit 2, aantal dagen</t>
  </si>
  <si>
    <t>Binnen de 
termijn afgehandeld</t>
  </si>
  <si>
    <t xml:space="preserve">Omvang document (aantal pagina's)
</t>
  </si>
  <si>
    <t>Bijzonderheden</t>
  </si>
  <si>
    <t>URL</t>
  </si>
  <si>
    <t>Overleg over de aanpak van het verlenen van toegang tot voetbalstadions in verband met het coronavirus in 2020 en 2021</t>
  </si>
  <si>
    <t>https://www.rijksoverheid.nl/ministeries/ministerie-van-justitie-en-veiligheid/documenten/wob-verzoeken/2022/01/19/besluit-wob-verzoek-inzake-het-overleg-over-de-aanpak-van-het-verlenen-van-toegang-tot-voetbalstadions-in-verband-met-het-coronavirus-in-2020-en-2021</t>
  </si>
  <si>
    <t>Correspondentie DJI-leverancier</t>
  </si>
  <si>
    <t>https://www.rijksoverheid.nl/ministeries/ministerie-van-justitie-en-veiligheid/documenten/wob-verzoeken/2022/01/25/besluit-wob-verzoek-correspondentie-dji-leverancier</t>
  </si>
  <si>
    <t>Pegasus</t>
  </si>
  <si>
    <t>Meerdere bezwaren gemaakt tegen het niet binnen de beslistermijn beantwoorden op het Wob-verzoek. Veel stukken tekst gelakt.</t>
  </si>
  <si>
    <t>https://www.rijksoverheid.nl/ministeries/ministerie-van-justitie-en-veiligheid/documenten/wob-verzoeken/2022/01/27/besluit-op-wob-verzoek-inzake-pegasus</t>
  </si>
  <si>
    <t>Wob-verzoek inzake maatwerkvliegers</t>
  </si>
  <si>
    <t>23 november is de aanvraag in behandeling genomen door een omissie binnen het departement.</t>
  </si>
  <si>
    <t>https://www.rijksoverheid.nl/ministeries/ministerie-van-justitie-en-veiligheid/documenten/wob-verzoeken/2022/02/01/besluit-op-wob-verzoek-inzake-maatwerkvliegers</t>
  </si>
  <si>
    <t>ISF</t>
  </si>
  <si>
    <t xml:space="preserve">Meerdere keren excuses aangeboden voor dat het lang heeft geduurd. Vele wob-verzoeken als reden voor vertraging.
</t>
  </si>
  <si>
    <t>https://www.rijksoverheid.nl/ministeries/ministerie-van-justitie-en-veiligheid/documenten/wob-verzoeken/2022/02/08/besluit-wob-verzoek-isf</t>
  </si>
  <si>
    <t>Handhaving van regels die (mede) strekken tot het voorkomen van het zelfgekozen levenseinde in Nederland.</t>
  </si>
  <si>
    <t>Verzoek is overgekomen van het ministerie van VWS.</t>
  </si>
  <si>
    <t>https://www.rijksoverheid.nl/ministeries/ministerie-van-justitie-en-veiligheid/documenten/wob-verzoeken/2022/02/15/besluit-op-wob-verzoek-van-17-december-2020</t>
  </si>
  <si>
    <t>Besluit op Wob-verzoek van 17 december 2020</t>
  </si>
  <si>
    <t>Fraudekwestie Pels Rijcken</t>
  </si>
  <si>
    <t xml:space="preserve">Precisering gevraagd door ministerie aangezien een ander soortgelijk Wob-verzoek reeds was besloten. Volgens aanvrager was dit echter een andere periode. Aanvrager heeft vervolgens ministerie in gebreke gesteld waarna rechter besloot dat het ministerie binnen twee week een besluit moest nemen. Is echter niet gehaald. </t>
  </si>
  <si>
    <t>https://www.rijksoverheid.nl/ministeries/ministerie-van-justitie-en-veiligheid/documenten/wob-verzoeken/2022/02/17/besluit-op-wob-verzoek-mbt-de-fraudekwestie-pels-rijcken</t>
  </si>
  <si>
    <t>Tweede deel Besluit Wob-verzoek WODC-onderzoek klassenjustitie</t>
  </si>
  <si>
    <t>Deelbesluit 2, verzoek oorspronkelijk bij het WODC aangevraagd. Onderling contact waarin kort uitstel werd goedgekeurd door aanvrager.</t>
  </si>
  <si>
    <t>https://www.rijksoverheid.nl/ministeries/ministerie-van-justitie-en-veiligheid/documenten/wob-verzoeken/2022/02/25/besluit-op-wob-verzoek-over-een-wodc-onderzoek-naar-klassenjustitie-in-de-strafrechtketen</t>
  </si>
  <si>
    <t>Informatie inzake NSO Group Pegasus.</t>
  </si>
  <si>
    <t>Beroep gedaan bij rechtbank over niet tijdig beslissing nemen. Verzoek naar gevraagde documenten afgewezen vanwege eerder Wob-besluit (zie rij 3)</t>
  </si>
  <si>
    <t>https://www.rijksoverheid.nl/ministeries/ministerie-van-justitie-en-veiligheid/documenten/wob-verzoeken/2022/02/28/besluit-op-wob-verzoek-inzake-nso-group-pegasus</t>
  </si>
  <si>
    <t>NSO Group</t>
  </si>
  <si>
    <t>Verzoek afgewezen aangezien eerder een soortgelijk besluit is genomen met de relevante documenten (zie rij 3)</t>
  </si>
  <si>
    <t>https://www.rijksoverheid.nl/ministeries/ministerie-van-justitie-en-veiligheid/documenten/wob-verzoeken/2022/03/03/besluit-wob-verzoek-nso-group</t>
  </si>
  <si>
    <t>Communicatie met de COIA</t>
  </si>
  <si>
    <t>https://www.rijksoverheid.nl/ministeries/ministerie-van-justitie-en-veiligheid/documenten/wob-verzoeken/2022/03/02/besluit-op-wob-verzoek-inzake-de-communicatie-met-de-coia</t>
  </si>
  <si>
    <t>RIEC-LIEC</t>
  </si>
  <si>
    <t>https://www.rijksoverheid.nl/ministeries/ministerie-van-justitie-en-veiligheid/documenten/wob-verzoeken/2022/03/04/besluit-op-wob-verzoek-inzake-riec-liec</t>
  </si>
  <si>
    <t>Onderzoek redactie Brabant</t>
  </si>
  <si>
    <t>Soortgelijke aanvraag is eerder door dezelfde persoon gedaan.</t>
  </si>
  <si>
    <t>https://www.rijksoverheid.nl/ministeries/ministerie-van-justitie-en-veiligheid/documenten/wob-verzoeken/2022/03/08/besluit-op-wob-verzoek-inzake-onderzoek-redactie-brabant</t>
  </si>
  <si>
    <t>Rapport ´Incident of Patroon´</t>
  </si>
  <si>
    <t xml:space="preserve">Tweemaal contact geweest rondom precisering van het verzoek. </t>
  </si>
  <si>
    <t>https://www.rijksoverheid.nl/ministeries/ministerie-van-justitie-en-veiligheid/documenten/wob-verzoeken/2022/03/09/besluit-op-wob-verzoek-over-het-rapport-incident-of-patroon</t>
  </si>
  <si>
    <t>ZSM</t>
  </si>
  <si>
    <t xml:space="preserve">Doorgezonden door het ministerie van Financiën. Verzoek is opgeschort in afwachting van precisering. </t>
  </si>
  <si>
    <t>https://www.rijksoverheid.nl/ministeries/ministerie-van-justitie-en-veiligheid/documenten/wob-verzoeken/2022/03/14/besluit-op-wob-verzoek-inzake-zsm</t>
  </si>
  <si>
    <t>Afghanistan</t>
  </si>
  <si>
    <t>Vijftal besluiten. Ministerie is meerdere keren in gebreke gesteld en heeft bij een aantal verzoeken om precisering gevraagd.</t>
  </si>
  <si>
    <t>https://www.rijksoverheid.nl/ministeries/ministerie-van-justitie-en-veiligheid/documenten/wob-verzoeken/2022/03/16/wob-besluit-afghanistan</t>
  </si>
  <si>
    <t>Vijftal besluiten.</t>
  </si>
  <si>
    <t>Besluit risicomodellen en algoritmes</t>
  </si>
  <si>
    <t>Verstrijken van de beslistermijn was geen probleem voor de aanvrager.</t>
  </si>
  <si>
    <t>https://www.rijksoverheid.nl/ministeries/ministerie-van-justitie-en-veiligheid/documenten/wob-verzoeken/2022/03/18/besluit-op-wob-verzoek-wob-besluit-risicomodellen-en-algoritmes</t>
  </si>
  <si>
    <t>Wob-verzoek II inzake ISF</t>
  </si>
  <si>
    <t xml:space="preserve">Geen deelbesluit (rij 32) maar een apart verzoek </t>
  </si>
  <si>
    <t>https://www.rijksoverheid.nl/ministeries/ministerie-van-justitie-en-veiligheid/documenten/wob-verzoeken/2022/03/23/besluit-wob-verzoek-ii-inzake-isf</t>
  </si>
  <si>
    <t>Afschriften documenten over behandeling eerder Wob verzoek</t>
  </si>
  <si>
    <t>Laat documenten zien rondom eerder Wob-besluit.</t>
  </si>
  <si>
    <t>https://www.rijksoverheid.nl/ministeries/ministerie-van-justitie-en-veiligheid/documenten/wob-verzoeken/2022/03/29/besluit-op-wob-verzoek-inzake-afschriften-documenten-over-behandeling-eerder-wob-verzoek</t>
  </si>
  <si>
    <t>Besluit op Wob-verzoek inzake Wib</t>
  </si>
  <si>
    <t>https://www.rijksoverheid.nl/ministeries/ministerie-van-justitie-en-veiligheid/documenten/wob-verzoeken/2022/04/04/besluit-op-wob-verzoek-inzake-wib</t>
  </si>
  <si>
    <t>Het ingetrokken inspectierapport KC taken</t>
  </si>
  <si>
    <t>Beslistermijn opgeschort wegen opvragen zienswijzen derden.</t>
  </si>
  <si>
    <t>https://www.rijksoverheid.nl/ministeries/ministerie-van-justitie-en-veiligheid/documenten/wob-verzoeken/2022/04/06/besluit-op-wob-verzoek-over-het-ingetrokken-inspectierapport-kc-taken</t>
  </si>
  <si>
    <t>Spoedadvies van de Raad voor de Rechtspraak</t>
  </si>
  <si>
    <t>Beslistermijn opgeschort wegen opvragen zienswijzen derden. Meerdere keren in gebreke gesteld.</t>
  </si>
  <si>
    <t>https://www.rijksoverheid.nl/ministeries/ministerie-van-justitie-en-veiligheid/documenten/wob-verzoeken/2022/04/07/wob-besluit-spoedadvies-van-de-raad-voor-de-rechtspraak</t>
  </si>
  <si>
    <t>Kustwacht</t>
  </si>
  <si>
    <t>Doorgezonden door het ministerie van Defensie. Erg veel gelakt.</t>
  </si>
  <si>
    <t>https://www.rijksoverheid.nl/ministeries/ministerie-van-justitie-en-veiligheid/documenten/wob-verzoeken/2022/04/08/wob-besluit-kustwacht</t>
  </si>
  <si>
    <t>Adopties vanuit Chili naar Nederland tussen 1965 – 1980</t>
  </si>
  <si>
    <t>Overgedragen door het ministerie van Algemene Zaken</t>
  </si>
  <si>
    <t>https://www.rijksoverheid.nl/ministeries/ministerie-van-justitie-en-veiligheid/documenten/wob-verzoeken/2022/04/14/besluit-op-wob-verzoek-wob-besluit-inzake-adopties-vanuit-chili-naar-nederland-tussen-1965---1980</t>
  </si>
  <si>
    <t>Fraudezaak Pels Rijcken</t>
  </si>
  <si>
    <t>Ingebrekestelling. Rechtbank heeft uitspraak gedaan maar beslistermijn alsnog overschreden.</t>
  </si>
  <si>
    <t>https://www.rijksoverheid.nl/ministeries/ministerie-van-justitie-en-veiligheid/documenten/wob-verzoeken/2022/04/14/wob-besluit-fraudezaak-pels-rijcken</t>
  </si>
  <si>
    <t>Adopties uit India</t>
  </si>
  <si>
    <t>https://www.rijksoverheid.nl/ministeries/ministerie-van-justitie-en-veiligheid/documenten/wob-verzoeken/2022/04/14/besluit-op-wob-verzoek-mbt-adopties-uit-india</t>
  </si>
  <si>
    <t>Het ALTernatief (HALT).</t>
  </si>
  <si>
    <t>https://www.rijksoverheid.nl/ministeries/ministerie-van-justitie-en-veiligheid/documenten/wob-verzoeken/2022/04/18/besluit-op-wob-verzoek-inzake-het-alternatief-halt</t>
  </si>
  <si>
    <t xml:space="preserve">Informatie over de juridische, politieke en economische achtergrond van het wetsvoorstel Invoeringswet Europees Openbaar Ministerie
</t>
  </si>
  <si>
    <t>Door wisselingen van behandelaren heeft het verzoek "Onnodig lang geduurd".</t>
  </si>
  <si>
    <t>https://www.rijksoverheid.nl/ministeries/ministerie-van-justitie-en-veiligheid/documenten/wob-verzoeken/2022/04/21/besluit-op-wob-verzoek-inzake-informatie-over-de-juridische-politieke-en-economische-achtergrond-van-het-wetsvoorstel-invoeringswet-europees-openbaar-ministerie</t>
  </si>
  <si>
    <t>Weekberichten internet monitoring 2017 - 2021</t>
  </si>
  <si>
    <t>Door omvangrijk verzoek is aanvrager meerdere malen ingelicht over vertraging. Aanvrager heeft ingebrekegesteld</t>
  </si>
  <si>
    <t>https://www.rijksoverheid.nl/ministeries/ministerie-van-justitie-en-veiligheid/documenten/wob-verzoeken/2022/04/22/besluit-inzake-wob-verzoek-weekberichten-internet-monitoring-2017---2021</t>
  </si>
  <si>
    <t>informatie over een overleg mbt chartervlucht van Afghaanse evacuees</t>
  </si>
  <si>
    <t>Documenten reeds openbaar</t>
  </si>
  <si>
    <t>https://www.rijksoverheid.nl/ministeries/ministerie-van-justitie-en-veiligheid/documenten/wob-verzoeken/2022/04/29/wob-verzoek-inzake-informatie-over-een-overleg-mbt-chartervlucht-van-afghaanse-evacuees</t>
  </si>
  <si>
    <t>Informatie betreffende het onderzoek van het Ministerie van Justitie en Veiligheid naar de aftapbaarheid van OTT-communicatiediensten</t>
  </si>
  <si>
    <t>Meermaals contact geweest over het niet behalen van beslistermijn.</t>
  </si>
  <si>
    <t>https://www.rijksoverheid.nl/ministeries/ministerie-van-justitie-en-veiligheid/documenten/wob-verzoeken/2022/04/28/besluit-op-wob-verzoek-inzake-informatie-betreffende-het-onderzoek-van-het-ministerie-van-justitie-en-veiligheid-naar-de-aftapbaarheid-van-ott-communicatiediensten</t>
  </si>
  <si>
    <t>Wetsvoorstel uitbreiding taakstrafverbod</t>
  </si>
  <si>
    <t>Beslistermijn verlengd ivm zienswijzen derden. Gaat om honderden documenten.</t>
  </si>
  <si>
    <t>https://www.rijksoverheid.nl/ministeries/ministerie-van-justitie-en-veiligheid/documenten/wob-verzoeken/2022/04/28/wob-besluit-inzake-wetsvoorstel-uitbreiding-taakstrafverbod</t>
  </si>
  <si>
    <t>Wet Computercriminaliteit III</t>
  </si>
  <si>
    <t>Meermaals contact geweest waarin ook is toegezegd dat in februari of uiterlijk maart een besluit zal worden genomen, niet gelukt.</t>
  </si>
  <si>
    <t>https://www.rijksoverheid.nl/ministeries/ministerie-van-justitie-en-veiligheid/documenten/wob-verzoeken/2022/04/28/besluit-op-wob-verzoek-wet-computercriminaliteit-iii</t>
  </si>
  <si>
    <t>Met betrekking tot algoritmes</t>
  </si>
  <si>
    <t>Inventarisatielijst niet volledig ingevuld.</t>
  </si>
  <si>
    <t>https://www.rijksoverheid.nl/ministeries/ministerie-van-justitie-en-veiligheid/documenten/wob-verzoeken/2022/04/29/besluit-op-wob-verzoek-met-betrekking-tot-algoritmes</t>
  </si>
  <si>
    <t>Deelbesluit 2 op Wob-verzoek Haïti</t>
  </si>
  <si>
    <t>aantal documenten deelbesluit 1 niet meegenemomen</t>
  </si>
  <si>
    <t>https://www.rijksoverheid.nl/ministeries/ministerie-van-justitie-en-veiligheid/documenten/wob-verzoeken/2022/04/29/deelbesluit-2-op-wob-verzoek-haiti</t>
  </si>
  <si>
    <t>Besluit op Wob-verzoek inzake een e-mail van de voorzitter van het Expertteam Ouderverstoting</t>
  </si>
  <si>
    <t>https://www.rijksoverheid.nl/ministeries/ministerie-van-justitie-en-veiligheid/documenten/wob-verzoeken/2022/04/29/besluit-op-wob-verzoek-inzake-een-e-mail-van-de-voorzitter-van-het-expertteam-ouderverstoting</t>
  </si>
  <si>
    <t>de overheidscampagne Drop je knife en doe wat met je life</t>
  </si>
  <si>
    <t>https://www.rijksoverheid.nl/ministeries/ministerie-van-justitie-en-veiligheid/documenten/wob-verzoeken/2022/04/30/besluit-op-wob-verzoek-mbt-de-overheidscampagne-drop-je-knife-en-doe-wat-met-je-life</t>
  </si>
  <si>
    <t>PTSS</t>
  </si>
  <si>
    <t>https://www.rijksoverheid.nl/ministeries/ministerie-van-justitie-en-veiligheid/documenten/wob-verzoeken/2022/04/30/wob-besluit-ptss</t>
  </si>
  <si>
    <t>Besluit op het Woo-verzoek inzake adopties uit Ethiopië in de periode van 1985 tot en met 1995</t>
  </si>
  <si>
    <t> </t>
  </si>
  <si>
    <t>Ingebrekestelling. Zeer veel gelakt.</t>
  </si>
  <si>
    <t>https://www.rijksoverheid.nl/ministeries/ministerie-van-justitie-en-veiligheid/documenten/woo-besluiten/2022/05/10/besluit-op-het-woo-verzoek-inzake-adopties-uit-ethiopie-in-de-periode-van-1985-tot-en-met-1995</t>
  </si>
  <si>
    <t>Besluit op Woo-verzoek inzake het handhavingsbeleid van de Kansspelautoriteit</t>
  </si>
  <si>
    <t>Nee</t>
  </si>
  <si>
    <t>https://www.rijksoverheid.nl/ministeries/ministerie-van-justitie-en-veiligheid/documenten/woo-besluiten/2022/05/12/besluit-op-woo-verzoek-inzake-het-handhavingsbeleid-van-de-kansspelautoriteit</t>
  </si>
  <si>
    <t>PI de Schie</t>
  </si>
  <si>
    <t>https://www.rijksoverheid.nl/ministeries/ministerie-van-justitie-en-veiligheid/documenten/woo-besluiten/2022/05/20/besluit-op-wob-woo-verzoek-incident-pi-de-schie</t>
  </si>
  <si>
    <t>informatie betreffende Airsoft-wapens in de werkgroep Wet Wapens en Munitie in het jaar 2021</t>
  </si>
  <si>
    <t>Geen documenten aangetroffen. Meerdere dingen fout gegaan: geen ontvangstbevestiging verstuurd, pas na meer dan een maand door juiste afdeling in behandeling genomen.</t>
  </si>
  <si>
    <t>https://www.rijksoverheid.nl/ministeries/ministerie-van-justitie-en-veiligheid/documenten/woo-besluiten/2022/05/23/woo-besluit-van-23-mei-2022-geen-documenten-gevonden-op-verzoek-inzake-informatie-betreffende-airsoft-wapens-in-de-werkgroep-wet-wapens-en-munitie-in-het-jaar-2021</t>
  </si>
  <si>
    <t>huisregels Turfmarkt 147</t>
  </si>
  <si>
    <t>https://www.rijksoverheid.nl/ministeries/ministerie-van-justitie-en-veiligheid/documenten/woo-besluiten/2022/05/31/besluit-op-woo-verzoek-inzake-huisregels-turfmarkt-147</t>
  </si>
  <si>
    <t>Herbenoeming van de voorzitter van de Autoriteit Persoonsgegevens</t>
  </si>
  <si>
    <t>https://www.rijksoverheid.nl/ministeries/ministerie-van-justitie-en-veiligheid/documenten/woo-besluiten/2022/05/31/besluit-op-wob-verzoek-over-de-herbenoeming-van-de-voorzitter-van-de-autoriteit-persoonsgegevens</t>
  </si>
  <si>
    <t>incident in 1940</t>
  </si>
  <si>
    <t>Geen documenten aanwezig.</t>
  </si>
  <si>
    <t>https://www.rijksoverheid.nl/ministeries/ministerie-van-justitie-en-veiligheid/documenten/woo-besluiten/2022/06/01/besluit-op-woo-verzoek-over-een-incident-in-1940</t>
  </si>
  <si>
    <t>de klimaatzaak die Milieudefensie tegen Shell heeft gevoerd</t>
  </si>
  <si>
    <t>https://www.rijksoverheid.nl/ministeries/ministerie-van-justitie-en-veiligheid/documenten/woo-besluiten/2022/06/13/besluit-op-woo-verzoek-over-de-klimaatzaak-die-milieudefensie-tegen-shell-heeft-gevoerd</t>
  </si>
  <si>
    <t>een nota over de schikking met Farmers Defence Force</t>
  </si>
  <si>
    <t>https://www.rijksoverheid.nl/ministeries/ministerie-van-justitie-en-veiligheid/documenten/woo-besluiten/2022/06/17/besluit-op-woo-verzoek-betreffende-een-nota-over-de-schikking-met-farmers-defence-force</t>
  </si>
  <si>
    <t>factsheets waarin landeninformatie is opgenomen en daarover gewisselde e-mails</t>
  </si>
  <si>
    <t xml:space="preserve">Extra lege inventarisatielijst toegevoegd. Daarnaast worden excuses aangeboden voor het niet op tijd nemen van een besluit. Volgens onze berekening is dit echter wel op tijd gedaan. </t>
  </si>
  <si>
    <t>https://www.rijksoverheid.nl/ministeries/ministerie-van-justitie-en-veiligheid/documenten/woo-besluiten/2022/06/21/besluit-op-woo-verzoek-21-juni-2022</t>
  </si>
  <si>
    <t>informatie met betrekking tot het aanhouden van Julio Poch in september 2009</t>
  </si>
  <si>
    <t>Verzoek afgewezen omdat de Tweede Kamer eerst de stukken moet ontvangen. Ingebrekestelling door aanvrager en enkele keren geen reactie door aanvrager aan ministerie.</t>
  </si>
  <si>
    <t>https://www.rijksoverheid.nl/ministeries/ministerie-van-justitie-en-veiligheid/documenten/woo-besluiten/2022/06/21/woo-besluit-van-21-juni-2022-afwijzing-op-verzoek-inzake-informatie-met-betrekking-tot-het-aanhouden-van-julio-poch-in-september-2009</t>
  </si>
  <si>
    <t>capaciteit van regionale Teams Zeden</t>
  </si>
  <si>
    <t>Belofte gemaakt om 16 juni uiterlijk een besluit te nemen. Niet gelukt.</t>
  </si>
  <si>
    <t>https://www.rijksoverheid.nl/ministeries/ministerie-van-justitie-en-veiligheid/documenten/woo-besluiten/2022/06/22/besluit-op-wob-verzoek-mbt-capaciteit-van-regionale-teams-zeden</t>
  </si>
  <si>
    <t>beantwoording van de Kamervragen van het Tweede Kamerlid Michiel van Nispen (SP) over mogelijke schendingen van het verschoningsrecht door OM en FIOD.</t>
  </si>
  <si>
    <t>https://www.rijksoverheid.nl/ministeries/ministerie-van-justitie-en-veiligheid/documenten/woo-besluiten/2022/06/22/besluit-op-woo-verzoek-10-maart-2022</t>
  </si>
  <si>
    <t>Besluit op Wob-verzoek inzake Taskforce IND</t>
  </si>
  <si>
    <t>https://www.rijksoverheid.nl/ministeries/ministerie-van-justitie-en-veiligheid/documenten/wob-verzoeken/2022/06/22/besluit-op-wob-verzoek-inzake-taskforce</t>
  </si>
  <si>
    <t>Besluit op WOO-verzoek over de fraudezaak bij Pels Rijcken</t>
  </si>
  <si>
    <t>https://www.rijksoverheid.nl/ministeries/ministerie-van-justitie-en-veiligheid/documenten/woo-besluiten/2022/07/01/besluit-op-woo-verzoek-over-de-fraudezaak-bij-pels-rijcken</t>
  </si>
  <si>
    <t>Besluit op Wob/Woo-verzoek Covidbeleid 2022 in PI Krimpen a/d IJssel</t>
  </si>
  <si>
    <t>https://www.rijksoverheid.nl/ministeries/ministerie-van-justitie-en-veiligheid/documenten/woo-besluiten/2022/07/04/besluit-op-wob-woo-verzoek-covidbeleid-2022-in-pi-krimpen-a-d-ijssel</t>
  </si>
  <si>
    <t>Besluit op het Woo-verzoek over het beleid van het ministerie van Justitie en Veiligheid inzake onderwijs en educatie door de rechterlijke macht</t>
  </si>
  <si>
    <t>https://www.rijksoverheid.nl/ministeries/ministerie-van-justitie-en-veiligheid/documenten/woo-besluiten/2022/07/22/besluit-op-het-woo-verzoek-over-het-beleid-van-het-ministerie-van-justitie-en-veiligheid-inzake-onderwijs-en-educatie-door-de-rechterlijke-macht</t>
  </si>
  <si>
    <t>Besluit op Woo-verzoek over nevenwerkzaamheden op onderwijsgebied door ambtenaren</t>
  </si>
  <si>
    <t>Is doorgestuurd vanuit BZK</t>
  </si>
  <si>
    <t>https://www.rijksoverheid.nl/ministeries/ministerie-van-justitie-en-veiligheid/documenten/woo-besluiten/2022/07/13/besluit-op-woo-verzoek-over-nevenwerkzaamheden-op-onderwijsgebied-door-ambtenaren</t>
  </si>
  <si>
    <t>Besluit op Woo-verzoek over onteigening of schending van het eigendomsrecht in de MR en MCCb</t>
  </si>
  <si>
    <t>https://www.rijksoverheid.nl/ministeries/ministerie-van-justitie-en-veiligheid/documenten/woo-besluiten/2022/07/14/besluit-op-woo-verzoek-over-onteigening-of-schending-van-het-eigendomsrecht-in-de-mr-en-mccb</t>
  </si>
  <si>
    <t>WOO Besluit van 14 juli 2022 op het verzoek inzake informatie betreffende de transactie tussen het OM en Uber in deze zaak in 2019</t>
  </si>
  <si>
    <t>https://www.rijksoverheid.nl/ministeries/ministerie-van-justitie-en-veiligheid/documenten/woo-besluiten/2022/07/14/woo-besluit-van-14-juli-2022-op-het-verzoek-inzake-informatie-betreffende-de-transactie-tussen-het-om-en-uber-in-deze-zaak-in-2019</t>
  </si>
  <si>
    <t>Besluit op Woo-verzoek over communicatie van en naar de vereniging Milieudefensie en een aantal andere organisaties</t>
  </si>
  <si>
    <t>https://www.rijksoverheid.nl/ministeries/ministerie-van-justitie-en-veiligheid/documenten/woo-besluiten/2022/07/22/besluit-op-woo-verzoek-over-communicatie-van-en-naar-de-vereniging-milieudefensie-en-een-aantal-andere-organisaties</t>
  </si>
  <si>
    <t>Tweede deelbesluit op Woo-verzoek met betrekking op de totstandkoming van het Multidisciplinair Internventieteam (MIT)</t>
  </si>
  <si>
    <t>https://www.rijksoverheid.nl/ministeries/ministerie-van-justitie-en-veiligheid/documenten/woo-besluiten/2022/07/19/tweede-deelbesluit-op-wob-verzoek-met-betrekking-op-de-totstandkoming-van-het-multidisciplinair-internventieteam-mit</t>
  </si>
  <si>
    <t>Tweede deelbesluit op Woo-verzoek over het Multidisciplinair Interventieteam (MIT)</t>
  </si>
  <si>
    <t>Dwangsom voor te laat besluiten
Pagina's van eerste deelbesluit is niet meegenomen</t>
  </si>
  <si>
    <t>https://www.rijksoverheid.nl/ministeries/ministerie-van-justitie-en-veiligheid/documenten/woo-besluiten/2022/07/19/tweede-deelbesluit-op-woo-verzoek-over-het-multidisciplinair-interventieteam-mit</t>
  </si>
  <si>
    <t>Woo-besluit inzake Wet wapens en munitie</t>
  </si>
  <si>
    <t>https://www.rijksoverheid.nl/ministeries/ministerie-van-justitie-en-veiligheid/documenten/woo-besluiten/2022/07/26/woo-besluit-inzake-wet-wapens-en-munitie</t>
  </si>
  <si>
    <t>Besluit op Woo-verzoek inzake informatie over Data protection impact assessments (DPIA) of gegevensbescherminseffectebeoordelingen (GEB)</t>
  </si>
  <si>
    <t>https://www.rijksoverheid.nl/ministeries/ministerie-van-justitie-en-veiligheid/documenten/woo-besluiten/2022/07/07/besluit-op-woo-verzoek-inzake-informatie-over-data-protection-impact-assessments-dpia-of-gegevensbescherminseffectebeoordelingen-geb</t>
  </si>
  <si>
    <t>Besluit op Woo-verzoek over de uitvoering van de motie Van Kooten-Arissen (35526, nr. 53)</t>
  </si>
  <si>
    <t>https://www.rijksoverheid.nl/ministeries/ministerie-van-justitie-en-veiligheid/documenten/woo-besluiten/2022/08/04/besluit-op-woo-verzoek-over-de-uitvoering-van-de-motie-van-kooten-arissen-35526-nr.-53</t>
  </si>
  <si>
    <t>Eerste deelbesluit op Woo-verzoek incidenten vrouwengevangenissen</t>
  </si>
  <si>
    <t>https://www.rijksoverheid.nl/ministeries/ministerie-van-justitie-en-veiligheid/documenten/woo-besluiten/2022/08/05/eerste-deelbesluit-op-woo-verzoek-incidenten-vrouwengevangenissen</t>
  </si>
  <si>
    <t>Besluit op Woo-verzoek inzake documenten die betrekking hebben op rechtshulpverzoeken aan Somalië</t>
  </si>
  <si>
    <t>https://www.rijksoverheid.nl/ministeries/ministerie-van-justitie-en-veiligheid/documenten/woo-besluiten/2022/08/16/besluit-op-woo-verzoek-inzake-documenten-die-betrekking-hebben-op-rechtshulpverzoeken-aan-somalie</t>
  </si>
  <si>
    <t>Besluit op Woo-verzoek inzake dossier uithuisplaatsingen in relatie tot de kinderopvangtoeslagaffaire</t>
  </si>
  <si>
    <t>https://www.rijksoverheid.nl/ministeries/ministerie-van-justitie-en-veiligheid/documenten/woo-besluiten/2022/08/18/besluit-op-woo-verzoek-inzake-dossier-uithuisplaatsingen-in-relatie-tot-de-kinderopvangtoeslagaffaire</t>
  </si>
  <si>
    <t>Besluit op Woo-verzoek inzake handhavingsbeleid van de kansspelautoriteit (Ksa)</t>
  </si>
  <si>
    <t xml:space="preserve">Verzoeker heeft op 7-6-2022 beroep ingediend op het uitblijven van een besluit in deze zaak. </t>
  </si>
  <si>
    <t>https://www.rijksoverheid.nl/ministeries/ministerie-van-justitie-en-veiligheid/documenten/woo-besluiten/2022/08/22/besluit-op-woo-verzoek-inzake-handhavingsbeleid-van-de-kansspelautoriteit-ksa</t>
  </si>
  <si>
    <t>Besluit op Woo-verzoek inzake Koperplatenwrak</t>
  </si>
  <si>
    <t>Geen documenten aangetroffen op het ministerie</t>
  </si>
  <si>
    <t>https://www.rijksoverheid.nl/ministeries/ministerie-van-justitie-en-veiligheid/documenten/woo-besluiten/2022/08/23/geanonimiseerd-besluit-inzake-koperplatenwrak</t>
  </si>
  <si>
    <t>Besluit op Wob/Woo-verzoek ongediertebestrijding PI Krimpen a/d Ijssel</t>
  </si>
  <si>
    <t>https://www.rijksoverheid.nl/ministeries/ministerie-van-justitie-en-veiligheid/documenten/wob-verzoeken/2022/08/30/besluit-op-wob-woo-verzoek-ongediertebestrijding-pi-krimpen-a-d-ijssel</t>
  </si>
  <si>
    <t>Besluit op Woo-verzoek BPG-afdeling</t>
  </si>
  <si>
    <t>https://www.rijksoverheid.nl/ministeries/ministerie-van-justitie-en-veiligheid/documenten/woo-besluiten/2022/09/01/besluit-op-woo-verzoek-bpg-afdeling</t>
  </si>
  <si>
    <t>Eerste deelbesluit op Woo-verzoek sterfgevallen penitentiaire inrichtingen</t>
  </si>
  <si>
    <t>Eerste deelbesluit</t>
  </si>
  <si>
    <t>https://www.rijksoverheid.nl/ministeries/ministerie-van-justitie-en-veiligheid/documenten/woo-besluiten/2022/09/01/eerste-deelbesluit-op-woo-verzoek-sterfgevallen-penitentiaire-inrichtingen</t>
  </si>
  <si>
    <t>Besluit op Woo-verzoek inzake relocatie 6 van Sea Watch en andere NGO schepen januari 2019</t>
  </si>
  <si>
    <t>https://www.rijksoverheid.nl/ministeries/ministerie-van-justitie-en-veiligheid/documenten/woo-besluiten/2022/09/02/besluit-op-woo-verzoek-inzake-relocatie-6-van-sea-watch-en-andere-ngo-schepen-januari-2019</t>
  </si>
  <si>
    <t>Besluit op Woo-verzoek etnische afkomst klinieken</t>
  </si>
  <si>
    <t>https://www.rijksoverheid.nl/ministeries/ministerie-van-justitie-en-veiligheid/documenten/woo-besluiten/2022/09/08/besluit-op-woo-verzoek-etnische-afkomst-klinieken</t>
  </si>
  <si>
    <t>Besluit op Woo-verzoek sanitaire voorzieningen JC Schiphol</t>
  </si>
  <si>
    <t>https://www.rijksoverheid.nl/ministeries/ministerie-van-justitie-en-veiligheid/documenten/woo-besluiten/2022/09/09/besluit-op-woo-verzoek-sanitaire-voorzieningen-jc-schiphol</t>
  </si>
  <si>
    <t>Besluit op Woo-verzoek over de evaluatie van de Wet openbaarheid van bestuur</t>
  </si>
  <si>
    <t>https://www.rijksoverheid.nl/ministeries/ministerie-van-justitie-en-veiligheid/documenten/woo-besluiten/2022/09/14/besluit-op-woo-verzoek-over-de-evaluatie-van-de-wet-openbaarheid-van-bestuur</t>
  </si>
  <si>
    <t>Woo-besluit over besluit en verzoek over de Woo-contactpersoon</t>
  </si>
  <si>
    <t>https://www.rijksoverheid.nl/ministeries/ministerie-van-justitie-en-veiligheid/documenten/woo-besluiten/2022/09/15/woo-besluit-over-besluit-en-verzoek-over-de-woo-contactpersoon</t>
  </si>
  <si>
    <t>Besluit op Woo-verzoek inzake reacties na publicatie van het rapport van de Commissie Joustra aangaande interlandelijke adoptie</t>
  </si>
  <si>
    <t>Besluit op Woo-verzoek inzake reacties na publicatie van het rapport van de Commissie Joustra aangaande interlandelijke adoptie | Woo-besluit | Rijksoverheid.nl</t>
  </si>
  <si>
    <t>Deelbesluit II op Woo-verzoek inzake communicatie met EC over Nederlands kansspelbeleid</t>
  </si>
  <si>
    <t>Deelbesluit</t>
  </si>
  <si>
    <t>https://www.rijksoverheid.nl/ministeries/ministerie-van-justitie-en-veiligheid/documenten/woo-besluiten/2022/09/19/deelbesluit-ii-op-woo-verzoek-inzake-communicatie-met-ec-over-nederlands-kansspelbeleid</t>
  </si>
  <si>
    <t>Besluit op Woo-verzoek over (de mogelijke herziening van) artikel 457 Sv</t>
  </si>
  <si>
    <t>https://www.rijksoverheid.nl/ministeries/ministerie-van-justitie-en-veiligheid/documenten/woo-besluiten/2022/09/21/besluit-op-woo-verzoek-over-de-mogelijke-herziening-van-artikel-457-sv</t>
  </si>
  <si>
    <t>Besluit op Woo-verzoek over het MoU met KLM</t>
  </si>
  <si>
    <t>https://www.rijksoverheid.nl/ministeries/ministerie-van-justitie-en-veiligheid/documenten/woo-besluiten/2022/09/23/besluit-op-woo-verzoek-over-het-mou-met-klm</t>
  </si>
  <si>
    <t>Besluit op Woo-verzoek over totstandkoming beloning bewindvoerders</t>
  </si>
  <si>
    <t xml:space="preserve">Er is veel contact geweest met de verzoeker, zowel schriftelijk als mondeling. </t>
  </si>
  <si>
    <t>https://www.rijksoverheid.nl/ministeries/ministerie-van-justitie-en-veiligheid/documenten/woo-besluiten/2022/10/03/besluit-op-woo-verzoek-over-totstandkoming-beloning-bewindvoerders</t>
  </si>
  <si>
    <t>Woo-besluit inzake de overgang van MIT naar NSOC</t>
  </si>
  <si>
    <t>https://www.rijksoverheid.nl/ministeries/ministerie-van-justitie-en-veiligheid/documenten/woo-besluiten/2022/10/17/woo-besluit-inzake-de-overgang-van-mit-naar-nsoc</t>
  </si>
  <si>
    <t>Besluit op Woo-verzoek inzake de overeenkomst met Google Cloud voor Google Workspace</t>
  </si>
  <si>
    <t>https://www.rijksoverheid.nl/ministeries/ministerie-van-justitie-en-veiligheid/documenten/woo-besluiten/2022/10/21/besluit-op-woo-verzoek-inzake-de-overeenkomst-met-google-cloud-voor-google-workspace</t>
  </si>
  <si>
    <t>Besluit op Woo-verzoek over redenen opschorting en deelbesluiten Woo-verzoeken</t>
  </si>
  <si>
    <t>https://www.rijksoverheid.nl/ministeries/ministerie-van-justitie-en-veiligheid/documenten/woo-besluiten/2022/10/21/besluit-op-woo-verzoek-over-redenen-opschorting-en-deelbesluiten-woo-verzoeken</t>
  </si>
  <si>
    <t>Besluit op Woo-verzoek inzake factsheets</t>
  </si>
  <si>
    <t>Bezwaar deels gegrond verklaard</t>
  </si>
  <si>
    <t>https://www.rijksoverheid.nl/ministeries/ministerie-van-justitie-en-veiligheid/documenten/woo-besluiten/2022/10/24/besluit-op-woo-verzoek-inzake-factsheets</t>
  </si>
  <si>
    <t>Besluit op Woo-verzoek inzake de concepten voor de implementatiewet Richtlijn openbaarmaking winstbelasting en het Implementatiebesluit richtlijn openbaarmaking winstbelasting</t>
  </si>
  <si>
    <t>https://www.rijksoverheid.nl/ministeries/ministerie-van-justitie-en-veiligheid/documenten/woo-besluiten/2022/10/24/besluit-op-woo-verzoek-inzake-de-concepten-voor-de-implementatiewet-richtlijn-openbaarmaking-winstbelasting-en-het-implementatiebesluit-richtlijn-openbaarmaking-winstbelasting</t>
  </si>
  <si>
    <t>Besluit op Woo-verzoek waarin verzocht wordt om informatie aangaande het rechtshulpverdrag en uitleveringsverdrag gesloten met de Verenigde Arabische Emiraten</t>
  </si>
  <si>
    <t>Op 13 juli 2022 heeft verzoeker telefonisch contact gehad</t>
  </si>
  <si>
    <t>https://www.rijksoverheid.nl/ministeries/ministerie-van-justitie-en-veiligheid/documenten/woo-besluiten/2022/10/27/besluit-op-woo-verzoek-waarin-verzocht-wordt-om-informatie-aangaande-het-rechtshulpverdrag-en-uitleveringsverdrag-gesloten-met-de-verenigde-arabische-emiraten</t>
  </si>
  <si>
    <t>Besluit op Woo-verzoek inzake de nota van 5 februari 2020</t>
  </si>
  <si>
    <t>Er is twee keer aangegeven dat de deadline niet kan worden gehaald</t>
  </si>
  <si>
    <t>https://www.rijksoverheid.nl/ministeries/ministerie-van-justitie-en-veiligheid/documenten/woo-besluiten/2022/10/27/besluit-op-woo-verzoek-inzake-de-nota-van-5-februari-2020</t>
  </si>
  <si>
    <t>Besluit op Woo-verzoek over de betrokkenheid van de interdepartementale adviesstructuur inzake wetgeving en juridische zaken omtrent de openbaarmaking van mandaat- en volmachtbesluiten</t>
  </si>
  <si>
    <t>https://www.rijksoverheid.nl/ministeries/ministerie-van-justitie-en-veiligheid/documenten/woo-besluiten/2022/10/27/besluit-op-woo-verzoek-over-de-betrokkenheid-van-de-interdepartementale-adviesstructuur-inzake-wetgeving-en-juridische-zaken-omtrent-de-openbaarmaking-van-mandaat--en-volmachtbesluiten</t>
  </si>
  <si>
    <t>Besluit op Woo-verzoek inzake Cornelius Haga Lyceum</t>
  </si>
  <si>
    <t>https://www.rijksoverheid.nl/ministeries/ministerie-van-justitie-en-veiligheid/documenten/woo-besluiten/2022/11/01/besluit-op-woo-verzoek-cornelius-haga-lyceum</t>
  </si>
  <si>
    <t>Besluit op Wob/Woo-verzoek inzake personeelsbeleid en begroting AIT PI Krimpen a/d IJssel</t>
  </si>
  <si>
    <t>Verzoeker heeft twee brieven gestuurd op 23-12-2021 en 28-12-2021</t>
  </si>
  <si>
    <t>https://www.rijksoverheid.nl/ministeries/ministerie-van-justitie-en-veiligheid/documenten/woo-besluiten/2022/11/01/besluit-op-wob-woo-verzoek-inzake-personeelsbeleid-en-begroting-ait-pi-krimpen-a-d-ijssel</t>
  </si>
  <si>
    <t>Besluit op Woo-verzoek inzake de nota: meer dan de som der delen</t>
  </si>
  <si>
    <t>Het duurde erg lang omdat het in het verzoek gaat over oude archiefstukken</t>
  </si>
  <si>
    <t>https://www.rijksoverheid.nl/ministeries/ministerie-van-justitie-en-veiligheid/documenten/wob-verzoeken/2022/11/01/besluit-op-woo-verzoek-inzake-de-nota-meer-dan-de-som-der-delen</t>
  </si>
  <si>
    <t>Woo-besluit op het verzoek inzake de capaciteit van de regionale Teams Zeden van de politie (2e deelbesluit)</t>
  </si>
  <si>
    <t>https://www.rijksoverheid.nl/ministeries/ministerie-van-justitie-en-veiligheid/documenten/woo-besluiten/2022/11/21/woo-besluit-op-het-verzoek-inzake-de-capaciteit-van-de-regionale-teams-zeden-van-de-politie</t>
  </si>
  <si>
    <t>WOO (deel)Besluit van 22 november 2022 op het verzoek inzake informatie betreffende de betrokkenheid van Netpresenter BV bij de invoering, aanpassing en operationalisering van Amber Alert over de periode 1 januari 2001 tot en met 8 april 2021</t>
  </si>
  <si>
    <t>Eerste deelbesluit niet meegenomen bij aantal pagina's</t>
  </si>
  <si>
    <t>https://www.rijksoverheid.nl/ministeries/ministerie-van-justitie-en-veiligheid/documenten/woo-besluiten/2022/11/22/woo-deelbesluit-van-22-november-2022-op-het-verzoek-inzake-informatie-betreffende-de-betrokkenheid-van-netpresenter-bv-bij-de-invoering-aanpassing-en-operationalisering-van-amber-alert-over-de-periode-1-januari-2001-tot-en-met-8-april-2021</t>
  </si>
  <si>
    <t>Besluit op Woo-verzoek inzake de opvolging van de uitspraak UTR 21/ 3858</t>
  </si>
  <si>
    <t>https://www.rijksoverheid.nl/ministeries/ministerie-van-justitie-en-veiligheid/documenten/woo-besluiten/2022/11/24/besluit-op-woo-verzoek-inzake-de-opvolging-van-de-uitspraak-utr-21--3858</t>
  </si>
  <si>
    <t>Besluit op Woo-verzoek over de betrokkenheid van het Ministerie van Justitie en Veiligheid bij het samenstellen van antwoord op de vragen van Kamerleden Van Bommel en Teeven uit 2008 over de erkenning van de genocide op de Koerden in Irak</t>
  </si>
  <si>
    <t>https://www.rijksoverheid.nl/ministeries/ministerie-van-justitie-en-veiligheid/documenten/woo-besluiten/2022/11/25/besluit-op-woo-verzoek-over-de-betrokkenheid-van-het-ministerie-van-justitie-en-veiligheid-bij-het-samenstellen-van-antwoord-op-de-vragen-van-kamerleden-van-bommel-en-teeven-uit-2008-over-de-erkenning-van-de-genocide-op-de-koerden-in-irak</t>
  </si>
  <si>
    <t>Besluit op Woo-verzoek inzake genocide</t>
  </si>
  <si>
    <t>https://www.rijksoverheid.nl/ministeries/ministerie-van-justitie-en-veiligheid/documenten/woo-besluiten/2022/12/02/besluit-op-woo-verzoek-inzake-genocide</t>
  </si>
  <si>
    <t>Besluit op Woo-verzoek inzake de aflevering politiegeweld in tv-programma Argos Medialogica</t>
  </si>
  <si>
    <t>https://www.rijksoverheid.nl/ministeries/ministerie-van-justitie-en-veiligheid/documenten/woo-besluiten/2022/12/07/besluit-op-woo-verzoek-inzake-de-aflevering-politiegeweld-in-tv-programma-argos-medialogica</t>
  </si>
  <si>
    <t>Besluit op Woo-verzoek inzake de handhaving van een niet-sekseneutrale vangnetbepaling in het naamrecht</t>
  </si>
  <si>
    <t>https://www.rijksoverheid.nl/ministeries/ministerie-van-justitie-en-veiligheid/documenten/woo-besluiten/2022/12/07/besluit-op-woo-verzoek-inzake-de-handhaving-van-een-niet-sekseneutrale-vangnetbepaling-in-het-naamrecht</t>
  </si>
  <si>
    <t>Woo-besluit inzake krachtenveldanalyse</t>
  </si>
  <si>
    <t>https://www.rijksoverheid.nl/ministeries/ministerie-van-justitie-en-veiligheid/documenten/woo-besluiten/2022/12/08/woo-besluit-inzake-krachtenveldanalyse</t>
  </si>
  <si>
    <t>Besluit op Woo-verzoek inzake Taskforce Economische Veiligheid</t>
  </si>
  <si>
    <t>https://www.rijksoverheid.nl/ministeries/ministerie-van-justitie-en-veiligheid/documenten/woo-besluiten/2022/12/14/besluit-op-woo-verzoek-inzake-taskforce-economische-veiligheid</t>
  </si>
  <si>
    <t>Woo-besluit over compensatie AOW-hiaat en de Regeling vliegtoelage</t>
  </si>
  <si>
    <t>https://www.rijksoverheid.nl/ministeries/ministerie-van-justitie-en-veiligheid/documenten/woo-besluiten/2022/12/15/woo-besluit-over-compensatie-aow-hiaat-en-de-regeling-vliegtoelage</t>
  </si>
  <si>
    <t>Tweede deelbesluit inzake Evaluatiecommissie Tuitjenhorn</t>
  </si>
  <si>
    <t>https://www.rijksoverheid.nl/ministeries/ministerie-van-justitie-en-veiligheid/documenten/woo-besluiten/2022/12/16/besluit-op-woo-verzoek-inzake-evaluatiecommissie-tuitjenhorn</t>
  </si>
  <si>
    <t>informatie betreffende de totstandkoming van een kenbare norm en informatie dat er waarop de stelling is gebaseerd dat er geen sprake is van willekeur in de zaak van dhr. Kroon. </t>
  </si>
  <si>
    <t>https://www.rijksoverheid.nl/ministeries/ministerie-van-justitie-en-veiligheid/documenten/woo-besluiten/2022/12/22/besluit-woo-verzoek-geen-documenten-aangetroffen</t>
  </si>
  <si>
    <t>Besluit op Woo-verzoek inzake migratie en het Justitieel Beleidsplan kustwacht</t>
  </si>
  <si>
    <t>https://www.rijksoverheid.nl/ministeries/ministerie-van-justitie-en-veiligheid/documenten/woo-besluiten/2022/12/27/besluit-op-woo-verzoek-inzake-migratie-en-het-justitieel-beleidsplan-kustwacht</t>
  </si>
  <si>
    <t>Beslissing op bezwaar</t>
  </si>
  <si>
    <t>Datum van binnenkomst bezwaar</t>
  </si>
  <si>
    <t>Datum van beslissing op bezwaar</t>
  </si>
  <si>
    <t>Besluit op bezwaar Wob-verzoek inzake vliegramp MH17</t>
  </si>
  <si>
    <t>Bezwaar op eerder genomen Wob-besluit.  Bezwaar gedeeltelijk gegrond verklaart. Tevens is de beslistermijn meerdere malen verlengd/uitgesteld.</t>
  </si>
  <si>
    <t>https://www.rijksoverheid.nl/ministeries/ministerie-van-justitie-en-veiligheid/documenten/wob-verzoeken/2022/01/27/besluit-op-bezwaar-wob-verzoek-inzake-vliegramp-mh17</t>
  </si>
  <si>
    <t>Besluit op bezwaar Wob-verzoek inzake maatwerkvliegers</t>
  </si>
  <si>
    <t xml:space="preserve">Bezwaar op eerder genomen Wob-besluit.  Bezwaar gedeeltelijk gegrond verklaart. </t>
  </si>
  <si>
    <t>https://www.rijksoverheid.nl/ministeries/ministerie-van-justitie-en-veiligheid/documenten/wob-verzoeken/2022/06/15/besluit-op-bezwaar-wob-verzoek-inzake-maatwerkvliegers</t>
  </si>
  <si>
    <t>Besluit op bezwaar Wob-verzoek inzake het Joint Investigation Team (JIT) MH17-onderzoek</t>
  </si>
  <si>
    <t>Hoorzitting heeft plaatsgevonden rondom het bezwaar, bezwaar deels gegrond verklaard</t>
  </si>
  <si>
    <t>https://www.rijksoverheid.nl/ministeries/ministerie-van-justitie-en-veiligheid/documenten/wob-verzoeken/2022/04/05/besluit-op-bezwaar-wob-verzoek-inzake-het-joint-investigation-team-jit-mh17-onderzoek</t>
  </si>
  <si>
    <t>Besluit op bezwaar Wob-verzoek inzake het onderzoek naar seksueel misbruik en de aangiftebereidheid binnen de Jehovah’s Getuigen</t>
  </si>
  <si>
    <t>nee</t>
  </si>
  <si>
    <t>Besluit op bezwaar. Erg veel mis gegaan in de Wob-procedure. Ingebreke stelling, onjuiste registratie en meer. Besluit deels gegrond verklaard.</t>
  </si>
  <si>
    <t>https://www.rijksoverheid.nl/ministeries/ministerie-van-justitie-en-veiligheid/documenten/wob-verzoeken/2022/04/12/besluit-op-bezwaar-wob-verzoek-inzake-het-onderzoek-naar-seksueel-misbruik-en-de-aangiftebereidheid-binnen-de-jehovahs-getuigen</t>
  </si>
  <si>
    <t>Beslissing op bezwaar, erg veel gelakt, bezwaar deels gegrond verklaard</t>
  </si>
  <si>
    <t>Besluit op bezwaar over informatie betreffende bedreigingen van personen in publieke functies op grond van de Woo</t>
  </si>
  <si>
    <t>Bezwaar ongegrond verklaard</t>
  </si>
  <si>
    <t>https://www.rijksoverheid.nl/ministeries/ministerie-van-justitie-en-veiligheid/documenten/woo-besluiten/2022/09/07/besluit-op-bezwaar-over-informatie-betreffende-bedreigingen-van-personen-in-publieke-functies-op-grond-van-de-woo</t>
  </si>
  <si>
    <t>Besluit op bezwaar tegen Wob-besluit inzake informatie betreffende het onderzoek van het Ministerie van Justitie en Veiligheid naar de aftapbaarheid van OTT-communicatiediensten</t>
  </si>
  <si>
    <t>Deels toegewezen, inderdaad ontbreken er documenten.</t>
  </si>
  <si>
    <t>https://www.rijksoverheid.nl/ministeries/ministerie-van-justitie-en-veiligheid/documenten/wob-verzoeken/2022/10/06/besluit-op-bezwaar-tegen-wob-besluit-inzake-informatie-betreffende-het-onderzoek-van-het-ministerie-van-justitie-en-veiligheid-naar-de-aftapbaarheid-van-ott-communicatiediensten</t>
  </si>
  <si>
    <t>Besluit op bezwaar pensioenaftopping op grond van de Woo</t>
  </si>
  <si>
    <t>Bezwaar ingediend tegen'fictieve weigering een besluit te nemen op verzoek' --&gt; bezwaar ingediend voordat een besluit genomen werd</t>
  </si>
  <si>
    <t>https://www.rijksoverheid.nl/ministeries/ministerie-van-justitie-en-veiligheid/documenten/woo-besluiten/2022/05/09/besluit-op-bezwaar-pensioenaftopping-op-grond-van-de-woo</t>
  </si>
  <si>
    <t>Woo-besluit inzake Chavez-Vilchez</t>
  </si>
  <si>
    <t>https://www.rijksoverheid.nl/ministeries/ministerie-van-justitie-en-veiligheid/documenten/woo-besluiten/2022/07/05/woo-besluit-inzake-chavez-vilchez</t>
  </si>
  <si>
    <t>Besluit op bezwaar over informatie betreffende het programma Ontvoerd en het programma Dossier van den Heuvel op grond van de Woo</t>
  </si>
  <si>
    <t>https://www.rijksoverheid.nl/ministeries/ministerie-van-justitie-en-veiligheid/documenten/woo-besluiten/2022/08/02/besluit-op-bezwaar-over-informatie-betreffende-het-programma-ontvoerd-en-het-programma-dossier-van-den-heuvel-op-grond-van-de-woo</t>
  </si>
  <si>
    <t>Besluit op bezwaar Woo-verzoek inzake relocatie 6 van Sea Watch en andere NGO schepen januari 2019</t>
  </si>
  <si>
    <t>https://www.rijksoverheid.nl/ministeries/ministerie-van-justitie-en-veiligheid/documenten/woo-besluiten/2022/12/20/besluit-op-bezwaar-woo-verzoek-inzake-relocatie-6-van-sea-watch-en-andere-ngo-schepen-januari-2019</t>
  </si>
  <si>
    <t>Besluit op bezwaar over informatie betreffende grensbewaking en handhaving aan de grens m.b.t. niet Europese nationaliteiten</t>
  </si>
  <si>
    <t>https://www.rijksoverheid.nl/ministeries/ministerie-van-justitie-en-veiligheid/documenten/woo-besluiten/2022/12/22/besluit-op-bezwaar-over-informatie-betreffende-grensbewaking-en-handhaving-aan-de-grens-m.b.t.-niet-europese-nationaliteiten</t>
  </si>
  <si>
    <t>Besluit op Wob-verzoek m.b.t. de Afghaanse evacuaties</t>
  </si>
  <si>
    <t>https://www.rijksoverheid.nl/ministeries/ministerie-van-justitie-en-veiligheid/documenten/woo-besluiten/2022/06/28/besluit-op-wob-verzoek-m.b.t.-de-afghaanse-evacuaties</t>
  </si>
  <si>
    <t>Lijst met deelbesluiten die niet als laatste deelbesluit gelden:</t>
  </si>
  <si>
    <t xml:space="preserve">Eerste deel Besluit Wob-verzoek WODC-onderzoek klassenjustitie </t>
  </si>
  <si>
    <t>Eerste deel besluit op Wob-verzoek met betrekking op de totstandkoming van het Multidisciplinair Internventieteam (MIT)</t>
  </si>
  <si>
    <t xml:space="preserve">verzoek in 2 gesplitst </t>
  </si>
  <si>
    <t>https://www.rijksoverheid.nl/ministeries/ministerie-van-justitie-en-veiligheid/documenten/wob-verzoeken/2022/04/28/besluit-op-wob-verzoek-met-betrekking-op-de-totstandkoming-van-het-multidisciplinair-internventieteam-mit</t>
  </si>
  <si>
    <t>Deelbesluit 1 op Woo-verzoek inzake. communicatie met EC over Nederlands kansspelbeleid</t>
  </si>
  <si>
    <t>https://www.rijksoverheid.nl/ministeries/ministerie-van-justitie-en-veiligheid/documenten/woo-besluiten/2022/08/19/deelbesluit-1-op-woo-verzoek-inzake.-communicatie-met-ec-over-nederlands-kansspelbeleid</t>
  </si>
  <si>
    <t>Woo-verzoek Evaluatiecommissie Tuitjenhorn</t>
  </si>
  <si>
    <t>Uw verzoek is op 8 november 2021 naar het Openbaar Ministerie en op 2 november 2021 naar het Ministeriev an Volksgezondheid, Welzijn en Sport doorgestuurd</t>
  </si>
  <si>
    <t>https://www.rijksoverheid.nl/ministeries/ministerie-van-justitie-en-veiligheid/documenten/woo-besluiten/2022/06/30/woo-verzoek-evaluatiecommissie-tuitjenhorn</t>
  </si>
  <si>
    <t>WOO (Deel)besluit van 20 juli 2022 op het verzoek inzake informatie in het kader van de capaciteit van de regionale Teams Zeden van de politie</t>
  </si>
  <si>
    <t>https://www.rijksoverheid.nl/ministeries/ministerie-van-justitie-en-veiligheid/documenten/woo-besluiten/2022/07/20/woo-deelbesluit-van-20-juli-2022-op-het-verzoek-inzake-informatie-in-het-kader-van-de-capaciteit-van-de-regionale-teams-zeden-van-de-politie</t>
  </si>
  <si>
    <t>Amber Alert</t>
  </si>
  <si>
    <t>Meerdere ingebrekestellingen geweest.</t>
  </si>
  <si>
    <t>https://www.rijksoverheid.nl/ministeries/ministerie-van-justitie-en-veiligheid/documenten/wob-verzoeken/2022/04/26/wob-besluit-amber-alert</t>
  </si>
  <si>
    <t>Aanvullend besluit</t>
  </si>
  <si>
    <t>Datum van binnenkomst aanvulling</t>
  </si>
  <si>
    <t>Datum van beslissing aanvulling</t>
  </si>
  <si>
    <t>Aanvullend Wob-besluit Vuurwerkramp</t>
  </si>
  <si>
    <t>https://www.rijksoverheid.nl/ministeries/ministerie-van-justitie-en-veiligheid/documenten/wob-verzoeken/2022/04/19/aanvullend-wob-besluit-vuurwerkramp</t>
  </si>
  <si>
    <t>Aanvullend besluit Woo-verzoek MH17</t>
  </si>
  <si>
    <t>op 26-8-2021 in hoger beroep gegaan, waarop aanvullend besluit volgt</t>
  </si>
  <si>
    <t>https://www.rijksoverheid.nl/ministeries/ministerie-van-justitie-en-veiligheid/documenten/woo-besluiten/2022/12/06/aanvullend-besluit-woo-verzoek-mh17</t>
  </si>
  <si>
    <t>Herzien besluit</t>
  </si>
  <si>
    <t>Datum van binnenkomst herziening</t>
  </si>
  <si>
    <t>Datum van beslissing herziening</t>
  </si>
  <si>
    <t>Herziening besluit op bezwaar en herziening besluit Wob verzoek inzake antivirussoftware Kaspersky Lab B.V.</t>
  </si>
  <si>
    <t>Herziening van een besluit op een bezwaar</t>
  </si>
  <si>
    <t>https://www.rijksoverheid.nl/ministeries/ministerie-van-justitie-en-veiligheid/documenten/wob-verzoeken/2022/03/03/herziening-besluit-op-bezwaar-en-herziening-besluit-wob-verzoek-inzake-antivirussoftware-kaspersky-lab-b.v</t>
  </si>
  <si>
    <t>Herstelbesluit</t>
  </si>
  <si>
    <t>Datum van binnenkomst herstelbesluit</t>
  </si>
  <si>
    <t>Datum van beslissing herstelbesluit</t>
  </si>
  <si>
    <t>Herstelbesluit naar aanleiding van een beroepschrift over de maatwerkafspraken 1 en 2</t>
  </si>
  <si>
    <t>?</t>
  </si>
  <si>
    <t>Herstelbesluit Woo over interlandelijke adoptie Sri Lanka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</si>
</sst>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color rgb="FF444444"/>
      <name val="Calibri"/>
      <family val="2"/>
      <scheme val="minor"/>
    </font>
    <font>
      <sz val="11"/>
      <color rgb="FF000000"/>
      <name val="Calibri"/>
      <family val="2"/>
      <charset val="1"/>
    </font>
    <font>
      <sz val="11"/>
      <color rgb="FF000000"/>
      <name val="Calibri"/>
    </font>
    <font>
      <sz val="11"/>
      <color rgb="FF000000"/>
      <name val="Calibri"/>
      <family val="2"/>
    </font>
    <font>
      <sz val="11"/>
      <name val="Calibri"/>
      <family val="2"/>
    </font>
    <font>
      <sz val="11"/>
      <color rgb="FFFF0000"/>
      <name val="Calibri"/>
      <family val="2"/>
    </font>
    <font>
      <sz val="11"/>
      <color theme="1"/>
      <name val="Calibri"/>
    </font>
    <font>
      <sz val="11"/>
      <color rgb="FF000000"/>
      <name val="Calibri"/>
      <family val="2"/>
      <scheme val="minor"/>
    </font>
    <font>
      <sz val="11"/>
      <color rgb="FF444444"/>
      <name val="Calibri"/>
      <family val="2"/>
      <charset val="1"/>
    </font>
    <font>
      <sz val="11"/>
      <color rgb="FF000000"/>
      <name val="RO Sans"/>
      <charset val="1"/>
    </font>
  </fonts>
  <fills count="9">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bgColor indexed="64"/>
      </patternFill>
    </fill>
    <fill>
      <patternFill patternType="solid">
        <fgColor theme="0"/>
        <bgColor indexed="64"/>
      </patternFill>
    </fill>
  </fills>
  <borders count="9">
    <border>
      <left/>
      <right/>
      <top/>
      <bottom/>
      <diagonal/>
    </border>
    <border>
      <left/>
      <right/>
      <top style="medium">
        <color theme="1"/>
      </top>
      <bottom style="medium">
        <color theme="1"/>
      </bottom>
      <diagonal/>
    </border>
    <border>
      <left/>
      <right/>
      <top/>
      <bottom style="medium">
        <color theme="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0"/>
      </left>
      <right style="thin">
        <color theme="0"/>
      </right>
      <top/>
      <bottom style="thin">
        <color theme="0"/>
      </bottom>
      <diagonal/>
    </border>
  </borders>
  <cellStyleXfs count="2">
    <xf numFmtId="0" fontId="0" fillId="0" borderId="0"/>
    <xf numFmtId="0" fontId="5" fillId="0" borderId="0" applyNumberFormat="0" applyFill="0" applyBorder="0" applyAlignment="0" applyProtection="0"/>
  </cellStyleXfs>
  <cellXfs count="137">
    <xf numFmtId="0" fontId="0" fillId="0" borderId="0" xfId="0"/>
    <xf numFmtId="0" fontId="1" fillId="2" borderId="1" xfId="0" applyFont="1" applyFill="1" applyBorder="1"/>
    <xf numFmtId="0" fontId="2" fillId="0" borderId="0" xfId="0" applyFont="1"/>
    <xf numFmtId="0" fontId="1" fillId="2" borderId="2" xfId="0" applyFont="1" applyFill="1" applyBorder="1"/>
    <xf numFmtId="0" fontId="0" fillId="3" borderId="0" xfId="0" applyFill="1"/>
    <xf numFmtId="14" fontId="1" fillId="2" borderId="1" xfId="0" applyNumberFormat="1" applyFont="1" applyFill="1" applyBorder="1"/>
    <xf numFmtId="14" fontId="1" fillId="2" borderId="2" xfId="0" applyNumberFormat="1" applyFont="1" applyFill="1" applyBorder="1"/>
    <xf numFmtId="14" fontId="0" fillId="0" borderId="0" xfId="0" applyNumberFormat="1"/>
    <xf numFmtId="0" fontId="3" fillId="0" borderId="0" xfId="0" applyFont="1"/>
    <xf numFmtId="14" fontId="2" fillId="3" borderId="0" xfId="0" applyNumberFormat="1" applyFont="1" applyFill="1"/>
    <xf numFmtId="0" fontId="2" fillId="3" borderId="0" xfId="0" applyFont="1" applyFill="1"/>
    <xf numFmtId="0" fontId="5" fillId="3" borderId="0" xfId="1" applyFill="1" applyAlignment="1"/>
    <xf numFmtId="0" fontId="5" fillId="3" borderId="0" xfId="1" applyFill="1" applyBorder="1" applyAlignment="1"/>
    <xf numFmtId="0" fontId="2" fillId="3" borderId="3" xfId="0" applyFont="1" applyFill="1" applyBorder="1"/>
    <xf numFmtId="14" fontId="2" fillId="3" borderId="3" xfId="0" applyNumberFormat="1" applyFont="1" applyFill="1" applyBorder="1"/>
    <xf numFmtId="0" fontId="5" fillId="3" borderId="3" xfId="1" applyFill="1" applyBorder="1" applyAlignment="1"/>
    <xf numFmtId="0" fontId="0" fillId="4" borderId="0" xfId="0" applyFill="1"/>
    <xf numFmtId="0" fontId="2" fillId="3" borderId="5" xfId="0" applyFont="1" applyFill="1" applyBorder="1"/>
    <xf numFmtId="14" fontId="2" fillId="3" borderId="5" xfId="0" applyNumberFormat="1" applyFont="1" applyFill="1" applyBorder="1"/>
    <xf numFmtId="0" fontId="5" fillId="3" borderId="5" xfId="1" applyFill="1" applyBorder="1" applyAlignment="1"/>
    <xf numFmtId="0" fontId="2" fillId="5" borderId="0" xfId="0" applyFont="1" applyFill="1"/>
    <xf numFmtId="0" fontId="2" fillId="6" borderId="0" xfId="0" applyFont="1" applyFill="1"/>
    <xf numFmtId="14" fontId="2" fillId="6" borderId="0" xfId="0" applyNumberFormat="1" applyFont="1" applyFill="1"/>
    <xf numFmtId="0" fontId="0" fillId="6" borderId="0" xfId="0" applyFill="1"/>
    <xf numFmtId="0" fontId="5" fillId="6" borderId="0" xfId="1" applyFill="1" applyBorder="1" applyAlignment="1"/>
    <xf numFmtId="0" fontId="2" fillId="6" borderId="3" xfId="0" applyFont="1" applyFill="1" applyBorder="1"/>
    <xf numFmtId="14" fontId="2" fillId="6" borderId="3" xfId="0" applyNumberFormat="1" applyFont="1" applyFill="1" applyBorder="1"/>
    <xf numFmtId="0" fontId="5" fillId="6" borderId="3" xfId="1" applyFill="1" applyBorder="1" applyAlignment="1"/>
    <xf numFmtId="0" fontId="0" fillId="6" borderId="3" xfId="0" applyFill="1" applyBorder="1"/>
    <xf numFmtId="0" fontId="3" fillId="6" borderId="3" xfId="0" applyFont="1" applyFill="1" applyBorder="1"/>
    <xf numFmtId="0" fontId="10" fillId="6" borderId="3" xfId="0" applyFont="1" applyFill="1" applyBorder="1"/>
    <xf numFmtId="0" fontId="9" fillId="6" borderId="3" xfId="0" applyFont="1" applyFill="1" applyBorder="1"/>
    <xf numFmtId="15" fontId="9" fillId="6" borderId="3" xfId="0" applyNumberFormat="1" applyFont="1" applyFill="1" applyBorder="1"/>
    <xf numFmtId="0" fontId="11" fillId="6" borderId="3" xfId="0" applyFont="1" applyFill="1" applyBorder="1"/>
    <xf numFmtId="0" fontId="6" fillId="6" borderId="3" xfId="0" applyFont="1" applyFill="1" applyBorder="1"/>
    <xf numFmtId="0" fontId="2" fillId="6" borderId="5" xfId="0" applyFont="1" applyFill="1" applyBorder="1"/>
    <xf numFmtId="14" fontId="2" fillId="6" borderId="5" xfId="0" applyNumberFormat="1" applyFont="1" applyFill="1" applyBorder="1"/>
    <xf numFmtId="0" fontId="5" fillId="6" borderId="5" xfId="1" applyFill="1" applyBorder="1" applyAlignment="1"/>
    <xf numFmtId="0" fontId="6" fillId="6" borderId="5" xfId="0" applyFont="1" applyFill="1" applyBorder="1"/>
    <xf numFmtId="14" fontId="2" fillId="6" borderId="5" xfId="0" applyNumberFormat="1" applyFont="1" applyFill="1" applyBorder="1" applyAlignment="1">
      <alignment horizontal="right"/>
    </xf>
    <xf numFmtId="14" fontId="2" fillId="5" borderId="0" xfId="0" applyNumberFormat="1" applyFont="1" applyFill="1"/>
    <xf numFmtId="0" fontId="0" fillId="5" borderId="0" xfId="0" applyFill="1"/>
    <xf numFmtId="0" fontId="5" fillId="5" borderId="0" xfId="1" applyFill="1" applyBorder="1" applyAlignment="1"/>
    <xf numFmtId="0" fontId="2" fillId="5" borderId="3" xfId="0" applyFont="1" applyFill="1" applyBorder="1"/>
    <xf numFmtId="14" fontId="2" fillId="5" borderId="3" xfId="0" applyNumberFormat="1" applyFont="1" applyFill="1" applyBorder="1"/>
    <xf numFmtId="0" fontId="5" fillId="5" borderId="3" xfId="1" applyFill="1" applyBorder="1" applyAlignment="1"/>
    <xf numFmtId="0" fontId="3" fillId="5" borderId="3" xfId="0" applyFont="1" applyFill="1" applyBorder="1"/>
    <xf numFmtId="0" fontId="9" fillId="5" borderId="3" xfId="0" applyFont="1" applyFill="1" applyBorder="1"/>
    <xf numFmtId="0" fontId="10" fillId="5" borderId="3" xfId="0" applyFont="1" applyFill="1" applyBorder="1"/>
    <xf numFmtId="0" fontId="11" fillId="5" borderId="3" xfId="0" applyFont="1" applyFill="1" applyBorder="1"/>
    <xf numFmtId="0" fontId="6" fillId="5" borderId="3" xfId="0" applyFont="1" applyFill="1" applyBorder="1"/>
    <xf numFmtId="0" fontId="2" fillId="5" borderId="5" xfId="0" applyFont="1" applyFill="1" applyBorder="1"/>
    <xf numFmtId="14" fontId="2" fillId="5" borderId="5" xfId="0" applyNumberFormat="1" applyFont="1" applyFill="1" applyBorder="1"/>
    <xf numFmtId="0" fontId="5" fillId="5" borderId="5" xfId="1" applyFill="1" applyBorder="1" applyAlignment="1"/>
    <xf numFmtId="0" fontId="7" fillId="5" borderId="5" xfId="0" applyFont="1" applyFill="1" applyBorder="1"/>
    <xf numFmtId="14" fontId="2" fillId="5" borderId="5" xfId="0" applyNumberFormat="1" applyFont="1" applyFill="1" applyBorder="1" applyAlignment="1">
      <alignment horizontal="right"/>
    </xf>
    <xf numFmtId="0" fontId="6" fillId="5" borderId="5" xfId="0" applyFont="1" applyFill="1" applyBorder="1"/>
    <xf numFmtId="14" fontId="2" fillId="0" borderId="0" xfId="0" applyNumberFormat="1" applyFont="1"/>
    <xf numFmtId="0" fontId="5" fillId="0" borderId="0" xfId="1" applyFill="1" applyBorder="1" applyAlignment="1"/>
    <xf numFmtId="0" fontId="0" fillId="7" borderId="0" xfId="0" applyFill="1"/>
    <xf numFmtId="0" fontId="5" fillId="0" borderId="0" xfId="1" applyFill="1" applyAlignment="1"/>
    <xf numFmtId="0" fontId="14" fillId="0" borderId="0" xfId="0" quotePrefix="1" applyFont="1"/>
    <xf numFmtId="0" fontId="13" fillId="4" borderId="0" xfId="0" applyFont="1" applyFill="1"/>
    <xf numFmtId="0" fontId="2" fillId="7" borderId="0" xfId="0" applyFont="1" applyFill="1"/>
    <xf numFmtId="14" fontId="2" fillId="7" borderId="0" xfId="0" applyNumberFormat="1" applyFont="1" applyFill="1"/>
    <xf numFmtId="0" fontId="2" fillId="8" borderId="0" xfId="0" applyFont="1" applyFill="1"/>
    <xf numFmtId="0" fontId="5" fillId="0" borderId="0" xfId="1"/>
    <xf numFmtId="0" fontId="2" fillId="7" borderId="5" xfId="0" applyFont="1" applyFill="1" applyBorder="1"/>
    <xf numFmtId="14" fontId="2" fillId="7" borderId="5" xfId="0" applyNumberFormat="1" applyFont="1" applyFill="1" applyBorder="1"/>
    <xf numFmtId="0" fontId="6" fillId="7" borderId="5" xfId="0" applyFont="1" applyFill="1" applyBorder="1"/>
    <xf numFmtId="0" fontId="5" fillId="7" borderId="5" xfId="1" applyFill="1" applyBorder="1" applyAlignment="1"/>
    <xf numFmtId="0" fontId="2" fillId="0" borderId="5" xfId="0" applyFont="1" applyBorder="1"/>
    <xf numFmtId="0" fontId="2" fillId="0" borderId="3" xfId="0" applyFont="1" applyBorder="1"/>
    <xf numFmtId="0" fontId="0" fillId="0" borderId="5" xfId="0" applyBorder="1"/>
    <xf numFmtId="14" fontId="2" fillId="0" borderId="5" xfId="0" applyNumberFormat="1" applyFont="1" applyBorder="1"/>
    <xf numFmtId="14" fontId="2" fillId="0" borderId="3" xfId="0" applyNumberFormat="1" applyFont="1" applyBorder="1"/>
    <xf numFmtId="14" fontId="0" fillId="0" borderId="5" xfId="0" applyNumberFormat="1" applyBorder="1"/>
    <xf numFmtId="0" fontId="6" fillId="7" borderId="0" xfId="0" applyFont="1" applyFill="1"/>
    <xf numFmtId="0" fontId="3" fillId="0" borderId="5" xfId="0" applyFont="1" applyBorder="1"/>
    <xf numFmtId="0" fontId="5" fillId="7" borderId="0" xfId="1" applyFill="1" applyBorder="1" applyAlignment="1"/>
    <xf numFmtId="0" fontId="5" fillId="0" borderId="5" xfId="1" applyFill="1" applyBorder="1" applyAlignment="1"/>
    <xf numFmtId="0" fontId="5" fillId="0" borderId="3" xfId="1" applyFill="1" applyBorder="1" applyAlignment="1"/>
    <xf numFmtId="0" fontId="5" fillId="0" borderId="5" xfId="1" applyBorder="1"/>
    <xf numFmtId="0" fontId="5" fillId="6" borderId="3" xfId="1" applyFill="1" applyBorder="1"/>
    <xf numFmtId="0" fontId="0" fillId="3" borderId="5" xfId="0" applyFill="1" applyBorder="1"/>
    <xf numFmtId="14" fontId="2" fillId="5" borderId="0" xfId="0" applyNumberFormat="1" applyFont="1" applyFill="1" applyAlignment="1">
      <alignment horizontal="right"/>
    </xf>
    <xf numFmtId="0" fontId="6" fillId="5" borderId="0" xfId="0" applyFont="1" applyFill="1"/>
    <xf numFmtId="0" fontId="2" fillId="5" borderId="4" xfId="0" applyFont="1" applyFill="1" applyBorder="1"/>
    <xf numFmtId="14" fontId="2" fillId="5" borderId="4" xfId="0" applyNumberFormat="1" applyFont="1" applyFill="1" applyBorder="1"/>
    <xf numFmtId="0" fontId="6" fillId="5" borderId="4" xfId="0" applyFont="1" applyFill="1" applyBorder="1"/>
    <xf numFmtId="0" fontId="5" fillId="0" borderId="3" xfId="1" applyBorder="1"/>
    <xf numFmtId="0" fontId="2" fillId="3" borderId="5" xfId="0" applyFont="1" applyFill="1" applyBorder="1" applyAlignment="1">
      <alignment wrapText="1"/>
    </xf>
    <xf numFmtId="14" fontId="2" fillId="6" borderId="0" xfId="0" applyNumberFormat="1" applyFont="1" applyFill="1" applyAlignment="1">
      <alignment horizontal="right"/>
    </xf>
    <xf numFmtId="0" fontId="9" fillId="6" borderId="0" xfId="0" applyFont="1" applyFill="1"/>
    <xf numFmtId="0" fontId="6" fillId="6" borderId="0" xfId="0" applyFont="1" applyFill="1"/>
    <xf numFmtId="0" fontId="8" fillId="6" borderId="0" xfId="0" applyFont="1" applyFill="1"/>
    <xf numFmtId="0" fontId="0" fillId="0" borderId="3" xfId="0" applyBorder="1"/>
    <xf numFmtId="0" fontId="5" fillId="0" borderId="0" xfId="1" applyFill="1"/>
    <xf numFmtId="0" fontId="0" fillId="0" borderId="6" xfId="0" applyBorder="1"/>
    <xf numFmtId="14" fontId="0" fillId="0" borderId="6" xfId="0" applyNumberFormat="1" applyBorder="1"/>
    <xf numFmtId="0" fontId="0" fillId="4" borderId="6" xfId="0" applyFill="1" applyBorder="1"/>
    <xf numFmtId="0" fontId="5" fillId="0" borderId="6" xfId="1" applyFill="1" applyBorder="1" applyAlignment="1"/>
    <xf numFmtId="0" fontId="5" fillId="0" borderId="6" xfId="1" applyBorder="1" applyAlignment="1"/>
    <xf numFmtId="0" fontId="2" fillId="8" borderId="6" xfId="0" applyFont="1" applyFill="1" applyBorder="1"/>
    <xf numFmtId="14" fontId="0" fillId="8" borderId="6" xfId="0" applyNumberFormat="1" applyFill="1" applyBorder="1"/>
    <xf numFmtId="0" fontId="2" fillId="4" borderId="6" xfId="0" applyFont="1" applyFill="1" applyBorder="1"/>
    <xf numFmtId="2" fontId="0" fillId="8" borderId="6" xfId="0" applyNumberFormat="1" applyFill="1" applyBorder="1"/>
    <xf numFmtId="0" fontId="5" fillId="8" borderId="6" xfId="1" applyFill="1" applyBorder="1"/>
    <xf numFmtId="14" fontId="2" fillId="8" borderId="6" xfId="0" applyNumberFormat="1" applyFont="1" applyFill="1" applyBorder="1"/>
    <xf numFmtId="0" fontId="5" fillId="0" borderId="6" xfId="1" applyBorder="1"/>
    <xf numFmtId="0" fontId="13" fillId="0" borderId="0" xfId="0" applyFont="1"/>
    <xf numFmtId="0" fontId="2" fillId="0" borderId="6" xfId="0" applyFont="1" applyBorder="1"/>
    <xf numFmtId="0" fontId="0" fillId="7" borderId="0" xfId="0" applyFill="1" applyBorder="1"/>
    <xf numFmtId="0" fontId="2" fillId="7" borderId="0" xfId="1" applyFont="1" applyFill="1" applyBorder="1" applyAlignment="1"/>
    <xf numFmtId="14" fontId="2" fillId="7" borderId="0" xfId="0" applyNumberFormat="1" applyFont="1" applyFill="1" applyBorder="1"/>
    <xf numFmtId="0" fontId="0" fillId="4" borderId="0" xfId="0" applyFill="1" applyBorder="1"/>
    <xf numFmtId="0" fontId="2" fillId="7" borderId="0" xfId="0" applyFont="1" applyFill="1" applyBorder="1"/>
    <xf numFmtId="2" fontId="0" fillId="7" borderId="0" xfId="0" applyNumberFormat="1" applyFill="1" applyBorder="1"/>
    <xf numFmtId="0" fontId="2" fillId="0" borderId="0" xfId="0" applyFont="1" applyBorder="1"/>
    <xf numFmtId="0" fontId="0" fillId="0" borderId="0" xfId="0" applyBorder="1"/>
    <xf numFmtId="0" fontId="12" fillId="7" borderId="0" xfId="0" applyFont="1" applyFill="1" applyBorder="1"/>
    <xf numFmtId="0" fontId="0" fillId="0" borderId="8" xfId="0" applyBorder="1"/>
    <xf numFmtId="0" fontId="0" fillId="0" borderId="0" xfId="0" applyFill="1"/>
    <xf numFmtId="0" fontId="15" fillId="0" borderId="0" xfId="0" applyFont="1" applyFill="1" applyAlignment="1">
      <alignment wrapText="1"/>
    </xf>
    <xf numFmtId="14" fontId="13" fillId="0" borderId="0" xfId="0" applyNumberFormat="1" applyFont="1" applyFill="1"/>
    <xf numFmtId="0" fontId="13" fillId="0" borderId="0" xfId="0" applyFont="1" applyFill="1"/>
    <xf numFmtId="0" fontId="13" fillId="0" borderId="0" xfId="0" applyFont="1" applyFill="1" applyBorder="1"/>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7" xfId="0" applyBorder="1" applyAlignment="1">
      <alignment vertical="center"/>
    </xf>
    <xf numFmtId="14" fontId="0" fillId="0" borderId="0" xfId="0" applyNumberFormat="1" applyFill="1"/>
    <xf numFmtId="0" fontId="14" fillId="0" borderId="0" xfId="0" quotePrefix="1" applyFont="1" applyFill="1"/>
    <xf numFmtId="0" fontId="0" fillId="0" borderId="0" xfId="0" applyFill="1" applyBorder="1"/>
    <xf numFmtId="14" fontId="0" fillId="0" borderId="0" xfId="0" applyNumberFormat="1" applyFill="1" applyBorder="1"/>
    <xf numFmtId="0" fontId="14" fillId="0" borderId="0" xfId="0" quotePrefix="1" applyFont="1" applyFill="1" applyBorder="1"/>
  </cellXfs>
  <cellStyles count="2">
    <cellStyle name="Hyperlink" xfId="1" builtinId="8"/>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wrapText="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border outline="0">
        <bottom style="medium">
          <color theme="1"/>
        </bottom>
      </border>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wrapText="0"/>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K112" totalsRowShown="0" headerRowDxfId="14" dataDxfId="13" headerRowBorderDxfId="11" tableBorderDxfId="12">
  <autoFilter ref="A1:K112" xr:uid="{DC9CEF82-F135-4ADE-96DD-4E023509A3C9}"/>
  <sortState xmlns:xlrd2="http://schemas.microsoft.com/office/spreadsheetml/2017/richdata2" ref="A2:K112">
    <sortCondition ref="D1:D112"/>
  </sortState>
  <tableColumns count="11">
    <tableColumn id="13" xr3:uid="{C2869452-5628-4176-937D-41300C02407F}" name="WOB Verzoek" dataDxfId="10"/>
    <tableColumn id="14" xr3:uid="{C055B02F-C678-4C33-8433-EF704F3B747A}" name="Onderwerp" dataDxfId="9"/>
    <tableColumn id="15" xr3:uid="{DCB6BC96-5E37-443B-99CF-1BE974CA2853}" name="Datum van binnenkomst" dataDxfId="8"/>
    <tableColumn id="1" xr3:uid="{F0A1BF95-4C83-4CC6-98EB-2F398D0A33AA}" name="Datum van antwoord" dataDxfId="7"/>
    <tableColumn id="2" xr3:uid="{F2057FBE-243F-407B-81C7-A46EB3496DE2}" name="Aantal dagen _x000a_in behandeling" dataDxfId="6">
      <calculatedColumnFormula>Tabel1[[#This Row],[Datum van antwoord]]-Tabel1[[#This Row],[Datum van binnenkomst]]</calculatedColumnFormula>
    </tableColumn>
    <tableColumn id="18" xr3:uid="{9C1A33FC-FC01-4839-8D78-A485F838C39A}" name="Indien deelbesluit 1, aantal dagen" dataDxfId="5">
      <calculatedColumnFormula>_xlfn.DAYS(D2,C2)</calculatedColumnFormula>
    </tableColumn>
    <tableColumn id="17" xr3:uid="{0174A62C-5BBD-4C6C-A021-C9C6B52CFD01}" name="Indien deelbesluit 2, aantal dagen" dataDxfId="4">
      <calculatedColumnFormula>_xlfn.DAYS(D2,C2)</calculatedColumnFormula>
    </tableColumn>
    <tableColumn id="3" xr3:uid="{6CB55B51-97BB-4607-920B-333F7A228856}" name="Binnen de _x000a_termijn afgehandeld" dataDxfId="3">
      <calculatedColumnFormula>IF(E:E &gt;42,"Nee","Ja")</calculatedColumnFormula>
    </tableColumn>
    <tableColumn id="4" xr3:uid="{1B92997F-3AE7-4018-819F-FE309FD134F1}" name="Omvang document (aantal pagina's)_x000a_"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ijksoverheid.nl/ministeries/ministerie-van-justitie-en-veiligheid/documenten/wob-verzoeken/2022/03/14/besluit-op-wob-verzoek-inzake-zsm" TargetMode="External"/><Relationship Id="rId21" Type="http://schemas.openxmlformats.org/officeDocument/2006/relationships/hyperlink" Target="https://www.rijksoverheid.nl/ministeries/ministerie-van-justitie-en-veiligheid/documenten/woo-besluiten/2022/07/19/tweede-deelbesluit-op-wob-verzoek-met-betrekking-op-de-totstandkoming-van-het-multidisciplinair-internventieteam-mit" TargetMode="External"/><Relationship Id="rId42" Type="http://schemas.openxmlformats.org/officeDocument/2006/relationships/hyperlink" Target="https://www.rijksoverheid.nl/ministeries/ministerie-van-justitie-en-veiligheid/documenten/wob-verzoeken/2022/04/06/besluit-op-wob-verzoek-over-het-ingetrokken-inspectierapport-kc-taken" TargetMode="External"/><Relationship Id="rId47" Type="http://schemas.openxmlformats.org/officeDocument/2006/relationships/hyperlink" Target="https://www.rijksoverheid.nl/ministeries/ministerie-van-justitie-en-veiligheid/documenten/wob-verzoeken/2022/04/18/besluit-op-wob-verzoek-inzake-het-alternatief-halt" TargetMode="External"/><Relationship Id="rId63" Type="http://schemas.openxmlformats.org/officeDocument/2006/relationships/hyperlink" Target="https://www.rijksoverheid.nl/ministeries/ministerie-van-justitie-en-veiligheid/documenten/woo-besluiten/2022/05/23/woo-besluit-van-23-mei-2022-geen-documenten-gevonden-op-verzoek-inzake-informatie-betreffende-airsoft-wapens-in-de-werkgroep-wet-wapens-en-munitie-in-het-jaar-2021" TargetMode="External"/><Relationship Id="rId68" Type="http://schemas.openxmlformats.org/officeDocument/2006/relationships/hyperlink" Target="https://www.rijksoverheid.nl/ministeries/ministerie-van-justitie-en-veiligheid/documenten/woo-besluiten/2022/06/17/besluit-op-woo-verzoek-betreffende-een-nota-over-de-schikking-met-farmers-defence-force" TargetMode="External"/><Relationship Id="rId84" Type="http://schemas.openxmlformats.org/officeDocument/2006/relationships/hyperlink" Target="https://www.rijksoverheid.nl/ministeries/ministerie-van-justitie-en-veiligheid/documenten/woo-besluiten/2022/11/01/besluit-op-wob-woo-verzoek-inzake-personeelsbeleid-en-begroting-ait-pi-krimpen-a-d-ijssel" TargetMode="External"/><Relationship Id="rId89" Type="http://schemas.openxmlformats.org/officeDocument/2006/relationships/hyperlink" Target="https://www.rijksoverheid.nl/ministeries/ministerie-van-justitie-en-veiligheid/documenten/woo-besluiten/2022/11/21/woo-besluit-op-het-verzoek-inzake-de-capaciteit-van-de-regionale-teams-zeden-van-de-politie" TargetMode="External"/><Relationship Id="rId112" Type="http://schemas.openxmlformats.org/officeDocument/2006/relationships/table" Target="../tables/table1.xml"/><Relationship Id="rId16" Type="http://schemas.openxmlformats.org/officeDocument/2006/relationships/hyperlink" Target="https://www.rijksoverheid.nl/ministeries/ministerie-van-justitie-en-veiligheid/documenten/woo-besluiten/2022/07/22/besluit-op-het-woo-verzoek-over-het-beleid-van-het-ministerie-van-justitie-en-veiligheid-inzake-onderwijs-en-educatie-door-de-rechterlijke-macht" TargetMode="External"/><Relationship Id="rId107" Type="http://schemas.openxmlformats.org/officeDocument/2006/relationships/hyperlink" Target="https://www.rijksoverheid.nl/ministeries/ministerie-van-justitie-en-veiligheid/documenten/woo-besluiten/2022/12/27/besluit-op-woo-verzoek-inzake-migratie-en-het-justitieel-beleidsplan-kustwacht" TargetMode="External"/><Relationship Id="rId11" Type="http://schemas.openxmlformats.org/officeDocument/2006/relationships/hyperlink" Target="https://www.rijksoverheid.nl/ministeries/ministerie-van-justitie-en-veiligheid/documenten/woo-besluiten/2022/08/05/eerste-deelbesluit-op-woo-verzoek-incidenten-vrouwengevangenissen" TargetMode="External"/><Relationship Id="rId32" Type="http://schemas.openxmlformats.org/officeDocument/2006/relationships/hyperlink" Target="https://www.rijksoverheid.nl/ministeries/ministerie-van-justitie-en-veiligheid/documenten/wob-verzoeken/2022/01/25/besluit-wob-verzoek-correspondentie-dji-leverancier" TargetMode="External"/><Relationship Id="rId37" Type="http://schemas.openxmlformats.org/officeDocument/2006/relationships/hyperlink" Target="https://www.rijksoverheid.nl/ministeries/ministerie-van-justitie-en-veiligheid/documenten/wob-verzoeken/2022/03/02/besluit-op-wob-verzoek-inzake-de-communicatie-met-de-coia" TargetMode="External"/><Relationship Id="rId53" Type="http://schemas.openxmlformats.org/officeDocument/2006/relationships/hyperlink" Target="https://www.rijksoverheid.nl/ministeries/ministerie-van-justitie-en-veiligheid/documenten/wob-verzoeken/2022/03/23/besluit-wob-verzoek-ii-inzake-isf" TargetMode="External"/><Relationship Id="rId58" Type="http://schemas.openxmlformats.org/officeDocument/2006/relationships/hyperlink" Target="https://www.rijksoverheid.nl/ministeries/ministerie-van-justitie-en-veiligheid/documenten/wob-verzoeken/2022/04/29/wob-verzoek-inzake-informatie-over-een-overleg-mbt-chartervlucht-van-afghaanse-evacuees" TargetMode="External"/><Relationship Id="rId74" Type="http://schemas.openxmlformats.org/officeDocument/2006/relationships/hyperlink" Target="https://www.rijksoverheid.nl/ministeries/ministerie-van-justitie-en-veiligheid/documenten/woo-besluiten/2022/09/21/besluit-op-woo-verzoek-over-de-mogelijke-herziening-van-artikel-457-sv" TargetMode="External"/><Relationship Id="rId79" Type="http://schemas.openxmlformats.org/officeDocument/2006/relationships/hyperlink" Target="https://www.rijksoverheid.nl/ministeries/ministerie-van-justitie-en-veiligheid/documenten/woo-besluiten/2022/10/24/besluit-op-woo-verzoek-inzake-de-concepten-voor-de-implementatiewet-richtlijn-openbaarmaking-winstbelasting-en-het-implementatiebesluit-richtlijn-openbaarmaking-winstbelasting" TargetMode="External"/><Relationship Id="rId102" Type="http://schemas.openxmlformats.org/officeDocument/2006/relationships/hyperlink" Target="https://www.rijksoverheid.nl/ministeries/ministerie-van-justitie-en-veiligheid/documenten/woo-besluiten/2022/12/08/woo-besluit-inzake-krachtenveldanalyse" TargetMode="External"/><Relationship Id="rId5" Type="http://schemas.openxmlformats.org/officeDocument/2006/relationships/hyperlink" Target="https://www.rijksoverheid.nl/ministeries/ministerie-van-justitie-en-veiligheid/documenten/woo-besluiten/2022/09/01/besluit-op-woo-verzoek-bpg-afdeling" TargetMode="External"/><Relationship Id="rId90" Type="http://schemas.openxmlformats.org/officeDocument/2006/relationships/hyperlink" Target="https://www.rijksoverheid.nl/ministeries/ministerie-van-justitie-en-veiligheid/documenten/woo-besluiten/2022/11/22/woo-deelbesluit-van-22-november-2022-op-het-verzoek-inzake-informatie-betreffende-de-betrokkenheid-van-netpresenter-bv-bij-de-invoering-aanpassing-en-operationalisering-van-amber-alert-over-de-periode-1-januari-2001-tot-en-met-8-april-2021" TargetMode="External"/><Relationship Id="rId95" Type="http://schemas.openxmlformats.org/officeDocument/2006/relationships/hyperlink" Target="https://www.rijksoverheid.nl/ministeries/ministerie-van-justitie-en-veiligheid/documenten/wob-verzoeken/2022/06/22/besluit-op-wob-verzoek-inzake-taskforce" TargetMode="External"/><Relationship Id="rId22" Type="http://schemas.openxmlformats.org/officeDocument/2006/relationships/hyperlink" Target="https://www.rijksoverheid.nl/ministeries/ministerie-van-justitie-en-veiligheid/documenten/woo-besluiten/2022/08/04/besluit-op-woo-verzoek-over-de-uitvoering-van-de-motie-van-kooten-arissen-35526-nr.-53" TargetMode="External"/><Relationship Id="rId27" Type="http://schemas.openxmlformats.org/officeDocument/2006/relationships/hyperlink" Target="https://www.rijksoverheid.nl/ministeries/ministerie-van-justitie-en-veiligheid/documenten/wob-verzoeken/2022/03/16/wob-besluit-afghanistan" TargetMode="External"/><Relationship Id="rId43" Type="http://schemas.openxmlformats.org/officeDocument/2006/relationships/hyperlink" Target="https://www.rijksoverheid.nl/ministeries/ministerie-van-justitie-en-veiligheid/documenten/wob-verzoeken/2022/04/07/wob-besluit-spoedadvies-van-de-raad-voor-de-rechtspraak" TargetMode="External"/><Relationship Id="rId48" Type="http://schemas.openxmlformats.org/officeDocument/2006/relationships/hyperlink" Target="https://www.rijksoverheid.nl/ministeries/ministerie-van-justitie-en-veiligheid/documenten/wob-verzoeken/2022/04/21/besluit-op-wob-verzoek-inzake-informatie-over-de-juridische-politieke-en-economische-achtergrond-van-het-wetsvoorstel-invoeringswet-europees-openbaar-ministerie" TargetMode="External"/><Relationship Id="rId64" Type="http://schemas.openxmlformats.org/officeDocument/2006/relationships/hyperlink" Target="https://www.rijksoverheid.nl/ministeries/ministerie-van-justitie-en-veiligheid/documenten/woo-besluiten/2022/05/31/besluit-op-woo-verzoek-inzake-huisregels-turfmarkt-147" TargetMode="External"/><Relationship Id="rId69" Type="http://schemas.openxmlformats.org/officeDocument/2006/relationships/hyperlink" Target="https://www.rijksoverheid.nl/ministeries/ministerie-van-justitie-en-veiligheid/documenten/woo-besluiten/2022/06/21/besluit-op-woo-verzoek-21-juni-2022" TargetMode="External"/><Relationship Id="rId80" Type="http://schemas.openxmlformats.org/officeDocument/2006/relationships/hyperlink" Target="https://www.rijksoverheid.nl/ministeries/ministerie-van-justitie-en-veiligheid/documenten/woo-besluiten/2022/10/24/besluit-op-woo-verzoek-inzake-factsheets" TargetMode="External"/><Relationship Id="rId85" Type="http://schemas.openxmlformats.org/officeDocument/2006/relationships/hyperlink" Target="https://www.rijksoverheid.nl/ministeries/ministerie-van-justitie-en-veiligheid/documenten/wob-verzoeken/2022/11/01/besluit-op-woo-verzoek-inzake-de-nota-meer-dan-de-som-der-delen" TargetMode="External"/><Relationship Id="rId12" Type="http://schemas.openxmlformats.org/officeDocument/2006/relationships/hyperlink" Target="https://www.rijksoverheid.nl/ministeries/ministerie-van-justitie-en-veiligheid/documenten/woo-besluiten/2022/07/26/woo-besluit-inzake-wet-wapens-en-munitie" TargetMode="External"/><Relationship Id="rId17" Type="http://schemas.openxmlformats.org/officeDocument/2006/relationships/hyperlink" Target="https://www.rijksoverheid.nl/ministeries/ministerie-van-justitie-en-veiligheid/documenten/woo-besluiten/2022/07/01/besluit-op-woo-verzoek-over-de-fraudezaak-bij-pels-rijcken" TargetMode="External"/><Relationship Id="rId33" Type="http://schemas.openxmlformats.org/officeDocument/2006/relationships/hyperlink" Target="https://www.rijksoverheid.nl/ministeries/ministerie-van-justitie-en-veiligheid/documenten/wob-verzoeken/2022/01/27/besluit-op-wob-verzoek-inzake-pegasus" TargetMode="External"/><Relationship Id="rId38" Type="http://schemas.openxmlformats.org/officeDocument/2006/relationships/hyperlink" Target="https://www.rijksoverheid.nl/ministeries/ministerie-van-justitie-en-veiligheid/documenten/wob-verzoeken/2022/03/03/besluit-wob-verzoek-nso-group" TargetMode="External"/><Relationship Id="rId59" Type="http://schemas.openxmlformats.org/officeDocument/2006/relationships/hyperlink" Target="https://www.rijksoverheid.nl/ministeries/ministerie-van-justitie-en-veiligheid/documenten/wob-verzoeken/2022/04/30/besluit-op-wob-verzoek-mbt-de-overheidscampagne-drop-je-knife-en-doe-wat-met-je-life" TargetMode="External"/><Relationship Id="rId103" Type="http://schemas.openxmlformats.org/officeDocument/2006/relationships/hyperlink" Target="https://www.rijksoverheid.nl/ministeries/ministerie-van-justitie-en-veiligheid/documenten/woo-besluiten/2022/12/14/besluit-op-woo-verzoek-inzake-taskforce-economische-veiligheid" TargetMode="External"/><Relationship Id="rId108" Type="http://schemas.openxmlformats.org/officeDocument/2006/relationships/hyperlink" Target="https://www.rijksoverheid.nl/ministeries/ministerie-van-justitie-en-veiligheid/documenten/wob-verzoeken/2022/02/15/besluit-op-wob-verzoek-van-17-december-2020" TargetMode="External"/><Relationship Id="rId54" Type="http://schemas.openxmlformats.org/officeDocument/2006/relationships/hyperlink" Target="https://www.rijksoverheid.nl/ministeries/ministerie-van-justitie-en-veiligheid/documenten/wob-verzoeken/2022/04/14/besluit-op-wob-verzoek-mbt-adopties-uit-india" TargetMode="External"/><Relationship Id="rId70" Type="http://schemas.openxmlformats.org/officeDocument/2006/relationships/hyperlink" Target="https://www.rijksoverheid.nl/ministeries/ministerie-van-justitie-en-veiligheid/documenten/woo-besluiten/2022/06/21/woo-besluit-van-21-juni-2022-afwijzing-op-verzoek-inzake-informatie-met-betrekking-tot-het-aanhouden-van-julio-poch-in-september-2009" TargetMode="External"/><Relationship Id="rId75" Type="http://schemas.openxmlformats.org/officeDocument/2006/relationships/hyperlink" Target="https://www.rijksoverheid.nl/ministeries/ministerie-van-justitie-en-veiligheid/documenten/woo-besluiten/2022/10/03/besluit-op-woo-verzoek-over-totstandkoming-beloning-bewindvoerders" TargetMode="External"/><Relationship Id="rId91" Type="http://schemas.openxmlformats.org/officeDocument/2006/relationships/hyperlink" Target="https://www.rijksoverheid.nl/ministeries/ministerie-van-justitie-en-veiligheid/documenten/woo-besluiten/2022/11/24/besluit-op-woo-verzoek-inzake-de-opvolging-van-de-uitspraak-utr-21--3858" TargetMode="External"/><Relationship Id="rId96" Type="http://schemas.openxmlformats.org/officeDocument/2006/relationships/hyperlink" Target="https://www.rijksoverheid.nl/ministeries/ministerie-van-justitie-en-veiligheid/documenten/woo-besluiten/2022/07/07/besluit-op-woo-verzoek-inzake-informatie-over-data-protection-impact-assessments-dpia-of-gegevensbescherminseffectebeoordelingen-geb" TargetMode="External"/><Relationship Id="rId1" Type="http://schemas.openxmlformats.org/officeDocument/2006/relationships/hyperlink" Target="https://www.rijksoverheid.nl/ministeries/ministerie-van-justitie-en-veiligheid/documenten/woo-besluiten/2022/08/16/besluit-op-woo-verzoek-inzake-documenten-die-betrekking-hebben-op-rechtshulpverzoeken-aan-somalie" TargetMode="External"/><Relationship Id="rId6" Type="http://schemas.openxmlformats.org/officeDocument/2006/relationships/hyperlink" Target="https://www.rijksoverheid.nl/ministeries/ministerie-van-justitie-en-veiligheid/documenten/woo-besluiten/2022/09/01/eerste-deelbesluit-op-woo-verzoek-sterfgevallen-penitentiaire-inrichtingen" TargetMode="External"/><Relationship Id="rId15" Type="http://schemas.openxmlformats.org/officeDocument/2006/relationships/hyperlink" Target="https://www.rijksoverheid.nl/ministeries/ministerie-van-justitie-en-veiligheid/documenten/woo-besluiten/2022/07/14/woo-besluit-van-14-juli-2022-op-het-verzoek-inzake-informatie-betreffende-de-transactie-tussen-het-om-en-uber-in-deze-zaak-in-2019" TargetMode="External"/><Relationship Id="rId23" Type="http://schemas.openxmlformats.org/officeDocument/2006/relationships/hyperlink" Target="https://www.rijksoverheid.nl/ministeries/ministerie-van-justitie-en-veiligheid/documenten/wob-verzoeken/2022/01/19/besluit-wob-verzoek-inzake-het-overleg-over-de-aanpak-van-het-verlenen-van-toegang-tot-voetbalstadions-in-verband-met-het-coronavirus-in-2020-en-2021" TargetMode="External"/><Relationship Id="rId28" Type="http://schemas.openxmlformats.org/officeDocument/2006/relationships/hyperlink" Target="https://www.rijksoverheid.nl/ministeries/ministerie-van-justitie-en-veiligheid/documenten/wob-verzoeken/2022/03/16/wob-besluit-afghanistan" TargetMode="External"/><Relationship Id="rId36" Type="http://schemas.openxmlformats.org/officeDocument/2006/relationships/hyperlink" Target="https://www.rijksoverheid.nl/ministeries/ministerie-van-justitie-en-veiligheid/documenten/wob-verzoeken/2022/02/28/besluit-op-wob-verzoek-inzake-nso-group-pegasus" TargetMode="External"/><Relationship Id="rId49" Type="http://schemas.openxmlformats.org/officeDocument/2006/relationships/hyperlink" Target="https://www.rijksoverheid.nl/ministeries/ministerie-van-justitie-en-veiligheid/documenten/wob-verzoeken/2022/04/22/besluit-inzake-wob-verzoek-weekberichten-internet-monitoring-2017---2021" TargetMode="External"/><Relationship Id="rId57" Type="http://schemas.openxmlformats.org/officeDocument/2006/relationships/hyperlink" Target="https://www.rijksoverheid.nl/ministeries/ministerie-van-justitie-en-veiligheid/documenten/wob-verzoeken/2022/04/29/besluit-op-wob-verzoek-met-betrekking-tot-algoritmes" TargetMode="External"/><Relationship Id="rId106" Type="http://schemas.openxmlformats.org/officeDocument/2006/relationships/hyperlink" Target="https://www.rijksoverheid.nl/ministeries/ministerie-van-justitie-en-veiligheid/documenten/woo-besluiten/2022/12/22/besluit-woo-verzoek-geen-documenten-aangetroffen" TargetMode="External"/><Relationship Id="rId10" Type="http://schemas.openxmlformats.org/officeDocument/2006/relationships/hyperlink" Target="https://www.rijksoverheid.nl/ministeries/ministerie-van-justitie-en-veiligheid/documenten/woo-besluiten/2022/09/15/woo-besluit-over-besluit-en-verzoek-over-de-woo-contactpersoon" TargetMode="External"/><Relationship Id="rId31" Type="http://schemas.openxmlformats.org/officeDocument/2006/relationships/hyperlink" Target="https://www.rijksoverheid.nl/ministeries/ministerie-van-justitie-en-veiligheid/documenten/wob-verzoeken/2022/03/16/wob-besluit-afghanistan" TargetMode="External"/><Relationship Id="rId44" Type="http://schemas.openxmlformats.org/officeDocument/2006/relationships/hyperlink" Target="https://www.rijksoverheid.nl/ministeries/ministerie-van-justitie-en-veiligheid/documenten/wob-verzoeken/2022/04/08/wob-besluit-kustwacht" TargetMode="External"/><Relationship Id="rId52" Type="http://schemas.openxmlformats.org/officeDocument/2006/relationships/hyperlink" Target="https://www.rijksoverheid.nl/ministeries/ministerie-van-justitie-en-veiligheid/documenten/wob-verzoeken/2022/03/18/besluit-op-wob-verzoek-wob-besluit-risicomodellen-en-algoritmes" TargetMode="External"/><Relationship Id="rId60" Type="http://schemas.openxmlformats.org/officeDocument/2006/relationships/hyperlink" Target="https://www.rijksoverheid.nl/ministeries/ministerie-van-justitie-en-veiligheid/documenten/wob-verzoeken/2022/04/30/wob-besluit-ptss" TargetMode="External"/><Relationship Id="rId65" Type="http://schemas.openxmlformats.org/officeDocument/2006/relationships/hyperlink" Target="https://www.rijksoverheid.nl/ministeries/ministerie-van-justitie-en-veiligheid/documenten/woo-besluiten/2022/05/31/besluit-op-wob-verzoek-over-de-herbenoeming-van-de-voorzitter-van-de-autoriteit-persoonsgegevens" TargetMode="External"/><Relationship Id="rId73" Type="http://schemas.openxmlformats.org/officeDocument/2006/relationships/hyperlink" Target="https://www.rijksoverheid.nl/ministeries/ministerie-van-justitie-en-veiligheid/documenten/woo-besluiten/2022/09/19/besluit-op-woo-verzoek-inzake-reacties-na-publicatie-van-het-rapport-van-de-commissie-joustra-aangaande-interlandelijke-adoptie" TargetMode="External"/><Relationship Id="rId78" Type="http://schemas.openxmlformats.org/officeDocument/2006/relationships/hyperlink" Target="https://www.rijksoverheid.nl/ministeries/ministerie-van-justitie-en-veiligheid/documenten/woo-besluiten/2022/10/21/besluit-op-woo-verzoek-over-redenen-opschorting-en-deelbesluiten-woo-verzoeken" TargetMode="External"/><Relationship Id="rId81" Type="http://schemas.openxmlformats.org/officeDocument/2006/relationships/hyperlink" Target="https://www.rijksoverheid.nl/ministeries/ministerie-van-justitie-en-veiligheid/documenten/woo-besluiten/2022/10/27/besluit-op-woo-verzoek-waarin-verzocht-wordt-om-informatie-aangaande-het-rechtshulpverdrag-en-uitleveringsverdrag-gesloten-met-de-verenigde-arabische-emiraten" TargetMode="External"/><Relationship Id="rId86" Type="http://schemas.openxmlformats.org/officeDocument/2006/relationships/hyperlink" Target="https://www.rijksoverheid.nl/ministeries/ministerie-van-justitie-en-veiligheid/documenten/woo-besluiten/2022/09/19/deelbesluit-ii-op-woo-verzoek-inzake-communicatie-met-ec-over-nederlands-kansspelbeleid" TargetMode="External"/><Relationship Id="rId94" Type="http://schemas.openxmlformats.org/officeDocument/2006/relationships/hyperlink" Target="https://www.rijksoverheid.nl/ministeries/ministerie-van-justitie-en-veiligheid/documenten/wob-verzoeken/2022/04/29/deelbesluit-2-op-wob-verzoek-haiti" TargetMode="External"/><Relationship Id="rId99" Type="http://schemas.openxmlformats.org/officeDocument/2006/relationships/hyperlink" Target="https://www.rijksoverheid.nl/ministeries/ministerie-van-justitie-en-veiligheid/documenten/woo-besluiten/2022/12/02/besluit-op-woo-verzoek-inzake-genocide" TargetMode="External"/><Relationship Id="rId101" Type="http://schemas.openxmlformats.org/officeDocument/2006/relationships/hyperlink" Target="https://www.rijksoverheid.nl/ministeries/ministerie-van-justitie-en-veiligheid/documenten/woo-besluiten/2022/12/07/besluit-op-woo-verzoek-inzake-de-handhaving-van-een-niet-sekseneutrale-vangnetbepaling-in-het-naamrecht" TargetMode="External"/><Relationship Id="rId4" Type="http://schemas.openxmlformats.org/officeDocument/2006/relationships/hyperlink" Target="https://www.rijksoverheid.nl/ministeries/ministerie-van-justitie-en-veiligheid/documenten/wob-verzoeken/2022/08/30/besluit-op-wob-woo-verzoek-ongediertebestrijding-pi-krimpen-a-d-ijssel" TargetMode="External"/><Relationship Id="rId9" Type="http://schemas.openxmlformats.org/officeDocument/2006/relationships/hyperlink" Target="https://www.rijksoverheid.nl/ministeries/ministerie-van-justitie-en-veiligheid/documenten/woo-besluiten/2022/09/14/besluit-op-woo-verzoek-over-de-evaluatie-van-de-wet-openbaarheid-van-bestuur" TargetMode="External"/><Relationship Id="rId13" Type="http://schemas.openxmlformats.org/officeDocument/2006/relationships/hyperlink" Target="https://www.rijksoverheid.nl/ministeries/ministerie-van-justitie-en-veiligheid/documenten/woo-besluiten/2022/07/19/tweede-deelbesluit-op-woo-verzoek-over-het-multidisciplinair-interventieteam-mit" TargetMode="External"/><Relationship Id="rId18" Type="http://schemas.openxmlformats.org/officeDocument/2006/relationships/hyperlink" Target="https://www.rijksoverheid.nl/ministeries/ministerie-van-justitie-en-veiligheid/documenten/woo-besluiten/2022/07/04/besluit-op-wob-woo-verzoek-covidbeleid-2022-in-pi-krimpen-a-d-ijssel" TargetMode="External"/><Relationship Id="rId39" Type="http://schemas.openxmlformats.org/officeDocument/2006/relationships/hyperlink" Target="https://www.rijksoverheid.nl/ministeries/ministerie-van-justitie-en-veiligheid/documenten/wob-verzoeken/2022/03/04/besluit-op-wob-verzoek-inzake-riec-liec" TargetMode="External"/><Relationship Id="rId109" Type="http://schemas.openxmlformats.org/officeDocument/2006/relationships/hyperlink" Target="https://www.rijksoverheid.nl/ministeries/ministerie-van-justitie-en-veiligheid/documenten/woo-besluiten/2022/05/10/besluit-op-het-woo-verzoek-inzake-adopties-uit-ethiopie-in-de-periode-van-1985-tot-en-met-1995" TargetMode="External"/><Relationship Id="rId34" Type="http://schemas.openxmlformats.org/officeDocument/2006/relationships/hyperlink" Target="https://www.rijksoverheid.nl/ministeries/ministerie-van-justitie-en-veiligheid/documenten/wob-verzoeken/2022/02/01/besluit-op-wob-verzoek-inzake-maatwerkvliegers" TargetMode="External"/><Relationship Id="rId50" Type="http://schemas.openxmlformats.org/officeDocument/2006/relationships/hyperlink" Target="https://www.rijksoverheid.nl/ministeries/ministerie-van-justitie-en-veiligheid/documenten/wob-verzoeken/2022/04/28/besluit-op-wob-verzoek-inzake-informatie-betreffende-het-onderzoek-van-het-ministerie-van-justitie-en-veiligheid-naar-de-aftapbaarheid-van-ott-communicatiediensten" TargetMode="External"/><Relationship Id="rId55" Type="http://schemas.openxmlformats.org/officeDocument/2006/relationships/hyperlink" Target="https://www.rijksoverheid.nl/ministeries/ministerie-van-justitie-en-veiligheid/documenten/wob-verzoeken/2022/04/28/wob-besluit-inzake-wetsvoorstel-uitbreiding-taakstrafverbod" TargetMode="External"/><Relationship Id="rId76" Type="http://schemas.openxmlformats.org/officeDocument/2006/relationships/hyperlink" Target="https://www.rijksoverheid.nl/ministeries/ministerie-van-justitie-en-veiligheid/documenten/woo-besluiten/2022/10/17/woo-besluit-inzake-de-overgang-van-mit-naar-nsoc" TargetMode="External"/><Relationship Id="rId97" Type="http://schemas.openxmlformats.org/officeDocument/2006/relationships/hyperlink" Target="https://www.rijksoverheid.nl/ministeries/ministerie-van-justitie-en-veiligheid/documenten/woo-besluiten/2022/08/18/besluit-op-woo-verzoek-inzake-dossier-uithuisplaatsingen-in-relatie-tot-de-kinderopvangtoeslagaffaire" TargetMode="External"/><Relationship Id="rId104" Type="http://schemas.openxmlformats.org/officeDocument/2006/relationships/hyperlink" Target="https://www.rijksoverheid.nl/ministeries/ministerie-van-justitie-en-veiligheid/documenten/woo-besluiten/2022/12/15/woo-besluit-over-compensatie-aow-hiaat-en-de-regeling-vliegtoelage" TargetMode="External"/><Relationship Id="rId7" Type="http://schemas.openxmlformats.org/officeDocument/2006/relationships/hyperlink" Target="https://www.rijksoverheid.nl/ministeries/ministerie-van-justitie-en-veiligheid/documenten/woo-besluiten/2022/09/08/besluit-op-woo-verzoek-etnische-afkomst-klinieken" TargetMode="External"/><Relationship Id="rId71" Type="http://schemas.openxmlformats.org/officeDocument/2006/relationships/hyperlink" Target="https://www.rijksoverheid.nl/ministeries/ministerie-van-justitie-en-veiligheid/documenten/woo-besluiten/2022/06/22/besluit-op-wob-verzoek-mbt-capaciteit-van-regionale-teams-zeden" TargetMode="External"/><Relationship Id="rId92" Type="http://schemas.openxmlformats.org/officeDocument/2006/relationships/hyperlink" Target="https://www.rijksoverheid.nl/ministeries/ministerie-van-justitie-en-veiligheid/documenten/woo-besluiten/2022/11/25/besluit-op-woo-verzoek-over-de-betrokkenheid-van-het-ministerie-van-justitie-en-veiligheid-bij-het-samenstellen-van-antwoord-op-de-vragen-van-kamerleden-van-bommel-en-teeven-uit-2008-over-de-erkenning-van-de-genocide-op-de-koerden-in-irak" TargetMode="External"/><Relationship Id="rId2" Type="http://schemas.openxmlformats.org/officeDocument/2006/relationships/hyperlink" Target="https://www.rijksoverheid.nl/ministeries/ministerie-van-justitie-en-veiligheid/documenten/woo-besluiten/2022/08/22/besluit-op-woo-verzoek-inzake-handhavingsbeleid-van-de-kansspelautoriteit-ksa" TargetMode="External"/><Relationship Id="rId29" Type="http://schemas.openxmlformats.org/officeDocument/2006/relationships/hyperlink" Target="https://www.rijksoverheid.nl/ministeries/ministerie-van-justitie-en-veiligheid/documenten/wob-verzoeken/2022/03/16/wob-besluit-afghanistan" TargetMode="External"/><Relationship Id="rId24" Type="http://schemas.openxmlformats.org/officeDocument/2006/relationships/hyperlink" Target="https://www.rijksoverheid.nl/ministeries/ministerie-van-justitie-en-veiligheid/documenten/wob-verzoeken/2022/02/25/besluit-op-wob-verzoek-over-een-wodc-onderzoek-naar-klassenjustitie-in-de-strafrechtketen" TargetMode="External"/><Relationship Id="rId40" Type="http://schemas.openxmlformats.org/officeDocument/2006/relationships/hyperlink" Target="https://www.rijksoverheid.nl/ministeries/ministerie-van-justitie-en-veiligheid/documenten/wob-verzoeken/2022/03/08/besluit-op-wob-verzoek-inzake-onderzoek-redactie-brabant" TargetMode="External"/><Relationship Id="rId45" Type="http://schemas.openxmlformats.org/officeDocument/2006/relationships/hyperlink" Target="https://www.rijksoverheid.nl/ministeries/ministerie-van-justitie-en-veiligheid/documenten/wob-verzoeken/2022/04/14/besluit-op-wob-verzoek-wob-besluit-inzake-adopties-vanuit-chili-naar-nederland-tussen-1965---1980" TargetMode="External"/><Relationship Id="rId66" Type="http://schemas.openxmlformats.org/officeDocument/2006/relationships/hyperlink" Target="https://www.rijksoverheid.nl/ministeries/ministerie-van-justitie-en-veiligheid/documenten/woo-besluiten/2022/06/01/besluit-op-woo-verzoek-over-een-incident-in-1940" TargetMode="External"/><Relationship Id="rId87" Type="http://schemas.openxmlformats.org/officeDocument/2006/relationships/hyperlink" Target="https://www.rijksoverheid.nl/ministeries/ministerie-van-justitie-en-veiligheid/documenten/woo-besluiten/2022/09/23/besluit-op-woo-verzoek-over-het-mou-met-klm" TargetMode="External"/><Relationship Id="rId110" Type="http://schemas.openxmlformats.org/officeDocument/2006/relationships/hyperlink" Target="https://www.rijksoverheid.nl/ministeries/ministerie-van-justitie-en-veiligheid/documenten/wob-verzoeken/2022/04/29/besluit-op-wob-verzoek-inzake-een-e-mail-van-de-voorzitter-van-het-expertteam-ouderverstoting" TargetMode="External"/><Relationship Id="rId61" Type="http://schemas.openxmlformats.org/officeDocument/2006/relationships/hyperlink" Target="https://www.rijksoverheid.nl/ministeries/ministerie-van-justitie-en-veiligheid/documenten/woo-besluiten/2022/05/12/besluit-op-woo-verzoek-inzake-het-handhavingsbeleid-van-de-kansspelautoriteit" TargetMode="External"/><Relationship Id="rId82" Type="http://schemas.openxmlformats.org/officeDocument/2006/relationships/hyperlink" Target="https://www.rijksoverheid.nl/ministeries/ministerie-van-justitie-en-veiligheid/documenten/woo-besluiten/2022/10/27/besluit-op-woo-verzoek-inzake-de-nota-van-5-februari-2020" TargetMode="External"/><Relationship Id="rId19" Type="http://schemas.openxmlformats.org/officeDocument/2006/relationships/hyperlink" Target="https://www.rijksoverheid.nl/ministeries/ministerie-van-justitie-en-veiligheid/documenten/woo-besluiten/2022/07/13/besluit-op-woo-verzoek-over-nevenwerkzaamheden-op-onderwijsgebied-door-ambtenaren" TargetMode="External"/><Relationship Id="rId14" Type="http://schemas.openxmlformats.org/officeDocument/2006/relationships/hyperlink" Target="https://www.rijksoverheid.nl/ministeries/ministerie-van-justitie-en-veiligheid/documenten/woo-besluiten/2022/07/22/besluit-op-woo-verzoek-over-communicatie-van-en-naar-de-vereniging-milieudefensie-en-een-aantal-andere-organisaties" TargetMode="External"/><Relationship Id="rId30" Type="http://schemas.openxmlformats.org/officeDocument/2006/relationships/hyperlink" Target="https://www.rijksoverheid.nl/ministeries/ministerie-van-justitie-en-veiligheid/documenten/wob-verzoeken/2022/03/16/wob-besluit-afghanistan" TargetMode="External"/><Relationship Id="rId35" Type="http://schemas.openxmlformats.org/officeDocument/2006/relationships/hyperlink" Target="https://www.rijksoverheid.nl/ministeries/ministerie-van-justitie-en-veiligheid/documenten/wob-verzoeken/2022/02/15/besluit-op-wob-verzoek-van-17-december-2020" TargetMode="External"/><Relationship Id="rId56" Type="http://schemas.openxmlformats.org/officeDocument/2006/relationships/hyperlink" Target="https://www.rijksoverheid.nl/ministeries/ministerie-van-justitie-en-veiligheid/documenten/wob-verzoeken/2022/04/28/besluit-op-wob-verzoek-wet-computercriminaliteit-iii" TargetMode="External"/><Relationship Id="rId77" Type="http://schemas.openxmlformats.org/officeDocument/2006/relationships/hyperlink" Target="https://www.rijksoverheid.nl/ministeries/ministerie-van-justitie-en-veiligheid/documenten/woo-besluiten/2022/10/21/besluit-op-woo-verzoek-inzake-de-overeenkomst-met-google-cloud-voor-google-workspace" TargetMode="External"/><Relationship Id="rId100" Type="http://schemas.openxmlformats.org/officeDocument/2006/relationships/hyperlink" Target="https://www.rijksoverheid.nl/ministeries/ministerie-van-justitie-en-veiligheid/documenten/woo-besluiten/2022/12/07/besluit-op-woo-verzoek-inzake-de-aflevering-politiegeweld-in-tv-programma-argos-medialogica" TargetMode="External"/><Relationship Id="rId105" Type="http://schemas.openxmlformats.org/officeDocument/2006/relationships/hyperlink" Target="https://www.rijksoverheid.nl/ministeries/ministerie-van-justitie-en-veiligheid/documenten/woo-besluiten/2022/12/16/besluit-op-woo-verzoek-inzake-evaluatiecommissie-tuitjenhorn" TargetMode="External"/><Relationship Id="rId8" Type="http://schemas.openxmlformats.org/officeDocument/2006/relationships/hyperlink" Target="https://www.rijksoverheid.nl/ministeries/ministerie-van-justitie-en-veiligheid/documenten/woo-besluiten/2022/09/09/besluit-op-woo-verzoek-sanitaire-voorzieningen-jc-schiphol" TargetMode="External"/><Relationship Id="rId51" Type="http://schemas.openxmlformats.org/officeDocument/2006/relationships/hyperlink" Target="https://www.rijksoverheid.nl/ministeries/ministerie-van-justitie-en-veiligheid/documenten/wob-verzoeken/2022/02/08/besluit-wob-verzoek-isf" TargetMode="External"/><Relationship Id="rId72" Type="http://schemas.openxmlformats.org/officeDocument/2006/relationships/hyperlink" Target="https://www.rijksoverheid.nl/ministeries/ministerie-van-justitie-en-veiligheid/documenten/woo-besluiten/2022/06/22/besluit-op-woo-verzoek-10-maart-2022" TargetMode="External"/><Relationship Id="rId93" Type="http://schemas.openxmlformats.org/officeDocument/2006/relationships/hyperlink" Target="https://www.rijksoverheid.nl/ministeries/ministerie-van-justitie-en-veiligheid/documenten/wob-verzoeken/2022/04/04/besluit-op-wob-verzoek-inzake-wib" TargetMode="External"/><Relationship Id="rId98" Type="http://schemas.openxmlformats.org/officeDocument/2006/relationships/hyperlink" Target="https://www.rijksoverheid.nl/ministeries/ministerie-van-justitie-en-veiligheid/documenten/woo-besluiten/2022/09/02/besluit-op-woo-verzoek-inzake-relocatie-6-van-sea-watch-en-andere-ngo-schepen-januari-2019" TargetMode="External"/><Relationship Id="rId3" Type="http://schemas.openxmlformats.org/officeDocument/2006/relationships/hyperlink" Target="https://www.rijksoverheid.nl/ministeries/ministerie-van-justitie-en-veiligheid/documenten/woo-besluiten/2022/08/23/geanonimiseerd-besluit-inzake-koperplatenwrak" TargetMode="External"/><Relationship Id="rId25" Type="http://schemas.openxmlformats.org/officeDocument/2006/relationships/hyperlink" Target="https://www.rijksoverheid.nl/ministeries/ministerie-van-justitie-en-veiligheid/documenten/wob-verzoeken/2022/02/17/besluit-op-wob-verzoek-mbt-de-fraudekwestie-pels-rijcken" TargetMode="External"/><Relationship Id="rId46" Type="http://schemas.openxmlformats.org/officeDocument/2006/relationships/hyperlink" Target="https://www.rijksoverheid.nl/ministeries/ministerie-van-justitie-en-veiligheid/documenten/wob-verzoeken/2022/04/14/wob-besluit-fraudezaak-pels-rijcken" TargetMode="External"/><Relationship Id="rId67" Type="http://schemas.openxmlformats.org/officeDocument/2006/relationships/hyperlink" Target="https://www.rijksoverheid.nl/ministeries/ministerie-van-justitie-en-veiligheid/documenten/woo-besluiten/2022/06/13/besluit-op-woo-verzoek-over-de-klimaatzaak-die-milieudefensie-tegen-shell-heeft-gevoerd" TargetMode="External"/><Relationship Id="rId20" Type="http://schemas.openxmlformats.org/officeDocument/2006/relationships/hyperlink" Target="https://www.rijksoverheid.nl/ministeries/ministerie-van-justitie-en-veiligheid/documenten/woo-besluiten/2022/07/14/besluit-op-woo-verzoek-over-onteigening-of-schending-van-het-eigendomsrecht-in-de-mr-en-mccb" TargetMode="External"/><Relationship Id="rId41" Type="http://schemas.openxmlformats.org/officeDocument/2006/relationships/hyperlink" Target="https://www.rijksoverheid.nl/ministeries/ministerie-van-justitie-en-veiligheid/documenten/wob-verzoeken/2022/03/09/besluit-op-wob-verzoek-over-het-rapport-incident-of-patroon" TargetMode="External"/><Relationship Id="rId62" Type="http://schemas.openxmlformats.org/officeDocument/2006/relationships/hyperlink" Target="https://www.rijksoverheid.nl/ministeries/ministerie-van-justitie-en-veiligheid/documenten/woo-besluiten/2022/05/20/besluit-op-wob-woo-verzoek-incident-pi-de-schie" TargetMode="External"/><Relationship Id="rId83" Type="http://schemas.openxmlformats.org/officeDocument/2006/relationships/hyperlink" Target="https://www.rijksoverheid.nl/ministeries/ministerie-van-justitie-en-veiligheid/documenten/woo-besluiten/2022/10/27/besluit-op-woo-verzoek-over-de-betrokkenheid-van-de-interdepartementale-adviesstructuur-inzake-wetgeving-en-juridische-zaken-omtrent-de-openbaarmaking-van-mandaat--en-volmachtbesluiten" TargetMode="External"/><Relationship Id="rId88" Type="http://schemas.openxmlformats.org/officeDocument/2006/relationships/hyperlink" Target="https://www.rijksoverheid.nl/ministeries/ministerie-van-justitie-en-veiligheid/documenten/woo-besluiten/2022/11/01/besluit-op-woo-verzoek-cornelius-haga-lyceum" TargetMode="External"/><Relationship Id="rId11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rijksoverheid.nl/ministeries/ministerie-van-justitie-en-veiligheid/documenten/wob-verzoeken/2022/03/03/herziening-besluit-op-bezwaar-en-herziening-besluit-wob-verzoek-inzake-antivirussoftware-kaspersky-lab-b.v" TargetMode="External"/><Relationship Id="rId13" Type="http://schemas.openxmlformats.org/officeDocument/2006/relationships/hyperlink" Target="https://www.rijksoverheid.nl/ministeries/ministerie-van-justitie-en-veiligheid/documenten/woo-besluiten/2022/08/02/besluit-op-bezwaar-over-informatie-betreffende-het-programma-ontvoerd-en-het-programma-dossier-van-den-heuvel-op-grond-van-de-woo" TargetMode="External"/><Relationship Id="rId18" Type="http://schemas.openxmlformats.org/officeDocument/2006/relationships/hyperlink" Target="https://www.rijksoverheid.nl/ministeries/ministerie-van-justitie-en-veiligheid/documenten/wob-verzoeken/2022/02/25/besluit-op-wob-verzoek-over-een-wodc-onderzoek-naar-klassenjustitie-in-de-strafrechtketen" TargetMode="External"/><Relationship Id="rId3" Type="http://schemas.openxmlformats.org/officeDocument/2006/relationships/hyperlink" Target="https://www.rijksoverheid.nl/ministeries/ministerie-van-justitie-en-veiligheid/documenten/wob-verzoeken/2022/04/12/besluit-op-bezwaar-wob-verzoek-inzake-het-onderzoek-naar-seksueel-misbruik-en-de-aangiftebereidheid-binnen-de-jehovahs-getuigen" TargetMode="External"/><Relationship Id="rId21" Type="http://schemas.openxmlformats.org/officeDocument/2006/relationships/hyperlink" Target="https://www.rijksoverheid.nl/ministeries/ministerie-van-justitie-en-veiligheid/documenten/woo-besluiten/2022/08/19/deelbesluit-1-op-woo-verzoek-inzake.-communicatie-met-ec-over-nederlands-kansspelbeleid" TargetMode="External"/><Relationship Id="rId7" Type="http://schemas.openxmlformats.org/officeDocument/2006/relationships/hyperlink" Target="https://www.rijksoverheid.nl/ministeries/ministerie-van-justitie-en-veiligheid/documenten/woo-besluiten/2022/10/24/besluit-op-woo-verzoek-inzake-factsheets" TargetMode="External"/><Relationship Id="rId12" Type="http://schemas.openxmlformats.org/officeDocument/2006/relationships/hyperlink" Target="https://www.rijksoverheid.nl/ministeries/ministerie-van-justitie-en-veiligheid/documenten/woo-besluiten/2022/07/05/woo-besluit-inzake-chavez-vilchez" TargetMode="External"/><Relationship Id="rId17" Type="http://schemas.openxmlformats.org/officeDocument/2006/relationships/hyperlink" Target="https://open.overheid.nl/repository/ronl-d129c9a98454fd6c53ee617998fdf1943bcd3d49/1/pdf/Besluit%20Wob-verzoek%20WODC-onderzoek%20klassenjustitie%20-%20deelbesluit%201.pdf" TargetMode="External"/><Relationship Id="rId25" Type="http://schemas.openxmlformats.org/officeDocument/2006/relationships/printerSettings" Target="../printerSettings/printerSettings2.bin"/><Relationship Id="rId2" Type="http://schemas.openxmlformats.org/officeDocument/2006/relationships/hyperlink" Target="https://www.rijksoverheid.nl/ministeries/ministerie-van-justitie-en-veiligheid/documenten/wob-verzoeken/2022/01/27/besluit-op-bezwaar-wob-verzoek-inzake-vliegramp-mh17" TargetMode="External"/><Relationship Id="rId16" Type="http://schemas.openxmlformats.org/officeDocument/2006/relationships/hyperlink" Target="https://www.rijksoverheid.nl/ministeries/ministerie-van-justitie-en-veiligheid/documenten/woo-besluiten/2022/12/22/besluit-op-bezwaar-over-informatie-betreffende-grensbewaking-en-handhaving-aan-de-grens-m.b.t.-niet-europese-nationaliteiten" TargetMode="External"/><Relationship Id="rId20" Type="http://schemas.openxmlformats.org/officeDocument/2006/relationships/hyperlink" Target="https://www.rijksoverheid.nl/ministeries/ministerie-van-justitie-en-veiligheid/documenten/wob-verzoeken/2022/04/28/besluit-op-wob-verzoek-met-betrekking-op-de-totstandkoming-van-het-multidisciplinair-internventieteam-mit" TargetMode="External"/><Relationship Id="rId1" Type="http://schemas.openxmlformats.org/officeDocument/2006/relationships/hyperlink" Target="https://www.rijksoverheid.nl/ministeries/ministerie-van-justitie-en-veiligheid/documenten/woo-besluiten/2022/09/07/besluit-op-bezwaar-over-informatie-betreffende-bedreigingen-van-personen-in-publieke-functies-op-grond-van-de-woo" TargetMode="External"/><Relationship Id="rId6" Type="http://schemas.openxmlformats.org/officeDocument/2006/relationships/hyperlink" Target="https://www.rijksoverheid.nl/ministeries/ministerie-van-justitie-en-veiligheid/documenten/wob-verzoeken/2022/04/05/besluit-op-bezwaar-wob-verzoek-inzake-het-joint-investigation-team-jit-mh17-onderzoek" TargetMode="External"/><Relationship Id="rId11" Type="http://schemas.openxmlformats.org/officeDocument/2006/relationships/hyperlink" Target="https://www.rijksoverheid.nl/ministeries/ministerie-van-justitie-en-veiligheid/documenten/woo-besluiten/2022/05/09/besluit-op-bezwaar-pensioenaftopping-op-grond-van-de-woo" TargetMode="External"/><Relationship Id="rId24" Type="http://schemas.openxmlformats.org/officeDocument/2006/relationships/hyperlink" Target="https://www.rijksoverheid.nl/ministeries/ministerie-van-justitie-en-veiligheid/documenten/wob-verzoeken/2022/04/26/wob-besluit-amber-alert" TargetMode="External"/><Relationship Id="rId5" Type="http://schemas.openxmlformats.org/officeDocument/2006/relationships/hyperlink" Target="https://www.rijksoverheid.nl/ministeries/ministerie-van-justitie-en-veiligheid/documenten/wob-verzoeken/2022/10/06/besluit-op-bezwaar-tegen-wob-besluit-inzake-informatie-betreffende-het-onderzoek-van-het-ministerie-van-justitie-en-veiligheid-naar-de-aftapbaarheid-van-ott-communicatiediensten" TargetMode="External"/><Relationship Id="rId15" Type="http://schemas.openxmlformats.org/officeDocument/2006/relationships/hyperlink" Target="https://www.rijksoverheid.nl/ministeries/ministerie-van-justitie-en-veiligheid/documenten/woo-besluiten/2022/12/20/besluit-op-bezwaar-woo-verzoek-inzake-relocatie-6-van-sea-watch-en-andere-ngo-schepen-januari-2019" TargetMode="External"/><Relationship Id="rId23" Type="http://schemas.openxmlformats.org/officeDocument/2006/relationships/hyperlink" Target="https://www.rijksoverheid.nl/ministeries/ministerie-van-justitie-en-veiligheid/documenten/woo-besluiten/2022/07/20/woo-deelbesluit-van-20-juli-2022-op-het-verzoek-inzake-informatie-in-het-kader-van-de-capaciteit-van-de-regionale-teams-zeden-van-de-politie" TargetMode="External"/><Relationship Id="rId10" Type="http://schemas.openxmlformats.org/officeDocument/2006/relationships/hyperlink" Target="https://www.rijksoverheid.nl/ministeries/ministerie-van-justitie-en-veiligheid/documenten/wob-verzoeken/2022/06/15/besluit-op-bezwaar-wob-verzoek-inzake-maatwerkvliegers" TargetMode="External"/><Relationship Id="rId19" Type="http://schemas.openxmlformats.org/officeDocument/2006/relationships/hyperlink" Target="https://www.rijksoverheid.nl/ministeries/ministerie-van-justitie-en-veiligheid/documenten/woo-besluiten/2022/06/28/besluit-op-wob-verzoek-m.b.t.-de-afghaanse-evacuaties" TargetMode="External"/><Relationship Id="rId4" Type="http://schemas.openxmlformats.org/officeDocument/2006/relationships/hyperlink" Target="https://www.rijksoverheid.nl/ministeries/ministerie-van-justitie-en-veiligheid/documenten/wob-verzoeken/2022/04/29/besluit-op-wob-verzoek-inzake-een-e-mail-van-de-voorzitter-van-het-expertteam-ouderverstoting" TargetMode="External"/><Relationship Id="rId9" Type="http://schemas.openxmlformats.org/officeDocument/2006/relationships/hyperlink" Target="https://www.rijksoverheid.nl/ministeries/ministerie-van-justitie-en-veiligheid/documenten/wob-verzoeken/2022/04/19/aanvullend-wob-besluit-vuurwerkramp" TargetMode="External"/><Relationship Id="rId14" Type="http://schemas.openxmlformats.org/officeDocument/2006/relationships/hyperlink" Target="https://www.rijksoverheid.nl/ministeries/ministerie-van-justitie-en-veiligheid/documenten/woo-besluiten/2022/12/06/aanvullend-besluit-woo-verzoek-mh17" TargetMode="External"/><Relationship Id="rId22" Type="http://schemas.openxmlformats.org/officeDocument/2006/relationships/hyperlink" Target="https://www.rijksoverheid.nl/ministeries/ministerie-van-justitie-en-veiligheid/documenten/woo-besluiten/2022/06/30/woo-verzoek-evaluatiecommissie-tuitjenho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K112"/>
  <sheetViews>
    <sheetView topLeftCell="B92" zoomScale="70" zoomScaleNormal="70" workbookViewId="0">
      <selection activeCell="G103" sqref="G103"/>
    </sheetView>
  </sheetViews>
  <sheetFormatPr defaultColWidth="9.140625" defaultRowHeight="15"/>
  <cols>
    <col min="1" max="1" width="10.28515625" customWidth="1"/>
    <col min="2" max="2" width="75.140625" customWidth="1"/>
    <col min="3" max="3" width="22.28515625" style="7" customWidth="1"/>
    <col min="4" max="4" width="20.85546875" style="7" customWidth="1"/>
    <col min="5" max="7" width="14.5703125" customWidth="1"/>
    <col min="8" max="8" width="13.7109375" customWidth="1"/>
    <col min="9" max="9" width="41.7109375" customWidth="1"/>
    <col min="10" max="10" width="57.85546875" style="8" customWidth="1"/>
    <col min="11" max="11" width="190.7109375" bestFit="1" customWidth="1"/>
    <col min="12" max="16376" width="0" hidden="1" customWidth="1"/>
    <col min="16377" max="16384" width="0.28515625" customWidth="1"/>
  </cols>
  <sheetData>
    <row r="1" spans="1:11">
      <c r="A1" s="1" t="s">
        <v>0</v>
      </c>
      <c r="B1" s="1" t="s">
        <v>1</v>
      </c>
      <c r="C1" s="5" t="s">
        <v>2</v>
      </c>
      <c r="D1" s="6" t="s">
        <v>3</v>
      </c>
      <c r="E1" s="3" t="s">
        <v>4</v>
      </c>
      <c r="F1" s="3" t="s">
        <v>5</v>
      </c>
      <c r="G1" s="3" t="s">
        <v>6</v>
      </c>
      <c r="H1" s="3" t="s">
        <v>7</v>
      </c>
      <c r="I1" s="3" t="s">
        <v>8</v>
      </c>
      <c r="J1" s="3" t="s">
        <v>9</v>
      </c>
      <c r="K1" s="3" t="s">
        <v>10</v>
      </c>
    </row>
    <row r="2" spans="1:11" s="41" customFormat="1">
      <c r="A2" s="20">
        <v>1</v>
      </c>
      <c r="B2" s="20" t="s">
        <v>11</v>
      </c>
      <c r="C2" s="40">
        <v>44428</v>
      </c>
      <c r="D2" s="40">
        <v>44580</v>
      </c>
      <c r="E2" s="20">
        <f>_xlfn.DAYS(Tabel1[[#This Row],[Datum van antwoord]],Tabel1[[#This Row],[Datum van binnenkomst]])</f>
        <v>152</v>
      </c>
      <c r="F2" s="20"/>
      <c r="G2" s="20"/>
      <c r="H2" s="41" t="str">
        <f>IF(E:E &gt;56,"Nee","Ja")</f>
        <v>Nee</v>
      </c>
      <c r="I2" s="20">
        <v>1859</v>
      </c>
      <c r="J2" s="20"/>
      <c r="K2" s="42" t="s">
        <v>12</v>
      </c>
    </row>
    <row r="3" spans="1:11" s="23" customFormat="1">
      <c r="A3" s="21">
        <f>A2+1</f>
        <v>2</v>
      </c>
      <c r="B3" s="21" t="s">
        <v>13</v>
      </c>
      <c r="C3" s="22">
        <v>44414</v>
      </c>
      <c r="D3" s="22">
        <v>44586</v>
      </c>
      <c r="E3" s="21">
        <f>_xlfn.DAYS(Tabel1[[#This Row],[Datum van antwoord]],Tabel1[[#This Row],[Datum van binnenkomst]])</f>
        <v>172</v>
      </c>
      <c r="F3" s="21"/>
      <c r="G3" s="21"/>
      <c r="H3" s="23" t="str">
        <f>IF(E:E &gt;56,"Nee","Ja")</f>
        <v>Nee</v>
      </c>
      <c r="I3" s="21">
        <v>202</v>
      </c>
      <c r="J3" s="21"/>
      <c r="K3" s="24" t="s">
        <v>14</v>
      </c>
    </row>
    <row r="4" spans="1:11" s="41" customFormat="1">
      <c r="A4" s="21">
        <f>A3+1</f>
        <v>3</v>
      </c>
      <c r="B4" s="20" t="s">
        <v>15</v>
      </c>
      <c r="C4" s="40">
        <v>44404</v>
      </c>
      <c r="D4" s="40">
        <v>44588</v>
      </c>
      <c r="E4" s="20">
        <f>_xlfn.DAYS(Tabel1[[#This Row],[Datum van antwoord]],Tabel1[[#This Row],[Datum van binnenkomst]])</f>
        <v>184</v>
      </c>
      <c r="F4" s="20"/>
      <c r="G4" s="20"/>
      <c r="H4" s="41" t="str">
        <f>IF(E:E &gt;56,"Nee","Ja")</f>
        <v>Nee</v>
      </c>
      <c r="I4" s="20">
        <v>126</v>
      </c>
      <c r="J4" s="20" t="s">
        <v>16</v>
      </c>
      <c r="K4" s="42" t="s">
        <v>17</v>
      </c>
    </row>
    <row r="5" spans="1:11" s="23" customFormat="1">
      <c r="A5" s="21">
        <f>A4+1</f>
        <v>4</v>
      </c>
      <c r="B5" s="21" t="s">
        <v>18</v>
      </c>
      <c r="C5" s="22">
        <v>44487</v>
      </c>
      <c r="D5" s="22">
        <v>44593</v>
      </c>
      <c r="E5" s="21">
        <f>_xlfn.DAYS(Tabel1[[#This Row],[Datum van antwoord]],Tabel1[[#This Row],[Datum van binnenkomst]])</f>
        <v>106</v>
      </c>
      <c r="F5" s="21"/>
      <c r="G5" s="21"/>
      <c r="H5" s="23" t="str">
        <f>IF(E:E &gt;56,"Nee","Ja")</f>
        <v>Nee</v>
      </c>
      <c r="I5" s="21">
        <v>9</v>
      </c>
      <c r="J5" s="21" t="s">
        <v>19</v>
      </c>
      <c r="K5" s="24" t="s">
        <v>20</v>
      </c>
    </row>
    <row r="6" spans="1:11" s="41" customFormat="1">
      <c r="A6" s="21">
        <f>A5+1</f>
        <v>5</v>
      </c>
      <c r="B6" s="20" t="s">
        <v>21</v>
      </c>
      <c r="C6" s="40">
        <v>44081</v>
      </c>
      <c r="D6" s="40">
        <v>44600</v>
      </c>
      <c r="E6" s="20">
        <f>_xlfn.DAYS(Tabel1[[#This Row],[Datum van antwoord]],Tabel1[[#This Row],[Datum van binnenkomst]])</f>
        <v>519</v>
      </c>
      <c r="F6" s="20"/>
      <c r="G6" s="20"/>
      <c r="H6" s="41" t="str">
        <f>IF(E:E &gt;56,"Nee","Ja")</f>
        <v>Nee</v>
      </c>
      <c r="I6" s="41">
        <v>178</v>
      </c>
      <c r="J6" s="20" t="s">
        <v>22</v>
      </c>
      <c r="K6" s="42" t="s">
        <v>23</v>
      </c>
    </row>
    <row r="7" spans="1:11" s="23" customFormat="1">
      <c r="A7" s="21">
        <f>A6+1</f>
        <v>6</v>
      </c>
      <c r="B7" s="21" t="s">
        <v>24</v>
      </c>
      <c r="C7" s="22">
        <v>44250</v>
      </c>
      <c r="D7" s="22">
        <v>44607</v>
      </c>
      <c r="E7" s="21">
        <f>_xlfn.DAYS(Tabel1[[#This Row],[Datum van antwoord]],Tabel1[[#This Row],[Datum van binnenkomst]])</f>
        <v>357</v>
      </c>
      <c r="F7" s="21"/>
      <c r="G7" s="21"/>
      <c r="H7" s="23" t="str">
        <f>IF(E:E &gt;56,"Nee","Ja")</f>
        <v>Nee</v>
      </c>
      <c r="I7" s="21">
        <v>323</v>
      </c>
      <c r="J7" s="21" t="s">
        <v>25</v>
      </c>
      <c r="K7" s="24" t="s">
        <v>26</v>
      </c>
    </row>
    <row r="8" spans="1:11" s="41" customFormat="1">
      <c r="A8" s="21">
        <f>A7+1</f>
        <v>7</v>
      </c>
      <c r="B8" s="21" t="s">
        <v>27</v>
      </c>
      <c r="C8" s="22">
        <v>44182</v>
      </c>
      <c r="D8" s="22">
        <v>44607</v>
      </c>
      <c r="E8" s="2">
        <f>Tabel1[[#This Row],[Datum van antwoord]]-Tabel1[[#This Row],[Datum van binnenkomst]]</f>
        <v>425</v>
      </c>
      <c r="F8" s="21"/>
      <c r="G8" s="21"/>
      <c r="H8" s="4" t="str">
        <f>IF(E:E &gt;42,"Nee","Ja")</f>
        <v>Nee</v>
      </c>
      <c r="I8" s="21">
        <v>311</v>
      </c>
      <c r="J8" s="21"/>
      <c r="K8" s="24" t="s">
        <v>26</v>
      </c>
    </row>
    <row r="9" spans="1:11" s="4" customFormat="1">
      <c r="A9" s="21">
        <f>A8+1</f>
        <v>8</v>
      </c>
      <c r="B9" s="20" t="s">
        <v>28</v>
      </c>
      <c r="C9" s="40">
        <v>44425</v>
      </c>
      <c r="D9" s="40">
        <v>44609</v>
      </c>
      <c r="E9" s="20">
        <f>_xlfn.DAYS(Tabel1[[#This Row],[Datum van antwoord]],Tabel1[[#This Row],[Datum van binnenkomst]])</f>
        <v>184</v>
      </c>
      <c r="F9" s="20"/>
      <c r="G9" s="20"/>
      <c r="H9" s="41" t="str">
        <f>IF(E:E &gt;56,"Nee","Ja")</f>
        <v>Nee</v>
      </c>
      <c r="I9" s="20">
        <v>282</v>
      </c>
      <c r="J9" s="20" t="s">
        <v>29</v>
      </c>
      <c r="K9" s="42" t="s">
        <v>30</v>
      </c>
    </row>
    <row r="10" spans="1:11" s="23" customFormat="1">
      <c r="A10" s="10">
        <f>A9+1</f>
        <v>9</v>
      </c>
      <c r="B10" s="10" t="s">
        <v>31</v>
      </c>
      <c r="C10" s="9">
        <v>44511</v>
      </c>
      <c r="D10" s="9">
        <v>44616</v>
      </c>
      <c r="E10" s="10">
        <f>_xlfn.DAYS(Tabel1[[#This Row],[Datum van antwoord]],Tabel1[[#This Row],[Datum van binnenkomst]])</f>
        <v>105</v>
      </c>
      <c r="F10" s="10"/>
      <c r="G10" s="10"/>
      <c r="H10" s="4" t="str">
        <f>IF(E:E &gt;56,"Nee","Ja")</f>
        <v>Nee</v>
      </c>
      <c r="I10" s="10">
        <f>60+31</f>
        <v>91</v>
      </c>
      <c r="J10" s="10" t="s">
        <v>32</v>
      </c>
      <c r="K10" s="12" t="s">
        <v>33</v>
      </c>
    </row>
    <row r="11" spans="1:11" s="41" customFormat="1">
      <c r="A11" s="21">
        <f>A10+1</f>
        <v>10</v>
      </c>
      <c r="B11" s="21" t="s">
        <v>34</v>
      </c>
      <c r="C11" s="22">
        <v>44400</v>
      </c>
      <c r="D11" s="22">
        <v>44620</v>
      </c>
      <c r="E11" s="21">
        <f>_xlfn.DAYS(Tabel1[[#This Row],[Datum van antwoord]],Tabel1[[#This Row],[Datum van binnenkomst]])</f>
        <v>220</v>
      </c>
      <c r="F11" s="21"/>
      <c r="G11" s="21"/>
      <c r="H11" s="23" t="str">
        <f>IF(E:E &gt;56,"Nee","Ja")</f>
        <v>Nee</v>
      </c>
      <c r="I11" s="21">
        <v>3</v>
      </c>
      <c r="J11" s="21" t="s">
        <v>35</v>
      </c>
      <c r="K11" s="24" t="s">
        <v>36</v>
      </c>
    </row>
    <row r="12" spans="1:11" s="23" customFormat="1">
      <c r="A12" s="21">
        <f>A11+1</f>
        <v>11</v>
      </c>
      <c r="B12" s="20" t="s">
        <v>37</v>
      </c>
      <c r="C12" s="40">
        <v>44581</v>
      </c>
      <c r="D12" s="40">
        <v>44621</v>
      </c>
      <c r="E12" s="20">
        <f>_xlfn.DAYS(Tabel1[[#This Row],[Datum van antwoord]],Tabel1[[#This Row],[Datum van binnenkomst]])</f>
        <v>40</v>
      </c>
      <c r="F12" s="20"/>
      <c r="G12" s="20"/>
      <c r="H12" s="41" t="str">
        <f>IF(E:E &gt;56,"Nee","Ja")</f>
        <v>Ja</v>
      </c>
      <c r="I12" s="20">
        <v>3</v>
      </c>
      <c r="J12" s="20" t="s">
        <v>38</v>
      </c>
      <c r="K12" s="42" t="s">
        <v>39</v>
      </c>
    </row>
    <row r="13" spans="1:11" s="41" customFormat="1">
      <c r="A13" s="21">
        <f>A12+1</f>
        <v>12</v>
      </c>
      <c r="B13" s="21" t="s">
        <v>40</v>
      </c>
      <c r="C13" s="22">
        <v>44344</v>
      </c>
      <c r="D13" s="22">
        <v>44622</v>
      </c>
      <c r="E13" s="21">
        <f>_xlfn.DAYS(Tabel1[[#This Row],[Datum van antwoord]],Tabel1[[#This Row],[Datum van binnenkomst]])</f>
        <v>278</v>
      </c>
      <c r="F13" s="21"/>
      <c r="G13" s="21"/>
      <c r="H13" s="23" t="str">
        <f>IF(E:E &gt;56,"Nee","Ja")</f>
        <v>Nee</v>
      </c>
      <c r="I13" s="21">
        <v>470</v>
      </c>
      <c r="J13" s="21"/>
      <c r="K13" s="24" t="s">
        <v>41</v>
      </c>
    </row>
    <row r="14" spans="1:11" s="23" customFormat="1">
      <c r="A14" s="21">
        <f>A13+1</f>
        <v>13</v>
      </c>
      <c r="B14" s="20" t="s">
        <v>42</v>
      </c>
      <c r="C14" s="40">
        <v>44585</v>
      </c>
      <c r="D14" s="40">
        <v>44624</v>
      </c>
      <c r="E14" s="20">
        <f>_xlfn.DAYS(Tabel1[[#This Row],[Datum van antwoord]],Tabel1[[#This Row],[Datum van binnenkomst]])</f>
        <v>39</v>
      </c>
      <c r="F14" s="20"/>
      <c r="G14" s="20"/>
      <c r="H14" s="41" t="str">
        <f>IF(E:E &gt;56,"Nee","Ja")</f>
        <v>Ja</v>
      </c>
      <c r="I14" s="20">
        <v>26</v>
      </c>
      <c r="J14" s="20"/>
      <c r="K14" s="42" t="s">
        <v>43</v>
      </c>
    </row>
    <row r="15" spans="1:11" s="41" customFormat="1">
      <c r="A15" s="21">
        <f>A14+1</f>
        <v>14</v>
      </c>
      <c r="B15" s="21" t="s">
        <v>44</v>
      </c>
      <c r="C15" s="22">
        <v>44538</v>
      </c>
      <c r="D15" s="22">
        <v>44628</v>
      </c>
      <c r="E15" s="21">
        <f>_xlfn.DAYS(Tabel1[[#This Row],[Datum van antwoord]],Tabel1[[#This Row],[Datum van binnenkomst]])</f>
        <v>90</v>
      </c>
      <c r="F15" s="21"/>
      <c r="G15" s="21"/>
      <c r="H15" s="23" t="str">
        <f>IF(E:E &gt;56,"Nee","Ja")</f>
        <v>Nee</v>
      </c>
      <c r="I15" s="21">
        <v>11</v>
      </c>
      <c r="J15" s="21" t="s">
        <v>45</v>
      </c>
      <c r="K15" s="24" t="s">
        <v>46</v>
      </c>
    </row>
    <row r="16" spans="1:11" s="23" customFormat="1">
      <c r="A16" s="21">
        <f>A15+1</f>
        <v>15</v>
      </c>
      <c r="B16" s="20" t="s">
        <v>47</v>
      </c>
      <c r="C16" s="40">
        <v>44386</v>
      </c>
      <c r="D16" s="40">
        <v>44629</v>
      </c>
      <c r="E16" s="20">
        <f>_xlfn.DAYS(Tabel1[[#This Row],[Datum van antwoord]],Tabel1[[#This Row],[Datum van binnenkomst]])</f>
        <v>243</v>
      </c>
      <c r="F16" s="20"/>
      <c r="G16" s="20"/>
      <c r="H16" s="41" t="str">
        <f>IF(E:E &gt;56,"Nee","Ja")</f>
        <v>Nee</v>
      </c>
      <c r="I16" s="20">
        <v>98</v>
      </c>
      <c r="J16" s="20" t="s">
        <v>48</v>
      </c>
      <c r="K16" s="42" t="s">
        <v>49</v>
      </c>
    </row>
    <row r="17" spans="1:11" s="41" customFormat="1">
      <c r="A17" s="21">
        <f>A16+1</f>
        <v>16</v>
      </c>
      <c r="B17" s="21" t="s">
        <v>50</v>
      </c>
      <c r="C17" s="22">
        <v>44480</v>
      </c>
      <c r="D17" s="22">
        <v>44634</v>
      </c>
      <c r="E17" s="21">
        <f>_xlfn.DAYS(Tabel1[[#This Row],[Datum van antwoord]],Tabel1[[#This Row],[Datum van binnenkomst]])</f>
        <v>154</v>
      </c>
      <c r="F17" s="21"/>
      <c r="G17" s="21"/>
      <c r="H17" s="23" t="str">
        <f>IF(E:E &gt;56,"Nee","Ja")</f>
        <v>Nee</v>
      </c>
      <c r="I17" s="21">
        <v>115</v>
      </c>
      <c r="J17" s="21" t="s">
        <v>51</v>
      </c>
      <c r="K17" s="24" t="s">
        <v>52</v>
      </c>
    </row>
    <row r="18" spans="1:11" s="23" customFormat="1">
      <c r="A18" s="21">
        <f>A17+1</f>
        <v>17</v>
      </c>
      <c r="B18" s="20" t="s">
        <v>53</v>
      </c>
      <c r="C18" s="40">
        <v>44419</v>
      </c>
      <c r="D18" s="40">
        <v>44637</v>
      </c>
      <c r="E18" s="20">
        <f>_xlfn.DAYS(Tabel1[[#This Row],[Datum van antwoord]],Tabel1[[#This Row],[Datum van binnenkomst]])</f>
        <v>218</v>
      </c>
      <c r="F18" s="20"/>
      <c r="G18" s="20"/>
      <c r="H18" s="41" t="str">
        <f>IF(E:E &gt;56,"Nee","Ja")</f>
        <v>Nee</v>
      </c>
      <c r="I18" s="20">
        <v>325</v>
      </c>
      <c r="J18" s="20" t="s">
        <v>54</v>
      </c>
      <c r="K18" s="42" t="s">
        <v>55</v>
      </c>
    </row>
    <row r="19" spans="1:11" s="41" customFormat="1">
      <c r="A19" s="21">
        <f>A18+1</f>
        <v>18</v>
      </c>
      <c r="B19" s="21" t="s">
        <v>53</v>
      </c>
      <c r="C19" s="22">
        <v>44435</v>
      </c>
      <c r="D19" s="22">
        <v>44637</v>
      </c>
      <c r="E19" s="21">
        <f>_xlfn.DAYS(Tabel1[[#This Row],[Datum van antwoord]],Tabel1[[#This Row],[Datum van binnenkomst]])</f>
        <v>202</v>
      </c>
      <c r="F19" s="21"/>
      <c r="G19" s="21"/>
      <c r="H19" s="23" t="str">
        <f>IF(E:E &gt;56,"Nee","Ja")</f>
        <v>Nee</v>
      </c>
      <c r="I19" s="21">
        <v>325</v>
      </c>
      <c r="J19" s="21" t="s">
        <v>56</v>
      </c>
      <c r="K19" s="24" t="s">
        <v>55</v>
      </c>
    </row>
    <row r="20" spans="1:11" s="23" customFormat="1">
      <c r="A20" s="21">
        <f>A19+1</f>
        <v>19</v>
      </c>
      <c r="B20" s="20" t="s">
        <v>53</v>
      </c>
      <c r="C20" s="40">
        <v>44442</v>
      </c>
      <c r="D20" s="40">
        <v>44637</v>
      </c>
      <c r="E20" s="20">
        <f>_xlfn.DAYS(Tabel1[[#This Row],[Datum van antwoord]],Tabel1[[#This Row],[Datum van binnenkomst]])</f>
        <v>195</v>
      </c>
      <c r="F20" s="20"/>
      <c r="G20" s="20"/>
      <c r="H20" s="41" t="str">
        <f>IF(E:E &gt;56,"Nee","Ja")</f>
        <v>Nee</v>
      </c>
      <c r="I20" s="20">
        <v>326</v>
      </c>
      <c r="J20" s="20" t="s">
        <v>56</v>
      </c>
      <c r="K20" s="42" t="s">
        <v>55</v>
      </c>
    </row>
    <row r="21" spans="1:11" s="41" customFormat="1">
      <c r="A21" s="21">
        <f>A20+1</f>
        <v>20</v>
      </c>
      <c r="B21" s="21" t="s">
        <v>53</v>
      </c>
      <c r="C21" s="22">
        <v>44433</v>
      </c>
      <c r="D21" s="22">
        <v>44637</v>
      </c>
      <c r="E21" s="21">
        <f>_xlfn.DAYS(Tabel1[[#This Row],[Datum van antwoord]],Tabel1[[#This Row],[Datum van binnenkomst]])</f>
        <v>204</v>
      </c>
      <c r="F21" s="21"/>
      <c r="G21" s="21"/>
      <c r="H21" s="23" t="str">
        <f>IF(E:E &gt;56,"Nee","Ja")</f>
        <v>Nee</v>
      </c>
      <c r="I21" s="21">
        <v>325</v>
      </c>
      <c r="J21" s="21" t="s">
        <v>56</v>
      </c>
      <c r="K21" s="24" t="s">
        <v>55</v>
      </c>
    </row>
    <row r="22" spans="1:11" s="23" customFormat="1">
      <c r="A22" s="21">
        <f>A21+1</f>
        <v>21</v>
      </c>
      <c r="B22" s="20" t="s">
        <v>53</v>
      </c>
      <c r="C22" s="40">
        <v>44439</v>
      </c>
      <c r="D22" s="40">
        <v>44637</v>
      </c>
      <c r="E22" s="20">
        <f>_xlfn.DAYS(Tabel1[[#This Row],[Datum van antwoord]],Tabel1[[#This Row],[Datum van binnenkomst]])</f>
        <v>198</v>
      </c>
      <c r="F22" s="20"/>
      <c r="G22" s="20"/>
      <c r="H22" s="41" t="str">
        <f>IF(E:E &gt;56,"Nee","Ja")</f>
        <v>Nee</v>
      </c>
      <c r="I22" s="20">
        <v>329</v>
      </c>
      <c r="J22" s="20" t="s">
        <v>56</v>
      </c>
      <c r="K22" s="42" t="s">
        <v>55</v>
      </c>
    </row>
    <row r="23" spans="1:11" s="41" customFormat="1">
      <c r="A23" s="21">
        <f>A22+1</f>
        <v>22</v>
      </c>
      <c r="B23" s="21" t="s">
        <v>57</v>
      </c>
      <c r="C23" s="22">
        <v>44413</v>
      </c>
      <c r="D23" s="22">
        <v>44638</v>
      </c>
      <c r="E23" s="21">
        <f>_xlfn.DAYS(Tabel1[[#This Row],[Datum van antwoord]],Tabel1[[#This Row],[Datum van binnenkomst]])</f>
        <v>225</v>
      </c>
      <c r="F23" s="21"/>
      <c r="G23" s="21"/>
      <c r="H23" s="23" t="str">
        <f>IF(E:E &gt;56,"Nee","Ja")</f>
        <v>Nee</v>
      </c>
      <c r="I23" s="21">
        <v>92</v>
      </c>
      <c r="J23" s="21" t="s">
        <v>58</v>
      </c>
      <c r="K23" s="24" t="s">
        <v>59</v>
      </c>
    </row>
    <row r="24" spans="1:11" s="23" customFormat="1">
      <c r="A24" s="21">
        <f>A23+1</f>
        <v>23</v>
      </c>
      <c r="B24" s="20" t="s">
        <v>60</v>
      </c>
      <c r="C24" s="40">
        <v>44606</v>
      </c>
      <c r="D24" s="40">
        <v>44643</v>
      </c>
      <c r="E24" s="20">
        <f>_xlfn.DAYS(Tabel1[[#This Row],[Datum van antwoord]],Tabel1[[#This Row],[Datum van binnenkomst]])</f>
        <v>37</v>
      </c>
      <c r="F24" s="20"/>
      <c r="G24" s="20"/>
      <c r="H24" s="41" t="str">
        <f>IF(E:E &gt;56,"Nee","Ja")</f>
        <v>Ja</v>
      </c>
      <c r="I24" s="20">
        <v>41</v>
      </c>
      <c r="J24" s="20" t="s">
        <v>61</v>
      </c>
      <c r="K24" s="42" t="s">
        <v>62</v>
      </c>
    </row>
    <row r="25" spans="1:11" s="41" customFormat="1">
      <c r="A25" s="21">
        <f>A24+1</f>
        <v>24</v>
      </c>
      <c r="B25" s="21" t="s">
        <v>63</v>
      </c>
      <c r="C25" s="22">
        <v>44600</v>
      </c>
      <c r="D25" s="22">
        <v>44649</v>
      </c>
      <c r="E25" s="21">
        <f>_xlfn.DAYS(Tabel1[[#This Row],[Datum van antwoord]],Tabel1[[#This Row],[Datum van binnenkomst]])</f>
        <v>49</v>
      </c>
      <c r="F25" s="21"/>
      <c r="G25" s="21"/>
      <c r="H25" s="23" t="str">
        <f>IF(E:E &gt;56,"Nee","Ja")</f>
        <v>Ja</v>
      </c>
      <c r="I25" s="21">
        <v>47</v>
      </c>
      <c r="J25" s="21" t="s">
        <v>64</v>
      </c>
      <c r="K25" s="23" t="s">
        <v>65</v>
      </c>
    </row>
    <row r="26" spans="1:11" s="23" customFormat="1">
      <c r="A26" s="21">
        <f>A25+1</f>
        <v>25</v>
      </c>
      <c r="B26" s="72" t="s">
        <v>66</v>
      </c>
      <c r="C26" s="75">
        <v>44616</v>
      </c>
      <c r="D26" s="75">
        <v>44655</v>
      </c>
      <c r="E26" s="72">
        <f>Tabel1[[#This Row],[Datum van antwoord]]-Tabel1[[#This Row],[Datum van binnenkomst]]</f>
        <v>39</v>
      </c>
      <c r="F26" s="2"/>
      <c r="G26" s="2"/>
      <c r="H26" t="str">
        <f>IF(E:E &gt;42,"Nee","Ja")</f>
        <v>Ja</v>
      </c>
      <c r="I26" s="72">
        <v>11</v>
      </c>
      <c r="J26" s="72"/>
      <c r="K26" s="81" t="s">
        <v>67</v>
      </c>
    </row>
    <row r="27" spans="1:11" s="41" customFormat="1">
      <c r="A27" s="21">
        <f>A26+1</f>
        <v>26</v>
      </c>
      <c r="B27" s="43" t="s">
        <v>68</v>
      </c>
      <c r="C27" s="44">
        <v>44603</v>
      </c>
      <c r="D27" s="44">
        <v>44657</v>
      </c>
      <c r="E27" s="43">
        <f>_xlfn.DAYS(Tabel1[[#This Row],[Datum van antwoord]],Tabel1[[#This Row],[Datum van binnenkomst]])</f>
        <v>54</v>
      </c>
      <c r="F27" s="20"/>
      <c r="G27" s="20"/>
      <c r="H27" s="41" t="str">
        <f>IF(E:E &gt;56,"Nee","Ja")</f>
        <v>Ja</v>
      </c>
      <c r="I27" s="43">
        <v>60</v>
      </c>
      <c r="J27" s="43" t="s">
        <v>69</v>
      </c>
      <c r="K27" s="45" t="s">
        <v>70</v>
      </c>
    </row>
    <row r="28" spans="1:11" s="23" customFormat="1">
      <c r="A28" s="21">
        <f>A27+1</f>
        <v>27</v>
      </c>
      <c r="B28" s="25" t="s">
        <v>71</v>
      </c>
      <c r="C28" s="26">
        <v>44560</v>
      </c>
      <c r="D28" s="26">
        <v>44658</v>
      </c>
      <c r="E28" s="25">
        <f>_xlfn.DAYS(Tabel1[[#This Row],[Datum van antwoord]],Tabel1[[#This Row],[Datum van binnenkomst]])</f>
        <v>98</v>
      </c>
      <c r="F28" s="21"/>
      <c r="G28" s="21"/>
      <c r="H28" s="23" t="str">
        <f>IF(E:E &gt;56,"Nee","Ja")</f>
        <v>Nee</v>
      </c>
      <c r="I28" s="25">
        <v>70</v>
      </c>
      <c r="J28" s="25" t="s">
        <v>72</v>
      </c>
      <c r="K28" s="27" t="s">
        <v>73</v>
      </c>
    </row>
    <row r="29" spans="1:11" s="41" customFormat="1">
      <c r="A29" s="21">
        <f>A28+1</f>
        <v>28</v>
      </c>
      <c r="B29" s="43" t="s">
        <v>74</v>
      </c>
      <c r="C29" s="44">
        <v>44538</v>
      </c>
      <c r="D29" s="44">
        <v>44659</v>
      </c>
      <c r="E29" s="43">
        <f>_xlfn.DAYS(Tabel1[[#This Row],[Datum van antwoord]],Tabel1[[#This Row],[Datum van binnenkomst]])</f>
        <v>121</v>
      </c>
      <c r="F29" s="20"/>
      <c r="G29" s="20"/>
      <c r="H29" s="41" t="str">
        <f>IF(E:E &gt;56,"Nee","Ja")</f>
        <v>Nee</v>
      </c>
      <c r="I29" s="43">
        <v>59</v>
      </c>
      <c r="J29" s="43" t="s">
        <v>75</v>
      </c>
      <c r="K29" s="45" t="s">
        <v>76</v>
      </c>
    </row>
    <row r="30" spans="1:11" s="23" customFormat="1">
      <c r="A30" s="21">
        <f>A29+1</f>
        <v>29</v>
      </c>
      <c r="B30" s="25" t="s">
        <v>77</v>
      </c>
      <c r="C30" s="26">
        <v>44265</v>
      </c>
      <c r="D30" s="26">
        <v>44665</v>
      </c>
      <c r="E30" s="25">
        <f>_xlfn.DAYS(Tabel1[[#This Row],[Datum van antwoord]],Tabel1[[#This Row],[Datum van binnenkomst]])</f>
        <v>400</v>
      </c>
      <c r="F30" s="21"/>
      <c r="G30" s="21"/>
      <c r="H30" s="23" t="str">
        <f>IF(E:E &gt;56,"Nee","Ja")</f>
        <v>Nee</v>
      </c>
      <c r="I30" s="25">
        <v>22</v>
      </c>
      <c r="J30" s="28" t="s">
        <v>78</v>
      </c>
      <c r="K30" s="27" t="s">
        <v>79</v>
      </c>
    </row>
    <row r="31" spans="1:11" s="41" customFormat="1">
      <c r="A31" s="21">
        <f>A30+1</f>
        <v>30</v>
      </c>
      <c r="B31" s="43" t="s">
        <v>80</v>
      </c>
      <c r="C31" s="44">
        <v>44512</v>
      </c>
      <c r="D31" s="44">
        <v>44665</v>
      </c>
      <c r="E31" s="43">
        <f>_xlfn.DAYS(Tabel1[[#This Row],[Datum van antwoord]],Tabel1[[#This Row],[Datum van binnenkomst]])</f>
        <v>153</v>
      </c>
      <c r="F31" s="20"/>
      <c r="G31" s="20"/>
      <c r="H31" s="41" t="str">
        <f>IF(E:E &gt;56,"Nee","Ja")</f>
        <v>Nee</v>
      </c>
      <c r="I31" s="43">
        <v>773</v>
      </c>
      <c r="J31" s="43" t="s">
        <v>81</v>
      </c>
      <c r="K31" s="45" t="s">
        <v>82</v>
      </c>
    </row>
    <row r="32" spans="1:11" s="23" customFormat="1">
      <c r="A32" s="21">
        <f>A31+1</f>
        <v>31</v>
      </c>
      <c r="B32" s="25" t="s">
        <v>83</v>
      </c>
      <c r="C32" s="26">
        <v>44249</v>
      </c>
      <c r="D32" s="26">
        <v>44665</v>
      </c>
      <c r="E32" s="25">
        <f>_xlfn.DAYS(Tabel1[[#This Row],[Datum van antwoord]],Tabel1[[#This Row],[Datum van binnenkomst]])</f>
        <v>416</v>
      </c>
      <c r="F32" s="21"/>
      <c r="G32" s="21"/>
      <c r="H32" s="23" t="str">
        <f>IF(E:E &gt;56,"Nee","Ja")</f>
        <v>Nee</v>
      </c>
      <c r="I32" s="25">
        <v>43</v>
      </c>
      <c r="J32" s="29"/>
      <c r="K32" s="27" t="s">
        <v>84</v>
      </c>
    </row>
    <row r="33" spans="1:11" s="41" customFormat="1">
      <c r="A33" s="21">
        <f>A32+1</f>
        <v>32</v>
      </c>
      <c r="B33" s="43" t="s">
        <v>85</v>
      </c>
      <c r="C33" s="44">
        <v>44546</v>
      </c>
      <c r="D33" s="44">
        <v>44669</v>
      </c>
      <c r="E33" s="43">
        <f>_xlfn.DAYS(Tabel1[[#This Row],[Datum van antwoord]],Tabel1[[#This Row],[Datum van binnenkomst]])</f>
        <v>123</v>
      </c>
      <c r="F33" s="20"/>
      <c r="G33" s="20"/>
      <c r="H33" s="41" t="str">
        <f>IF(E:E &gt;56,"Nee","Ja")</f>
        <v>Nee</v>
      </c>
      <c r="I33" s="43">
        <v>20</v>
      </c>
      <c r="J33" s="43"/>
      <c r="K33" s="45" t="s">
        <v>86</v>
      </c>
    </row>
    <row r="34" spans="1:11" s="23" customFormat="1">
      <c r="A34" s="21">
        <f>A33+1</f>
        <v>33</v>
      </c>
      <c r="B34" s="43" t="s">
        <v>87</v>
      </c>
      <c r="C34" s="44">
        <v>44006</v>
      </c>
      <c r="D34" s="44">
        <v>44672</v>
      </c>
      <c r="E34" s="43">
        <f>_xlfn.DAYS(Tabel1[[#This Row],[Datum van antwoord]],Tabel1[[#This Row],[Datum van binnenkomst]])</f>
        <v>666</v>
      </c>
      <c r="F34" s="20"/>
      <c r="G34" s="20"/>
      <c r="H34" s="41" t="str">
        <f>IF(E:E &gt;56,"Nee","Ja")</f>
        <v>Nee</v>
      </c>
      <c r="I34" s="43">
        <v>875</v>
      </c>
      <c r="J34" s="43" t="s">
        <v>88</v>
      </c>
      <c r="K34" s="45" t="s">
        <v>89</v>
      </c>
    </row>
    <row r="35" spans="1:11" s="41" customFormat="1">
      <c r="A35" s="21">
        <f>A34+1</f>
        <v>34</v>
      </c>
      <c r="B35" s="25" t="s">
        <v>90</v>
      </c>
      <c r="C35" s="26">
        <v>44301</v>
      </c>
      <c r="D35" s="26">
        <v>44673</v>
      </c>
      <c r="E35" s="25">
        <f>_xlfn.DAYS(Tabel1[[#This Row],[Datum van antwoord]],Tabel1[[#This Row],[Datum van binnenkomst]])</f>
        <v>372</v>
      </c>
      <c r="F35" s="21"/>
      <c r="G35" s="21"/>
      <c r="H35" s="23" t="str">
        <f>IF(E:E &gt;56,"Nee","Ja")</f>
        <v>Nee</v>
      </c>
      <c r="I35" s="25">
        <v>1096</v>
      </c>
      <c r="J35" s="25" t="s">
        <v>91</v>
      </c>
      <c r="K35" s="27" t="s">
        <v>92</v>
      </c>
    </row>
    <row r="36" spans="1:11" s="23" customFormat="1">
      <c r="A36" s="21">
        <f>A35+1</f>
        <v>35</v>
      </c>
      <c r="B36" s="43" t="s">
        <v>93</v>
      </c>
      <c r="C36" s="44">
        <v>44628</v>
      </c>
      <c r="D36" s="44">
        <v>44676</v>
      </c>
      <c r="E36" s="43">
        <f>_xlfn.DAYS(Tabel1[[#This Row],[Datum van antwoord]],Tabel1[[#This Row],[Datum van binnenkomst]])</f>
        <v>48</v>
      </c>
      <c r="F36" s="20"/>
      <c r="G36" s="20"/>
      <c r="H36" s="41" t="str">
        <f>IF(E:E &gt;56,"Nee","Ja")</f>
        <v>Ja</v>
      </c>
      <c r="I36" s="43">
        <v>2</v>
      </c>
      <c r="J36" s="43" t="s">
        <v>94</v>
      </c>
      <c r="K36" s="45" t="s">
        <v>95</v>
      </c>
    </row>
    <row r="37" spans="1:11" s="23" customFormat="1">
      <c r="A37" s="21">
        <f>A36+1</f>
        <v>36</v>
      </c>
      <c r="B37" s="25" t="s">
        <v>96</v>
      </c>
      <c r="C37" s="26">
        <v>44364</v>
      </c>
      <c r="D37" s="26">
        <v>44679</v>
      </c>
      <c r="E37" s="25">
        <f>_xlfn.DAYS(Tabel1[[#This Row],[Datum van antwoord]],Tabel1[[#This Row],[Datum van binnenkomst]])</f>
        <v>315</v>
      </c>
      <c r="F37" s="21"/>
      <c r="G37" s="21"/>
      <c r="H37" s="23" t="str">
        <f>IF(E:E &gt;56,"Nee","Ja")</f>
        <v>Nee</v>
      </c>
      <c r="I37" s="25">
        <v>718</v>
      </c>
      <c r="J37" s="25" t="s">
        <v>97</v>
      </c>
      <c r="K37" s="27" t="s">
        <v>98</v>
      </c>
    </row>
    <row r="38" spans="1:11" s="59" customFormat="1">
      <c r="A38" s="21">
        <f>A37+1</f>
        <v>37</v>
      </c>
      <c r="B38" s="43" t="s">
        <v>99</v>
      </c>
      <c r="C38" s="44">
        <v>44517</v>
      </c>
      <c r="D38" s="44">
        <v>44679</v>
      </c>
      <c r="E38" s="43">
        <f>_xlfn.DAYS(Tabel1[[#This Row],[Datum van antwoord]],Tabel1[[#This Row],[Datum van binnenkomst]])</f>
        <v>162</v>
      </c>
      <c r="F38" s="20"/>
      <c r="G38" s="20"/>
      <c r="H38" s="41" t="str">
        <f>IF(E:E &gt;56,"Nee","Ja")</f>
        <v>Nee</v>
      </c>
      <c r="I38" s="43">
        <v>797</v>
      </c>
      <c r="J38" s="43" t="s">
        <v>100</v>
      </c>
      <c r="K38" s="45" t="s">
        <v>101</v>
      </c>
    </row>
    <row r="39" spans="1:11" s="23" customFormat="1">
      <c r="A39" s="21">
        <f>A38+1</f>
        <v>38</v>
      </c>
      <c r="B39" s="25" t="s">
        <v>102</v>
      </c>
      <c r="C39" s="26">
        <v>44420</v>
      </c>
      <c r="D39" s="26">
        <v>44679</v>
      </c>
      <c r="E39" s="25">
        <f>_xlfn.DAYS(Tabel1[[#This Row],[Datum van antwoord]],Tabel1[[#This Row],[Datum van binnenkomst]])</f>
        <v>259</v>
      </c>
      <c r="F39" s="21"/>
      <c r="G39" s="21"/>
      <c r="H39" s="23" t="str">
        <f>IF(E:E &gt;56,"Nee","Ja")</f>
        <v>Nee</v>
      </c>
      <c r="I39" s="25">
        <v>57</v>
      </c>
      <c r="J39" s="25" t="s">
        <v>103</v>
      </c>
      <c r="K39" s="27" t="s">
        <v>104</v>
      </c>
    </row>
    <row r="40" spans="1:11" s="41" customFormat="1">
      <c r="A40" s="21">
        <f>A39+1</f>
        <v>39</v>
      </c>
      <c r="B40" s="25" t="s">
        <v>105</v>
      </c>
      <c r="C40" s="26">
        <v>44417</v>
      </c>
      <c r="D40" s="26">
        <v>44680</v>
      </c>
      <c r="E40" s="25">
        <f>_xlfn.DAYS(Tabel1[[#This Row],[Datum van antwoord]],Tabel1[[#This Row],[Datum van binnenkomst]])</f>
        <v>263</v>
      </c>
      <c r="F40" s="21"/>
      <c r="G40" s="21"/>
      <c r="H40" s="23" t="str">
        <f>IF(E:E &gt;56,"Nee","Ja")</f>
        <v>Nee</v>
      </c>
      <c r="I40" s="25">
        <v>562</v>
      </c>
      <c r="J40" s="25" t="s">
        <v>106</v>
      </c>
      <c r="K40" s="27" t="s">
        <v>107</v>
      </c>
    </row>
    <row r="41" spans="1:11" s="23" customFormat="1">
      <c r="A41" s="10">
        <f>A40+1</f>
        <v>40</v>
      </c>
      <c r="B41" s="13" t="s">
        <v>108</v>
      </c>
      <c r="C41" s="14">
        <v>43503</v>
      </c>
      <c r="D41" s="14">
        <v>44680</v>
      </c>
      <c r="E41" s="13">
        <f>Tabel1[[#This Row],[Datum van antwoord]]-Tabel1[[#This Row],[Datum van binnenkomst]]</f>
        <v>1177</v>
      </c>
      <c r="F41" s="10"/>
      <c r="G41" s="10"/>
      <c r="H41" s="16" t="str">
        <f>IF(E:E &gt;42,"Nee","Ja")</f>
        <v>Nee</v>
      </c>
      <c r="I41" s="13">
        <v>429</v>
      </c>
      <c r="J41" s="13" t="s">
        <v>109</v>
      </c>
      <c r="K41" s="15" t="s">
        <v>110</v>
      </c>
    </row>
    <row r="42" spans="1:11">
      <c r="A42" s="21">
        <f>A41+1</f>
        <v>41</v>
      </c>
      <c r="B42" s="72" t="s">
        <v>111</v>
      </c>
      <c r="C42" s="75">
        <v>44461</v>
      </c>
      <c r="D42" s="75">
        <v>44680</v>
      </c>
      <c r="E42" s="72">
        <f>Tabel1[[#This Row],[Datum van antwoord]]-Tabel1[[#This Row],[Datum van binnenkomst]]</f>
        <v>219</v>
      </c>
      <c r="F42" s="2"/>
      <c r="G42" s="2"/>
      <c r="H42" s="4" t="str">
        <f>IF(E:E &gt;42,"Nee","Ja")</f>
        <v>Nee</v>
      </c>
      <c r="I42" s="72">
        <v>16</v>
      </c>
      <c r="J42" s="72"/>
      <c r="K42" s="90" t="s">
        <v>112</v>
      </c>
    </row>
    <row r="43" spans="1:11" s="23" customFormat="1">
      <c r="A43" s="21">
        <f>A42+1</f>
        <v>42</v>
      </c>
      <c r="B43" s="25" t="s">
        <v>113</v>
      </c>
      <c r="C43" s="26">
        <v>44475</v>
      </c>
      <c r="D43" s="26">
        <v>44681</v>
      </c>
      <c r="E43" s="25">
        <f>_xlfn.DAYS(Tabel1[[#This Row],[Datum van antwoord]],Tabel1[[#This Row],[Datum van binnenkomst]])</f>
        <v>206</v>
      </c>
      <c r="F43" s="21"/>
      <c r="G43" s="21"/>
      <c r="H43" s="23" t="str">
        <f>IF(E:E &gt;56,"Nee","Ja")</f>
        <v>Nee</v>
      </c>
      <c r="I43" s="25">
        <v>1375</v>
      </c>
      <c r="J43" s="25"/>
      <c r="K43" s="27" t="s">
        <v>114</v>
      </c>
    </row>
    <row r="44" spans="1:11" s="41" customFormat="1">
      <c r="A44" s="21">
        <f>A43+1</f>
        <v>43</v>
      </c>
      <c r="B44" s="43" t="s">
        <v>115</v>
      </c>
      <c r="C44" s="44">
        <v>44254</v>
      </c>
      <c r="D44" s="44">
        <v>44681</v>
      </c>
      <c r="E44" s="43">
        <f>_xlfn.DAYS(Tabel1[[#This Row],[Datum van antwoord]],Tabel1[[#This Row],[Datum van binnenkomst]])</f>
        <v>427</v>
      </c>
      <c r="F44" s="20"/>
      <c r="G44" s="20"/>
      <c r="H44" s="41" t="str">
        <f>IF(E:E &gt;56,"Nee","Ja")</f>
        <v>Nee</v>
      </c>
      <c r="I44" s="43">
        <v>154</v>
      </c>
      <c r="J44" s="46"/>
      <c r="K44" s="45" t="s">
        <v>116</v>
      </c>
    </row>
    <row r="45" spans="1:11" s="23" customFormat="1">
      <c r="A45" s="21">
        <f>A44+1</f>
        <v>44</v>
      </c>
      <c r="B45" s="25" t="s">
        <v>117</v>
      </c>
      <c r="C45" s="26">
        <v>44355</v>
      </c>
      <c r="D45" s="26">
        <v>44691</v>
      </c>
      <c r="E45" s="25">
        <v>336</v>
      </c>
      <c r="F45" s="21" t="s">
        <v>118</v>
      </c>
      <c r="G45" s="21" t="s">
        <v>118</v>
      </c>
      <c r="H45" s="23" t="str">
        <f>IF(E:E &gt;42,"Nee","Ja")</f>
        <v>Nee</v>
      </c>
      <c r="I45" s="30">
        <v>80</v>
      </c>
      <c r="J45" s="30" t="s">
        <v>119</v>
      </c>
      <c r="K45" s="83" t="s">
        <v>120</v>
      </c>
    </row>
    <row r="46" spans="1:11" s="41" customFormat="1">
      <c r="A46" s="10">
        <f>A45+1</f>
        <v>45</v>
      </c>
      <c r="B46" s="13" t="s">
        <v>121</v>
      </c>
      <c r="C46" s="14">
        <v>44467</v>
      </c>
      <c r="D46" s="14">
        <v>44693</v>
      </c>
      <c r="E46" s="13">
        <v>226</v>
      </c>
      <c r="F46" s="10"/>
      <c r="G46" s="10"/>
      <c r="H46" s="16" t="s">
        <v>122</v>
      </c>
      <c r="I46" s="13">
        <v>471</v>
      </c>
      <c r="J46" s="13" t="s">
        <v>109</v>
      </c>
      <c r="K46" s="15" t="s">
        <v>123</v>
      </c>
    </row>
    <row r="47" spans="1:11" s="23" customFormat="1">
      <c r="A47" s="21">
        <f>A46+1</f>
        <v>46</v>
      </c>
      <c r="B47" s="31" t="s">
        <v>124</v>
      </c>
      <c r="C47" s="32">
        <v>44553</v>
      </c>
      <c r="D47" s="32">
        <v>44701</v>
      </c>
      <c r="E47" s="31">
        <f>_xlfn.DAYS(D47,C47)</f>
        <v>148</v>
      </c>
      <c r="F47" s="93"/>
      <c r="G47" s="93"/>
      <c r="H47" s="23" t="str">
        <f>IF(E:E &gt;42,"Nee","Ja")</f>
        <v>Nee</v>
      </c>
      <c r="I47" s="31">
        <v>23</v>
      </c>
      <c r="J47" s="33"/>
      <c r="K47" s="27" t="s">
        <v>125</v>
      </c>
    </row>
    <row r="48" spans="1:11" s="41" customFormat="1">
      <c r="A48" s="21">
        <f>A47+1</f>
        <v>47</v>
      </c>
      <c r="B48" s="43" t="s">
        <v>126</v>
      </c>
      <c r="C48" s="44">
        <v>44529</v>
      </c>
      <c r="D48" s="44">
        <v>44704</v>
      </c>
      <c r="E48" s="47">
        <f>_xlfn.DAYS(D48,C48)</f>
        <v>175</v>
      </c>
      <c r="F48" s="20" t="s">
        <v>118</v>
      </c>
      <c r="G48" s="20" t="s">
        <v>118</v>
      </c>
      <c r="H48" s="41" t="str">
        <f>IF(E:E &gt;42,"Nee","Ja")</f>
        <v>Nee</v>
      </c>
      <c r="I48" s="48">
        <v>2</v>
      </c>
      <c r="J48" s="48" t="s">
        <v>127</v>
      </c>
      <c r="K48" s="45" t="s">
        <v>128</v>
      </c>
    </row>
    <row r="49" spans="1:11" s="23" customFormat="1">
      <c r="A49" s="21">
        <f>A48+1</f>
        <v>48</v>
      </c>
      <c r="B49" s="25" t="s">
        <v>129</v>
      </c>
      <c r="C49" s="26">
        <v>44673</v>
      </c>
      <c r="D49" s="26">
        <v>44712</v>
      </c>
      <c r="E49" s="31">
        <f>_xlfn.DAYS(D49,C49)</f>
        <v>39</v>
      </c>
      <c r="F49" s="21" t="s">
        <v>118</v>
      </c>
      <c r="G49" s="21" t="s">
        <v>118</v>
      </c>
      <c r="H49" s="23" t="str">
        <f>IF(E:E &gt;42,"Nee","Ja")</f>
        <v>Ja</v>
      </c>
      <c r="I49" s="30">
        <v>8</v>
      </c>
      <c r="J49" s="33" t="s">
        <v>118</v>
      </c>
      <c r="K49" s="27" t="s">
        <v>130</v>
      </c>
    </row>
    <row r="50" spans="1:11" s="41" customFormat="1">
      <c r="A50" s="21">
        <f>A49+1</f>
        <v>49</v>
      </c>
      <c r="B50" s="43" t="s">
        <v>131</v>
      </c>
      <c r="C50" s="44">
        <v>44511</v>
      </c>
      <c r="D50" s="44">
        <v>44713</v>
      </c>
      <c r="E50" s="47">
        <f>_xlfn.DAYS(D50,C50)</f>
        <v>202</v>
      </c>
      <c r="F50" s="20" t="s">
        <v>118</v>
      </c>
      <c r="G50" s="20" t="s">
        <v>118</v>
      </c>
      <c r="H50" s="41" t="str">
        <f>IF(E:E &gt;42,"Nee","Ja")</f>
        <v>Nee</v>
      </c>
      <c r="I50" s="48">
        <v>76</v>
      </c>
      <c r="J50" s="48"/>
      <c r="K50" s="45" t="s">
        <v>132</v>
      </c>
    </row>
    <row r="51" spans="1:11" s="23" customFormat="1">
      <c r="A51" s="21">
        <f>A50+1</f>
        <v>50</v>
      </c>
      <c r="B51" s="25" t="s">
        <v>133</v>
      </c>
      <c r="C51" s="26">
        <v>44701</v>
      </c>
      <c r="D51" s="26">
        <v>44714</v>
      </c>
      <c r="E51" s="31">
        <f>_xlfn.DAYS(D51,C51)</f>
        <v>13</v>
      </c>
      <c r="F51" s="21" t="s">
        <v>118</v>
      </c>
      <c r="G51" s="21" t="s">
        <v>118</v>
      </c>
      <c r="H51" s="23" t="str">
        <f>IF(E:E &gt;42,"Nee","Ja")</f>
        <v>Ja</v>
      </c>
      <c r="I51" s="30">
        <v>2</v>
      </c>
      <c r="J51" s="30" t="s">
        <v>134</v>
      </c>
      <c r="K51" s="27" t="s">
        <v>135</v>
      </c>
    </row>
    <row r="52" spans="1:11" s="41" customFormat="1">
      <c r="A52" s="21">
        <f>A51+1</f>
        <v>51</v>
      </c>
      <c r="B52" s="43" t="s">
        <v>136</v>
      </c>
      <c r="C52" s="44">
        <v>44694</v>
      </c>
      <c r="D52" s="44">
        <v>44727</v>
      </c>
      <c r="E52" s="47">
        <f>_xlfn.DAYS(D52,C52)</f>
        <v>33</v>
      </c>
      <c r="F52" s="20" t="s">
        <v>118</v>
      </c>
      <c r="G52" s="20" t="s">
        <v>118</v>
      </c>
      <c r="H52" s="41" t="str">
        <f>IF(E:E &gt;42,"Nee","Ja")</f>
        <v>Ja</v>
      </c>
      <c r="I52" s="48">
        <v>67</v>
      </c>
      <c r="J52" s="49"/>
      <c r="K52" s="45" t="s">
        <v>137</v>
      </c>
    </row>
    <row r="53" spans="1:11" s="23" customFormat="1">
      <c r="A53" s="21">
        <f>A52+1</f>
        <v>52</v>
      </c>
      <c r="B53" s="25" t="s">
        <v>138</v>
      </c>
      <c r="C53" s="26">
        <v>44714</v>
      </c>
      <c r="D53" s="26">
        <v>44729</v>
      </c>
      <c r="E53" s="31">
        <f>_xlfn.DAYS(D53,C53)</f>
        <v>15</v>
      </c>
      <c r="F53" s="21" t="s">
        <v>118</v>
      </c>
      <c r="G53" s="21" t="s">
        <v>118</v>
      </c>
      <c r="H53" s="23" t="str">
        <f>IF(E:E &gt;42,"Nee","Ja")</f>
        <v>Ja</v>
      </c>
      <c r="I53" s="30">
        <v>6</v>
      </c>
      <c r="J53" s="30" t="s">
        <v>118</v>
      </c>
      <c r="K53" s="27" t="s">
        <v>139</v>
      </c>
    </row>
    <row r="54" spans="1:11" s="59" customFormat="1">
      <c r="A54" s="21">
        <f>A53+1</f>
        <v>53</v>
      </c>
      <c r="B54" s="43" t="s">
        <v>140</v>
      </c>
      <c r="C54" s="44">
        <v>44683</v>
      </c>
      <c r="D54" s="44">
        <v>44733</v>
      </c>
      <c r="E54" s="47">
        <f>_xlfn.DAYS(D54,C54)</f>
        <v>50</v>
      </c>
      <c r="F54" s="20" t="s">
        <v>118</v>
      </c>
      <c r="G54" s="20" t="s">
        <v>118</v>
      </c>
      <c r="H54" s="41" t="str">
        <f>IF(E:E &gt;42,"Nee","Ja")</f>
        <v>Nee</v>
      </c>
      <c r="I54" s="48">
        <v>22</v>
      </c>
      <c r="J54" s="48" t="s">
        <v>141</v>
      </c>
      <c r="K54" s="45" t="s">
        <v>142</v>
      </c>
    </row>
    <row r="55" spans="1:11" s="23" customFormat="1">
      <c r="A55" s="21">
        <f>A54+1</f>
        <v>54</v>
      </c>
      <c r="B55" s="25" t="s">
        <v>143</v>
      </c>
      <c r="C55" s="26">
        <v>44566</v>
      </c>
      <c r="D55" s="26">
        <v>44733</v>
      </c>
      <c r="E55" s="31">
        <f>_xlfn.DAYS(D55,C55)</f>
        <v>167</v>
      </c>
      <c r="F55" s="21" t="s">
        <v>118</v>
      </c>
      <c r="G55" s="21" t="s">
        <v>118</v>
      </c>
      <c r="H55" s="23" t="str">
        <f>IF(E:E &gt;42,"Nee","Ja")</f>
        <v>Nee</v>
      </c>
      <c r="I55" s="30">
        <v>9</v>
      </c>
      <c r="J55" s="30" t="s">
        <v>144</v>
      </c>
      <c r="K55" s="27" t="s">
        <v>145</v>
      </c>
    </row>
    <row r="56" spans="1:11" s="41" customFormat="1">
      <c r="A56" s="21">
        <f>A55+1</f>
        <v>55</v>
      </c>
      <c r="B56" s="43" t="s">
        <v>146</v>
      </c>
      <c r="C56" s="44">
        <v>44657</v>
      </c>
      <c r="D56" s="44">
        <v>44734</v>
      </c>
      <c r="E56" s="47">
        <f>_xlfn.DAYS(D56,C56)</f>
        <v>77</v>
      </c>
      <c r="F56" s="20" t="s">
        <v>118</v>
      </c>
      <c r="G56" s="20" t="s">
        <v>118</v>
      </c>
      <c r="H56" s="41" t="str">
        <f>IF(E:E &gt;42,"Nee","Ja")</f>
        <v>Nee</v>
      </c>
      <c r="I56" s="48">
        <v>27</v>
      </c>
      <c r="J56" s="48" t="s">
        <v>147</v>
      </c>
      <c r="K56" s="45" t="s">
        <v>148</v>
      </c>
    </row>
    <row r="57" spans="1:11" s="23" customFormat="1">
      <c r="A57" s="21">
        <f>A56+1</f>
        <v>56</v>
      </c>
      <c r="B57" s="25" t="s">
        <v>149</v>
      </c>
      <c r="C57" s="26">
        <v>44630</v>
      </c>
      <c r="D57" s="26">
        <v>44734</v>
      </c>
      <c r="E57" s="31">
        <f>_xlfn.DAYS(D57,C57)</f>
        <v>104</v>
      </c>
      <c r="F57" s="21" t="s">
        <v>118</v>
      </c>
      <c r="G57" s="21" t="s">
        <v>118</v>
      </c>
      <c r="H57" s="23" t="str">
        <f>IF(E:E &gt;42,"Nee","Ja")</f>
        <v>Nee</v>
      </c>
      <c r="I57" s="30">
        <v>32</v>
      </c>
      <c r="J57" s="30" t="s">
        <v>118</v>
      </c>
      <c r="K57" s="27" t="s">
        <v>150</v>
      </c>
    </row>
    <row r="58" spans="1:11" s="23" customFormat="1">
      <c r="A58" s="21">
        <f>A57+1</f>
        <v>57</v>
      </c>
      <c r="B58" s="72" t="s">
        <v>151</v>
      </c>
      <c r="C58" s="75">
        <v>44133</v>
      </c>
      <c r="D58" s="75">
        <v>44735</v>
      </c>
      <c r="E58" s="72">
        <f>Tabel1[[#This Row],[Datum van antwoord]]-Tabel1[[#This Row],[Datum van binnenkomst]]</f>
        <v>602</v>
      </c>
      <c r="F58" s="2"/>
      <c r="G58" s="2"/>
      <c r="H58" t="str">
        <f>IF(E:E &gt;42,"Nee","Ja")</f>
        <v>Nee</v>
      </c>
      <c r="I58" s="72">
        <v>199</v>
      </c>
      <c r="J58" s="72"/>
      <c r="K58" s="81" t="s">
        <v>152</v>
      </c>
    </row>
    <row r="59" spans="1:11" s="41" customFormat="1">
      <c r="A59" s="21">
        <f>A58+1</f>
        <v>58</v>
      </c>
      <c r="B59" s="25" t="s">
        <v>153</v>
      </c>
      <c r="C59" s="26">
        <v>44594</v>
      </c>
      <c r="D59" s="26">
        <v>44743</v>
      </c>
      <c r="E59" s="34">
        <f>Tabel1[[#This Row],[Datum van antwoord]]-Tabel1[[#This Row],[Datum van binnenkomst]]</f>
        <v>149</v>
      </c>
      <c r="F59" s="21"/>
      <c r="G59" s="21"/>
      <c r="H59" s="23" t="str">
        <f>IF(E:E &gt;42,"Nee","Ja")</f>
        <v>Nee</v>
      </c>
      <c r="I59" s="25">
        <f>8+3+4+85+85+44</f>
        <v>229</v>
      </c>
      <c r="J59" s="25"/>
      <c r="K59" s="27" t="s">
        <v>154</v>
      </c>
    </row>
    <row r="60" spans="1:11" s="23" customFormat="1">
      <c r="A60" s="21">
        <f>A59+1</f>
        <v>59</v>
      </c>
      <c r="B60" s="43" t="s">
        <v>155</v>
      </c>
      <c r="C60" s="44">
        <v>44580</v>
      </c>
      <c r="D60" s="44">
        <v>44746</v>
      </c>
      <c r="E60" s="50">
        <f>Tabel1[[#This Row],[Datum van antwoord]]-Tabel1[[#This Row],[Datum van binnenkomst]]</f>
        <v>166</v>
      </c>
      <c r="F60" s="20"/>
      <c r="G60" s="20"/>
      <c r="H60" s="41" t="str">
        <f>IF(E:E &gt;42,"Nee","Ja")</f>
        <v>Nee</v>
      </c>
      <c r="I60" s="43">
        <v>109</v>
      </c>
      <c r="J60" s="43"/>
      <c r="K60" s="45" t="s">
        <v>156</v>
      </c>
    </row>
    <row r="61" spans="1:11">
      <c r="A61" s="21">
        <f>A60+1</f>
        <v>60</v>
      </c>
      <c r="B61" s="25" t="s">
        <v>157</v>
      </c>
      <c r="C61" s="26">
        <v>44656</v>
      </c>
      <c r="D61" s="26">
        <v>44753</v>
      </c>
      <c r="E61" s="25">
        <f>Tabel1[[#This Row],[Datum van antwoord]]-Tabel1[[#This Row],[Datum van binnenkomst]]</f>
        <v>97</v>
      </c>
      <c r="F61" s="21"/>
      <c r="G61" s="21"/>
      <c r="H61" s="23" t="str">
        <f>IF(E:E &gt;42,"Nee","Ja")</f>
        <v>Nee</v>
      </c>
      <c r="I61" s="25">
        <v>8</v>
      </c>
      <c r="J61" s="25"/>
      <c r="K61" s="27" t="s">
        <v>158</v>
      </c>
    </row>
    <row r="62" spans="1:11">
      <c r="A62" s="21">
        <f>A61+1</f>
        <v>61</v>
      </c>
      <c r="B62" s="87" t="s">
        <v>159</v>
      </c>
      <c r="C62" s="88">
        <v>44712</v>
      </c>
      <c r="D62" s="88">
        <v>44755</v>
      </c>
      <c r="E62" s="89">
        <f>Tabel1[[#This Row],[Datum van antwoord]]-Tabel1[[#This Row],[Datum van binnenkomst]]</f>
        <v>43</v>
      </c>
      <c r="F62" s="20"/>
      <c r="G62" s="20"/>
      <c r="H62" s="41" t="str">
        <f>IF(E:E &gt;42,"Nee","Ja")</f>
        <v>Nee</v>
      </c>
      <c r="I62" s="43">
        <v>5</v>
      </c>
      <c r="J62" s="43" t="s">
        <v>160</v>
      </c>
      <c r="K62" s="45" t="s">
        <v>161</v>
      </c>
    </row>
    <row r="63" spans="1:11">
      <c r="A63" s="21">
        <f>A62+1</f>
        <v>62</v>
      </c>
      <c r="B63" s="21" t="s">
        <v>162</v>
      </c>
      <c r="C63" s="22">
        <v>44694</v>
      </c>
      <c r="D63" s="22">
        <v>44756</v>
      </c>
      <c r="E63" s="94">
        <f>Tabel1[[#This Row],[Datum van antwoord]]-Tabel1[[#This Row],[Datum van binnenkomst]]</f>
        <v>62</v>
      </c>
      <c r="F63" s="21"/>
      <c r="G63" s="21"/>
      <c r="H63" s="23" t="str">
        <f>IF(E:E &gt;42,"Nee","Ja")</f>
        <v>Nee</v>
      </c>
      <c r="I63" s="21">
        <v>20</v>
      </c>
      <c r="J63" s="21"/>
      <c r="K63" s="24" t="s">
        <v>163</v>
      </c>
    </row>
    <row r="64" spans="1:11" s="4" customFormat="1">
      <c r="A64" s="21">
        <f>A63+1</f>
        <v>63</v>
      </c>
      <c r="B64" s="20" t="s">
        <v>164</v>
      </c>
      <c r="C64" s="40">
        <v>44672</v>
      </c>
      <c r="D64" s="40">
        <v>44756</v>
      </c>
      <c r="E64" s="20">
        <f>Tabel1[[#This Row],[Datum van antwoord]]-Tabel1[[#This Row],[Datum van binnenkomst]]</f>
        <v>84</v>
      </c>
      <c r="F64" s="20"/>
      <c r="G64" s="20"/>
      <c r="H64" s="41" t="str">
        <f>IF(E:E &gt;42,"Nee","Ja")</f>
        <v>Nee</v>
      </c>
      <c r="I64" s="20">
        <v>19</v>
      </c>
      <c r="J64" s="20"/>
      <c r="K64" s="42" t="s">
        <v>165</v>
      </c>
    </row>
    <row r="65" spans="1:11" s="41" customFormat="1">
      <c r="A65" s="21">
        <f>A64+1</f>
        <v>64</v>
      </c>
      <c r="B65" s="35" t="s">
        <v>166</v>
      </c>
      <c r="C65" s="36">
        <v>44694</v>
      </c>
      <c r="D65" s="36">
        <v>44760</v>
      </c>
      <c r="E65" s="35">
        <f>Tabel1[[#This Row],[Datum van antwoord]]-Tabel1[[#This Row],[Datum van binnenkomst]]</f>
        <v>66</v>
      </c>
      <c r="F65" s="35"/>
      <c r="G65" s="35"/>
      <c r="H65" s="23" t="str">
        <f>IF(E:E &gt;42,"Nee","Ja")</f>
        <v>Nee</v>
      </c>
      <c r="I65" s="35">
        <v>6</v>
      </c>
      <c r="J65" s="35"/>
      <c r="K65" s="37" t="s">
        <v>167</v>
      </c>
    </row>
    <row r="66" spans="1:11" s="23" customFormat="1">
      <c r="A66" s="10">
        <f>A65+1</f>
        <v>65</v>
      </c>
      <c r="B66" s="84" t="s">
        <v>168</v>
      </c>
      <c r="C66" s="18">
        <v>44438</v>
      </c>
      <c r="D66" s="18">
        <v>44761</v>
      </c>
      <c r="E66" s="17">
        <v>323</v>
      </c>
      <c r="F66" s="17"/>
      <c r="G66" s="17"/>
      <c r="H66" s="4" t="s">
        <v>122</v>
      </c>
      <c r="I66" s="17">
        <f>752+945</f>
        <v>1697</v>
      </c>
      <c r="J66" s="17"/>
      <c r="K66" s="19" t="s">
        <v>169</v>
      </c>
    </row>
    <row r="67" spans="1:11" s="59" customFormat="1" ht="30.75">
      <c r="A67" s="10">
        <f>A66+1</f>
        <v>66</v>
      </c>
      <c r="B67" s="17" t="s">
        <v>170</v>
      </c>
      <c r="C67" s="18">
        <v>44488</v>
      </c>
      <c r="D67" s="18">
        <v>44761</v>
      </c>
      <c r="E67" s="17">
        <v>273</v>
      </c>
      <c r="F67" s="17"/>
      <c r="G67" s="17"/>
      <c r="H67" s="4" t="s">
        <v>122</v>
      </c>
      <c r="I67" s="17">
        <v>6</v>
      </c>
      <c r="J67" s="91" t="s">
        <v>171</v>
      </c>
      <c r="K67" s="19" t="s">
        <v>172</v>
      </c>
    </row>
    <row r="68" spans="1:11" s="41" customFormat="1">
      <c r="A68" s="21">
        <f>A67+1</f>
        <v>67</v>
      </c>
      <c r="B68" s="51" t="s">
        <v>173</v>
      </c>
      <c r="C68" s="52">
        <v>44712</v>
      </c>
      <c r="D68" s="52">
        <v>44768</v>
      </c>
      <c r="E68" s="51">
        <f>_xlfn.DAYS(D68,C68)</f>
        <v>56</v>
      </c>
      <c r="F68" s="51"/>
      <c r="G68" s="51"/>
      <c r="H68" s="41" t="str">
        <f>IF(E:E &gt;42,"Nee","Ja")</f>
        <v>Nee</v>
      </c>
      <c r="I68" s="51">
        <v>2</v>
      </c>
      <c r="J68" s="51"/>
      <c r="K68" s="53" t="s">
        <v>174</v>
      </c>
    </row>
    <row r="69" spans="1:11" s="23" customFormat="1">
      <c r="A69" s="21">
        <f>A68+1</f>
        <v>68</v>
      </c>
      <c r="B69" s="71" t="s">
        <v>175</v>
      </c>
      <c r="C69" s="74">
        <v>44749</v>
      </c>
      <c r="D69" s="74">
        <v>44770</v>
      </c>
      <c r="E69" s="71">
        <f>Tabel1[[#This Row],[Datum van antwoord]]-Tabel1[[#This Row],[Datum van binnenkomst]]</f>
        <v>21</v>
      </c>
      <c r="F69" s="71"/>
      <c r="G69" s="71"/>
      <c r="H69" t="str">
        <f>IF(E:E &gt;42,"Nee","Ja")</f>
        <v>Ja</v>
      </c>
      <c r="I69" s="71">
        <v>47</v>
      </c>
      <c r="J69" s="71"/>
      <c r="K69" s="80" t="s">
        <v>176</v>
      </c>
    </row>
    <row r="70" spans="1:11" s="41" customFormat="1">
      <c r="A70" s="21">
        <f>A69+1</f>
        <v>69</v>
      </c>
      <c r="B70" s="35" t="s">
        <v>177</v>
      </c>
      <c r="C70" s="36">
        <v>44743</v>
      </c>
      <c r="D70" s="36">
        <v>44777</v>
      </c>
      <c r="E70" s="38">
        <f>_xlfn.DAYS(D70,C70)</f>
        <v>34</v>
      </c>
      <c r="F70" s="35"/>
      <c r="G70" s="35"/>
      <c r="H70" s="23" t="str">
        <f>IF(E:E &gt;42,"Nee","Ja")</f>
        <v>Ja</v>
      </c>
      <c r="I70" s="35">
        <v>7</v>
      </c>
      <c r="J70" s="35"/>
      <c r="K70" s="37" t="s">
        <v>178</v>
      </c>
    </row>
    <row r="71" spans="1:11" s="23" customFormat="1">
      <c r="A71" s="63">
        <f>A70+1</f>
        <v>70</v>
      </c>
      <c r="B71" s="67" t="s">
        <v>179</v>
      </c>
      <c r="C71" s="68">
        <v>44700</v>
      </c>
      <c r="D71" s="68">
        <v>44778</v>
      </c>
      <c r="E71" s="67"/>
      <c r="F71" s="69">
        <f>_xlfn.DAYS(D71,C71)</f>
        <v>78</v>
      </c>
      <c r="G71" s="67"/>
      <c r="H71" s="59" t="s">
        <v>122</v>
      </c>
      <c r="I71" s="67">
        <v>46</v>
      </c>
      <c r="J71" s="67"/>
      <c r="K71" s="70" t="s">
        <v>180</v>
      </c>
    </row>
    <row r="72" spans="1:11" s="59" customFormat="1">
      <c r="A72" s="21">
        <f>A71+1</f>
        <v>71</v>
      </c>
      <c r="B72" s="35" t="s">
        <v>181</v>
      </c>
      <c r="C72" s="39">
        <v>44698</v>
      </c>
      <c r="D72" s="39">
        <v>44789</v>
      </c>
      <c r="E72" s="38">
        <f>_xlfn.DAYS(Tabel1[[#This Row],[Datum van antwoord]],Tabel1[[#This Row],[Datum van binnenkomst]])</f>
        <v>91</v>
      </c>
      <c r="F72" s="35"/>
      <c r="G72" s="35"/>
      <c r="H72" s="23" t="str">
        <f>IF(E:E &gt;42,"Nee","Ja")</f>
        <v>Nee</v>
      </c>
      <c r="I72" s="35">
        <v>9</v>
      </c>
      <c r="J72" s="35"/>
      <c r="K72" s="37" t="s">
        <v>182</v>
      </c>
    </row>
    <row r="73" spans="1:11" s="41" customFormat="1">
      <c r="A73" s="21">
        <f>A72+1</f>
        <v>72</v>
      </c>
      <c r="B73" s="73" t="s">
        <v>183</v>
      </c>
      <c r="C73" s="76">
        <v>44656</v>
      </c>
      <c r="D73" s="76">
        <v>44791</v>
      </c>
      <c r="E73" s="71">
        <f>Tabel1[[#This Row],[Datum van antwoord]]-Tabel1[[#This Row],[Datum van binnenkomst]]</f>
        <v>135</v>
      </c>
      <c r="F73" s="73"/>
      <c r="G73" s="73"/>
      <c r="H73" t="s">
        <v>122</v>
      </c>
      <c r="I73" s="73">
        <v>520</v>
      </c>
      <c r="J73" s="78"/>
      <c r="K73" s="82" t="s">
        <v>184</v>
      </c>
    </row>
    <row r="74" spans="1:11" s="23" customFormat="1">
      <c r="A74" s="21">
        <f>A73+1</f>
        <v>73</v>
      </c>
      <c r="B74" s="54" t="s">
        <v>185</v>
      </c>
      <c r="C74" s="55">
        <v>44634</v>
      </c>
      <c r="D74" s="55">
        <v>44795</v>
      </c>
      <c r="E74" s="56">
        <f>_xlfn.DAYS(Tabel1[[#This Row],[Datum van antwoord]],Tabel1[[#This Row],[Datum van binnenkomst]])</f>
        <v>161</v>
      </c>
      <c r="F74" s="51"/>
      <c r="G74" s="51"/>
      <c r="H74" s="41" t="str">
        <f>IF(E:E &gt;42,"Nee","Ja")</f>
        <v>Nee</v>
      </c>
      <c r="I74" s="51">
        <v>11</v>
      </c>
      <c r="J74" s="51" t="s">
        <v>186</v>
      </c>
      <c r="K74" s="53" t="s">
        <v>187</v>
      </c>
    </row>
    <row r="75" spans="1:11" s="41" customFormat="1">
      <c r="A75" s="21">
        <f>A74+1</f>
        <v>74</v>
      </c>
      <c r="B75" s="21" t="s">
        <v>188</v>
      </c>
      <c r="C75" s="92">
        <v>44769</v>
      </c>
      <c r="D75" s="92">
        <v>44796</v>
      </c>
      <c r="E75" s="94">
        <f>_xlfn.DAYS(Tabel1[[#This Row],[Datum van antwoord]],Tabel1[[#This Row],[Datum van binnenkomst]])</f>
        <v>27</v>
      </c>
      <c r="F75" s="21"/>
      <c r="G75" s="21"/>
      <c r="H75" s="23" t="str">
        <f>IF(E:E &gt;42,"Nee","Ja")</f>
        <v>Ja</v>
      </c>
      <c r="I75" s="21">
        <v>6</v>
      </c>
      <c r="J75" s="21" t="s">
        <v>189</v>
      </c>
      <c r="K75" s="24" t="s">
        <v>190</v>
      </c>
    </row>
    <row r="76" spans="1:11" s="23" customFormat="1">
      <c r="A76" s="21">
        <f>A75+1</f>
        <v>75</v>
      </c>
      <c r="B76" s="20" t="s">
        <v>191</v>
      </c>
      <c r="C76" s="85">
        <v>44558</v>
      </c>
      <c r="D76" s="85">
        <v>44798</v>
      </c>
      <c r="E76" s="86">
        <f>_xlfn.DAYS(Tabel1[[#This Row],[Datum van antwoord]],Tabel1[[#This Row],[Datum van binnenkomst]])</f>
        <v>240</v>
      </c>
      <c r="F76" s="20"/>
      <c r="G76" s="20"/>
      <c r="H76" s="41" t="str">
        <f>IF(E:E &gt;42,"Nee","Ja")</f>
        <v>Nee</v>
      </c>
      <c r="I76" s="20">
        <v>291</v>
      </c>
      <c r="J76" s="20"/>
      <c r="K76" s="42" t="s">
        <v>192</v>
      </c>
    </row>
    <row r="77" spans="1:11" s="23" customFormat="1">
      <c r="A77" s="21">
        <f>A76+1</f>
        <v>76</v>
      </c>
      <c r="B77" s="21" t="s">
        <v>193</v>
      </c>
      <c r="C77" s="92">
        <v>44706</v>
      </c>
      <c r="D77" s="22">
        <v>44805</v>
      </c>
      <c r="E77" s="94">
        <f>_xlfn.DAYS(Tabel1[[#This Row],[Datum van antwoord]],Tabel1[[#This Row],[Datum van binnenkomst]])</f>
        <v>99</v>
      </c>
      <c r="F77" s="21"/>
      <c r="G77" s="21"/>
      <c r="H77" s="23" t="str">
        <f>IF(E:E &gt;42,"Nee","Ja")</f>
        <v>Nee</v>
      </c>
      <c r="I77" s="21">
        <v>19</v>
      </c>
      <c r="J77" s="21"/>
      <c r="K77" s="24" t="s">
        <v>194</v>
      </c>
    </row>
    <row r="78" spans="1:11" s="41" customFormat="1">
      <c r="A78" s="63">
        <f>A77+1</f>
        <v>77</v>
      </c>
      <c r="B78" s="63" t="s">
        <v>195</v>
      </c>
      <c r="C78" s="64">
        <v>44637</v>
      </c>
      <c r="D78" s="64">
        <v>44805</v>
      </c>
      <c r="E78" s="77"/>
      <c r="F78" s="63">
        <f>_xlfn.DAYS(D78,C78)</f>
        <v>168</v>
      </c>
      <c r="G78" s="63"/>
      <c r="H78" s="59" t="s">
        <v>122</v>
      </c>
      <c r="I78" s="63">
        <v>824</v>
      </c>
      <c r="J78" s="63" t="s">
        <v>196</v>
      </c>
      <c r="K78" s="79" t="s">
        <v>197</v>
      </c>
    </row>
    <row r="79" spans="1:11" s="23" customFormat="1">
      <c r="A79" s="21">
        <f>A78+1</f>
        <v>78</v>
      </c>
      <c r="B79" s="2" t="s">
        <v>198</v>
      </c>
      <c r="C79" s="57">
        <v>44607</v>
      </c>
      <c r="D79" s="57">
        <v>44806</v>
      </c>
      <c r="E79" s="2">
        <f>Tabel1[[#This Row],[Datum van antwoord]]-Tabel1[[#This Row],[Datum van binnenkomst]]</f>
        <v>199</v>
      </c>
      <c r="F79" s="2"/>
      <c r="G79" s="2"/>
      <c r="H79" t="str">
        <f>IF(E:E &gt;42,"Nee","Ja")</f>
        <v>Nee</v>
      </c>
      <c r="I79" s="2">
        <v>200</v>
      </c>
      <c r="J79" s="2"/>
      <c r="K79" s="58" t="s">
        <v>199</v>
      </c>
    </row>
    <row r="80" spans="1:11">
      <c r="A80" s="21">
        <f>A79+1</f>
        <v>79</v>
      </c>
      <c r="B80" s="21" t="s">
        <v>200</v>
      </c>
      <c r="C80" s="22">
        <v>44659</v>
      </c>
      <c r="D80" s="22">
        <v>44812</v>
      </c>
      <c r="E80" s="94">
        <f>_xlfn.DAYS(Tabel1[[#This Row],[Datum van antwoord]],Tabel1[[#This Row],[Datum van binnenkomst]])</f>
        <v>153</v>
      </c>
      <c r="F80" s="21"/>
      <c r="G80" s="21"/>
      <c r="H80" s="23" t="str">
        <f>IF(E:E &gt;42,"Nee","Ja")</f>
        <v>Nee</v>
      </c>
      <c r="I80" s="21">
        <v>3</v>
      </c>
      <c r="J80" s="21"/>
      <c r="K80" s="24" t="s">
        <v>201</v>
      </c>
    </row>
    <row r="81" spans="1:11" s="23" customFormat="1">
      <c r="A81" s="21">
        <f>A80+1</f>
        <v>80</v>
      </c>
      <c r="B81" s="20" t="s">
        <v>202</v>
      </c>
      <c r="C81" s="40">
        <v>44616</v>
      </c>
      <c r="D81" s="40">
        <v>44813</v>
      </c>
      <c r="E81" s="20">
        <f>Tabel1[[#This Row],[Datum van antwoord]]-Tabel1[[#This Row],[Datum van binnenkomst]]</f>
        <v>197</v>
      </c>
      <c r="F81" s="20"/>
      <c r="G81" s="20"/>
      <c r="H81" s="41" t="str">
        <f>IF(E:E &gt;42,"Nee","Ja")</f>
        <v>Nee</v>
      </c>
      <c r="I81" s="20">
        <v>103</v>
      </c>
      <c r="J81" s="20"/>
      <c r="K81" s="42" t="s">
        <v>203</v>
      </c>
    </row>
    <row r="82" spans="1:11" s="41" customFormat="1">
      <c r="A82" s="21">
        <f>A81+1</f>
        <v>81</v>
      </c>
      <c r="B82" s="21" t="s">
        <v>204</v>
      </c>
      <c r="C82" s="22">
        <v>44736</v>
      </c>
      <c r="D82" s="22">
        <v>44818</v>
      </c>
      <c r="E82" s="21">
        <f>Tabel1[[#This Row],[Datum van antwoord]]-Tabel1[[#This Row],[Datum van binnenkomst]]</f>
        <v>82</v>
      </c>
      <c r="F82" s="21"/>
      <c r="G82" s="21"/>
      <c r="H82" s="41" t="str">
        <f>IF(E:E &gt;42,"Nee","Ja")</f>
        <v>Nee</v>
      </c>
      <c r="I82" s="21">
        <v>54</v>
      </c>
      <c r="J82" s="21"/>
      <c r="K82" s="24" t="s">
        <v>205</v>
      </c>
    </row>
    <row r="83" spans="1:11" s="23" customFormat="1">
      <c r="A83" s="21">
        <f>A82+1</f>
        <v>82</v>
      </c>
      <c r="B83" s="20" t="s">
        <v>206</v>
      </c>
      <c r="C83" s="40">
        <v>44813</v>
      </c>
      <c r="D83" s="40">
        <v>44819</v>
      </c>
      <c r="E83" s="20">
        <f>Tabel1[[#This Row],[Datum van antwoord]]-Tabel1[[#This Row],[Datum van binnenkomst]]</f>
        <v>6</v>
      </c>
      <c r="F83" s="20"/>
      <c r="G83" s="20"/>
      <c r="H83" s="41" t="str">
        <f>IF(E:E &gt;42,"Nee","Ja")</f>
        <v>Ja</v>
      </c>
      <c r="I83" s="20">
        <v>8</v>
      </c>
      <c r="J83" s="20"/>
      <c r="K83" s="42" t="s">
        <v>207</v>
      </c>
    </row>
    <row r="84" spans="1:11" s="41" customFormat="1">
      <c r="A84" s="21">
        <f>A83+1</f>
        <v>83</v>
      </c>
      <c r="B84" s="95" t="s">
        <v>208</v>
      </c>
      <c r="C84" s="22">
        <v>44343</v>
      </c>
      <c r="D84" s="22">
        <v>44823</v>
      </c>
      <c r="E84" s="21">
        <f>Tabel1[[#This Row],[Datum van antwoord]]-Tabel1[[#This Row],[Datum van binnenkomst]]</f>
        <v>480</v>
      </c>
      <c r="F84" s="21"/>
      <c r="G84" s="21"/>
      <c r="H84" s="23" t="str">
        <f>IF(E:E &gt;42,"Nee","Ja")</f>
        <v>Nee</v>
      </c>
      <c r="I84" s="21">
        <v>103</v>
      </c>
      <c r="J84" s="21"/>
      <c r="K84" s="24" t="s">
        <v>209</v>
      </c>
    </row>
    <row r="85" spans="1:11" s="23" customFormat="1">
      <c r="A85" s="10">
        <f>A84+1</f>
        <v>84</v>
      </c>
      <c r="B85" s="10" t="s">
        <v>210</v>
      </c>
      <c r="C85" s="9">
        <v>44582</v>
      </c>
      <c r="D85" s="9">
        <v>44823</v>
      </c>
      <c r="E85" s="10">
        <f>Tabel1[[#This Row],[Datum van antwoord]]-Tabel1[[#This Row],[Datum van binnenkomst]]</f>
        <v>241</v>
      </c>
      <c r="F85" s="10"/>
      <c r="G85" s="10"/>
      <c r="H85" s="4" t="str">
        <f>IF(E:E &gt;42,"Nee","Ja")</f>
        <v>Nee</v>
      </c>
      <c r="I85" s="10">
        <f>162+33</f>
        <v>195</v>
      </c>
      <c r="J85" s="10" t="s">
        <v>211</v>
      </c>
      <c r="K85" s="11" t="s">
        <v>212</v>
      </c>
    </row>
    <row r="86" spans="1:11" s="41" customFormat="1">
      <c r="A86" s="21">
        <f>A85+1</f>
        <v>85</v>
      </c>
      <c r="B86" s="95" t="s">
        <v>213</v>
      </c>
      <c r="C86" s="22">
        <v>44741</v>
      </c>
      <c r="D86" s="22">
        <v>44825</v>
      </c>
      <c r="E86" s="21">
        <f>Tabel1[[#This Row],[Datum van antwoord]]-Tabel1[[#This Row],[Datum van binnenkomst]]</f>
        <v>84</v>
      </c>
      <c r="F86" s="21"/>
      <c r="G86" s="21"/>
      <c r="H86" s="23" t="str">
        <f>IF(E:E &gt;42,"Nee","Ja")</f>
        <v>Nee</v>
      </c>
      <c r="I86" s="21">
        <v>141</v>
      </c>
      <c r="J86" s="21"/>
      <c r="K86" s="24" t="s">
        <v>214</v>
      </c>
    </row>
    <row r="87" spans="1:11" s="23" customFormat="1">
      <c r="A87" s="21">
        <f>A86+1</f>
        <v>86</v>
      </c>
      <c r="B87" s="20" t="s">
        <v>215</v>
      </c>
      <c r="C87" s="40">
        <v>44320</v>
      </c>
      <c r="D87" s="40">
        <v>44827</v>
      </c>
      <c r="E87" s="20">
        <f>Tabel1[[#This Row],[Datum van antwoord]]-Tabel1[[#This Row],[Datum van binnenkomst]]</f>
        <v>507</v>
      </c>
      <c r="F87" s="20"/>
      <c r="G87" s="20"/>
      <c r="H87" s="41" t="str">
        <f>IF(E:E &gt;42,"Nee","Ja")</f>
        <v>Nee</v>
      </c>
      <c r="I87" s="20">
        <v>212</v>
      </c>
      <c r="J87" s="20"/>
      <c r="K87" s="42" t="s">
        <v>216</v>
      </c>
    </row>
    <row r="88" spans="1:11" s="41" customFormat="1">
      <c r="A88" s="21">
        <f>A87+1</f>
        <v>87</v>
      </c>
      <c r="B88" s="21" t="s">
        <v>217</v>
      </c>
      <c r="C88" s="22">
        <v>44727</v>
      </c>
      <c r="D88" s="22">
        <v>44837</v>
      </c>
      <c r="E88" s="21">
        <f>Tabel1[[#This Row],[Datum van antwoord]]-Tabel1[[#This Row],[Datum van binnenkomst]]</f>
        <v>110</v>
      </c>
      <c r="F88" s="21"/>
      <c r="G88" s="21"/>
      <c r="H88" s="23" t="str">
        <f>IF(E:E &gt;42,"Nee","Ja")</f>
        <v>Nee</v>
      </c>
      <c r="I88" s="21">
        <v>181</v>
      </c>
      <c r="J88" s="21" t="s">
        <v>218</v>
      </c>
      <c r="K88" s="24" t="s">
        <v>219</v>
      </c>
    </row>
    <row r="89" spans="1:11" s="23" customFormat="1">
      <c r="A89" s="21">
        <f>A88+1</f>
        <v>88</v>
      </c>
      <c r="B89" s="95" t="s">
        <v>220</v>
      </c>
      <c r="C89" s="22">
        <v>44728</v>
      </c>
      <c r="D89" s="22">
        <v>44851</v>
      </c>
      <c r="E89" s="21">
        <f>Tabel1[[#This Row],[Datum van antwoord]]-Tabel1[[#This Row],[Datum van binnenkomst]]</f>
        <v>123</v>
      </c>
      <c r="F89" s="21"/>
      <c r="G89" s="21"/>
      <c r="H89" s="23" t="str">
        <f>IF(E:E &gt;42,"Nee","Ja")</f>
        <v>Nee</v>
      </c>
      <c r="I89" s="21">
        <v>230</v>
      </c>
      <c r="J89" s="21"/>
      <c r="K89" s="24" t="s">
        <v>221</v>
      </c>
    </row>
    <row r="90" spans="1:11" s="41" customFormat="1">
      <c r="A90" s="21">
        <f>A89+1</f>
        <v>89</v>
      </c>
      <c r="B90" s="20" t="s">
        <v>222</v>
      </c>
      <c r="C90" s="40">
        <v>44712</v>
      </c>
      <c r="D90" s="40">
        <v>44855</v>
      </c>
      <c r="E90" s="20">
        <f>Tabel1[[#This Row],[Datum van antwoord]]-Tabel1[[#This Row],[Datum van binnenkomst]]</f>
        <v>143</v>
      </c>
      <c r="F90" s="20"/>
      <c r="G90" s="20"/>
      <c r="H90" s="41" t="str">
        <f>IF(E:E &gt;42,"Nee","Ja")</f>
        <v>Nee</v>
      </c>
      <c r="I90" s="20">
        <v>23</v>
      </c>
      <c r="J90" s="20"/>
      <c r="K90" s="42" t="s">
        <v>223</v>
      </c>
    </row>
    <row r="91" spans="1:11" s="23" customFormat="1">
      <c r="A91" s="21">
        <f>A90+1</f>
        <v>90</v>
      </c>
      <c r="B91" s="21" t="s">
        <v>224</v>
      </c>
      <c r="C91" s="22">
        <v>44790</v>
      </c>
      <c r="D91" s="22">
        <v>44855</v>
      </c>
      <c r="E91" s="21">
        <f>Tabel1[[#This Row],[Datum van antwoord]]-Tabel1[[#This Row],[Datum van binnenkomst]]</f>
        <v>65</v>
      </c>
      <c r="F91" s="21"/>
      <c r="G91" s="21"/>
      <c r="H91" s="23" t="str">
        <f>IF(E:E &gt;42,"Nee","Ja")</f>
        <v>Nee</v>
      </c>
      <c r="I91" s="21">
        <v>14</v>
      </c>
      <c r="J91" s="21"/>
      <c r="K91" s="24" t="s">
        <v>225</v>
      </c>
    </row>
    <row r="92" spans="1:11" s="4" customFormat="1">
      <c r="A92" s="21">
        <f>A91+1</f>
        <v>91</v>
      </c>
      <c r="B92" s="20" t="s">
        <v>226</v>
      </c>
      <c r="C92" s="40">
        <v>44740</v>
      </c>
      <c r="D92" s="40">
        <v>44858</v>
      </c>
      <c r="E92" s="20">
        <f>Tabel1[[#This Row],[Datum van antwoord]]-Tabel1[[#This Row],[Datum van binnenkomst]]</f>
        <v>118</v>
      </c>
      <c r="F92" s="20"/>
      <c r="G92" s="20"/>
      <c r="H92" s="41" t="str">
        <f>IF(E:E &gt;42,"Nee","Ja")</f>
        <v>Nee</v>
      </c>
      <c r="I92" s="20">
        <v>20</v>
      </c>
      <c r="J92" s="20" t="s">
        <v>227</v>
      </c>
      <c r="K92" s="42" t="s">
        <v>228</v>
      </c>
    </row>
    <row r="93" spans="1:11" s="4" customFormat="1">
      <c r="A93" s="21">
        <f>A92+1</f>
        <v>92</v>
      </c>
      <c r="B93" s="21" t="s">
        <v>229</v>
      </c>
      <c r="C93" s="22">
        <v>44776</v>
      </c>
      <c r="D93" s="22">
        <v>44858</v>
      </c>
      <c r="E93" s="21">
        <f>Tabel1[[#This Row],[Datum van antwoord]]-Tabel1[[#This Row],[Datum van binnenkomst]]</f>
        <v>82</v>
      </c>
      <c r="F93" s="21"/>
      <c r="G93" s="21"/>
      <c r="H93" s="23" t="str">
        <f>IF(E:E &gt;42,"Nee","Ja")</f>
        <v>Nee</v>
      </c>
      <c r="I93" s="21">
        <v>194</v>
      </c>
      <c r="J93" s="21"/>
      <c r="K93" s="24" t="s">
        <v>230</v>
      </c>
    </row>
    <row r="94" spans="1:11" s="41" customFormat="1">
      <c r="A94" s="21">
        <f>A93+1</f>
        <v>93</v>
      </c>
      <c r="B94" s="20" t="s">
        <v>231</v>
      </c>
      <c r="C94" s="40">
        <v>44739</v>
      </c>
      <c r="D94" s="40">
        <v>44861</v>
      </c>
      <c r="E94" s="20">
        <f>Tabel1[[#This Row],[Datum van antwoord]]-Tabel1[[#This Row],[Datum van binnenkomst]]</f>
        <v>122</v>
      </c>
      <c r="F94" s="20"/>
      <c r="G94" s="20"/>
      <c r="H94" s="41" t="str">
        <f>IF(E:E &gt;42,"Nee","Ja")</f>
        <v>Nee</v>
      </c>
      <c r="I94" s="20">
        <v>47</v>
      </c>
      <c r="J94" s="20" t="s">
        <v>232</v>
      </c>
      <c r="K94" s="42" t="s">
        <v>233</v>
      </c>
    </row>
    <row r="95" spans="1:11" s="41" customFormat="1">
      <c r="A95" s="21">
        <f>A94+1</f>
        <v>94</v>
      </c>
      <c r="B95" s="21" t="s">
        <v>234</v>
      </c>
      <c r="C95" s="22">
        <v>44798</v>
      </c>
      <c r="D95" s="22">
        <v>44861</v>
      </c>
      <c r="E95" s="21">
        <f>Tabel1[[#This Row],[Datum van antwoord]]-Tabel1[[#This Row],[Datum van binnenkomst]]</f>
        <v>63</v>
      </c>
      <c r="F95" s="21"/>
      <c r="G95" s="21"/>
      <c r="H95" s="23" t="str">
        <f>IF(E:E &gt;42,"Nee","Ja")</f>
        <v>Nee</v>
      </c>
      <c r="I95" s="21">
        <v>27</v>
      </c>
      <c r="J95" s="21" t="s">
        <v>235</v>
      </c>
      <c r="K95" s="24" t="s">
        <v>236</v>
      </c>
    </row>
    <row r="96" spans="1:11" s="41" customFormat="1">
      <c r="A96" s="21">
        <f>A95+1</f>
        <v>95</v>
      </c>
      <c r="B96" s="20" t="s">
        <v>237</v>
      </c>
      <c r="C96" s="40">
        <v>44826</v>
      </c>
      <c r="D96" s="40">
        <v>44861</v>
      </c>
      <c r="E96" s="20">
        <f>Tabel1[[#This Row],[Datum van antwoord]]-Tabel1[[#This Row],[Datum van binnenkomst]]</f>
        <v>35</v>
      </c>
      <c r="F96" s="20"/>
      <c r="G96" s="20"/>
      <c r="H96" s="41" t="str">
        <f>IF(E:E &gt;42,"Nee","Ja")</f>
        <v>Ja</v>
      </c>
      <c r="I96" s="20">
        <v>66</v>
      </c>
      <c r="J96" s="20"/>
      <c r="K96" s="42" t="s">
        <v>238</v>
      </c>
    </row>
    <row r="97" spans="1:11" s="4" customFormat="1">
      <c r="A97" s="21">
        <f>A96+1</f>
        <v>96</v>
      </c>
      <c r="B97" s="21" t="s">
        <v>239</v>
      </c>
      <c r="C97" s="22">
        <v>44474</v>
      </c>
      <c r="D97" s="22">
        <v>44866</v>
      </c>
      <c r="E97" s="21">
        <f>Tabel1[[#This Row],[Datum van antwoord]]-Tabel1[[#This Row],[Datum van binnenkomst]]</f>
        <v>392</v>
      </c>
      <c r="F97" s="21"/>
      <c r="G97" s="21"/>
      <c r="H97" s="23" t="str">
        <f>IF(E:E &gt;42,"Nee","Ja")</f>
        <v>Nee</v>
      </c>
      <c r="I97" s="21">
        <v>68</v>
      </c>
      <c r="J97" s="21"/>
      <c r="K97" s="24" t="s">
        <v>240</v>
      </c>
    </row>
    <row r="98" spans="1:11">
      <c r="A98" s="21">
        <f>A97+1</f>
        <v>97</v>
      </c>
      <c r="B98" s="20" t="s">
        <v>241</v>
      </c>
      <c r="C98" s="40">
        <v>44553</v>
      </c>
      <c r="D98" s="40">
        <v>44866</v>
      </c>
      <c r="E98" s="20">
        <f>Tabel1[[#This Row],[Datum van antwoord]]-Tabel1[[#This Row],[Datum van binnenkomst]]</f>
        <v>313</v>
      </c>
      <c r="F98" s="20"/>
      <c r="G98" s="20"/>
      <c r="H98" s="41" t="str">
        <f>IF(E:E &gt;42,"Nee","Ja")</f>
        <v>Nee</v>
      </c>
      <c r="I98" s="20">
        <v>240</v>
      </c>
      <c r="J98" s="20" t="s">
        <v>242</v>
      </c>
      <c r="K98" s="42" t="s">
        <v>243</v>
      </c>
    </row>
    <row r="99" spans="1:11">
      <c r="A99" s="21">
        <f>A98+1</f>
        <v>98</v>
      </c>
      <c r="B99" s="21" t="s">
        <v>244</v>
      </c>
      <c r="C99" s="22">
        <v>44755</v>
      </c>
      <c r="D99" s="22">
        <v>44866</v>
      </c>
      <c r="E99" s="21">
        <f>Tabel1[[#This Row],[Datum van antwoord]]-Tabel1[[#This Row],[Datum van binnenkomst]]</f>
        <v>111</v>
      </c>
      <c r="F99" s="21"/>
      <c r="G99" s="21"/>
      <c r="H99" s="23" t="str">
        <f>IF(E:E &gt;42,"Nee","Ja")</f>
        <v>Nee</v>
      </c>
      <c r="I99" s="21">
        <v>178</v>
      </c>
      <c r="J99" s="21" t="s">
        <v>245</v>
      </c>
      <c r="K99" s="24" t="s">
        <v>246</v>
      </c>
    </row>
    <row r="100" spans="1:11" s="59" customFormat="1">
      <c r="A100" s="10">
        <f>A99+1</f>
        <v>99</v>
      </c>
      <c r="B100" s="10" t="s">
        <v>247</v>
      </c>
      <c r="C100" s="9">
        <v>44642</v>
      </c>
      <c r="D100" s="9">
        <v>44886</v>
      </c>
      <c r="E100" s="10">
        <f>Tabel1[[#This Row],[Datum van antwoord]]-Tabel1[[#This Row],[Datum van binnenkomst]]</f>
        <v>244</v>
      </c>
      <c r="F100" s="10"/>
      <c r="G100" s="10"/>
      <c r="H100" s="4" t="str">
        <f>IF(E:E &gt;42,"Nee","Ja")</f>
        <v>Nee</v>
      </c>
      <c r="I100" s="10">
        <f>162+69</f>
        <v>231</v>
      </c>
      <c r="J100" s="10"/>
      <c r="K100" s="12" t="s">
        <v>248</v>
      </c>
    </row>
    <row r="101" spans="1:11">
      <c r="A101" s="10">
        <f>A100+1</f>
        <v>100</v>
      </c>
      <c r="B101" s="10" t="s">
        <v>249</v>
      </c>
      <c r="C101" s="9">
        <v>44298</v>
      </c>
      <c r="D101" s="9">
        <v>44887</v>
      </c>
      <c r="E101" s="10">
        <f>Tabel1[[#This Row],[Datum van antwoord]]-Tabel1[[#This Row],[Datum van binnenkomst]]</f>
        <v>589</v>
      </c>
      <c r="F101" s="10"/>
      <c r="G101" s="10"/>
      <c r="H101" s="4" t="str">
        <f>IF(E:E &gt;42,"Nee","Ja")</f>
        <v>Nee</v>
      </c>
      <c r="I101" s="10">
        <f>7+4+7+114+243+293+251+325+242+72+29</f>
        <v>1587</v>
      </c>
      <c r="J101" s="10" t="s">
        <v>250</v>
      </c>
      <c r="K101" s="12" t="s">
        <v>251</v>
      </c>
    </row>
    <row r="102" spans="1:11">
      <c r="A102" s="21">
        <f>A101+1</f>
        <v>101</v>
      </c>
      <c r="B102" s="2" t="s">
        <v>252</v>
      </c>
      <c r="C102" s="57">
        <v>44846</v>
      </c>
      <c r="D102" s="57">
        <v>44889</v>
      </c>
      <c r="E102" s="2">
        <f>Tabel1[[#This Row],[Datum van antwoord]]-Tabel1[[#This Row],[Datum van binnenkomst]]</f>
        <v>43</v>
      </c>
      <c r="F102" s="2"/>
      <c r="G102" s="2"/>
      <c r="H102" s="4" t="str">
        <f>IF(E:E &gt;42,"Nee","Ja")</f>
        <v>Nee</v>
      </c>
      <c r="I102" s="2">
        <v>21</v>
      </c>
      <c r="J102" s="2"/>
      <c r="K102" s="58" t="s">
        <v>253</v>
      </c>
    </row>
    <row r="103" spans="1:11">
      <c r="A103" s="21">
        <f>A102+1</f>
        <v>102</v>
      </c>
      <c r="B103" s="2" t="s">
        <v>254</v>
      </c>
      <c r="C103" s="57">
        <v>44866</v>
      </c>
      <c r="D103" s="57">
        <v>44890</v>
      </c>
      <c r="E103" s="2">
        <f>Tabel1[[#This Row],[Datum van antwoord]]-Tabel1[[#This Row],[Datum van binnenkomst]]</f>
        <v>24</v>
      </c>
      <c r="F103" s="2"/>
      <c r="G103" s="2"/>
      <c r="H103" s="4" t="str">
        <f>IF(E:E &gt;42,"Nee","Ja")</f>
        <v>Ja</v>
      </c>
      <c r="I103" s="2">
        <v>29</v>
      </c>
      <c r="J103" s="2"/>
      <c r="K103" s="58" t="s">
        <v>255</v>
      </c>
    </row>
    <row r="104" spans="1:11">
      <c r="A104" s="21">
        <f>A103+1</f>
        <v>103</v>
      </c>
      <c r="B104" s="2" t="s">
        <v>256</v>
      </c>
      <c r="C104" s="57">
        <v>44600</v>
      </c>
      <c r="D104" s="57">
        <v>44897</v>
      </c>
      <c r="E104" s="2">
        <f>Tabel1[[#This Row],[Datum van antwoord]]-Tabel1[[#This Row],[Datum van binnenkomst]]</f>
        <v>297</v>
      </c>
      <c r="F104" s="2"/>
      <c r="G104" s="2"/>
      <c r="H104" s="4" t="str">
        <f>IF(E:E &gt;42,"Nee","Ja")</f>
        <v>Nee</v>
      </c>
      <c r="I104" s="2">
        <v>3</v>
      </c>
      <c r="J104" s="2"/>
      <c r="K104" s="58" t="s">
        <v>257</v>
      </c>
    </row>
    <row r="105" spans="1:11">
      <c r="A105" s="21">
        <f>A104+1</f>
        <v>104</v>
      </c>
      <c r="B105" s="2" t="s">
        <v>258</v>
      </c>
      <c r="C105" s="57">
        <v>44847</v>
      </c>
      <c r="D105" s="57">
        <v>44902</v>
      </c>
      <c r="E105" s="2">
        <f>Tabel1[[#This Row],[Datum van antwoord]]-Tabel1[[#This Row],[Datum van binnenkomst]]</f>
        <v>55</v>
      </c>
      <c r="F105" s="2"/>
      <c r="G105" s="2"/>
      <c r="H105" s="4" t="str">
        <f>IF(E:E &gt;42,"Nee","Ja")</f>
        <v>Nee</v>
      </c>
      <c r="I105" s="2">
        <v>11</v>
      </c>
      <c r="J105" s="2"/>
      <c r="K105" s="58" t="s">
        <v>259</v>
      </c>
    </row>
    <row r="106" spans="1:11">
      <c r="A106" s="21">
        <f>A105+1</f>
        <v>105</v>
      </c>
      <c r="B106" s="2" t="s">
        <v>260</v>
      </c>
      <c r="C106" s="57">
        <v>44770</v>
      </c>
      <c r="D106" s="57">
        <v>44902</v>
      </c>
      <c r="E106" s="2">
        <f>Tabel1[[#This Row],[Datum van antwoord]]-Tabel1[[#This Row],[Datum van binnenkomst]]</f>
        <v>132</v>
      </c>
      <c r="F106" s="2"/>
      <c r="G106" s="2"/>
      <c r="H106" s="4" t="str">
        <f>IF(E:E &gt;42,"Nee","Ja")</f>
        <v>Nee</v>
      </c>
      <c r="I106" s="2">
        <v>118</v>
      </c>
      <c r="J106" s="2"/>
      <c r="K106" s="58" t="s">
        <v>261</v>
      </c>
    </row>
    <row r="107" spans="1:11">
      <c r="A107" s="21">
        <f>A106+1</f>
        <v>106</v>
      </c>
      <c r="B107" s="2" t="s">
        <v>262</v>
      </c>
      <c r="C107" s="57">
        <v>44502</v>
      </c>
      <c r="D107" s="57">
        <v>44903</v>
      </c>
      <c r="E107" s="2">
        <f>Tabel1[[#This Row],[Datum van antwoord]]-Tabel1[[#This Row],[Datum van binnenkomst]]</f>
        <v>401</v>
      </c>
      <c r="F107" s="2"/>
      <c r="G107" s="2"/>
      <c r="H107" s="4" t="str">
        <f>IF(E:E &gt;42,"Nee","Ja")</f>
        <v>Nee</v>
      </c>
      <c r="I107" s="2">
        <v>91</v>
      </c>
      <c r="J107" s="2"/>
      <c r="K107" s="60" t="s">
        <v>263</v>
      </c>
    </row>
    <row r="108" spans="1:11" s="4" customFormat="1">
      <c r="A108" s="21">
        <f>A107+1</f>
        <v>107</v>
      </c>
      <c r="B108" s="2" t="s">
        <v>264</v>
      </c>
      <c r="C108" s="57">
        <v>44811</v>
      </c>
      <c r="D108" s="57">
        <v>44909</v>
      </c>
      <c r="E108" s="2">
        <f>Tabel1[[#This Row],[Datum van antwoord]]-Tabel1[[#This Row],[Datum van binnenkomst]]</f>
        <v>98</v>
      </c>
      <c r="F108" s="2"/>
      <c r="G108" s="2"/>
      <c r="H108" s="4" t="str">
        <f>IF(E:E &gt;42,"Nee","Ja")</f>
        <v>Nee</v>
      </c>
      <c r="I108" s="2">
        <v>550</v>
      </c>
      <c r="J108" s="2"/>
      <c r="K108" s="58" t="s">
        <v>265</v>
      </c>
    </row>
    <row r="109" spans="1:11">
      <c r="A109" s="21">
        <f>A108+1</f>
        <v>108</v>
      </c>
      <c r="B109" s="2" t="s">
        <v>266</v>
      </c>
      <c r="C109" s="57">
        <v>44764</v>
      </c>
      <c r="D109" s="57">
        <v>44910</v>
      </c>
      <c r="E109" s="2">
        <f>Tabel1[[#This Row],[Datum van antwoord]]-Tabel1[[#This Row],[Datum van binnenkomst]]</f>
        <v>146</v>
      </c>
      <c r="F109" s="2"/>
      <c r="G109" s="2"/>
      <c r="H109" s="4" t="str">
        <f>IF(E:E &gt;42,"Nee","Ja")</f>
        <v>Nee</v>
      </c>
      <c r="I109" s="2">
        <v>59</v>
      </c>
      <c r="J109" s="2"/>
      <c r="K109" s="58" t="s">
        <v>267</v>
      </c>
    </row>
    <row r="110" spans="1:11" s="59" customFormat="1">
      <c r="A110" s="10">
        <f>A109+1</f>
        <v>109</v>
      </c>
      <c r="B110" s="10" t="s">
        <v>268</v>
      </c>
      <c r="C110" s="9">
        <v>44495</v>
      </c>
      <c r="D110" s="9">
        <v>44911</v>
      </c>
      <c r="E110" s="10">
        <f>Tabel1[[#This Row],[Datum van antwoord]]-Tabel1[[#This Row],[Datum van binnenkomst]]</f>
        <v>416</v>
      </c>
      <c r="F110" s="10"/>
      <c r="G110" s="10"/>
      <c r="H110" s="4" t="str">
        <f>IF(E:E &gt;42,"Nee","Ja")</f>
        <v>Nee</v>
      </c>
      <c r="I110" s="10">
        <f>306+357</f>
        <v>663</v>
      </c>
      <c r="J110" s="10"/>
      <c r="K110" s="11" t="s">
        <v>269</v>
      </c>
    </row>
    <row r="111" spans="1:11">
      <c r="A111" s="21">
        <f>A110+1</f>
        <v>110</v>
      </c>
      <c r="B111" s="2" t="s">
        <v>270</v>
      </c>
      <c r="C111" s="57">
        <v>44872</v>
      </c>
      <c r="D111" s="57">
        <v>44917</v>
      </c>
      <c r="E111" s="2">
        <f>Tabel1[[#This Row],[Datum van antwoord]]-Tabel1[[#This Row],[Datum van binnenkomst]]</f>
        <v>45</v>
      </c>
      <c r="F111" s="2"/>
      <c r="G111" s="2"/>
      <c r="H111" s="4" t="str">
        <f>IF(E:E &gt;42,"Nee","Ja")</f>
        <v>Nee</v>
      </c>
      <c r="I111" s="2">
        <v>7</v>
      </c>
      <c r="J111" s="2"/>
      <c r="K111" s="58" t="s">
        <v>271</v>
      </c>
    </row>
    <row r="112" spans="1:11">
      <c r="A112" s="21">
        <f>A111+1</f>
        <v>111</v>
      </c>
      <c r="B112" s="2" t="s">
        <v>272</v>
      </c>
      <c r="C112" s="57">
        <v>44803</v>
      </c>
      <c r="D112" s="57">
        <v>44922</v>
      </c>
      <c r="E112" s="2">
        <f>Tabel1[[#This Row],[Datum van antwoord]]-Tabel1[[#This Row],[Datum van binnenkomst]]</f>
        <v>119</v>
      </c>
      <c r="F112" s="2"/>
      <c r="G112" s="2"/>
      <c r="H112" s="4" t="str">
        <f>IF(E:E &gt;42,"Nee","Ja")</f>
        <v>Nee</v>
      </c>
      <c r="I112" s="2">
        <v>53</v>
      </c>
      <c r="J112" s="2"/>
      <c r="K112" s="58" t="s">
        <v>273</v>
      </c>
    </row>
  </sheetData>
  <phoneticPr fontId="4" type="noConversion"/>
  <conditionalFormatting sqref="H66:H112 H2:H40">
    <cfRule type="cellIs" dxfId="18" priority="3" operator="equal">
      <formula>"Ja"</formula>
    </cfRule>
    <cfRule type="cellIs" dxfId="17" priority="4" operator="equal">
      <formula>"Nee"</formula>
    </cfRule>
  </conditionalFormatting>
  <conditionalFormatting sqref="H41:H65">
    <cfRule type="cellIs" dxfId="16" priority="1" operator="equal">
      <formula>"Ja"</formula>
    </cfRule>
    <cfRule type="cellIs" dxfId="15" priority="2" operator="equal">
      <formula>"Nee"</formula>
    </cfRule>
  </conditionalFormatting>
  <hyperlinks>
    <hyperlink ref="K72" r:id="rId1" xr:uid="{A54C2F23-92D5-44F6-A7CE-91C0AAFAB8DC}"/>
    <hyperlink ref="K74" r:id="rId2" xr:uid="{BE3A80FE-C254-412E-BE92-05A7B5168DD8}"/>
    <hyperlink ref="K75" r:id="rId3" xr:uid="{76CA38B1-C413-45DD-ACA7-3149BC52CAF1}"/>
    <hyperlink ref="K76" r:id="rId4" xr:uid="{2388C393-135F-427A-9520-3396863D38A1}"/>
    <hyperlink ref="K77" r:id="rId5" xr:uid="{3C2D4671-766E-4BC1-8436-0408943C2B82}"/>
    <hyperlink ref="K78" r:id="rId6" xr:uid="{405229B4-CF4D-4119-AA2B-23E6B55F6F34}"/>
    <hyperlink ref="K80" r:id="rId7" xr:uid="{95D6C35C-C6AC-43D5-B71F-F465DBE34171}"/>
    <hyperlink ref="K81" r:id="rId8" xr:uid="{840FB737-E457-450D-A733-7B37D13B2C7D}"/>
    <hyperlink ref="K82" r:id="rId9" xr:uid="{D5227874-B0A3-4DB6-B6B6-5531D2608902}"/>
    <hyperlink ref="K83" r:id="rId10" xr:uid="{4C18F743-51BA-4607-9E69-C06F1FEF2C46}"/>
    <hyperlink ref="K71" r:id="rId11" xr:uid="{0988F80C-A0D0-4286-833C-491F6432DF2E}"/>
    <hyperlink ref="K68" r:id="rId12" xr:uid="{29D96A67-C6CA-4354-9BEA-A4E3F4259A91}"/>
    <hyperlink ref="K67" r:id="rId13" xr:uid="{F7C73548-311F-4603-87E8-1DBD2C877A28}"/>
    <hyperlink ref="K65" r:id="rId14" xr:uid="{FA5164A7-6D3D-446F-A802-0828D8E817FB}"/>
    <hyperlink ref="K64" r:id="rId15" xr:uid="{EF1128B9-5757-4CAB-888D-769AB375140E}"/>
    <hyperlink ref="K61" r:id="rId16" display="https://www.rijksoverheid.nl/ministeries/ministerie-van-justitie-en-veiligheid/documenten/woo-besluiten/2022/07/22/besluit-op-het-woo-verzoek-over-het-beleid-van-het-ministerie-van-justitie-en-veiligheid-inzake-onderwijs-en-educatie-door-de-rechterlijke-macht" xr:uid="{430B43EF-B518-43A3-AD8E-D7661A961863}"/>
    <hyperlink ref="K59" r:id="rId17" xr:uid="{CC4E4F0A-1652-45E3-B1BA-FF5544AAFCBB}"/>
    <hyperlink ref="K60" r:id="rId18" xr:uid="{C9B8F199-482F-414B-B2B4-0A2AAFCEEDE4}"/>
    <hyperlink ref="K62" r:id="rId19" xr:uid="{33EB9038-B5A3-4AB3-AC51-3C9ECD1401B8}"/>
    <hyperlink ref="K63" r:id="rId20" xr:uid="{F92BC683-64A9-471B-94BC-AA2AA262EA42}"/>
    <hyperlink ref="K66" r:id="rId21" xr:uid="{6C6A8198-C6AC-46F3-8CF2-CF4E590D95BA}"/>
    <hyperlink ref="K70" r:id="rId22" xr:uid="{F476A953-CB8B-45FC-9E91-57BE07BBD1E9}"/>
    <hyperlink ref="K2" r:id="rId23" display="https://www.rijksoverheid.nl/ministeries/ministerie-van-justitie-en-veiligheid/documenten/wob-verzoeken/2022/01/19/besluit-wob-verzoek-inzake-het-overleg-over-de-aanpak-van-het-verlenen-van-toegang-tot-voetbalstadions-in-verband-met-het-coronavirus-in-2020-en-2021" xr:uid="{FB3D6233-EAC8-413F-8214-76F85E9DA0C2}"/>
    <hyperlink ref="K10" r:id="rId24" xr:uid="{2957262B-8DAE-4933-B5F2-4C6C38FA11D4}"/>
    <hyperlink ref="K9" r:id="rId25" xr:uid="{F0E74CA7-E53D-4C6D-BDDE-6FCDECFFEF83}"/>
    <hyperlink ref="K17" r:id="rId26" xr:uid="{28F9815C-646E-4B94-A64A-326C4A873E6A}"/>
    <hyperlink ref="K18" r:id="rId27" xr:uid="{7B41507E-9DD5-4A90-9CC4-A397E53A4793}"/>
    <hyperlink ref="K19" r:id="rId28" xr:uid="{688F5407-0690-4885-B421-AD8AC95442C0}"/>
    <hyperlink ref="K20" r:id="rId29" xr:uid="{4FB22832-83EE-4D27-8C0A-F389C779CD77}"/>
    <hyperlink ref="K21" r:id="rId30" xr:uid="{8401D6A9-8046-46F5-9BF5-2093C9D0EF5A}"/>
    <hyperlink ref="K22" r:id="rId31" xr:uid="{BB3277F8-F228-47DD-AE99-15CFC061A640}"/>
    <hyperlink ref="K3" r:id="rId32" xr:uid="{22CC3478-1B9A-4B57-8F1E-4912D35151B2}"/>
    <hyperlink ref="K4" r:id="rId33" xr:uid="{8834E940-0C4D-4C61-A4D3-FE6F2BF10A1F}"/>
    <hyperlink ref="K5" r:id="rId34" xr:uid="{63821126-7679-45F6-B4C0-2CEBC4565A3F}"/>
    <hyperlink ref="K7" r:id="rId35" xr:uid="{84D4AFDE-47A6-4AB8-BC62-4F63788E4CE1}"/>
    <hyperlink ref="K11" r:id="rId36" xr:uid="{CC0E31CE-7B02-4B69-BF80-543D33B70291}"/>
    <hyperlink ref="K13" r:id="rId37" xr:uid="{ECC4CA5D-3BB5-4DC7-94E0-EC0882EAB1FF}"/>
    <hyperlink ref="K12" r:id="rId38" xr:uid="{1074CFCA-6542-4378-8551-6E7F596F1713}"/>
    <hyperlink ref="K14" r:id="rId39" xr:uid="{0560E90C-87D8-488C-9F81-BB1156AEBC61}"/>
    <hyperlink ref="K15" r:id="rId40" xr:uid="{C220BF7C-3687-4DD0-96DA-56454F46D838}"/>
    <hyperlink ref="K16" r:id="rId41" xr:uid="{9E6A62C4-2A75-4AD7-9E35-B0883A36D702}"/>
    <hyperlink ref="K27" r:id="rId42" xr:uid="{FE4BDD27-4386-41F9-985F-3F45DB9C6BC6}"/>
    <hyperlink ref="K28" r:id="rId43" xr:uid="{4CBDC7E8-EF48-4674-960C-2D057784CF4C}"/>
    <hyperlink ref="K29" r:id="rId44" xr:uid="{80E17EE2-BB76-430F-80F2-D242D739CCCA}"/>
    <hyperlink ref="K30" r:id="rId45" xr:uid="{08ADF414-EDBC-4551-968B-9722012BA020}"/>
    <hyperlink ref="K31" r:id="rId46" xr:uid="{E4B92053-F23D-4B69-952E-DC2B75F6FA76}"/>
    <hyperlink ref="K33" r:id="rId47" xr:uid="{5239A399-381D-4CBE-8495-E344DCA07FF1}"/>
    <hyperlink ref="K34" r:id="rId48" display="https://www.rijksoverheid.nl/ministeries/ministerie-van-justitie-en-veiligheid/documenten/wob-verzoeken/2022/04/21/besluit-op-wob-verzoek-inzake-informatie-over-de-juridische-politieke-en-economische-achtergrond-van-het-wetsvoorstel-invoeringswet-europees-openbaar-ministerie" xr:uid="{A1B77A26-2700-4E67-9CC8-926871E91174}"/>
    <hyperlink ref="K35" r:id="rId49" xr:uid="{47A316DF-2BB3-42FD-B310-CB9723DBEE87}"/>
    <hyperlink ref="K37" r:id="rId50" display="https://www.rijksoverheid.nl/ministeries/ministerie-van-justitie-en-veiligheid/documenten/wob-verzoeken/2022/04/28/besluit-op-wob-verzoek-inzake-informatie-betreffende-het-onderzoek-van-het-ministerie-van-justitie-en-veiligheid-naar-de-aftapbaarheid-van-ott-communicatiediensten" xr:uid="{1D8D8AAD-35AD-4367-A5D0-32E59A052D1B}"/>
    <hyperlink ref="K6" r:id="rId51" xr:uid="{D398633B-2173-4862-BC8C-8FDB12FEDD20}"/>
    <hyperlink ref="K23" r:id="rId52" xr:uid="{C787FF5A-7B6F-40DC-AEA5-40B3E01A2C0F}"/>
    <hyperlink ref="K24" r:id="rId53" xr:uid="{A8895DD3-0290-4583-BE03-7686AD7D62CD}"/>
    <hyperlink ref="K32" r:id="rId54" xr:uid="{C5CEC4D5-AAC7-4D25-A50C-144F7D233E6C}"/>
    <hyperlink ref="K38" r:id="rId55" xr:uid="{4F0C5AA3-62EC-4C53-9189-EAFFF374A463}"/>
    <hyperlink ref="K39" r:id="rId56" xr:uid="{D79082A3-4731-4838-8F88-E6E26126478A}"/>
    <hyperlink ref="K40" r:id="rId57" xr:uid="{F8F5CB9E-73A4-4567-AF15-4F28411FAB98}"/>
    <hyperlink ref="K36" r:id="rId58" xr:uid="{139FD630-1FCB-48C4-9C2F-C0B2DF5C6117}"/>
    <hyperlink ref="K43" r:id="rId59" xr:uid="{8D64EE6D-BD96-42BD-BB50-F0FFF4240BD5}"/>
    <hyperlink ref="K44" r:id="rId60" xr:uid="{C0657916-FBE3-431F-A1B0-4BE5094C148D}"/>
    <hyperlink ref="K46" r:id="rId61" xr:uid="{CB957DA7-87A3-4553-90A8-9D5F04784904}"/>
    <hyperlink ref="K47" r:id="rId62" xr:uid="{AAD05EAB-7BB7-47B0-A2B4-9A7E789AAEB7}"/>
    <hyperlink ref="K48" r:id="rId63" display="https://www.rijksoverheid.nl/ministeries/ministerie-van-justitie-en-veiligheid/documenten/woo-besluiten/2022/05/23/woo-besluit-van-23-mei-2022-geen-documenten-gevonden-op-verzoek-inzake-informatie-betreffende-airsoft-wapens-in-de-werkgroep-wet-wapens-en-munitie-in-het-jaar-2021" xr:uid="{949087BA-F6F1-461F-AB61-827C47D8D695}"/>
    <hyperlink ref="K49" r:id="rId64" xr:uid="{C7C12154-FC75-4F22-92AE-EAF66349E079}"/>
    <hyperlink ref="K50" r:id="rId65" xr:uid="{5D9E1D7A-574E-40A2-AAD8-AD1FEFDB6139}"/>
    <hyperlink ref="K51" r:id="rId66" xr:uid="{A7E3B15E-50EF-4D3C-B4AC-33FD02BB739F}"/>
    <hyperlink ref="K52" r:id="rId67" xr:uid="{3F0FE25E-77BA-46DE-8FC8-7FED425ACBAA}"/>
    <hyperlink ref="K53" r:id="rId68" xr:uid="{BC4F27CE-0840-4473-A5F4-2AB2D03DD1F1}"/>
    <hyperlink ref="K54" r:id="rId69" xr:uid="{CE797382-4078-4B72-9785-FB2F5FE31691}"/>
    <hyperlink ref="K55" r:id="rId70" xr:uid="{8135A8FE-7708-46D2-89D8-338F0458D5B0}"/>
    <hyperlink ref="K56" r:id="rId71" xr:uid="{149A97C4-24FD-48CC-9C03-A4265665323D}"/>
    <hyperlink ref="K57" r:id="rId72" xr:uid="{6E5CB481-56E4-4975-9F99-CE639049BD95}"/>
    <hyperlink ref="K84" r:id="rId73" xr:uid="{0D508563-993E-4962-8E4B-4D7ADC7CD0D4}"/>
    <hyperlink ref="K86" r:id="rId74" xr:uid="{EBC5B528-0431-48E8-8094-D2D2A8466C1B}"/>
    <hyperlink ref="K88" r:id="rId75" xr:uid="{13F1051C-39BE-41AB-A92C-69BFE692F3F7}"/>
    <hyperlink ref="K89" r:id="rId76" xr:uid="{37844213-D1ED-4624-A084-1349790EAC9B}"/>
    <hyperlink ref="K90" r:id="rId77" xr:uid="{1334B787-AAC6-4864-AA11-B6A7A0E611A6}"/>
    <hyperlink ref="K91" r:id="rId78" xr:uid="{926332FD-C244-4129-805F-24B0DAB3A1B5}"/>
    <hyperlink ref="K93" r:id="rId79" display="https://www.rijksoverheid.nl/ministeries/ministerie-van-justitie-en-veiligheid/documenten/woo-besluiten/2022/10/24/besluit-op-woo-verzoek-inzake-de-concepten-voor-de-implementatiewet-richtlijn-openbaarmaking-winstbelasting-en-het-implementatiebesluit-richtlijn-openbaarmaking-winstbelasting" xr:uid="{42F8A27C-7C7A-4108-B557-CEBA3FA49C86}"/>
    <hyperlink ref="K92" r:id="rId80" xr:uid="{BC9A4A6B-1052-42BD-BCA2-2312BCCAB0D5}"/>
    <hyperlink ref="K94" r:id="rId81" display="https://www.rijksoverheid.nl/ministeries/ministerie-van-justitie-en-veiligheid/documenten/woo-besluiten/2022/10/27/besluit-op-woo-verzoek-waarin-verzocht-wordt-om-informatie-aangaande-het-rechtshulpverdrag-en-uitleveringsverdrag-gesloten-met-de-verenigde-arabische-emiraten" xr:uid="{55E1CF31-2260-413B-A173-40BD344BD16C}"/>
    <hyperlink ref="K95" r:id="rId82" xr:uid="{960C09E3-6A38-4EB9-A96B-E870ED4E4EA6}"/>
    <hyperlink ref="K96" r:id="rId83" display="https://www.rijksoverheid.nl/ministeries/ministerie-van-justitie-en-veiligheid/documenten/woo-besluiten/2022/10/27/besluit-op-woo-verzoek-over-de-betrokkenheid-van-de-interdepartementale-adviesstructuur-inzake-wetgeving-en-juridische-zaken-omtrent-de-openbaarmaking-van-mandaat--en-volmachtbesluiten" xr:uid="{039BD081-E56B-433C-8B28-B64DD37B6C08}"/>
    <hyperlink ref="K98" r:id="rId84" xr:uid="{34AA4B92-A7C9-4B64-B97A-4D93767D77EE}"/>
    <hyperlink ref="K99" r:id="rId85" xr:uid="{D447091A-C7F6-48C8-9D58-DA44111C0765}"/>
    <hyperlink ref="K85" r:id="rId86" xr:uid="{FA58B5FF-8F9C-49BB-9776-D0D206F84AB9}"/>
    <hyperlink ref="K87" r:id="rId87" xr:uid="{C78C3B6F-8187-43C6-A882-51F44E920993}"/>
    <hyperlink ref="K97" r:id="rId88" xr:uid="{1832C003-F2CE-4767-BDBC-138A6E727D08}"/>
    <hyperlink ref="K100" r:id="rId89" xr:uid="{E45B0954-D1A0-4980-A750-5811C6AFC99C}"/>
    <hyperlink ref="K101" r:id="rId90" display="https://www.rijksoverheid.nl/ministeries/ministerie-van-justitie-en-veiligheid/documenten/woo-besluiten/2022/11/22/woo-deelbesluit-van-22-november-2022-op-het-verzoek-inzake-informatie-betreffende-de-betrokkenheid-van-netpresenter-bv-bij-de-invoering-aanpassing-en-operationalisering-van-amber-alert-over-de-periode-1-januari-2001-tot-en-met-8-april-2021" xr:uid="{97314C8D-3026-4979-9C65-4C4DF508795F}"/>
    <hyperlink ref="K102" r:id="rId91" xr:uid="{69E47DB2-5C09-4F84-9D29-A1B9C1FB834F}"/>
    <hyperlink ref="K103" r:id="rId92" display="https://www.rijksoverheid.nl/ministeries/ministerie-van-justitie-en-veiligheid/documenten/woo-besluiten/2022/11/25/besluit-op-woo-verzoek-over-de-betrokkenheid-van-het-ministerie-van-justitie-en-veiligheid-bij-het-samenstellen-van-antwoord-op-de-vragen-van-kamerleden-van-bommel-en-teeven-uit-2008-over-de-erkenning-van-de-genocide-op-de-koerden-in-irak" xr:uid="{0D2F3DBB-310E-44A8-8545-F2F05BB27996}"/>
    <hyperlink ref="K26" r:id="rId93" xr:uid="{864E4449-D1E9-446E-A873-181803663404}"/>
    <hyperlink ref="K41" r:id="rId94" xr:uid="{ACA94AA9-90A9-4AA2-A0DC-8E5A3172C31A}"/>
    <hyperlink ref="K58" r:id="rId95" xr:uid="{F7FCB6A1-6E38-480B-9367-FE126F54ED1E}"/>
    <hyperlink ref="K69" r:id="rId96" xr:uid="{D85BC4D2-7374-4247-8435-01491D97E8DC}"/>
    <hyperlink ref="K73" r:id="rId97" xr:uid="{2021271C-4FFB-49B8-845A-916F0C849864}"/>
    <hyperlink ref="K79" r:id="rId98" xr:uid="{9909C342-A162-4B24-B3E9-42280ACA01AB}"/>
    <hyperlink ref="K104" r:id="rId99" xr:uid="{AED10F4D-69FB-4CEE-9844-E8BCB27F4300}"/>
    <hyperlink ref="K105" r:id="rId100" xr:uid="{87D05607-5FCE-4717-B06F-39BC53FC5884}"/>
    <hyperlink ref="K106" r:id="rId101" xr:uid="{448E00DF-17D7-4DAC-9788-90B0E61D3D55}"/>
    <hyperlink ref="K107" r:id="rId102" xr:uid="{9D04D61D-7934-40A1-8B25-6AEC65C8893E}"/>
    <hyperlink ref="K108" r:id="rId103" xr:uid="{C994BE2D-CAD0-4D74-AE09-FB37A5C5289D}"/>
    <hyperlink ref="K109" r:id="rId104" xr:uid="{F3026F16-2226-43A9-9D5B-4F3A7116C930}"/>
    <hyperlink ref="K110" r:id="rId105" xr:uid="{8FE1F09D-EA77-474D-93F3-CFE21FAA2DCC}"/>
    <hyperlink ref="K111" r:id="rId106" xr:uid="{C334C8CD-1E10-4A4F-B488-C7A7AB86D1FF}"/>
    <hyperlink ref="K112" r:id="rId107" xr:uid="{0728DE60-7839-416B-BC41-D4E41DA1E9B5}"/>
    <hyperlink ref="K8" r:id="rId108" xr:uid="{C6D1EA38-1754-4845-A65B-AA38C3978ACD}"/>
    <hyperlink ref="K45" r:id="rId109" xr:uid="{F46E7EBB-FE3F-43AE-97E4-5CB9AE427CC6}"/>
    <hyperlink ref="K42" r:id="rId110" xr:uid="{BF68E5B2-04E8-45A8-AF2D-1E8563304473}"/>
  </hyperlinks>
  <pageMargins left="0.7" right="0.7" top="0.75" bottom="0.75" header="0.3" footer="0.3"/>
  <pageSetup paperSize="9" orientation="portrait" horizontalDpi="4294967293" r:id="rId111"/>
  <tableParts count="1">
    <tablePart r:id="rId1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585E-36FF-4EF5-87C2-18E834213467}">
  <dimension ref="A1:L43"/>
  <sheetViews>
    <sheetView tabSelected="1" zoomScale="60" zoomScaleNormal="60" workbookViewId="0">
      <selection activeCell="K39" sqref="K39"/>
    </sheetView>
  </sheetViews>
  <sheetFormatPr defaultRowHeight="15" customHeight="1"/>
  <cols>
    <col min="1" max="1" width="48.42578125" customWidth="1"/>
    <col min="2" max="2" width="118.140625" customWidth="1"/>
    <col min="3" max="3" width="25.28515625" style="7" customWidth="1"/>
    <col min="4" max="4" width="28.42578125" style="7" customWidth="1"/>
    <col min="5" max="5" width="17.5703125" customWidth="1"/>
    <col min="6" max="6" width="14.85546875" customWidth="1"/>
    <col min="7" max="7" width="10" bestFit="1" customWidth="1"/>
    <col min="8" max="8" width="34.42578125" customWidth="1"/>
    <col min="9" max="9" width="32.28515625" customWidth="1"/>
    <col min="10" max="10" width="30.42578125" style="7" customWidth="1"/>
    <col min="11" max="11" width="43.7109375" style="7" customWidth="1"/>
  </cols>
  <sheetData>
    <row r="1" spans="1:12" s="129" customFormat="1" ht="76.5">
      <c r="A1" s="128" t="s">
        <v>274</v>
      </c>
      <c r="B1" s="128" t="s">
        <v>1</v>
      </c>
      <c r="C1" s="128" t="s">
        <v>2</v>
      </c>
      <c r="D1" s="128" t="s">
        <v>3</v>
      </c>
      <c r="E1" s="128" t="s">
        <v>4</v>
      </c>
      <c r="F1" s="128" t="s">
        <v>7</v>
      </c>
      <c r="G1" s="128" t="s">
        <v>8</v>
      </c>
      <c r="H1" s="128" t="s">
        <v>9</v>
      </c>
      <c r="I1" s="128" t="s">
        <v>10</v>
      </c>
      <c r="J1" s="128" t="s">
        <v>275</v>
      </c>
      <c r="K1" s="128" t="s">
        <v>276</v>
      </c>
    </row>
    <row r="2" spans="1:12" s="98" customFormat="1">
      <c r="B2" s="98" t="s">
        <v>277</v>
      </c>
      <c r="C2" s="99">
        <v>44179</v>
      </c>
      <c r="D2" s="99">
        <v>44300</v>
      </c>
      <c r="E2" s="98">
        <f>_xlfn.DAYS(D2,C2)</f>
        <v>121</v>
      </c>
      <c r="F2" s="100" t="s">
        <v>122</v>
      </c>
      <c r="G2" s="98">
        <v>42</v>
      </c>
      <c r="H2" s="98" t="s">
        <v>278</v>
      </c>
      <c r="I2" s="101" t="s">
        <v>279</v>
      </c>
      <c r="J2" s="99">
        <v>44341</v>
      </c>
      <c r="K2" s="99">
        <v>44588</v>
      </c>
    </row>
    <row r="3" spans="1:12" s="98" customFormat="1">
      <c r="B3" s="98" t="s">
        <v>280</v>
      </c>
      <c r="C3" s="99">
        <v>44487</v>
      </c>
      <c r="D3" s="99">
        <v>44593</v>
      </c>
      <c r="E3" s="98">
        <v>106</v>
      </c>
      <c r="F3" s="100" t="s">
        <v>122</v>
      </c>
      <c r="G3" s="98">
        <v>9</v>
      </c>
      <c r="H3" s="98" t="s">
        <v>281</v>
      </c>
      <c r="I3" s="102" t="s">
        <v>282</v>
      </c>
      <c r="J3" s="99">
        <v>44621</v>
      </c>
      <c r="K3" s="99">
        <v>44727</v>
      </c>
    </row>
    <row r="4" spans="1:12" s="98" customFormat="1">
      <c r="B4" s="98" t="s">
        <v>283</v>
      </c>
      <c r="C4" s="99">
        <v>44284</v>
      </c>
      <c r="D4" s="99">
        <v>44347</v>
      </c>
      <c r="E4" s="98">
        <f>_xlfn.DAYS(D4,C4)</f>
        <v>63</v>
      </c>
      <c r="F4" s="100" t="s">
        <v>122</v>
      </c>
      <c r="G4" s="98">
        <v>29</v>
      </c>
      <c r="H4" s="98" t="s">
        <v>284</v>
      </c>
      <c r="I4" s="102" t="s">
        <v>285</v>
      </c>
      <c r="J4" s="99">
        <v>44385</v>
      </c>
      <c r="K4" s="99">
        <v>44656</v>
      </c>
    </row>
    <row r="5" spans="1:12" s="98" customFormat="1">
      <c r="B5" s="98" t="s">
        <v>286</v>
      </c>
      <c r="C5" s="99">
        <v>44131</v>
      </c>
      <c r="D5" s="99">
        <v>44363</v>
      </c>
      <c r="E5" s="98">
        <f>_xlfn.DAYS(D5,C5)</f>
        <v>232</v>
      </c>
      <c r="F5" s="100" t="s">
        <v>287</v>
      </c>
      <c r="G5" s="98">
        <v>327</v>
      </c>
      <c r="H5" s="98" t="s">
        <v>288</v>
      </c>
      <c r="I5" s="102" t="s">
        <v>289</v>
      </c>
      <c r="J5" s="99">
        <v>44405</v>
      </c>
      <c r="K5" s="99">
        <v>44663</v>
      </c>
    </row>
    <row r="6" spans="1:12" s="98" customFormat="1">
      <c r="B6" s="98" t="s">
        <v>111</v>
      </c>
      <c r="C6" s="99">
        <v>44320</v>
      </c>
      <c r="D6" s="99">
        <v>44461</v>
      </c>
      <c r="E6" s="98">
        <f>_xlfn.DAYS(D6,C6)</f>
        <v>141</v>
      </c>
      <c r="F6" s="100" t="s">
        <v>122</v>
      </c>
      <c r="G6" s="98">
        <v>16</v>
      </c>
      <c r="H6" s="98" t="s">
        <v>290</v>
      </c>
      <c r="I6" s="102" t="s">
        <v>112</v>
      </c>
      <c r="J6" s="99">
        <v>44503</v>
      </c>
      <c r="K6" s="99">
        <v>44680</v>
      </c>
    </row>
    <row r="7" spans="1:12" s="98" customFormat="1">
      <c r="B7" s="98" t="s">
        <v>291</v>
      </c>
      <c r="C7" s="99">
        <v>44417</v>
      </c>
      <c r="D7" s="99">
        <v>44608</v>
      </c>
      <c r="E7" s="98">
        <f>_xlfn.DAYS(D7,C7)</f>
        <v>191</v>
      </c>
      <c r="F7" s="100" t="s">
        <v>122</v>
      </c>
      <c r="G7" s="98">
        <v>9</v>
      </c>
      <c r="H7" s="98" t="s">
        <v>292</v>
      </c>
      <c r="I7" s="102" t="s">
        <v>293</v>
      </c>
      <c r="J7" s="99">
        <v>44628</v>
      </c>
      <c r="K7" s="99">
        <v>44811</v>
      </c>
    </row>
    <row r="8" spans="1:12" s="98" customFormat="1">
      <c r="B8" s="98" t="s">
        <v>294</v>
      </c>
      <c r="C8" s="99">
        <v>44361</v>
      </c>
      <c r="D8" s="99">
        <v>44679</v>
      </c>
      <c r="E8" s="98">
        <f t="shared" ref="E8:E23" si="0">_xlfn.DAYS(D8,C8)</f>
        <v>318</v>
      </c>
      <c r="F8" s="100" t="s">
        <v>122</v>
      </c>
      <c r="G8" s="98">
        <v>107</v>
      </c>
      <c r="H8" s="98" t="s">
        <v>295</v>
      </c>
      <c r="I8" s="102" t="s">
        <v>296</v>
      </c>
      <c r="J8" s="99">
        <v>44715</v>
      </c>
      <c r="K8" s="99">
        <v>44840</v>
      </c>
    </row>
    <row r="9" spans="1:12" s="98" customFormat="1">
      <c r="B9" s="98" t="s">
        <v>226</v>
      </c>
      <c r="C9" s="99">
        <v>44683</v>
      </c>
      <c r="D9" s="99">
        <v>44733</v>
      </c>
      <c r="E9" s="98">
        <f t="shared" si="0"/>
        <v>50</v>
      </c>
      <c r="F9" s="100" t="s">
        <v>122</v>
      </c>
      <c r="G9" s="98">
        <v>20</v>
      </c>
      <c r="H9" s="98" t="s">
        <v>227</v>
      </c>
      <c r="I9" s="102" t="s">
        <v>228</v>
      </c>
      <c r="J9" s="99">
        <v>44740</v>
      </c>
      <c r="K9" s="99">
        <v>44858</v>
      </c>
    </row>
    <row r="10" spans="1:12" s="98" customFormat="1">
      <c r="A10" s="103"/>
      <c r="B10" s="103" t="s">
        <v>297</v>
      </c>
      <c r="C10" s="104">
        <v>44223</v>
      </c>
      <c r="D10" s="104">
        <v>44544</v>
      </c>
      <c r="E10" s="98">
        <f t="shared" si="0"/>
        <v>321</v>
      </c>
      <c r="F10" s="105" t="s">
        <v>122</v>
      </c>
      <c r="G10" s="103">
        <v>19</v>
      </c>
      <c r="H10" s="106" t="s">
        <v>298</v>
      </c>
      <c r="I10" s="107" t="s">
        <v>299</v>
      </c>
      <c r="J10" s="108">
        <v>44522</v>
      </c>
      <c r="K10" s="108">
        <v>44550</v>
      </c>
      <c r="L10" s="111"/>
    </row>
    <row r="11" spans="1:12" s="98" customFormat="1">
      <c r="A11" s="103"/>
      <c r="B11" s="98" t="s">
        <v>300</v>
      </c>
      <c r="C11" s="99">
        <v>44049</v>
      </c>
      <c r="D11" s="99">
        <v>44273</v>
      </c>
      <c r="E11" s="98">
        <f t="shared" si="0"/>
        <v>224</v>
      </c>
      <c r="F11" s="100" t="s">
        <v>122</v>
      </c>
      <c r="G11" s="98">
        <v>273</v>
      </c>
      <c r="H11" s="103"/>
      <c r="I11" s="109" t="s">
        <v>301</v>
      </c>
      <c r="J11" s="99">
        <v>44309</v>
      </c>
      <c r="K11" s="99">
        <v>44747</v>
      </c>
    </row>
    <row r="12" spans="1:12" s="98" customFormat="1">
      <c r="A12" s="103"/>
      <c r="B12" s="98" t="s">
        <v>302</v>
      </c>
      <c r="C12" s="99">
        <v>44277</v>
      </c>
      <c r="D12" s="99">
        <v>44532</v>
      </c>
      <c r="E12" s="98">
        <f t="shared" si="0"/>
        <v>255</v>
      </c>
      <c r="F12" s="100" t="s">
        <v>122</v>
      </c>
      <c r="G12" s="98">
        <v>28</v>
      </c>
      <c r="I12" s="109" t="s">
        <v>303</v>
      </c>
      <c r="J12" s="99">
        <v>44568</v>
      </c>
      <c r="K12" s="99">
        <v>44775</v>
      </c>
    </row>
    <row r="13" spans="1:12" s="98" customFormat="1">
      <c r="A13" s="103"/>
      <c r="B13" s="98" t="s">
        <v>304</v>
      </c>
      <c r="C13" s="7">
        <v>44607</v>
      </c>
      <c r="D13" s="7">
        <v>44806</v>
      </c>
      <c r="E13" s="98">
        <f t="shared" si="0"/>
        <v>199</v>
      </c>
      <c r="F13" s="100" t="s">
        <v>122</v>
      </c>
      <c r="G13" s="98">
        <v>85</v>
      </c>
      <c r="I13" s="109" t="s">
        <v>305</v>
      </c>
      <c r="J13" s="99">
        <v>44842</v>
      </c>
      <c r="K13" s="99">
        <v>44915</v>
      </c>
    </row>
    <row r="14" spans="1:12" s="98" customFormat="1">
      <c r="A14" s="103"/>
      <c r="B14" s="98" t="s">
        <v>306</v>
      </c>
      <c r="C14" s="7">
        <v>44281</v>
      </c>
      <c r="D14" s="7">
        <v>44655</v>
      </c>
      <c r="E14" s="98">
        <f t="shared" si="0"/>
        <v>374</v>
      </c>
      <c r="F14" s="100" t="s">
        <v>122</v>
      </c>
      <c r="G14" s="98">
        <v>42</v>
      </c>
      <c r="I14" s="109" t="s">
        <v>307</v>
      </c>
      <c r="J14" s="99">
        <v>44761</v>
      </c>
      <c r="K14" s="99">
        <v>44917</v>
      </c>
    </row>
    <row r="15" spans="1:12" s="98" customFormat="1">
      <c r="A15" s="103"/>
      <c r="B15" s="98" t="s">
        <v>308</v>
      </c>
      <c r="C15" s="7"/>
      <c r="D15" s="7">
        <v>44680</v>
      </c>
      <c r="I15" s="109" t="s">
        <v>309</v>
      </c>
      <c r="J15" s="99">
        <v>44628</v>
      </c>
      <c r="K15" s="99">
        <v>44740</v>
      </c>
    </row>
    <row r="16" spans="1:12">
      <c r="A16" s="65"/>
      <c r="I16" s="66"/>
    </row>
    <row r="17" spans="1:12" s="131" customFormat="1" ht="76.5">
      <c r="A17" s="127" t="s">
        <v>310</v>
      </c>
      <c r="B17" s="127" t="s">
        <v>1</v>
      </c>
      <c r="C17" s="127" t="s">
        <v>2</v>
      </c>
      <c r="D17" s="127" t="s">
        <v>3</v>
      </c>
      <c r="E17" s="127" t="s">
        <v>4</v>
      </c>
      <c r="F17" s="127" t="s">
        <v>7</v>
      </c>
      <c r="G17" s="127" t="s">
        <v>8</v>
      </c>
      <c r="H17" s="127" t="s">
        <v>9</v>
      </c>
      <c r="I17" s="127" t="s">
        <v>10</v>
      </c>
    </row>
    <row r="18" spans="1:12" s="119" customFormat="1">
      <c r="A18" s="112"/>
      <c r="B18" s="113" t="s">
        <v>311</v>
      </c>
      <c r="C18" s="114">
        <v>44511</v>
      </c>
      <c r="D18" s="114">
        <v>44610</v>
      </c>
      <c r="E18" s="112">
        <f t="shared" si="0"/>
        <v>99</v>
      </c>
      <c r="F18" s="115" t="s">
        <v>122</v>
      </c>
      <c r="G18" s="116">
        <v>31</v>
      </c>
      <c r="H18" s="117"/>
      <c r="I18" s="79" t="s">
        <v>33</v>
      </c>
      <c r="J18" s="118"/>
      <c r="L18" s="118"/>
    </row>
    <row r="19" spans="1:12" s="119" customFormat="1">
      <c r="A19" s="116"/>
      <c r="B19" s="116" t="s">
        <v>312</v>
      </c>
      <c r="C19" s="114">
        <v>44438</v>
      </c>
      <c r="D19" s="114">
        <v>44679</v>
      </c>
      <c r="E19" s="112">
        <f t="shared" si="0"/>
        <v>241</v>
      </c>
      <c r="F19" s="115" t="s">
        <v>122</v>
      </c>
      <c r="G19" s="116">
        <v>945</v>
      </c>
      <c r="H19" s="116" t="s">
        <v>313</v>
      </c>
      <c r="I19" s="79" t="s">
        <v>314</v>
      </c>
      <c r="L19" s="118"/>
    </row>
    <row r="20" spans="1:12" s="119" customFormat="1">
      <c r="A20" s="116"/>
      <c r="B20" s="116" t="s">
        <v>315</v>
      </c>
      <c r="C20" s="114">
        <v>44582</v>
      </c>
      <c r="D20" s="114">
        <v>44792</v>
      </c>
      <c r="E20" s="112">
        <f t="shared" si="0"/>
        <v>210</v>
      </c>
      <c r="F20" s="115" t="s">
        <v>122</v>
      </c>
      <c r="G20" s="116">
        <v>33</v>
      </c>
      <c r="H20" s="117"/>
      <c r="I20" s="79" t="s">
        <v>316</v>
      </c>
      <c r="J20" s="118"/>
      <c r="L20" s="118"/>
    </row>
    <row r="21" spans="1:12" s="119" customFormat="1">
      <c r="A21" s="116"/>
      <c r="B21" s="116" t="s">
        <v>317</v>
      </c>
      <c r="C21" s="114">
        <v>44495</v>
      </c>
      <c r="D21" s="114">
        <v>44742</v>
      </c>
      <c r="E21" s="112">
        <f t="shared" si="0"/>
        <v>247</v>
      </c>
      <c r="F21" s="115" t="s">
        <v>122</v>
      </c>
      <c r="G21" s="116">
        <v>357</v>
      </c>
      <c r="H21" s="120" t="s">
        <v>318</v>
      </c>
      <c r="I21" s="79" t="s">
        <v>319</v>
      </c>
      <c r="L21" s="118"/>
    </row>
    <row r="22" spans="1:12" s="119" customFormat="1">
      <c r="A22" s="116"/>
      <c r="B22" s="116" t="s">
        <v>320</v>
      </c>
      <c r="C22" s="114">
        <v>44642</v>
      </c>
      <c r="D22" s="114">
        <v>44762</v>
      </c>
      <c r="E22" s="112">
        <f t="shared" si="0"/>
        <v>120</v>
      </c>
      <c r="F22" s="115" t="s">
        <v>122</v>
      </c>
      <c r="G22" s="116">
        <v>69</v>
      </c>
      <c r="H22" s="117"/>
      <c r="I22" s="79" t="s">
        <v>321</v>
      </c>
      <c r="J22" s="118"/>
      <c r="L22" s="118"/>
    </row>
    <row r="23" spans="1:12" s="119" customFormat="1">
      <c r="A23" s="116"/>
      <c r="B23" s="116" t="s">
        <v>322</v>
      </c>
      <c r="C23" s="114">
        <v>44298</v>
      </c>
      <c r="D23" s="114">
        <v>44677</v>
      </c>
      <c r="E23" s="112">
        <f t="shared" si="0"/>
        <v>379</v>
      </c>
      <c r="F23" s="115" t="s">
        <v>122</v>
      </c>
      <c r="G23" s="116">
        <v>29</v>
      </c>
      <c r="H23" s="116" t="s">
        <v>323</v>
      </c>
      <c r="I23" s="79" t="s">
        <v>324</v>
      </c>
      <c r="L23" s="118"/>
    </row>
    <row r="24" spans="1:12">
      <c r="E24" s="121"/>
      <c r="I24" s="97"/>
    </row>
    <row r="25" spans="1:12">
      <c r="E25" s="96"/>
      <c r="I25" s="97"/>
    </row>
    <row r="26" spans="1:12" s="130" customFormat="1" ht="76.5">
      <c r="A26" s="128" t="s">
        <v>325</v>
      </c>
      <c r="B26" s="128" t="s">
        <v>1</v>
      </c>
      <c r="C26" s="128" t="s">
        <v>2</v>
      </c>
      <c r="D26" s="128" t="s">
        <v>3</v>
      </c>
      <c r="E26" s="128" t="s">
        <v>4</v>
      </c>
      <c r="F26" s="128" t="s">
        <v>7</v>
      </c>
      <c r="G26" s="128" t="s">
        <v>8</v>
      </c>
      <c r="H26" s="128" t="s">
        <v>9</v>
      </c>
      <c r="I26" s="128" t="s">
        <v>10</v>
      </c>
      <c r="J26" s="128" t="s">
        <v>326</v>
      </c>
      <c r="K26" s="128" t="s">
        <v>327</v>
      </c>
    </row>
    <row r="27" spans="1:12" s="125" customFormat="1" ht="16.5">
      <c r="A27" s="122"/>
      <c r="B27" s="123" t="s">
        <v>328</v>
      </c>
      <c r="C27" s="124">
        <v>43719</v>
      </c>
      <c r="D27" s="124">
        <v>44056</v>
      </c>
      <c r="E27" s="126">
        <v>337</v>
      </c>
      <c r="F27" s="125" t="s">
        <v>122</v>
      </c>
      <c r="G27" s="125">
        <v>71</v>
      </c>
      <c r="I27" s="97" t="s">
        <v>329</v>
      </c>
      <c r="J27" s="124">
        <v>44370</v>
      </c>
      <c r="K27" s="124">
        <v>44670</v>
      </c>
    </row>
    <row r="28" spans="1:12">
      <c r="B28" t="s">
        <v>330</v>
      </c>
      <c r="C28" s="7">
        <v>43110</v>
      </c>
      <c r="D28" s="7">
        <v>43209</v>
      </c>
      <c r="E28">
        <v>99</v>
      </c>
      <c r="F28" s="62" t="s">
        <v>122</v>
      </c>
      <c r="G28">
        <v>2</v>
      </c>
      <c r="H28" t="s">
        <v>331</v>
      </c>
      <c r="I28" s="66" t="s">
        <v>332</v>
      </c>
      <c r="J28" s="7">
        <v>44434</v>
      </c>
      <c r="K28" s="7">
        <v>44901</v>
      </c>
    </row>
    <row r="29" spans="1:12">
      <c r="F29" s="110"/>
      <c r="I29" s="66"/>
    </row>
    <row r="30" spans="1:12" s="130" customFormat="1" ht="76.5">
      <c r="A30" s="128" t="s">
        <v>333</v>
      </c>
      <c r="B30" s="128" t="s">
        <v>1</v>
      </c>
      <c r="C30" s="128" t="s">
        <v>2</v>
      </c>
      <c r="D30" s="128" t="s">
        <v>3</v>
      </c>
      <c r="E30" s="128" t="s">
        <v>4</v>
      </c>
      <c r="F30" s="128" t="s">
        <v>7</v>
      </c>
      <c r="G30" s="128" t="s">
        <v>8</v>
      </c>
      <c r="H30" s="128" t="s">
        <v>9</v>
      </c>
      <c r="I30" s="128" t="s">
        <v>10</v>
      </c>
      <c r="J30" s="128" t="s">
        <v>334</v>
      </c>
      <c r="K30" s="128" t="s">
        <v>335</v>
      </c>
    </row>
    <row r="31" spans="1:12" s="122" customFormat="1">
      <c r="B31" s="122" t="s">
        <v>336</v>
      </c>
      <c r="C31" s="132">
        <v>43581</v>
      </c>
      <c r="D31" s="132">
        <v>43671</v>
      </c>
      <c r="E31" s="133">
        <v>90</v>
      </c>
      <c r="F31" s="125" t="s">
        <v>122</v>
      </c>
      <c r="G31" s="122">
        <v>59</v>
      </c>
      <c r="H31" s="132" t="s">
        <v>337</v>
      </c>
      <c r="I31" s="97" t="s">
        <v>338</v>
      </c>
      <c r="J31" s="132">
        <v>43581</v>
      </c>
      <c r="K31" s="132">
        <v>44623</v>
      </c>
    </row>
    <row r="32" spans="1:12">
      <c r="E32" s="61"/>
    </row>
    <row r="33" spans="1:11" s="130" customFormat="1" ht="76.5">
      <c r="A33" s="128" t="s">
        <v>339</v>
      </c>
      <c r="B33" s="128" t="s">
        <v>1</v>
      </c>
      <c r="C33" s="128" t="s">
        <v>2</v>
      </c>
      <c r="D33" s="128" t="s">
        <v>3</v>
      </c>
      <c r="E33" s="128" t="s">
        <v>4</v>
      </c>
      <c r="F33" s="128" t="s">
        <v>7</v>
      </c>
      <c r="G33" s="128" t="s">
        <v>8</v>
      </c>
      <c r="H33" s="128" t="s">
        <v>9</v>
      </c>
      <c r="I33" s="128" t="s">
        <v>10</v>
      </c>
      <c r="J33" s="128" t="s">
        <v>340</v>
      </c>
      <c r="K33" s="128" t="s">
        <v>341</v>
      </c>
    </row>
    <row r="34" spans="1:11" s="134" customFormat="1">
      <c r="B34" s="134" t="s">
        <v>342</v>
      </c>
      <c r="C34" s="135" t="s">
        <v>343</v>
      </c>
      <c r="D34" s="135">
        <v>44727</v>
      </c>
      <c r="E34" s="136"/>
      <c r="G34" s="134">
        <v>34</v>
      </c>
      <c r="J34" s="135">
        <v>44764</v>
      </c>
      <c r="K34" s="135">
        <v>44910</v>
      </c>
    </row>
    <row r="35" spans="1:11">
      <c r="B35" t="s">
        <v>344</v>
      </c>
      <c r="C35" s="7" t="s">
        <v>343</v>
      </c>
      <c r="D35" s="7">
        <v>44292</v>
      </c>
      <c r="E35" s="61"/>
      <c r="G35">
        <v>56</v>
      </c>
      <c r="J35" s="7">
        <v>44888</v>
      </c>
      <c r="K35" s="7">
        <v>44893</v>
      </c>
    </row>
    <row r="36" spans="1:11"/>
    <row r="37" spans="1:11"/>
    <row r="38" spans="1:11"/>
    <row r="39" spans="1:11"/>
    <row r="40" spans="1:11"/>
    <row r="41" spans="1:11"/>
    <row r="42" spans="1:11"/>
    <row r="43" spans="1:11"/>
  </sheetData>
  <sortState xmlns:xlrd2="http://schemas.microsoft.com/office/spreadsheetml/2017/richdata2" ref="A2:K13">
    <sortCondition ref="D2:D13"/>
  </sortState>
  <hyperlinks>
    <hyperlink ref="I7" r:id="rId1" xr:uid="{EB312283-E357-46C8-8448-45C362C78431}"/>
    <hyperlink ref="I2" r:id="rId2" xr:uid="{6217D6D9-D3E3-4AAB-B1AD-774102E2A316}"/>
    <hyperlink ref="I5" r:id="rId3" xr:uid="{D4DEE1B3-D5A3-4E44-BCA4-631C33F3B7E0}"/>
    <hyperlink ref="I6" r:id="rId4" xr:uid="{24EA80AD-36F3-434D-BA24-B0CC7E4FFFDD}"/>
    <hyperlink ref="I8" r:id="rId5" display="https://www.rijksoverheid.nl/ministeries/ministerie-van-justitie-en-veiligheid/documenten/wob-verzoeken/2022/10/06/besluit-op-bezwaar-tegen-wob-besluit-inzake-informatie-betreffende-het-onderzoek-van-het-ministerie-van-justitie-en-veiligheid-naar-de-aftapbaarheid-van-ott-communicatiediensten" xr:uid="{038FDA1F-56AD-45B2-845D-C72ECBF0548B}"/>
    <hyperlink ref="I4" r:id="rId6" xr:uid="{D41DDD93-2930-40ED-993F-34F32CB82A99}"/>
    <hyperlink ref="I9" r:id="rId7" xr:uid="{C224911F-40CA-4C25-8781-6528137D4CB4}"/>
    <hyperlink ref="I31" r:id="rId8" xr:uid="{D58D2BA9-4A24-4E64-A20B-63B23E318423}"/>
    <hyperlink ref="I27" r:id="rId9" xr:uid="{F76AB20C-743A-4788-BDEF-FDDA1C6AFADF}"/>
    <hyperlink ref="I3" r:id="rId10" xr:uid="{B3CAB5EC-779F-4ACA-8390-203D74D25D18}"/>
    <hyperlink ref="I10" r:id="rId11" xr:uid="{039122A6-6133-467A-98FE-7974128CED4C}"/>
    <hyperlink ref="I11" r:id="rId12" xr:uid="{44B6E25B-0924-486C-BF12-7C513266EFEE}"/>
    <hyperlink ref="I12" r:id="rId13" xr:uid="{29A2AB21-8503-48F7-BF94-5A6F5B5AC03B}"/>
    <hyperlink ref="I28" r:id="rId14" xr:uid="{31A96BDF-7E9F-4B2C-9E8F-4C33B9327638}"/>
    <hyperlink ref="I13" r:id="rId15" xr:uid="{C63B8323-A553-419C-A712-BD5E20D214DC}"/>
    <hyperlink ref="I14" r:id="rId16" xr:uid="{DBC3E34E-53ED-4C84-A973-E01B77B55CCF}"/>
    <hyperlink ref="B18" r:id="rId17" display="Besluit Wob-verzoek WODC-onderzoek klassenjustitie - deelbesluit 1" xr:uid="{8D4282AF-BB1E-458F-B530-C72CD978DC20}"/>
    <hyperlink ref="I18" r:id="rId18" xr:uid="{D4B5D278-C38B-4725-B3EA-F156C9AABACC}"/>
    <hyperlink ref="I15" r:id="rId19" xr:uid="{5C1CECD2-9F22-4A5D-9962-4D074813EEA7}"/>
    <hyperlink ref="I19" r:id="rId20" xr:uid="{A0717946-0576-4A05-8BA8-929DB2689036}"/>
    <hyperlink ref="I20" r:id="rId21" xr:uid="{C8976460-6F29-4CEA-9A71-EC31C6EEF40C}"/>
    <hyperlink ref="I21" r:id="rId22" xr:uid="{5386A2B5-360B-4A32-8C0E-1770E8A85441}"/>
    <hyperlink ref="I22" r:id="rId23" xr:uid="{6359FDDE-E205-4E20-B8CA-568E12DE4948}"/>
    <hyperlink ref="I23" r:id="rId24" xr:uid="{A49F1E9D-80A2-4360-85CD-57A4186DF481}"/>
  </hyperlinks>
  <pageMargins left="0.7" right="0.7" top="0.75" bottom="0.75" header="0.3" footer="0.3"/>
  <pageSetup paperSize="9" orientation="portrait" r:id="rId2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Charlotte Kaandorp</cp:lastModifiedBy>
  <cp:revision/>
  <dcterms:created xsi:type="dcterms:W3CDTF">2021-12-15T14:48:56Z</dcterms:created>
  <dcterms:modified xsi:type="dcterms:W3CDTF">2023-03-20T14:07:30Z</dcterms:modified>
  <cp:category/>
  <cp:contentStatus/>
</cp:coreProperties>
</file>