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reckomik\reckomik.be\code\"/>
    </mc:Choice>
  </mc:AlternateContent>
  <xr:revisionPtr revIDLastSave="0" documentId="13_ncr:1_{541545F5-E792-4353-882D-129E064161F5}" xr6:coauthVersionLast="47" xr6:coauthVersionMax="47" xr10:uidLastSave="{00000000-0000-0000-0000-000000000000}"/>
  <bookViews>
    <workbookView xWindow="-108" yWindow="-108" windowWidth="23256" windowHeight="12456" firstSheet="1" activeTab="9" xr2:uid="{4E8B65B2-54B4-4192-A2D7-CF50924F7843}"/>
  </bookViews>
  <sheets>
    <sheet name="CONTENT FILTER BASE" sheetId="5" r:id="rId1"/>
    <sheet name="MOORA" sheetId="1" r:id="rId2"/>
    <sheet name="COPRAS" sheetId="2" r:id="rId3"/>
    <sheet name="VIKOR" sheetId="3" r:id="rId4"/>
    <sheet name="TOPSIS" sheetId="7" r:id="rId5"/>
    <sheet name="Fuzzy TOPSIS" sheetId="4" r:id="rId6"/>
    <sheet name="AHP" sheetId="8" state="hidden" r:id="rId7"/>
    <sheet name="Summary" sheetId="6" r:id="rId8"/>
    <sheet name="Sheet10" sheetId="11" state="hidden" r:id="rId9"/>
    <sheet name="Final Rank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3" i="3" l="1"/>
  <c r="H101" i="3"/>
  <c r="I101" i="3"/>
  <c r="T2" i="3"/>
  <c r="Q2" i="3"/>
  <c r="N2" i="3"/>
  <c r="M2" i="3"/>
  <c r="L2" i="3"/>
  <c r="G2" i="3"/>
  <c r="K2" i="3"/>
  <c r="C6" i="9"/>
  <c r="G8" i="9"/>
  <c r="H8" i="9"/>
  <c r="I8" i="9"/>
  <c r="J8" i="9"/>
  <c r="K8" i="9"/>
  <c r="L8" i="9"/>
  <c r="M8" i="9"/>
  <c r="N8" i="9"/>
  <c r="O8" i="9"/>
  <c r="G9" i="9"/>
  <c r="H9" i="9"/>
  <c r="I9" i="9"/>
  <c r="J9" i="9"/>
  <c r="K9" i="9"/>
  <c r="L9" i="9"/>
  <c r="M9" i="9"/>
  <c r="N9" i="9"/>
  <c r="O9" i="9"/>
  <c r="G10" i="9"/>
  <c r="H10" i="9"/>
  <c r="I10" i="9"/>
  <c r="J10" i="9"/>
  <c r="K10" i="9"/>
  <c r="L10" i="9"/>
  <c r="M10" i="9"/>
  <c r="N10" i="9"/>
  <c r="O10" i="9"/>
  <c r="G11" i="9"/>
  <c r="H11" i="9"/>
  <c r="I11" i="9"/>
  <c r="J11" i="9"/>
  <c r="K11" i="9"/>
  <c r="L11" i="9"/>
  <c r="M11" i="9"/>
  <c r="N11" i="9"/>
  <c r="O11" i="9"/>
  <c r="F11" i="9"/>
  <c r="F10" i="9"/>
  <c r="F9" i="9"/>
  <c r="F8" i="9"/>
  <c r="F7" i="9"/>
  <c r="E11" i="9" a="1"/>
  <c r="E11" i="9" s="1"/>
  <c r="E10" i="9" a="1"/>
  <c r="E10" i="9" s="1"/>
  <c r="E9" i="9" a="1"/>
  <c r="E9" i="9" s="1"/>
  <c r="E8" i="9" a="1"/>
  <c r="E8" i="9" s="1"/>
  <c r="E7" i="9" a="1"/>
  <c r="E7" i="9" s="1"/>
  <c r="E6" i="9" a="1"/>
  <c r="E6" i="9" s="1"/>
  <c r="E3" i="9" a="1"/>
  <c r="E3" i="9" s="1"/>
  <c r="E4" i="9" a="1"/>
  <c r="E4" i="9" s="1"/>
  <c r="E2" i="9" a="1"/>
  <c r="E2" i="9" s="1"/>
  <c r="D2" i="9" a="1"/>
  <c r="D2" i="9" s="1"/>
  <c r="E104" i="11" a="1"/>
  <c r="E104" i="11" s="1"/>
  <c r="E102" i="11"/>
  <c r="E101" i="11"/>
  <c r="C104" i="11" a="1"/>
  <c r="C104" i="11" s="1"/>
  <c r="D11" i="9" a="1"/>
  <c r="D11" i="9" s="1"/>
  <c r="D10" i="9" a="1"/>
  <c r="D10" i="9" s="1"/>
  <c r="D9" i="9" a="1"/>
  <c r="D9" i="9" s="1"/>
  <c r="D8" i="9" a="1"/>
  <c r="D8" i="9" s="1"/>
  <c r="D7" i="9" a="1"/>
  <c r="D7" i="9" s="1"/>
  <c r="D6" i="9" a="1"/>
  <c r="D6" i="9" s="1"/>
  <c r="D4" i="9" a="1"/>
  <c r="D4" i="9" s="1"/>
  <c r="D3" i="9" a="1"/>
  <c r="D3" i="9" s="1"/>
  <c r="C2" i="9"/>
  <c r="C11" i="9"/>
  <c r="C10" i="9"/>
  <c r="C9" i="9"/>
  <c r="C8" i="9"/>
  <c r="C7" i="9"/>
  <c r="C4" i="9"/>
  <c r="C3" i="9"/>
  <c r="G102" i="11"/>
  <c r="C102" i="11"/>
  <c r="C101" i="11"/>
  <c r="E96" i="11"/>
  <c r="C97" i="11"/>
  <c r="C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7" i="11"/>
  <c r="E98" i="11"/>
  <c r="E99" i="11"/>
  <c r="E100" i="11"/>
  <c r="E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8" i="11"/>
  <c r="C99" i="11"/>
  <c r="C100" i="11"/>
  <c r="B2" i="9" a="1"/>
  <c r="B2" i="9" s="1"/>
  <c r="A2" i="8" l="1" a="1"/>
  <c r="A2" i="8" s="1"/>
  <c r="B107" i="8" s="1" a="1"/>
  <c r="B107" i="8" s="1"/>
  <c r="G14" i="8"/>
  <c r="G15" i="8"/>
  <c r="G17" i="8"/>
  <c r="G30" i="8"/>
  <c r="G31" i="8"/>
  <c r="G33" i="8"/>
  <c r="G46" i="8"/>
  <c r="G47" i="8"/>
  <c r="G49" i="8"/>
  <c r="G62" i="8"/>
  <c r="G63" i="8"/>
  <c r="G65" i="8"/>
  <c r="G78" i="8"/>
  <c r="G79" i="8"/>
  <c r="G81" i="8"/>
  <c r="G94" i="8"/>
  <c r="G95" i="8"/>
  <c r="G97" i="8"/>
  <c r="C106" i="8" a="1"/>
  <c r="C106" i="8" s="1"/>
  <c r="F107" i="7"/>
  <c r="E108" i="7"/>
  <c r="D136" i="7"/>
  <c r="E136" i="7"/>
  <c r="E141" i="7"/>
  <c r="D163" i="7"/>
  <c r="E163" i="7"/>
  <c r="E168" i="7"/>
  <c r="D190" i="7"/>
  <c r="F194" i="7"/>
  <c r="E195" i="7"/>
  <c r="C156" i="7"/>
  <c r="C157" i="7"/>
  <c r="C172" i="7"/>
  <c r="A2" i="7" a="1"/>
  <c r="D108" i="7" s="1"/>
  <c r="L103" i="4"/>
  <c r="M103" i="4"/>
  <c r="N103" i="4"/>
  <c r="K103" i="4"/>
  <c r="D2" i="6" a="1"/>
  <c r="D2" i="6" s="1"/>
  <c r="B2" i="6" a="1"/>
  <c r="B2" i="6" s="1"/>
  <c r="A2" i="4" a="1"/>
  <c r="A2" i="3" a="1"/>
  <c r="A2" i="3" s="1"/>
  <c r="A2" i="2" a="1"/>
  <c r="A2" i="2" s="1"/>
  <c r="A2" i="1" a="1"/>
  <c r="A2" i="1" s="1"/>
  <c r="I59" i="4" l="1"/>
  <c r="I2" i="9"/>
  <c r="K2" i="9"/>
  <c r="M2" i="9"/>
  <c r="F2" i="9"/>
  <c r="G2" i="9"/>
  <c r="H2" i="9"/>
  <c r="J2" i="9"/>
  <c r="L2" i="9"/>
  <c r="N2" i="9"/>
  <c r="O2" i="9"/>
  <c r="H60" i="4"/>
  <c r="I75" i="4"/>
  <c r="H54" i="4"/>
  <c r="I11" i="4"/>
  <c r="J67" i="4"/>
  <c r="J3" i="4"/>
  <c r="I62" i="4"/>
  <c r="D102" i="4"/>
  <c r="H7" i="4" s="1"/>
  <c r="I2" i="4"/>
  <c r="I16" i="4"/>
  <c r="I94" i="4"/>
  <c r="H73" i="4"/>
  <c r="I30" i="4"/>
  <c r="H9" i="4"/>
  <c r="A2" i="4"/>
  <c r="J4" i="4"/>
  <c r="I6" i="4"/>
  <c r="H17" i="4"/>
  <c r="I22" i="4"/>
  <c r="H33" i="4"/>
  <c r="I38" i="4"/>
  <c r="G44" i="4"/>
  <c r="H49" i="4"/>
  <c r="I54" i="4"/>
  <c r="H81" i="4"/>
  <c r="I86" i="4"/>
  <c r="H97" i="4"/>
  <c r="J38" i="4"/>
  <c r="J54" i="4"/>
  <c r="J70" i="4"/>
  <c r="J86" i="4"/>
  <c r="J2" i="4"/>
  <c r="I12" i="4"/>
  <c r="I28" i="4"/>
  <c r="H39" i="4"/>
  <c r="I44" i="4"/>
  <c r="H55" i="4"/>
  <c r="I60" i="4"/>
  <c r="H71" i="4"/>
  <c r="I76" i="4"/>
  <c r="G82" i="4"/>
  <c r="H87" i="4"/>
  <c r="I92" i="4"/>
  <c r="E102" i="4"/>
  <c r="I64" i="4" s="1"/>
  <c r="F102" i="4"/>
  <c r="J60" i="4" s="1"/>
  <c r="I7" i="4"/>
  <c r="G13" i="4"/>
  <c r="H18" i="4"/>
  <c r="I23" i="4"/>
  <c r="G29" i="4"/>
  <c r="H34" i="4"/>
  <c r="I39" i="4"/>
  <c r="H66" i="4"/>
  <c r="I71" i="4"/>
  <c r="H82" i="4"/>
  <c r="I87" i="4"/>
  <c r="H98" i="4"/>
  <c r="C102" i="4"/>
  <c r="G60" i="4" s="1"/>
  <c r="G14" i="4"/>
  <c r="G46" i="4"/>
  <c r="I72" i="4"/>
  <c r="E103" i="4"/>
  <c r="F103" i="4"/>
  <c r="H13" i="4"/>
  <c r="I18" i="4"/>
  <c r="G24" i="4"/>
  <c r="H29" i="4"/>
  <c r="I34" i="4"/>
  <c r="G40" i="4"/>
  <c r="H45" i="4"/>
  <c r="I50" i="4"/>
  <c r="I66" i="4"/>
  <c r="H77" i="4"/>
  <c r="I82" i="4"/>
  <c r="H93" i="4"/>
  <c r="I98" i="4"/>
  <c r="C103" i="4"/>
  <c r="I24" i="4"/>
  <c r="G62" i="4"/>
  <c r="H83" i="4"/>
  <c r="G94" i="4"/>
  <c r="J9" i="4"/>
  <c r="H8" i="4"/>
  <c r="I13" i="4"/>
  <c r="H24" i="4"/>
  <c r="I29" i="4"/>
  <c r="G35" i="4"/>
  <c r="H40" i="4"/>
  <c r="I45" i="4"/>
  <c r="G51" i="4"/>
  <c r="H56" i="4"/>
  <c r="I61" i="4"/>
  <c r="I77" i="4"/>
  <c r="H88" i="4"/>
  <c r="I93" i="4"/>
  <c r="D103" i="4"/>
  <c r="H3" i="4"/>
  <c r="I40" i="4"/>
  <c r="I56" i="4"/>
  <c r="G78" i="4"/>
  <c r="H99" i="4"/>
  <c r="J10" i="4"/>
  <c r="J26" i="4"/>
  <c r="I8" i="4"/>
  <c r="H19" i="4"/>
  <c r="H35" i="4"/>
  <c r="H51" i="4"/>
  <c r="H67" i="4"/>
  <c r="I88" i="4"/>
  <c r="J11" i="4"/>
  <c r="J27" i="4"/>
  <c r="J43" i="4"/>
  <c r="J59" i="4"/>
  <c r="J75" i="4"/>
  <c r="I3" i="4"/>
  <c r="I19" i="4"/>
  <c r="H30" i="4"/>
  <c r="I35" i="4"/>
  <c r="H46" i="4"/>
  <c r="I51" i="4"/>
  <c r="G57" i="4"/>
  <c r="H62" i="4"/>
  <c r="I67" i="4"/>
  <c r="G73" i="4"/>
  <c r="H78" i="4"/>
  <c r="I83" i="4"/>
  <c r="H94" i="4"/>
  <c r="I99" i="4"/>
  <c r="J77" i="4"/>
  <c r="J93" i="4"/>
  <c r="H4" i="4"/>
  <c r="I9" i="4"/>
  <c r="G15" i="4"/>
  <c r="H20" i="4"/>
  <c r="I25" i="4"/>
  <c r="G31" i="4"/>
  <c r="H36" i="4"/>
  <c r="I41" i="4"/>
  <c r="H52" i="4"/>
  <c r="I57" i="4"/>
  <c r="H68" i="4"/>
  <c r="I73" i="4"/>
  <c r="H84" i="4"/>
  <c r="I89" i="4"/>
  <c r="G95" i="4"/>
  <c r="H100" i="4"/>
  <c r="I10" i="4"/>
  <c r="H37" i="4"/>
  <c r="G48" i="4"/>
  <c r="I58" i="4"/>
  <c r="H69" i="4"/>
  <c r="J78" i="4"/>
  <c r="J94" i="4"/>
  <c r="I4" i="4"/>
  <c r="G10" i="4"/>
  <c r="H15" i="4"/>
  <c r="I20" i="4"/>
  <c r="G26" i="4"/>
  <c r="H31" i="4"/>
  <c r="I36" i="4"/>
  <c r="H47" i="4"/>
  <c r="I52" i="4"/>
  <c r="H63" i="4"/>
  <c r="I68" i="4"/>
  <c r="H79" i="4"/>
  <c r="I84" i="4"/>
  <c r="H95" i="4"/>
  <c r="I100" i="4"/>
  <c r="J15" i="4"/>
  <c r="J31" i="4"/>
  <c r="J47" i="4"/>
  <c r="H10" i="4"/>
  <c r="I15" i="4"/>
  <c r="H26" i="4"/>
  <c r="I31" i="4"/>
  <c r="H42" i="4"/>
  <c r="I47" i="4"/>
  <c r="G53" i="4"/>
  <c r="H58" i="4"/>
  <c r="I63" i="4"/>
  <c r="G69" i="4"/>
  <c r="H74" i="4"/>
  <c r="I79" i="4"/>
  <c r="H90" i="4"/>
  <c r="I95" i="4"/>
  <c r="J48" i="4"/>
  <c r="J64" i="4"/>
  <c r="J80" i="4"/>
  <c r="J96" i="4"/>
  <c r="H5" i="4"/>
  <c r="G16" i="4"/>
  <c r="H21" i="4"/>
  <c r="I26" i="4"/>
  <c r="I42" i="4"/>
  <c r="H53" i="4"/>
  <c r="I74" i="4"/>
  <c r="H85" i="4"/>
  <c r="I90" i="4"/>
  <c r="H101" i="4"/>
  <c r="J17" i="4"/>
  <c r="J33" i="4"/>
  <c r="J49" i="4"/>
  <c r="J65" i="4"/>
  <c r="J81" i="4"/>
  <c r="J97" i="4"/>
  <c r="I5" i="4"/>
  <c r="G11" i="4"/>
  <c r="H16" i="4"/>
  <c r="I21" i="4"/>
  <c r="H32" i="4"/>
  <c r="I37" i="4"/>
  <c r="H48" i="4"/>
  <c r="I53" i="4"/>
  <c r="H64" i="4"/>
  <c r="I69" i="4"/>
  <c r="G75" i="4"/>
  <c r="H80" i="4"/>
  <c r="I85" i="4"/>
  <c r="G91" i="4"/>
  <c r="H96" i="4"/>
  <c r="I101" i="4"/>
  <c r="I17" i="4"/>
  <c r="H59" i="4"/>
  <c r="I96" i="4"/>
  <c r="H11" i="4"/>
  <c r="H92" i="4"/>
  <c r="I49" i="4"/>
  <c r="H28" i="4"/>
  <c r="G7" i="4"/>
  <c r="J53" i="4"/>
  <c r="I14" i="4"/>
  <c r="H76" i="4"/>
  <c r="I33" i="4"/>
  <c r="H75" i="4"/>
  <c r="I32" i="4"/>
  <c r="I91" i="4"/>
  <c r="H70" i="4"/>
  <c r="I27" i="4"/>
  <c r="H6" i="4"/>
  <c r="J51" i="4"/>
  <c r="G86" i="4"/>
  <c r="J98" i="4"/>
  <c r="H41" i="4"/>
  <c r="I81" i="4"/>
  <c r="I97" i="4"/>
  <c r="H12" i="4"/>
  <c r="H91" i="4"/>
  <c r="I48" i="4"/>
  <c r="H27" i="4"/>
  <c r="J50" i="4"/>
  <c r="H86" i="4"/>
  <c r="H22" i="4"/>
  <c r="G54" i="4"/>
  <c r="H89" i="4"/>
  <c r="I46" i="4"/>
  <c r="H25" i="4"/>
  <c r="I43" i="4"/>
  <c r="I80" i="4"/>
  <c r="J18" i="4"/>
  <c r="I78" i="4"/>
  <c r="J12" i="4"/>
  <c r="G87" i="4"/>
  <c r="I65" i="4"/>
  <c r="H44" i="4"/>
  <c r="C142" i="7"/>
  <c r="F189" i="7"/>
  <c r="F162" i="7"/>
  <c r="E131" i="7"/>
  <c r="G93" i="8"/>
  <c r="G77" i="8"/>
  <c r="G61" i="8"/>
  <c r="G45" i="8"/>
  <c r="G29" i="8"/>
  <c r="G13" i="8"/>
  <c r="C141" i="7"/>
  <c r="E189" i="7"/>
  <c r="D158" i="7"/>
  <c r="D131" i="7"/>
  <c r="G92" i="8"/>
  <c r="G76" i="8"/>
  <c r="G60" i="8"/>
  <c r="G44" i="8"/>
  <c r="G28" i="8"/>
  <c r="G12" i="8"/>
  <c r="C140" i="7"/>
  <c r="F184" i="7"/>
  <c r="F157" i="7"/>
  <c r="F130" i="7"/>
  <c r="G91" i="8"/>
  <c r="G75" i="8"/>
  <c r="G59" i="8"/>
  <c r="G43" i="8"/>
  <c r="G27" i="8"/>
  <c r="G11" i="8"/>
  <c r="C126" i="7"/>
  <c r="E184" i="7"/>
  <c r="E157" i="7"/>
  <c r="D126" i="7"/>
  <c r="G90" i="8"/>
  <c r="G74" i="8"/>
  <c r="G58" i="8"/>
  <c r="G42" i="8"/>
  <c r="G26" i="8"/>
  <c r="G10" i="8"/>
  <c r="C125" i="7"/>
  <c r="D184" i="7"/>
  <c r="F152" i="7"/>
  <c r="F125" i="7"/>
  <c r="G89" i="8"/>
  <c r="G73" i="8"/>
  <c r="G57" i="8"/>
  <c r="G41" i="8"/>
  <c r="G25" i="8"/>
  <c r="G9" i="8"/>
  <c r="C124" i="7"/>
  <c r="E179" i="7"/>
  <c r="E152" i="7"/>
  <c r="E125" i="7"/>
  <c r="G88" i="8"/>
  <c r="G72" i="8"/>
  <c r="G56" i="8"/>
  <c r="G40" i="8"/>
  <c r="G24" i="8"/>
  <c r="G8" i="8"/>
  <c r="C110" i="7"/>
  <c r="D179" i="7"/>
  <c r="D152" i="7"/>
  <c r="F120" i="7"/>
  <c r="D102" i="8"/>
  <c r="G87" i="8"/>
  <c r="G71" i="8"/>
  <c r="G55" i="8"/>
  <c r="G39" i="8"/>
  <c r="G23" i="8"/>
  <c r="G7" i="8"/>
  <c r="C190" i="7"/>
  <c r="C109" i="7"/>
  <c r="F178" i="7"/>
  <c r="E147" i="7"/>
  <c r="E120" i="7"/>
  <c r="G86" i="8"/>
  <c r="G70" i="8"/>
  <c r="G54" i="8"/>
  <c r="G38" i="8"/>
  <c r="G22" i="8"/>
  <c r="G6" i="8"/>
  <c r="C189" i="7"/>
  <c r="C108" i="7"/>
  <c r="D174" i="7"/>
  <c r="D147" i="7"/>
  <c r="D120" i="7"/>
  <c r="G2" i="8"/>
  <c r="G85" i="8"/>
  <c r="G69" i="8"/>
  <c r="G53" i="8"/>
  <c r="G37" i="8"/>
  <c r="G21" i="8"/>
  <c r="G5" i="8"/>
  <c r="C188" i="7"/>
  <c r="F200" i="7"/>
  <c r="F173" i="7"/>
  <c r="F146" i="7"/>
  <c r="E115" i="7"/>
  <c r="G100" i="8"/>
  <c r="G84" i="8"/>
  <c r="G68" i="8"/>
  <c r="G52" i="8"/>
  <c r="G36" i="8"/>
  <c r="G20" i="8"/>
  <c r="G4" i="8"/>
  <c r="C174" i="7"/>
  <c r="E200" i="7"/>
  <c r="E173" i="7"/>
  <c r="D142" i="7"/>
  <c r="D115" i="7"/>
  <c r="G99" i="8"/>
  <c r="G83" i="8"/>
  <c r="G67" i="8"/>
  <c r="G51" i="8"/>
  <c r="G35" i="8"/>
  <c r="G19" i="8"/>
  <c r="G3" i="8"/>
  <c r="G102" i="8" s="1"/>
  <c r="C173" i="7"/>
  <c r="D200" i="7"/>
  <c r="F168" i="7"/>
  <c r="F141" i="7"/>
  <c r="F114" i="7"/>
  <c r="G98" i="8"/>
  <c r="G82" i="8"/>
  <c r="G66" i="8"/>
  <c r="G50" i="8"/>
  <c r="G34" i="8"/>
  <c r="G18" i="8"/>
  <c r="G101" i="8"/>
  <c r="C158" i="7"/>
  <c r="D195" i="7"/>
  <c r="D168" i="7"/>
  <c r="F136" i="7"/>
  <c r="G96" i="8"/>
  <c r="G80" i="8"/>
  <c r="G64" i="8"/>
  <c r="G48" i="8"/>
  <c r="G32" i="8"/>
  <c r="G16" i="8"/>
  <c r="C107" i="8"/>
  <c r="C102" i="8"/>
  <c r="F102" i="8"/>
  <c r="E102" i="8"/>
  <c r="A2" i="7"/>
  <c r="E103" i="7"/>
  <c r="F108" i="7"/>
  <c r="D114" i="7"/>
  <c r="F103" i="7"/>
  <c r="D109" i="7"/>
  <c r="E114" i="7"/>
  <c r="F104" i="7"/>
  <c r="D110" i="7"/>
  <c r="C187" i="7"/>
  <c r="C171" i="7"/>
  <c r="C155" i="7"/>
  <c r="C139" i="7"/>
  <c r="C123" i="7"/>
  <c r="C107" i="7"/>
  <c r="F199" i="7"/>
  <c r="E194" i="7"/>
  <c r="D189" i="7"/>
  <c r="F183" i="7"/>
  <c r="E178" i="7"/>
  <c r="D173" i="7"/>
  <c r="F167" i="7"/>
  <c r="E162" i="7"/>
  <c r="D157" i="7"/>
  <c r="F151" i="7"/>
  <c r="E146" i="7"/>
  <c r="D141" i="7"/>
  <c r="F135" i="7"/>
  <c r="E130" i="7"/>
  <c r="D125" i="7"/>
  <c r="F119" i="7"/>
  <c r="F113" i="7"/>
  <c r="E107" i="7"/>
  <c r="C186" i="7"/>
  <c r="C170" i="7"/>
  <c r="C154" i="7"/>
  <c r="C138" i="7"/>
  <c r="C122" i="7"/>
  <c r="C106" i="7"/>
  <c r="E199" i="7"/>
  <c r="D194" i="7"/>
  <c r="F188" i="7"/>
  <c r="E183" i="7"/>
  <c r="D178" i="7"/>
  <c r="F172" i="7"/>
  <c r="E167" i="7"/>
  <c r="D162" i="7"/>
  <c r="F156" i="7"/>
  <c r="E151" i="7"/>
  <c r="D146" i="7"/>
  <c r="F140" i="7"/>
  <c r="E135" i="7"/>
  <c r="D130" i="7"/>
  <c r="F124" i="7"/>
  <c r="E119" i="7"/>
  <c r="E113" i="7"/>
  <c r="D107" i="7"/>
  <c r="C103" i="7"/>
  <c r="C185" i="7"/>
  <c r="C169" i="7"/>
  <c r="C153" i="7"/>
  <c r="C137" i="7"/>
  <c r="C121" i="7"/>
  <c r="C105" i="7"/>
  <c r="D199" i="7"/>
  <c r="F193" i="7"/>
  <c r="E188" i="7"/>
  <c r="D183" i="7"/>
  <c r="F177" i="7"/>
  <c r="E172" i="7"/>
  <c r="D167" i="7"/>
  <c r="F161" i="7"/>
  <c r="E156" i="7"/>
  <c r="D151" i="7"/>
  <c r="F145" i="7"/>
  <c r="E140" i="7"/>
  <c r="D135" i="7"/>
  <c r="F129" i="7"/>
  <c r="E124" i="7"/>
  <c r="D119" i="7"/>
  <c r="D113" i="7"/>
  <c r="F106" i="7"/>
  <c r="C200" i="7"/>
  <c r="C184" i="7"/>
  <c r="C168" i="7"/>
  <c r="C152" i="7"/>
  <c r="C136" i="7"/>
  <c r="C120" i="7"/>
  <c r="C104" i="7"/>
  <c r="F198" i="7"/>
  <c r="E193" i="7"/>
  <c r="D188" i="7"/>
  <c r="F182" i="7"/>
  <c r="E177" i="7"/>
  <c r="D172" i="7"/>
  <c r="F166" i="7"/>
  <c r="E161" i="7"/>
  <c r="D156" i="7"/>
  <c r="F150" i="7"/>
  <c r="E145" i="7"/>
  <c r="D140" i="7"/>
  <c r="F134" i="7"/>
  <c r="E129" i="7"/>
  <c r="D124" i="7"/>
  <c r="F118" i="7"/>
  <c r="F112" i="7"/>
  <c r="E106" i="7"/>
  <c r="C199" i="7"/>
  <c r="C183" i="7"/>
  <c r="C167" i="7"/>
  <c r="C151" i="7"/>
  <c r="C135" i="7"/>
  <c r="C119" i="7"/>
  <c r="C201" i="7"/>
  <c r="E198" i="7"/>
  <c r="D193" i="7"/>
  <c r="F187" i="7"/>
  <c r="E182" i="7"/>
  <c r="D177" i="7"/>
  <c r="F171" i="7"/>
  <c r="E166" i="7"/>
  <c r="D161" i="7"/>
  <c r="F155" i="7"/>
  <c r="E150" i="7"/>
  <c r="D145" i="7"/>
  <c r="F139" i="7"/>
  <c r="E134" i="7"/>
  <c r="D129" i="7"/>
  <c r="F123" i="7"/>
  <c r="E118" i="7"/>
  <c r="E112" i="7"/>
  <c r="D106" i="7"/>
  <c r="C198" i="7"/>
  <c r="C182" i="7"/>
  <c r="C166" i="7"/>
  <c r="C150" i="7"/>
  <c r="C134" i="7"/>
  <c r="C118" i="7"/>
  <c r="C202" i="7"/>
  <c r="D198" i="7"/>
  <c r="F192" i="7"/>
  <c r="E187" i="7"/>
  <c r="D182" i="7"/>
  <c r="F176" i="7"/>
  <c r="E171" i="7"/>
  <c r="D166" i="7"/>
  <c r="F160" i="7"/>
  <c r="E155" i="7"/>
  <c r="D150" i="7"/>
  <c r="F144" i="7"/>
  <c r="E139" i="7"/>
  <c r="D134" i="7"/>
  <c r="F128" i="7"/>
  <c r="E123" i="7"/>
  <c r="D118" i="7"/>
  <c r="D112" i="7"/>
  <c r="F105" i="7"/>
  <c r="C197" i="7"/>
  <c r="C181" i="7"/>
  <c r="C165" i="7"/>
  <c r="C149" i="7"/>
  <c r="C133" i="7"/>
  <c r="C117" i="7"/>
  <c r="F197" i="7"/>
  <c r="E192" i="7"/>
  <c r="D187" i="7"/>
  <c r="F181" i="7"/>
  <c r="E176" i="7"/>
  <c r="D171" i="7"/>
  <c r="F165" i="7"/>
  <c r="E160" i="7"/>
  <c r="D155" i="7"/>
  <c r="F149" i="7"/>
  <c r="E144" i="7"/>
  <c r="D139" i="7"/>
  <c r="F133" i="7"/>
  <c r="E128" i="7"/>
  <c r="D123" i="7"/>
  <c r="F117" i="7"/>
  <c r="F111" i="7"/>
  <c r="E105" i="7"/>
  <c r="C196" i="7"/>
  <c r="C180" i="7"/>
  <c r="C164" i="7"/>
  <c r="C148" i="7"/>
  <c r="C132" i="7"/>
  <c r="C116" i="7"/>
  <c r="F202" i="7"/>
  <c r="E197" i="7"/>
  <c r="D192" i="7"/>
  <c r="F186" i="7"/>
  <c r="E181" i="7"/>
  <c r="D176" i="7"/>
  <c r="F170" i="7"/>
  <c r="E165" i="7"/>
  <c r="D160" i="7"/>
  <c r="F154" i="7"/>
  <c r="E149" i="7"/>
  <c r="D144" i="7"/>
  <c r="F138" i="7"/>
  <c r="E133" i="7"/>
  <c r="D128" i="7"/>
  <c r="F122" i="7"/>
  <c r="E117" i="7"/>
  <c r="E111" i="7"/>
  <c r="D105" i="7"/>
  <c r="C195" i="7"/>
  <c r="C179" i="7"/>
  <c r="C163" i="7"/>
  <c r="C147" i="7"/>
  <c r="C131" i="7"/>
  <c r="C115" i="7"/>
  <c r="E202" i="7"/>
  <c r="D197" i="7"/>
  <c r="F191" i="7"/>
  <c r="E186" i="7"/>
  <c r="D181" i="7"/>
  <c r="F175" i="7"/>
  <c r="E170" i="7"/>
  <c r="D165" i="7"/>
  <c r="F159" i="7"/>
  <c r="E154" i="7"/>
  <c r="D149" i="7"/>
  <c r="F143" i="7"/>
  <c r="E138" i="7"/>
  <c r="D133" i="7"/>
  <c r="F127" i="7"/>
  <c r="E122" i="7"/>
  <c r="D117" i="7"/>
  <c r="D111" i="7"/>
  <c r="E104" i="7"/>
  <c r="C194" i="7"/>
  <c r="C178" i="7"/>
  <c r="C162" i="7"/>
  <c r="C146" i="7"/>
  <c r="C130" i="7"/>
  <c r="C114" i="7"/>
  <c r="D202" i="7"/>
  <c r="F196" i="7"/>
  <c r="E191" i="7"/>
  <c r="D186" i="7"/>
  <c r="F180" i="7"/>
  <c r="E175" i="7"/>
  <c r="D170" i="7"/>
  <c r="F164" i="7"/>
  <c r="E159" i="7"/>
  <c r="D154" i="7"/>
  <c r="F148" i="7"/>
  <c r="E143" i="7"/>
  <c r="D138" i="7"/>
  <c r="F132" i="7"/>
  <c r="E127" i="7"/>
  <c r="D122" i="7"/>
  <c r="F116" i="7"/>
  <c r="F110" i="7"/>
  <c r="D104" i="7"/>
  <c r="C193" i="7"/>
  <c r="C177" i="7"/>
  <c r="C161" i="7"/>
  <c r="C145" i="7"/>
  <c r="C129" i="7"/>
  <c r="C113" i="7"/>
  <c r="F201" i="7"/>
  <c r="E196" i="7"/>
  <c r="D191" i="7"/>
  <c r="F185" i="7"/>
  <c r="E180" i="7"/>
  <c r="D175" i="7"/>
  <c r="F169" i="7"/>
  <c r="E164" i="7"/>
  <c r="D159" i="7"/>
  <c r="F153" i="7"/>
  <c r="E148" i="7"/>
  <c r="D143" i="7"/>
  <c r="F137" i="7"/>
  <c r="E132" i="7"/>
  <c r="D127" i="7"/>
  <c r="F121" i="7"/>
  <c r="E116" i="7"/>
  <c r="E110" i="7"/>
  <c r="D103" i="7"/>
  <c r="C192" i="7"/>
  <c r="C176" i="7"/>
  <c r="C160" i="7"/>
  <c r="C144" i="7"/>
  <c r="C128" i="7"/>
  <c r="C112" i="7"/>
  <c r="E201" i="7"/>
  <c r="D196" i="7"/>
  <c r="F190" i="7"/>
  <c r="E185" i="7"/>
  <c r="D180" i="7"/>
  <c r="F174" i="7"/>
  <c r="E169" i="7"/>
  <c r="D164" i="7"/>
  <c r="F158" i="7"/>
  <c r="E153" i="7"/>
  <c r="D148" i="7"/>
  <c r="F142" i="7"/>
  <c r="E137" i="7"/>
  <c r="D132" i="7"/>
  <c r="F126" i="7"/>
  <c r="E121" i="7"/>
  <c r="D116" i="7"/>
  <c r="F109" i="7"/>
  <c r="C191" i="7"/>
  <c r="C175" i="7"/>
  <c r="C159" i="7"/>
  <c r="C143" i="7"/>
  <c r="C127" i="7"/>
  <c r="C111" i="7"/>
  <c r="D201" i="7"/>
  <c r="F195" i="7"/>
  <c r="E190" i="7"/>
  <c r="D185" i="7"/>
  <c r="F179" i="7"/>
  <c r="E174" i="7"/>
  <c r="D169" i="7"/>
  <c r="F163" i="7"/>
  <c r="E158" i="7"/>
  <c r="D153" i="7"/>
  <c r="F147" i="7"/>
  <c r="E142" i="7"/>
  <c r="D137" i="7"/>
  <c r="F131" i="7"/>
  <c r="E126" i="7"/>
  <c r="D121" i="7"/>
  <c r="F115" i="7"/>
  <c r="E109" i="7"/>
  <c r="X101" i="3"/>
  <c r="U101" i="3"/>
  <c r="X100" i="3"/>
  <c r="U100" i="3"/>
  <c r="X99" i="3"/>
  <c r="U99" i="3"/>
  <c r="X98" i="3"/>
  <c r="U98" i="3"/>
  <c r="X97" i="3"/>
  <c r="U97" i="3"/>
  <c r="X96" i="3"/>
  <c r="U96" i="3"/>
  <c r="X95" i="3"/>
  <c r="U95" i="3"/>
  <c r="X94" i="3"/>
  <c r="U94" i="3"/>
  <c r="X93" i="3"/>
  <c r="U93" i="3"/>
  <c r="X92" i="3"/>
  <c r="U92" i="3"/>
  <c r="X91" i="3"/>
  <c r="U91" i="3"/>
  <c r="X90" i="3"/>
  <c r="U90" i="3"/>
  <c r="X89" i="3"/>
  <c r="U89" i="3"/>
  <c r="X88" i="3"/>
  <c r="U88" i="3"/>
  <c r="X87" i="3"/>
  <c r="U87" i="3"/>
  <c r="X86" i="3"/>
  <c r="U86" i="3"/>
  <c r="X85" i="3"/>
  <c r="U85" i="3"/>
  <c r="X84" i="3"/>
  <c r="U84" i="3"/>
  <c r="X83" i="3"/>
  <c r="U83" i="3"/>
  <c r="X82" i="3"/>
  <c r="U82" i="3"/>
  <c r="X81" i="3"/>
  <c r="U81" i="3"/>
  <c r="X80" i="3"/>
  <c r="U80" i="3"/>
  <c r="X79" i="3"/>
  <c r="U79" i="3"/>
  <c r="X78" i="3"/>
  <c r="U78" i="3"/>
  <c r="X77" i="3"/>
  <c r="U77" i="3"/>
  <c r="X76" i="3"/>
  <c r="U76" i="3"/>
  <c r="X75" i="3"/>
  <c r="U75" i="3"/>
  <c r="X74" i="3"/>
  <c r="U74" i="3"/>
  <c r="X73" i="3"/>
  <c r="U73" i="3"/>
  <c r="X72" i="3"/>
  <c r="U72" i="3"/>
  <c r="X71" i="3"/>
  <c r="U71" i="3"/>
  <c r="X70" i="3"/>
  <c r="U70" i="3"/>
  <c r="X69" i="3"/>
  <c r="U69" i="3"/>
  <c r="X68" i="3"/>
  <c r="U68" i="3"/>
  <c r="X67" i="3"/>
  <c r="U67" i="3"/>
  <c r="X66" i="3"/>
  <c r="U66" i="3"/>
  <c r="X65" i="3"/>
  <c r="U65" i="3"/>
  <c r="X64" i="3"/>
  <c r="U64" i="3"/>
  <c r="X63" i="3"/>
  <c r="U63" i="3"/>
  <c r="X62" i="3"/>
  <c r="U62" i="3"/>
  <c r="X61" i="3"/>
  <c r="U61" i="3"/>
  <c r="X60" i="3"/>
  <c r="U60" i="3"/>
  <c r="X59" i="3"/>
  <c r="U59" i="3"/>
  <c r="X58" i="3"/>
  <c r="U58" i="3"/>
  <c r="X57" i="3"/>
  <c r="U57" i="3"/>
  <c r="X56" i="3"/>
  <c r="U56" i="3"/>
  <c r="X55" i="3"/>
  <c r="U55" i="3"/>
  <c r="X54" i="3"/>
  <c r="U54" i="3"/>
  <c r="X53" i="3"/>
  <c r="U53" i="3"/>
  <c r="X52" i="3"/>
  <c r="U52" i="3"/>
  <c r="X51" i="3"/>
  <c r="U51" i="3"/>
  <c r="X50" i="3"/>
  <c r="U50" i="3"/>
  <c r="X49" i="3"/>
  <c r="U49" i="3"/>
  <c r="X48" i="3"/>
  <c r="U48" i="3"/>
  <c r="X47" i="3"/>
  <c r="U47" i="3"/>
  <c r="X46" i="3"/>
  <c r="U46" i="3"/>
  <c r="X45" i="3"/>
  <c r="U45" i="3"/>
  <c r="X44" i="3"/>
  <c r="U44" i="3"/>
  <c r="X43" i="3"/>
  <c r="U43" i="3"/>
  <c r="X42" i="3"/>
  <c r="U42" i="3"/>
  <c r="X41" i="3"/>
  <c r="U41" i="3"/>
  <c r="X40" i="3"/>
  <c r="U40" i="3"/>
  <c r="X39" i="3"/>
  <c r="U39" i="3"/>
  <c r="X38" i="3"/>
  <c r="U38" i="3"/>
  <c r="X37" i="3"/>
  <c r="U37" i="3"/>
  <c r="X36" i="3"/>
  <c r="U36" i="3"/>
  <c r="X35" i="3"/>
  <c r="U35" i="3"/>
  <c r="X34" i="3"/>
  <c r="U34" i="3"/>
  <c r="X33" i="3"/>
  <c r="U33" i="3"/>
  <c r="X32" i="3"/>
  <c r="U32" i="3"/>
  <c r="X31" i="3"/>
  <c r="U31" i="3"/>
  <c r="X30" i="3"/>
  <c r="U30" i="3"/>
  <c r="X29" i="3"/>
  <c r="U29" i="3"/>
  <c r="X28" i="3"/>
  <c r="U28" i="3"/>
  <c r="X27" i="3"/>
  <c r="U27" i="3"/>
  <c r="X26" i="3"/>
  <c r="U26" i="3"/>
  <c r="X25" i="3"/>
  <c r="U25" i="3"/>
  <c r="X24" i="3"/>
  <c r="U24" i="3"/>
  <c r="X23" i="3"/>
  <c r="U23" i="3"/>
  <c r="X22" i="3"/>
  <c r="U22" i="3"/>
  <c r="X21" i="3"/>
  <c r="U21" i="3"/>
  <c r="X20" i="3"/>
  <c r="U20" i="3"/>
  <c r="X19" i="3"/>
  <c r="U19" i="3"/>
  <c r="X18" i="3"/>
  <c r="U18" i="3"/>
  <c r="X17" i="3"/>
  <c r="U17" i="3"/>
  <c r="X16" i="3"/>
  <c r="U16" i="3"/>
  <c r="X15" i="3"/>
  <c r="U15" i="3"/>
  <c r="X14" i="3"/>
  <c r="U14" i="3"/>
  <c r="X13" i="3"/>
  <c r="U13" i="3"/>
  <c r="X12" i="3"/>
  <c r="U12" i="3"/>
  <c r="X11" i="3"/>
  <c r="U11" i="3"/>
  <c r="X10" i="3"/>
  <c r="U10" i="3"/>
  <c r="X9" i="3"/>
  <c r="U9" i="3"/>
  <c r="X8" i="3"/>
  <c r="U8" i="3"/>
  <c r="X7" i="3"/>
  <c r="U7" i="3"/>
  <c r="X6" i="3"/>
  <c r="U6" i="3"/>
  <c r="X5" i="3"/>
  <c r="U5" i="3"/>
  <c r="X4" i="3"/>
  <c r="U4" i="3"/>
  <c r="X3" i="3"/>
  <c r="U3" i="3"/>
  <c r="X2" i="3"/>
  <c r="W102" i="3" s="1"/>
  <c r="U2" i="3"/>
  <c r="T102" i="3" s="1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C103" i="1"/>
  <c r="Q5" i="1"/>
  <c r="Q18" i="1"/>
  <c r="Q6" i="1"/>
  <c r="Q25" i="1"/>
  <c r="Q12" i="1"/>
  <c r="Q8" i="1"/>
  <c r="Q14" i="1"/>
  <c r="Q31" i="1"/>
  <c r="Q15" i="1"/>
  <c r="Q20" i="1"/>
  <c r="Q36" i="1"/>
  <c r="Q38" i="1"/>
  <c r="Q24" i="1"/>
  <c r="Q17" i="1"/>
  <c r="Q40" i="1"/>
  <c r="Q42" i="1"/>
  <c r="Q13" i="1"/>
  <c r="Q19" i="1"/>
  <c r="Q43" i="1"/>
  <c r="Q28" i="1"/>
  <c r="Q35" i="1"/>
  <c r="Q39" i="1"/>
  <c r="Q46" i="1"/>
  <c r="Q41" i="1"/>
  <c r="Q9" i="1"/>
  <c r="Q47" i="1"/>
  <c r="Q55" i="1"/>
  <c r="Q22" i="1"/>
  <c r="Q23" i="1"/>
  <c r="Q52" i="1"/>
  <c r="Q26" i="1"/>
  <c r="Q44" i="1"/>
  <c r="Q27" i="1"/>
  <c r="Q11" i="1"/>
  <c r="Q21" i="1"/>
  <c r="Q48" i="1"/>
  <c r="Q30" i="1"/>
  <c r="Q16" i="1"/>
  <c r="Q32" i="1"/>
  <c r="Q56" i="1"/>
  <c r="Q57" i="1"/>
  <c r="Q29" i="1"/>
  <c r="Q10" i="1"/>
  <c r="Q62" i="1"/>
  <c r="Q50" i="1"/>
  <c r="Q63" i="1"/>
  <c r="Q69" i="1"/>
  <c r="Q61" i="1"/>
  <c r="Q58" i="1"/>
  <c r="Q68" i="1"/>
  <c r="Q66" i="1"/>
  <c r="Q45" i="1"/>
  <c r="Q70" i="1"/>
  <c r="Q72" i="1"/>
  <c r="Q74" i="1"/>
  <c r="Q81" i="1"/>
  <c r="Q33" i="1"/>
  <c r="Q7" i="1"/>
  <c r="Q49" i="1"/>
  <c r="Q86" i="1"/>
  <c r="Q77" i="1"/>
  <c r="Q80" i="1"/>
  <c r="Q84" i="1"/>
  <c r="Q59" i="1"/>
  <c r="Q87" i="1"/>
  <c r="Q71" i="1"/>
  <c r="Q67" i="1"/>
  <c r="Q88" i="1"/>
  <c r="Q76" i="1"/>
  <c r="Q2" i="1"/>
  <c r="Q37" i="1"/>
  <c r="Q85" i="1"/>
  <c r="Q82" i="1"/>
  <c r="Q51" i="1"/>
  <c r="Q34" i="1"/>
  <c r="Q91" i="1"/>
  <c r="Q53" i="1"/>
  <c r="Q60" i="1"/>
  <c r="Q89" i="1"/>
  <c r="Q65" i="1"/>
  <c r="Q75" i="1"/>
  <c r="Q79" i="1"/>
  <c r="Q101" i="1"/>
  <c r="Q95" i="1"/>
  <c r="Q93" i="1"/>
  <c r="Q94" i="1"/>
  <c r="Q83" i="1"/>
  <c r="Q92" i="1"/>
  <c r="Q4" i="1"/>
  <c r="Q64" i="1"/>
  <c r="Q54" i="1"/>
  <c r="Q78" i="1"/>
  <c r="Q73" i="1"/>
  <c r="Q97" i="1"/>
  <c r="Q98" i="1"/>
  <c r="Q90" i="1"/>
  <c r="Q96" i="1"/>
  <c r="Q99" i="1"/>
  <c r="Q100" i="1"/>
  <c r="Q3" i="1"/>
  <c r="G66" i="4" l="1"/>
  <c r="G52" i="4"/>
  <c r="G33" i="4"/>
  <c r="G6" i="4"/>
  <c r="G90" i="4"/>
  <c r="G93" i="4"/>
  <c r="J22" i="4"/>
  <c r="G28" i="4"/>
  <c r="G71" i="4"/>
  <c r="G37" i="4"/>
  <c r="J6" i="4"/>
  <c r="G17" i="4"/>
  <c r="G49" i="4"/>
  <c r="G59" i="4"/>
  <c r="G79" i="4"/>
  <c r="G41" i="4"/>
  <c r="G19" i="4"/>
  <c r="G8" i="4"/>
  <c r="J87" i="4"/>
  <c r="G50" i="4"/>
  <c r="G2" i="4"/>
  <c r="G36" i="4"/>
  <c r="G97" i="4"/>
  <c r="G39" i="4"/>
  <c r="G70" i="4"/>
  <c r="J32" i="4"/>
  <c r="G74" i="4"/>
  <c r="J62" i="4"/>
  <c r="J61" i="4"/>
  <c r="G99" i="4"/>
  <c r="G88" i="4"/>
  <c r="G77" i="4"/>
  <c r="J71" i="4"/>
  <c r="G12" i="4"/>
  <c r="H2" i="4"/>
  <c r="J28" i="4"/>
  <c r="J16" i="4"/>
  <c r="G21" i="4"/>
  <c r="J46" i="4"/>
  <c r="J45" i="4"/>
  <c r="G30" i="4"/>
  <c r="J88" i="4"/>
  <c r="J55" i="4"/>
  <c r="G92" i="4"/>
  <c r="J34" i="4"/>
  <c r="J66" i="4"/>
  <c r="J76" i="4"/>
  <c r="G43" i="4"/>
  <c r="G101" i="4"/>
  <c r="J30" i="4"/>
  <c r="G63" i="4"/>
  <c r="J29" i="4"/>
  <c r="G25" i="4"/>
  <c r="G3" i="4"/>
  <c r="J72" i="4"/>
  <c r="J39" i="4"/>
  <c r="G34" i="4"/>
  <c r="J100" i="4"/>
  <c r="H38" i="4"/>
  <c r="G20" i="4"/>
  <c r="G65" i="4"/>
  <c r="J44" i="4"/>
  <c r="G55" i="4"/>
  <c r="G100" i="4"/>
  <c r="G58" i="4"/>
  <c r="J14" i="4"/>
  <c r="J13" i="4"/>
  <c r="G83" i="4"/>
  <c r="J89" i="4"/>
  <c r="G72" i="4"/>
  <c r="J56" i="4"/>
  <c r="G61" i="4"/>
  <c r="J23" i="4"/>
  <c r="J84" i="4"/>
  <c r="J99" i="4"/>
  <c r="J83" i="4"/>
  <c r="G4" i="4"/>
  <c r="G64" i="4"/>
  <c r="K64" i="4" s="1"/>
  <c r="G5" i="4"/>
  <c r="G96" i="4"/>
  <c r="H14" i="4"/>
  <c r="J90" i="4"/>
  <c r="J73" i="4"/>
  <c r="J40" i="4"/>
  <c r="I55" i="4"/>
  <c r="J7" i="4"/>
  <c r="H23" i="4"/>
  <c r="G76" i="4"/>
  <c r="J68" i="4"/>
  <c r="J92" i="4"/>
  <c r="H57" i="4"/>
  <c r="H43" i="4"/>
  <c r="L43" i="4" s="1"/>
  <c r="J37" i="4"/>
  <c r="J82" i="4"/>
  <c r="J5" i="4"/>
  <c r="J19" i="4"/>
  <c r="G27" i="4"/>
  <c r="G85" i="4"/>
  <c r="J95" i="4"/>
  <c r="G80" i="4"/>
  <c r="G47" i="4"/>
  <c r="G9" i="4"/>
  <c r="J74" i="4"/>
  <c r="H72" i="4"/>
  <c r="J57" i="4"/>
  <c r="H61" i="4"/>
  <c r="J24" i="4"/>
  <c r="H50" i="4"/>
  <c r="G18" i="4"/>
  <c r="I70" i="4"/>
  <c r="J52" i="4"/>
  <c r="G84" i="4"/>
  <c r="G38" i="4"/>
  <c r="J101" i="4"/>
  <c r="G81" i="4"/>
  <c r="J69" i="4"/>
  <c r="J79" i="4"/>
  <c r="G42" i="4"/>
  <c r="G89" i="4"/>
  <c r="J58" i="4"/>
  <c r="G67" i="4"/>
  <c r="J41" i="4"/>
  <c r="G56" i="4"/>
  <c r="J8" i="4"/>
  <c r="G45" i="4"/>
  <c r="G98" i="4"/>
  <c r="H65" i="4"/>
  <c r="J36" i="4"/>
  <c r="G22" i="4"/>
  <c r="J35" i="4"/>
  <c r="G23" i="4"/>
  <c r="G68" i="4"/>
  <c r="J21" i="4"/>
  <c r="G32" i="4"/>
  <c r="J63" i="4"/>
  <c r="J91" i="4"/>
  <c r="J42" i="4"/>
  <c r="J25" i="4"/>
  <c r="J20" i="4"/>
  <c r="J85" i="4"/>
  <c r="C102" i="7"/>
  <c r="E102" i="7"/>
  <c r="F102" i="7"/>
  <c r="D102" i="7"/>
  <c r="C102" i="3"/>
  <c r="G70" i="3" s="1"/>
  <c r="F102" i="2"/>
  <c r="J61" i="2" s="1"/>
  <c r="N61" i="2" s="1"/>
  <c r="E102" i="3"/>
  <c r="M18" i="3" s="1"/>
  <c r="Q18" i="3" s="1"/>
  <c r="D102" i="3"/>
  <c r="H43" i="3" s="1"/>
  <c r="F102" i="3"/>
  <c r="C103" i="3"/>
  <c r="D102" i="2"/>
  <c r="H82" i="2" s="1"/>
  <c r="L82" i="2" s="1"/>
  <c r="E102" i="2"/>
  <c r="I69" i="2" s="1"/>
  <c r="M69" i="2" s="1"/>
  <c r="M50" i="3"/>
  <c r="Q50" i="3" s="1"/>
  <c r="D103" i="3"/>
  <c r="E103" i="3"/>
  <c r="M11" i="3"/>
  <c r="Q11" i="3" s="1"/>
  <c r="F103" i="3"/>
  <c r="M39" i="3"/>
  <c r="Q39" i="3" s="1"/>
  <c r="M37" i="3"/>
  <c r="Q37" i="3" s="1"/>
  <c r="M35" i="3"/>
  <c r="Q35" i="3" s="1"/>
  <c r="C102" i="2"/>
  <c r="G52" i="2" s="1"/>
  <c r="K52" i="2" s="1"/>
  <c r="M31" i="3"/>
  <c r="Q31" i="3" s="1"/>
  <c r="N87" i="4"/>
  <c r="M31" i="4"/>
  <c r="H65" i="3"/>
  <c r="H90" i="3"/>
  <c r="H94" i="3"/>
  <c r="I5" i="3"/>
  <c r="H14" i="3"/>
  <c r="M17" i="3"/>
  <c r="Q17" i="3" s="1"/>
  <c r="H21" i="3"/>
  <c r="H45" i="3"/>
  <c r="G73" i="3"/>
  <c r="I45" i="3"/>
  <c r="H73" i="3"/>
  <c r="H78" i="3"/>
  <c r="H99" i="3"/>
  <c r="H83" i="3"/>
  <c r="H87" i="3"/>
  <c r="I9" i="3"/>
  <c r="I31" i="3"/>
  <c r="I37" i="3"/>
  <c r="H18" i="3"/>
  <c r="I29" i="3"/>
  <c r="I33" i="3"/>
  <c r="I39" i="3"/>
  <c r="H50" i="3"/>
  <c r="H81" i="2"/>
  <c r="L81" i="2" s="1"/>
  <c r="H78" i="2"/>
  <c r="L78" i="2" s="1"/>
  <c r="J79" i="2"/>
  <c r="N79" i="2" s="1"/>
  <c r="G86" i="2"/>
  <c r="K86" i="2" s="1"/>
  <c r="H94" i="2"/>
  <c r="L94" i="2" s="1"/>
  <c r="H68" i="2"/>
  <c r="L68" i="2" s="1"/>
  <c r="G79" i="3"/>
  <c r="G84" i="3"/>
  <c r="G91" i="3"/>
  <c r="I84" i="3"/>
  <c r="I88" i="3"/>
  <c r="G92" i="3"/>
  <c r="I92" i="3"/>
  <c r="G101" i="3"/>
  <c r="G76" i="3"/>
  <c r="G80" i="3"/>
  <c r="G89" i="3"/>
  <c r="G95" i="3"/>
  <c r="G77" i="3"/>
  <c r="G90" i="3"/>
  <c r="G68" i="3"/>
  <c r="G81" i="3"/>
  <c r="G96" i="3"/>
  <c r="G99" i="3"/>
  <c r="G93" i="3"/>
  <c r="G74" i="3"/>
  <c r="G71" i="3"/>
  <c r="G78" i="3"/>
  <c r="G82" i="3"/>
  <c r="G88" i="3"/>
  <c r="G100" i="3"/>
  <c r="G85" i="3"/>
  <c r="G94" i="3"/>
  <c r="I96" i="3"/>
  <c r="M101" i="3"/>
  <c r="Q101" i="3" s="1"/>
  <c r="M99" i="3"/>
  <c r="Q99" i="3" s="1"/>
  <c r="M97" i="3"/>
  <c r="Q97" i="3" s="1"/>
  <c r="M93" i="3"/>
  <c r="Q93" i="3" s="1"/>
  <c r="M91" i="3"/>
  <c r="Q91" i="3" s="1"/>
  <c r="M89" i="3"/>
  <c r="Q89" i="3" s="1"/>
  <c r="M87" i="3"/>
  <c r="Q87" i="3" s="1"/>
  <c r="M85" i="3"/>
  <c r="Q85" i="3" s="1"/>
  <c r="M83" i="3"/>
  <c r="Q83" i="3" s="1"/>
  <c r="M81" i="3"/>
  <c r="Q81" i="3" s="1"/>
  <c r="M79" i="3"/>
  <c r="Q79" i="3" s="1"/>
  <c r="M77" i="3"/>
  <c r="Q77" i="3" s="1"/>
  <c r="M75" i="3"/>
  <c r="Q75" i="3" s="1"/>
  <c r="M73" i="3"/>
  <c r="Q73" i="3" s="1"/>
  <c r="M71" i="3"/>
  <c r="Q71" i="3" s="1"/>
  <c r="M69" i="3"/>
  <c r="Q69" i="3" s="1"/>
  <c r="M67" i="3"/>
  <c r="Q67" i="3" s="1"/>
  <c r="M65" i="3"/>
  <c r="Q65" i="3" s="1"/>
  <c r="M63" i="3"/>
  <c r="Q63" i="3" s="1"/>
  <c r="M61" i="3"/>
  <c r="Q61" i="3" s="1"/>
  <c r="M59" i="3"/>
  <c r="Q59" i="3" s="1"/>
  <c r="M57" i="3"/>
  <c r="Q57" i="3" s="1"/>
  <c r="M55" i="3"/>
  <c r="Q55" i="3" s="1"/>
  <c r="M53" i="3"/>
  <c r="Q53" i="3" s="1"/>
  <c r="M51" i="3"/>
  <c r="Q51" i="3" s="1"/>
  <c r="M49" i="3"/>
  <c r="Q49" i="3" s="1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M100" i="3"/>
  <c r="Q100" i="3" s="1"/>
  <c r="M98" i="3"/>
  <c r="Q98" i="3" s="1"/>
  <c r="M96" i="3"/>
  <c r="Q96" i="3" s="1"/>
  <c r="M94" i="3"/>
  <c r="Q94" i="3" s="1"/>
  <c r="M92" i="3"/>
  <c r="Q92" i="3" s="1"/>
  <c r="M90" i="3"/>
  <c r="Q90" i="3" s="1"/>
  <c r="M88" i="3"/>
  <c r="Q88" i="3" s="1"/>
  <c r="M86" i="3"/>
  <c r="Q86" i="3" s="1"/>
  <c r="M84" i="3"/>
  <c r="Q84" i="3" s="1"/>
  <c r="M82" i="3"/>
  <c r="Q82" i="3" s="1"/>
  <c r="M80" i="3"/>
  <c r="Q80" i="3" s="1"/>
  <c r="M78" i="3"/>
  <c r="Q78" i="3" s="1"/>
  <c r="M76" i="3"/>
  <c r="Q76" i="3" s="1"/>
  <c r="M74" i="3"/>
  <c r="Q74" i="3" s="1"/>
  <c r="M72" i="3"/>
  <c r="Q72" i="3" s="1"/>
  <c r="M70" i="3"/>
  <c r="Q70" i="3" s="1"/>
  <c r="M68" i="3"/>
  <c r="Q68" i="3" s="1"/>
  <c r="M66" i="3"/>
  <c r="Q66" i="3" s="1"/>
  <c r="M64" i="3"/>
  <c r="Q64" i="3" s="1"/>
  <c r="M62" i="3"/>
  <c r="Q62" i="3" s="1"/>
  <c r="M60" i="3"/>
  <c r="Q60" i="3" s="1"/>
  <c r="M58" i="3"/>
  <c r="Q58" i="3" s="1"/>
  <c r="M56" i="3"/>
  <c r="Q56" i="3" s="1"/>
  <c r="M54" i="3"/>
  <c r="Q54" i="3" s="1"/>
  <c r="M52" i="3"/>
  <c r="Q52" i="3" s="1"/>
  <c r="I40" i="3"/>
  <c r="I42" i="3"/>
  <c r="I44" i="3"/>
  <c r="I46" i="3"/>
  <c r="J101" i="3"/>
  <c r="J99" i="3"/>
  <c r="J97" i="3"/>
  <c r="J95" i="3"/>
  <c r="J93" i="3"/>
  <c r="J91" i="3"/>
  <c r="J89" i="3"/>
  <c r="J87" i="3"/>
  <c r="J85" i="3"/>
  <c r="J83" i="3"/>
  <c r="J81" i="3"/>
  <c r="J79" i="3"/>
  <c r="J77" i="3"/>
  <c r="J75" i="3"/>
  <c r="J73" i="3"/>
  <c r="I74" i="3"/>
  <c r="I76" i="3"/>
  <c r="I58" i="3"/>
  <c r="I66" i="3"/>
  <c r="J76" i="3"/>
  <c r="I78" i="3"/>
  <c r="M24" i="3"/>
  <c r="Q24" i="3" s="1"/>
  <c r="M26" i="3"/>
  <c r="Q26" i="3" s="1"/>
  <c r="M28" i="3"/>
  <c r="Q28" i="3" s="1"/>
  <c r="M30" i="3"/>
  <c r="Q30" i="3" s="1"/>
  <c r="M32" i="3"/>
  <c r="Q32" i="3" s="1"/>
  <c r="M34" i="3"/>
  <c r="Q34" i="3" s="1"/>
  <c r="M36" i="3"/>
  <c r="Q36" i="3" s="1"/>
  <c r="M38" i="3"/>
  <c r="Q38" i="3" s="1"/>
  <c r="M40" i="3"/>
  <c r="Q40" i="3" s="1"/>
  <c r="M42" i="3"/>
  <c r="Q42" i="3" s="1"/>
  <c r="M44" i="3"/>
  <c r="Q44" i="3" s="1"/>
  <c r="M46" i="3"/>
  <c r="Q46" i="3" s="1"/>
  <c r="I50" i="3"/>
  <c r="J51" i="3"/>
  <c r="J55" i="3"/>
  <c r="J58" i="3"/>
  <c r="J66" i="3"/>
  <c r="J78" i="3"/>
  <c r="I80" i="3"/>
  <c r="J47" i="3"/>
  <c r="J50" i="3"/>
  <c r="J80" i="3"/>
  <c r="I82" i="3"/>
  <c r="H101" i="2"/>
  <c r="L101" i="2" s="1"/>
  <c r="H98" i="2"/>
  <c r="L98" i="2" s="1"/>
  <c r="H95" i="2"/>
  <c r="L95" i="2" s="1"/>
  <c r="Q103" i="2"/>
  <c r="Q102" i="2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C202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H84" i="2" l="1"/>
  <c r="L84" i="2" s="1"/>
  <c r="H91" i="2"/>
  <c r="L91" i="2" s="1"/>
  <c r="H87" i="2"/>
  <c r="L87" i="2" s="1"/>
  <c r="H41" i="2"/>
  <c r="L41" i="2" s="1"/>
  <c r="H70" i="3"/>
  <c r="H44" i="2"/>
  <c r="L44" i="2" s="1"/>
  <c r="H47" i="2"/>
  <c r="L47" i="2" s="1"/>
  <c r="H54" i="2"/>
  <c r="L54" i="2" s="1"/>
  <c r="H78" i="7"/>
  <c r="L78" i="7" s="1"/>
  <c r="H46" i="7"/>
  <c r="L46" i="7" s="1"/>
  <c r="H51" i="7"/>
  <c r="L51" i="7" s="1"/>
  <c r="H25" i="7"/>
  <c r="L25" i="7" s="1"/>
  <c r="H83" i="7"/>
  <c r="L83" i="7" s="1"/>
  <c r="H19" i="7"/>
  <c r="L19" i="7" s="1"/>
  <c r="H57" i="7"/>
  <c r="L57" i="7" s="1"/>
  <c r="H30" i="7"/>
  <c r="L30" i="7" s="1"/>
  <c r="H3" i="7"/>
  <c r="L3" i="7" s="1"/>
  <c r="H62" i="7"/>
  <c r="L62" i="7" s="1"/>
  <c r="H35" i="7"/>
  <c r="L35" i="7" s="1"/>
  <c r="H93" i="7"/>
  <c r="L93" i="7" s="1"/>
  <c r="H9" i="7"/>
  <c r="L9" i="7" s="1"/>
  <c r="H67" i="7"/>
  <c r="L67" i="7" s="1"/>
  <c r="H41" i="7"/>
  <c r="L41" i="7" s="1"/>
  <c r="H14" i="7"/>
  <c r="L14" i="7" s="1"/>
  <c r="H98" i="7"/>
  <c r="L98" i="7" s="1"/>
  <c r="H73" i="7"/>
  <c r="L73" i="7" s="1"/>
  <c r="H2" i="7"/>
  <c r="L2" i="7" s="1"/>
  <c r="H16" i="7"/>
  <c r="L16" i="7" s="1"/>
  <c r="H80" i="7"/>
  <c r="L80" i="7" s="1"/>
  <c r="H77" i="7"/>
  <c r="L77" i="7" s="1"/>
  <c r="H75" i="7"/>
  <c r="L75" i="7" s="1"/>
  <c r="H69" i="7"/>
  <c r="L69" i="7" s="1"/>
  <c r="H20" i="7"/>
  <c r="L20" i="7" s="1"/>
  <c r="H84" i="7"/>
  <c r="L84" i="7" s="1"/>
  <c r="H71" i="7"/>
  <c r="L71" i="7" s="1"/>
  <c r="H70" i="7"/>
  <c r="L70" i="7" s="1"/>
  <c r="H85" i="7"/>
  <c r="L85" i="7" s="1"/>
  <c r="H63" i="7"/>
  <c r="L63" i="7" s="1"/>
  <c r="H24" i="7"/>
  <c r="L24" i="7" s="1"/>
  <c r="H88" i="7"/>
  <c r="L88" i="7" s="1"/>
  <c r="H66" i="7"/>
  <c r="L66" i="7" s="1"/>
  <c r="H86" i="7"/>
  <c r="L86" i="7" s="1"/>
  <c r="H65" i="7"/>
  <c r="L65" i="7" s="1"/>
  <c r="H58" i="7"/>
  <c r="L58" i="7" s="1"/>
  <c r="H28" i="7"/>
  <c r="L28" i="7" s="1"/>
  <c r="H92" i="7"/>
  <c r="L92" i="7" s="1"/>
  <c r="H87" i="7"/>
  <c r="L87" i="7" s="1"/>
  <c r="H61" i="7"/>
  <c r="L61" i="7" s="1"/>
  <c r="H59" i="7"/>
  <c r="L59" i="7" s="1"/>
  <c r="H53" i="7"/>
  <c r="L53" i="7" s="1"/>
  <c r="H89" i="7"/>
  <c r="L89" i="7" s="1"/>
  <c r="H76" i="7"/>
  <c r="L76" i="7" s="1"/>
  <c r="H81" i="7"/>
  <c r="L81" i="7" s="1"/>
  <c r="H32" i="7"/>
  <c r="L32" i="7" s="1"/>
  <c r="H96" i="7"/>
  <c r="L96" i="7" s="1"/>
  <c r="H55" i="7"/>
  <c r="L55" i="7" s="1"/>
  <c r="H54" i="7"/>
  <c r="L54" i="7" s="1"/>
  <c r="H90" i="7"/>
  <c r="L90" i="7" s="1"/>
  <c r="H47" i="7"/>
  <c r="L47" i="7" s="1"/>
  <c r="H36" i="7"/>
  <c r="L36" i="7" s="1"/>
  <c r="H100" i="7"/>
  <c r="L100" i="7" s="1"/>
  <c r="H50" i="7"/>
  <c r="L50" i="7" s="1"/>
  <c r="H91" i="7"/>
  <c r="L91" i="7" s="1"/>
  <c r="H49" i="7"/>
  <c r="L49" i="7" s="1"/>
  <c r="H42" i="7"/>
  <c r="L42" i="7" s="1"/>
  <c r="H74" i="7"/>
  <c r="L74" i="7" s="1"/>
  <c r="H40" i="7"/>
  <c r="L40" i="7" s="1"/>
  <c r="H45" i="7"/>
  <c r="L45" i="7" s="1"/>
  <c r="H43" i="7"/>
  <c r="L43" i="7" s="1"/>
  <c r="H37" i="7"/>
  <c r="L37" i="7" s="1"/>
  <c r="H44" i="7"/>
  <c r="L44" i="7" s="1"/>
  <c r="H39" i="7"/>
  <c r="L39" i="7" s="1"/>
  <c r="H38" i="7"/>
  <c r="L38" i="7" s="1"/>
  <c r="H95" i="7"/>
  <c r="L95" i="7" s="1"/>
  <c r="H31" i="7"/>
  <c r="L31" i="7" s="1"/>
  <c r="H94" i="7"/>
  <c r="L94" i="7" s="1"/>
  <c r="H48" i="7"/>
  <c r="L48" i="7" s="1"/>
  <c r="H34" i="7"/>
  <c r="L34" i="7" s="1"/>
  <c r="H33" i="7"/>
  <c r="L33" i="7" s="1"/>
  <c r="H26" i="7"/>
  <c r="L26" i="7" s="1"/>
  <c r="H52" i="7"/>
  <c r="L52" i="7" s="1"/>
  <c r="H29" i="7"/>
  <c r="L29" i="7" s="1"/>
  <c r="H27" i="7"/>
  <c r="L27" i="7" s="1"/>
  <c r="H21" i="7"/>
  <c r="L21" i="7" s="1"/>
  <c r="H56" i="7"/>
  <c r="L56" i="7" s="1"/>
  <c r="H23" i="7"/>
  <c r="L23" i="7" s="1"/>
  <c r="H22" i="7"/>
  <c r="L22" i="7" s="1"/>
  <c r="H99" i="7"/>
  <c r="L99" i="7" s="1"/>
  <c r="H15" i="7"/>
  <c r="L15" i="7" s="1"/>
  <c r="H5" i="7"/>
  <c r="L5" i="7" s="1"/>
  <c r="H79" i="7"/>
  <c r="L79" i="7" s="1"/>
  <c r="H60" i="7"/>
  <c r="L60" i="7" s="1"/>
  <c r="H18" i="7"/>
  <c r="L18" i="7" s="1"/>
  <c r="H17" i="7"/>
  <c r="L17" i="7" s="1"/>
  <c r="H10" i="7"/>
  <c r="L10" i="7" s="1"/>
  <c r="H101" i="7"/>
  <c r="L101" i="7" s="1"/>
  <c r="H64" i="7"/>
  <c r="L64" i="7" s="1"/>
  <c r="H97" i="7"/>
  <c r="L97" i="7" s="1"/>
  <c r="H13" i="7"/>
  <c r="L13" i="7" s="1"/>
  <c r="H11" i="7"/>
  <c r="L11" i="7" s="1"/>
  <c r="H82" i="7"/>
  <c r="L82" i="7" s="1"/>
  <c r="H4" i="7"/>
  <c r="L4" i="7" s="1"/>
  <c r="H68" i="7"/>
  <c r="L68" i="7" s="1"/>
  <c r="H7" i="7"/>
  <c r="L7" i="7" s="1"/>
  <c r="H6" i="7"/>
  <c r="L6" i="7" s="1"/>
  <c r="H8" i="7"/>
  <c r="L8" i="7" s="1"/>
  <c r="H72" i="7"/>
  <c r="L72" i="7" s="1"/>
  <c r="H12" i="7"/>
  <c r="L12" i="7" s="1"/>
  <c r="J23" i="7"/>
  <c r="N23" i="7" s="1"/>
  <c r="J24" i="7"/>
  <c r="N24" i="7" s="1"/>
  <c r="J82" i="7"/>
  <c r="N82" i="7" s="1"/>
  <c r="J55" i="7"/>
  <c r="N55" i="7" s="1"/>
  <c r="J29" i="7"/>
  <c r="N29" i="7" s="1"/>
  <c r="J56" i="7"/>
  <c r="N56" i="7" s="1"/>
  <c r="J61" i="7"/>
  <c r="N61" i="7" s="1"/>
  <c r="J87" i="7"/>
  <c r="N87" i="7" s="1"/>
  <c r="J34" i="7"/>
  <c r="N34" i="7" s="1"/>
  <c r="J7" i="7"/>
  <c r="N7" i="7" s="1"/>
  <c r="J92" i="7"/>
  <c r="N92" i="7" s="1"/>
  <c r="J8" i="7"/>
  <c r="N8" i="7" s="1"/>
  <c r="J66" i="7"/>
  <c r="N66" i="7" s="1"/>
  <c r="J77" i="7"/>
  <c r="N77" i="7" s="1"/>
  <c r="J50" i="7"/>
  <c r="N50" i="7" s="1"/>
  <c r="J39" i="7"/>
  <c r="N39" i="7" s="1"/>
  <c r="J13" i="7"/>
  <c r="N13" i="7" s="1"/>
  <c r="J40" i="7"/>
  <c r="N40" i="7" s="1"/>
  <c r="J97" i="7"/>
  <c r="N97" i="7" s="1"/>
  <c r="J71" i="7"/>
  <c r="N71" i="7" s="1"/>
  <c r="J45" i="7"/>
  <c r="N45" i="7" s="1"/>
  <c r="J72" i="7"/>
  <c r="N72" i="7" s="1"/>
  <c r="J18" i="7"/>
  <c r="N18" i="7" s="1"/>
  <c r="J33" i="7"/>
  <c r="N33" i="7" s="1"/>
  <c r="J95" i="7"/>
  <c r="N95" i="7" s="1"/>
  <c r="J48" i="7"/>
  <c r="N48" i="7" s="1"/>
  <c r="J26" i="7"/>
  <c r="N26" i="7" s="1"/>
  <c r="J19" i="7"/>
  <c r="N19" i="7" s="1"/>
  <c r="J27" i="7"/>
  <c r="N27" i="7" s="1"/>
  <c r="J21" i="7"/>
  <c r="N21" i="7" s="1"/>
  <c r="J98" i="7"/>
  <c r="N98" i="7" s="1"/>
  <c r="J14" i="7"/>
  <c r="N14" i="7" s="1"/>
  <c r="J44" i="7"/>
  <c r="N44" i="7" s="1"/>
  <c r="J22" i="7"/>
  <c r="N22" i="7" s="1"/>
  <c r="J99" i="7"/>
  <c r="N99" i="7" s="1"/>
  <c r="J15" i="7"/>
  <c r="N15" i="7" s="1"/>
  <c r="J36" i="7"/>
  <c r="N36" i="7" s="1"/>
  <c r="J9" i="7"/>
  <c r="N9" i="7" s="1"/>
  <c r="J17" i="7"/>
  <c r="N17" i="7" s="1"/>
  <c r="J32" i="7"/>
  <c r="N32" i="7" s="1"/>
  <c r="J10" i="7"/>
  <c r="N10" i="7" s="1"/>
  <c r="J3" i="7"/>
  <c r="N3" i="7" s="1"/>
  <c r="J41" i="7"/>
  <c r="N41" i="7" s="1"/>
  <c r="J88" i="7"/>
  <c r="N88" i="7" s="1"/>
  <c r="J11" i="7"/>
  <c r="N11" i="7" s="1"/>
  <c r="J5" i="7"/>
  <c r="N5" i="7" s="1"/>
  <c r="J83" i="7"/>
  <c r="N83" i="7" s="1"/>
  <c r="J60" i="7"/>
  <c r="N60" i="7" s="1"/>
  <c r="J28" i="7"/>
  <c r="N28" i="7" s="1"/>
  <c r="J6" i="7"/>
  <c r="N6" i="7" s="1"/>
  <c r="J20" i="7"/>
  <c r="N20" i="7" s="1"/>
  <c r="J78" i="7"/>
  <c r="N78" i="7" s="1"/>
  <c r="J38" i="7"/>
  <c r="N38" i="7" s="1"/>
  <c r="J16" i="7"/>
  <c r="N16" i="7" s="1"/>
  <c r="J79" i="7"/>
  <c r="N79" i="7" s="1"/>
  <c r="J73" i="7"/>
  <c r="N73" i="7" s="1"/>
  <c r="J43" i="7"/>
  <c r="N43" i="7" s="1"/>
  <c r="J101" i="7"/>
  <c r="N101" i="7" s="1"/>
  <c r="J81" i="7"/>
  <c r="N81" i="7" s="1"/>
  <c r="J74" i="7"/>
  <c r="N74" i="7" s="1"/>
  <c r="J67" i="7"/>
  <c r="N67" i="7" s="1"/>
  <c r="J96" i="7"/>
  <c r="N96" i="7" s="1"/>
  <c r="J12" i="7"/>
  <c r="N12" i="7" s="1"/>
  <c r="J75" i="7"/>
  <c r="N75" i="7" s="1"/>
  <c r="J69" i="7"/>
  <c r="N69" i="7" s="1"/>
  <c r="J4" i="7"/>
  <c r="N4" i="7" s="1"/>
  <c r="J62" i="7"/>
  <c r="N62" i="7" s="1"/>
  <c r="J31" i="7"/>
  <c r="N31" i="7" s="1"/>
  <c r="J70" i="7"/>
  <c r="N70" i="7" s="1"/>
  <c r="J85" i="7"/>
  <c r="N85" i="7" s="1"/>
  <c r="J63" i="7"/>
  <c r="N63" i="7" s="1"/>
  <c r="J57" i="7"/>
  <c r="N57" i="7" s="1"/>
  <c r="J86" i="7"/>
  <c r="N86" i="7" s="1"/>
  <c r="J65" i="7"/>
  <c r="N65" i="7" s="1"/>
  <c r="J80" i="7"/>
  <c r="N80" i="7" s="1"/>
  <c r="J58" i="7"/>
  <c r="N58" i="7" s="1"/>
  <c r="J51" i="7"/>
  <c r="N51" i="7" s="1"/>
  <c r="J2" i="7"/>
  <c r="N2" i="7" s="1"/>
  <c r="J59" i="7"/>
  <c r="N59" i="7" s="1"/>
  <c r="J100" i="7"/>
  <c r="N100" i="7" s="1"/>
  <c r="J53" i="7"/>
  <c r="N53" i="7" s="1"/>
  <c r="J46" i="7"/>
  <c r="N46" i="7" s="1"/>
  <c r="J76" i="7"/>
  <c r="N76" i="7" s="1"/>
  <c r="J54" i="7"/>
  <c r="N54" i="7" s="1"/>
  <c r="J47" i="7"/>
  <c r="N47" i="7" s="1"/>
  <c r="J89" i="7"/>
  <c r="N89" i="7" s="1"/>
  <c r="J68" i="7"/>
  <c r="N68" i="7" s="1"/>
  <c r="J25" i="7"/>
  <c r="N25" i="7" s="1"/>
  <c r="J91" i="7"/>
  <c r="N91" i="7" s="1"/>
  <c r="J49" i="7"/>
  <c r="N49" i="7" s="1"/>
  <c r="J90" i="7"/>
  <c r="N90" i="7" s="1"/>
  <c r="J64" i="7"/>
  <c r="N64" i="7" s="1"/>
  <c r="J42" i="7"/>
  <c r="N42" i="7" s="1"/>
  <c r="J84" i="7"/>
  <c r="N84" i="7" s="1"/>
  <c r="J35" i="7"/>
  <c r="N35" i="7" s="1"/>
  <c r="J93" i="7"/>
  <c r="N93" i="7" s="1"/>
  <c r="J37" i="7"/>
  <c r="N37" i="7" s="1"/>
  <c r="J30" i="7"/>
  <c r="N30" i="7" s="1"/>
  <c r="J94" i="7"/>
  <c r="N94" i="7" s="1"/>
  <c r="J52" i="7"/>
  <c r="N52" i="7" s="1"/>
  <c r="I87" i="7"/>
  <c r="M87" i="7" s="1"/>
  <c r="I88" i="7"/>
  <c r="M88" i="7" s="1"/>
  <c r="I93" i="7"/>
  <c r="M93" i="7" s="1"/>
  <c r="I32" i="7"/>
  <c r="M32" i="7" s="1"/>
  <c r="I2" i="7"/>
  <c r="M2" i="7" s="1"/>
  <c r="I18" i="7"/>
  <c r="M18" i="7" s="1"/>
  <c r="I11" i="7"/>
  <c r="M11" i="7" s="1"/>
  <c r="I5" i="7"/>
  <c r="M5" i="7" s="1"/>
  <c r="I78" i="7"/>
  <c r="M78" i="7" s="1"/>
  <c r="I36" i="7"/>
  <c r="M36" i="7" s="1"/>
  <c r="I97" i="7"/>
  <c r="M97" i="7" s="1"/>
  <c r="I13" i="7"/>
  <c r="M13" i="7" s="1"/>
  <c r="I6" i="7"/>
  <c r="M6" i="7" s="1"/>
  <c r="I73" i="7"/>
  <c r="M73" i="7" s="1"/>
  <c r="I22" i="7"/>
  <c r="M22" i="7" s="1"/>
  <c r="I40" i="7"/>
  <c r="M40" i="7" s="1"/>
  <c r="I92" i="7"/>
  <c r="M92" i="7" s="1"/>
  <c r="I7" i="7"/>
  <c r="M7" i="7" s="1"/>
  <c r="I79" i="7"/>
  <c r="M79" i="7" s="1"/>
  <c r="I67" i="7"/>
  <c r="M67" i="7" s="1"/>
  <c r="I44" i="7"/>
  <c r="M44" i="7" s="1"/>
  <c r="I101" i="7"/>
  <c r="M101" i="7" s="1"/>
  <c r="I81" i="7"/>
  <c r="M81" i="7" s="1"/>
  <c r="I74" i="7"/>
  <c r="M74" i="7" s="1"/>
  <c r="I62" i="7"/>
  <c r="M62" i="7" s="1"/>
  <c r="I10" i="7"/>
  <c r="M10" i="7" s="1"/>
  <c r="I48" i="7"/>
  <c r="M48" i="7" s="1"/>
  <c r="I82" i="7"/>
  <c r="M82" i="7" s="1"/>
  <c r="I96" i="7"/>
  <c r="M96" i="7" s="1"/>
  <c r="I75" i="7"/>
  <c r="M75" i="7" s="1"/>
  <c r="I69" i="7"/>
  <c r="M69" i="7" s="1"/>
  <c r="I57" i="7"/>
  <c r="M57" i="7" s="1"/>
  <c r="I52" i="7"/>
  <c r="M52" i="7" s="1"/>
  <c r="I77" i="7"/>
  <c r="M77" i="7" s="1"/>
  <c r="I70" i="7"/>
  <c r="M70" i="7" s="1"/>
  <c r="I85" i="7"/>
  <c r="M85" i="7" s="1"/>
  <c r="I63" i="7"/>
  <c r="M63" i="7" s="1"/>
  <c r="I51" i="7"/>
  <c r="M51" i="7" s="1"/>
  <c r="I17" i="7"/>
  <c r="M17" i="7" s="1"/>
  <c r="I83" i="7"/>
  <c r="M83" i="7" s="1"/>
  <c r="I56" i="7"/>
  <c r="M56" i="7" s="1"/>
  <c r="I71" i="7"/>
  <c r="M71" i="7" s="1"/>
  <c r="I86" i="7"/>
  <c r="M86" i="7" s="1"/>
  <c r="I65" i="7"/>
  <c r="M65" i="7" s="1"/>
  <c r="I100" i="7"/>
  <c r="M100" i="7" s="1"/>
  <c r="I58" i="7"/>
  <c r="M58" i="7" s="1"/>
  <c r="I46" i="7"/>
  <c r="M46" i="7" s="1"/>
  <c r="I23" i="7"/>
  <c r="M23" i="7" s="1"/>
  <c r="I60" i="7"/>
  <c r="M60" i="7" s="1"/>
  <c r="I66" i="7"/>
  <c r="M66" i="7" s="1"/>
  <c r="I59" i="7"/>
  <c r="M59" i="7" s="1"/>
  <c r="I53" i="7"/>
  <c r="M53" i="7" s="1"/>
  <c r="I41" i="7"/>
  <c r="M41" i="7" s="1"/>
  <c r="I64" i="7"/>
  <c r="M64" i="7" s="1"/>
  <c r="I61" i="7"/>
  <c r="M61" i="7" s="1"/>
  <c r="I54" i="7"/>
  <c r="M54" i="7" s="1"/>
  <c r="I90" i="7"/>
  <c r="M90" i="7" s="1"/>
  <c r="I47" i="7"/>
  <c r="M47" i="7" s="1"/>
  <c r="I89" i="7"/>
  <c r="M89" i="7" s="1"/>
  <c r="I35" i="7"/>
  <c r="M35" i="7" s="1"/>
  <c r="I14" i="7"/>
  <c r="M14" i="7" s="1"/>
  <c r="I29" i="7"/>
  <c r="M29" i="7" s="1"/>
  <c r="I4" i="7"/>
  <c r="M4" i="7" s="1"/>
  <c r="I68" i="7"/>
  <c r="M68" i="7" s="1"/>
  <c r="I55" i="7"/>
  <c r="M55" i="7" s="1"/>
  <c r="I91" i="7"/>
  <c r="M91" i="7" s="1"/>
  <c r="I49" i="7"/>
  <c r="M49" i="7" s="1"/>
  <c r="I42" i="7"/>
  <c r="M42" i="7" s="1"/>
  <c r="I84" i="7"/>
  <c r="M84" i="7" s="1"/>
  <c r="I30" i="7"/>
  <c r="M30" i="7" s="1"/>
  <c r="I8" i="7"/>
  <c r="M8" i="7" s="1"/>
  <c r="I72" i="7"/>
  <c r="M72" i="7" s="1"/>
  <c r="I50" i="7"/>
  <c r="M50" i="7" s="1"/>
  <c r="I43" i="7"/>
  <c r="M43" i="7" s="1"/>
  <c r="I37" i="7"/>
  <c r="M37" i="7" s="1"/>
  <c r="I25" i="7"/>
  <c r="M25" i="7" s="1"/>
  <c r="I28" i="7"/>
  <c r="M28" i="7" s="1"/>
  <c r="I12" i="7"/>
  <c r="M12" i="7" s="1"/>
  <c r="I76" i="7"/>
  <c r="M76" i="7" s="1"/>
  <c r="I45" i="7"/>
  <c r="M45" i="7" s="1"/>
  <c r="I38" i="7"/>
  <c r="M38" i="7" s="1"/>
  <c r="I31" i="7"/>
  <c r="M31" i="7" s="1"/>
  <c r="I94" i="7"/>
  <c r="M94" i="7" s="1"/>
  <c r="I19" i="7"/>
  <c r="M19" i="7" s="1"/>
  <c r="I15" i="7"/>
  <c r="M15" i="7" s="1"/>
  <c r="I16" i="7"/>
  <c r="M16" i="7" s="1"/>
  <c r="I80" i="7"/>
  <c r="M80" i="7" s="1"/>
  <c r="I39" i="7"/>
  <c r="M39" i="7" s="1"/>
  <c r="I33" i="7"/>
  <c r="M33" i="7" s="1"/>
  <c r="I95" i="7"/>
  <c r="M95" i="7" s="1"/>
  <c r="I26" i="7"/>
  <c r="M26" i="7" s="1"/>
  <c r="I98" i="7"/>
  <c r="M98" i="7" s="1"/>
  <c r="I20" i="7"/>
  <c r="M20" i="7" s="1"/>
  <c r="I34" i="7"/>
  <c r="M34" i="7" s="1"/>
  <c r="I27" i="7"/>
  <c r="M27" i="7" s="1"/>
  <c r="I21" i="7"/>
  <c r="M21" i="7" s="1"/>
  <c r="I9" i="7"/>
  <c r="M9" i="7" s="1"/>
  <c r="I24" i="7"/>
  <c r="M24" i="7" s="1"/>
  <c r="I99" i="7"/>
  <c r="M99" i="7" s="1"/>
  <c r="I3" i="7"/>
  <c r="M3" i="7" s="1"/>
  <c r="G51" i="7"/>
  <c r="K51" i="7" s="1"/>
  <c r="G78" i="7"/>
  <c r="K78" i="7" s="1"/>
  <c r="G83" i="7"/>
  <c r="K83" i="7" s="1"/>
  <c r="G19" i="7"/>
  <c r="K19" i="7" s="1"/>
  <c r="G30" i="7"/>
  <c r="K30" i="7" s="1"/>
  <c r="G3" i="7"/>
  <c r="K3" i="7" s="1"/>
  <c r="G62" i="7"/>
  <c r="K62" i="7" s="1"/>
  <c r="G35" i="7"/>
  <c r="K35" i="7" s="1"/>
  <c r="G67" i="7"/>
  <c r="K67" i="7" s="1"/>
  <c r="G98" i="7"/>
  <c r="K98" i="7" s="1"/>
  <c r="G14" i="7"/>
  <c r="K14" i="7" s="1"/>
  <c r="G46" i="7"/>
  <c r="K46" i="7" s="1"/>
  <c r="G2" i="7"/>
  <c r="K2" i="7" s="1"/>
  <c r="G64" i="7"/>
  <c r="K64" i="7" s="1"/>
  <c r="G17" i="7"/>
  <c r="K17" i="7" s="1"/>
  <c r="G81" i="7"/>
  <c r="K81" i="7" s="1"/>
  <c r="G55" i="7"/>
  <c r="K55" i="7" s="1"/>
  <c r="G90" i="7"/>
  <c r="K90" i="7" s="1"/>
  <c r="G47" i="7"/>
  <c r="K47" i="7" s="1"/>
  <c r="G54" i="7"/>
  <c r="K54" i="7" s="1"/>
  <c r="G4" i="7"/>
  <c r="K4" i="7" s="1"/>
  <c r="G68" i="7"/>
  <c r="K68" i="7" s="1"/>
  <c r="G21" i="7"/>
  <c r="K21" i="7" s="1"/>
  <c r="G85" i="7"/>
  <c r="K85" i="7" s="1"/>
  <c r="G50" i="7"/>
  <c r="K50" i="7" s="1"/>
  <c r="G91" i="7"/>
  <c r="K91" i="7" s="1"/>
  <c r="G43" i="7"/>
  <c r="K43" i="7" s="1"/>
  <c r="G42" i="7"/>
  <c r="K42" i="7" s="1"/>
  <c r="G8" i="7"/>
  <c r="K8" i="7" s="1"/>
  <c r="G72" i="7"/>
  <c r="K72" i="7" s="1"/>
  <c r="G25" i="7"/>
  <c r="K25" i="7" s="1"/>
  <c r="G89" i="7"/>
  <c r="K89" i="7" s="1"/>
  <c r="G38" i="7"/>
  <c r="K38" i="7" s="1"/>
  <c r="G94" i="7"/>
  <c r="K94" i="7" s="1"/>
  <c r="G66" i="7"/>
  <c r="K66" i="7" s="1"/>
  <c r="G77" i="7"/>
  <c r="K77" i="7" s="1"/>
  <c r="G12" i="7"/>
  <c r="K12" i="7" s="1"/>
  <c r="G76" i="7"/>
  <c r="K76" i="7" s="1"/>
  <c r="G29" i="7"/>
  <c r="K29" i="7" s="1"/>
  <c r="G93" i="7"/>
  <c r="K93" i="7" s="1"/>
  <c r="G39" i="7"/>
  <c r="K39" i="7" s="1"/>
  <c r="G95" i="7"/>
  <c r="K95" i="7" s="1"/>
  <c r="G31" i="7"/>
  <c r="K31" i="7" s="1"/>
  <c r="G16" i="7"/>
  <c r="K16" i="7" s="1"/>
  <c r="G80" i="7"/>
  <c r="K80" i="7" s="1"/>
  <c r="G33" i="7"/>
  <c r="K33" i="7" s="1"/>
  <c r="G97" i="7"/>
  <c r="K97" i="7" s="1"/>
  <c r="G34" i="7"/>
  <c r="K34" i="7" s="1"/>
  <c r="G27" i="7"/>
  <c r="K27" i="7" s="1"/>
  <c r="G26" i="7"/>
  <c r="K26" i="7" s="1"/>
  <c r="G20" i="7"/>
  <c r="K20" i="7" s="1"/>
  <c r="G84" i="7"/>
  <c r="K84" i="7" s="1"/>
  <c r="G37" i="7"/>
  <c r="K37" i="7" s="1"/>
  <c r="G101" i="7"/>
  <c r="K101" i="7" s="1"/>
  <c r="G22" i="7"/>
  <c r="K22" i="7" s="1"/>
  <c r="G73" i="7"/>
  <c r="K73" i="7" s="1"/>
  <c r="G60" i="7"/>
  <c r="K60" i="7" s="1"/>
  <c r="G24" i="7"/>
  <c r="K24" i="7" s="1"/>
  <c r="G88" i="7"/>
  <c r="K88" i="7" s="1"/>
  <c r="G41" i="7"/>
  <c r="K41" i="7" s="1"/>
  <c r="G23" i="7"/>
  <c r="K23" i="7" s="1"/>
  <c r="G99" i="7"/>
  <c r="K99" i="7" s="1"/>
  <c r="G15" i="7"/>
  <c r="K15" i="7" s="1"/>
  <c r="G28" i="7"/>
  <c r="K28" i="7" s="1"/>
  <c r="G92" i="7"/>
  <c r="K92" i="7" s="1"/>
  <c r="G45" i="7"/>
  <c r="K45" i="7" s="1"/>
  <c r="G18" i="7"/>
  <c r="K18" i="7" s="1"/>
  <c r="G11" i="7"/>
  <c r="K11" i="7" s="1"/>
  <c r="G10" i="7"/>
  <c r="K10" i="7" s="1"/>
  <c r="G87" i="7"/>
  <c r="K87" i="7" s="1"/>
  <c r="G32" i="7"/>
  <c r="K32" i="7" s="1"/>
  <c r="G96" i="7"/>
  <c r="K96" i="7" s="1"/>
  <c r="G49" i="7"/>
  <c r="K49" i="7" s="1"/>
  <c r="G6" i="7"/>
  <c r="K6" i="7" s="1"/>
  <c r="G36" i="7"/>
  <c r="K36" i="7" s="1"/>
  <c r="G100" i="7"/>
  <c r="K100" i="7" s="1"/>
  <c r="G53" i="7"/>
  <c r="K53" i="7" s="1"/>
  <c r="G7" i="7"/>
  <c r="K7" i="7" s="1"/>
  <c r="G86" i="7"/>
  <c r="K86" i="7" s="1"/>
  <c r="G40" i="7"/>
  <c r="K40" i="7" s="1"/>
  <c r="G57" i="7"/>
  <c r="K57" i="7" s="1"/>
  <c r="G79" i="7"/>
  <c r="K79" i="7" s="1"/>
  <c r="G44" i="7"/>
  <c r="K44" i="7" s="1"/>
  <c r="G61" i="7"/>
  <c r="K61" i="7" s="1"/>
  <c r="G82" i="7"/>
  <c r="K82" i="7" s="1"/>
  <c r="G75" i="7"/>
  <c r="K75" i="7" s="1"/>
  <c r="G74" i="7"/>
  <c r="K74" i="7" s="1"/>
  <c r="G13" i="7"/>
  <c r="K13" i="7" s="1"/>
  <c r="G48" i="7"/>
  <c r="K48" i="7" s="1"/>
  <c r="G65" i="7"/>
  <c r="K65" i="7" s="1"/>
  <c r="G70" i="7"/>
  <c r="K70" i="7" s="1"/>
  <c r="G52" i="7"/>
  <c r="K52" i="7" s="1"/>
  <c r="G5" i="7"/>
  <c r="K5" i="7" s="1"/>
  <c r="G69" i="7"/>
  <c r="K69" i="7" s="1"/>
  <c r="G71" i="7"/>
  <c r="K71" i="7" s="1"/>
  <c r="G63" i="7"/>
  <c r="K63" i="7" s="1"/>
  <c r="G56" i="7"/>
  <c r="K56" i="7" s="1"/>
  <c r="G9" i="7"/>
  <c r="K9" i="7" s="1"/>
  <c r="G59" i="7"/>
  <c r="K59" i="7" s="1"/>
  <c r="G58" i="7"/>
  <c r="K58" i="7" s="1"/>
  <c r="M95" i="3"/>
  <c r="Q95" i="3" s="1"/>
  <c r="G87" i="3"/>
  <c r="G75" i="3"/>
  <c r="I35" i="3"/>
  <c r="M10" i="3"/>
  <c r="Q10" i="3" s="1"/>
  <c r="I87" i="2"/>
  <c r="M87" i="2" s="1"/>
  <c r="I71" i="2"/>
  <c r="M71" i="2" s="1"/>
  <c r="I84" i="2"/>
  <c r="M84" i="2" s="1"/>
  <c r="I83" i="2"/>
  <c r="M83" i="2" s="1"/>
  <c r="I49" i="2"/>
  <c r="M49" i="2" s="1"/>
  <c r="I96" i="2"/>
  <c r="M96" i="2" s="1"/>
  <c r="H99" i="2"/>
  <c r="L99" i="2" s="1"/>
  <c r="I91" i="2"/>
  <c r="M91" i="2" s="1"/>
  <c r="H59" i="2"/>
  <c r="L59" i="2" s="1"/>
  <c r="I100" i="2"/>
  <c r="M100" i="2" s="1"/>
  <c r="I35" i="2"/>
  <c r="M35" i="2" s="1"/>
  <c r="I76" i="2"/>
  <c r="M76" i="2" s="1"/>
  <c r="H96" i="2"/>
  <c r="L96" i="2" s="1"/>
  <c r="J94" i="2"/>
  <c r="N94" i="2" s="1"/>
  <c r="I32" i="2"/>
  <c r="M32" i="2" s="1"/>
  <c r="I79" i="2"/>
  <c r="M79" i="2" s="1"/>
  <c r="H76" i="2"/>
  <c r="L76" i="2" s="1"/>
  <c r="H90" i="2"/>
  <c r="L90" i="2" s="1"/>
  <c r="I40" i="2"/>
  <c r="M40" i="2" s="1"/>
  <c r="H89" i="2"/>
  <c r="L89" i="2" s="1"/>
  <c r="I86" i="2"/>
  <c r="M86" i="2" s="1"/>
  <c r="I98" i="2"/>
  <c r="M98" i="2" s="1"/>
  <c r="I82" i="2"/>
  <c r="M82" i="2" s="1"/>
  <c r="H83" i="2"/>
  <c r="L83" i="2" s="1"/>
  <c r="I47" i="2"/>
  <c r="M47" i="2" s="1"/>
  <c r="H79" i="2"/>
  <c r="L79" i="2" s="1"/>
  <c r="I44" i="2"/>
  <c r="M44" i="2" s="1"/>
  <c r="J43" i="2"/>
  <c r="N43" i="2" s="1"/>
  <c r="I101" i="2"/>
  <c r="M101" i="2" s="1"/>
  <c r="I92" i="2"/>
  <c r="M92" i="2" s="1"/>
  <c r="I41" i="2"/>
  <c r="M41" i="2" s="1"/>
  <c r="I89" i="2"/>
  <c r="M89" i="2" s="1"/>
  <c r="I94" i="2"/>
  <c r="M94" i="2" s="1"/>
  <c r="I81" i="2"/>
  <c r="M81" i="2" s="1"/>
  <c r="I38" i="2"/>
  <c r="M38" i="2" s="1"/>
  <c r="G65" i="2"/>
  <c r="K65" i="2" s="1"/>
  <c r="G90" i="2"/>
  <c r="K90" i="2" s="1"/>
  <c r="G88" i="2"/>
  <c r="K88" i="2" s="1"/>
  <c r="G93" i="2"/>
  <c r="K93" i="2" s="1"/>
  <c r="G89" i="2"/>
  <c r="K89" i="2" s="1"/>
  <c r="G80" i="2"/>
  <c r="K80" i="2" s="1"/>
  <c r="G75" i="2"/>
  <c r="K75" i="2" s="1"/>
  <c r="C102" i="1"/>
  <c r="G2" i="1" s="1"/>
  <c r="K2" i="1" s="1"/>
  <c r="G94" i="2"/>
  <c r="K94" i="2" s="1"/>
  <c r="P94" i="2" s="1"/>
  <c r="H57" i="2"/>
  <c r="L57" i="2" s="1"/>
  <c r="G78" i="2"/>
  <c r="K78" i="2" s="1"/>
  <c r="H40" i="2"/>
  <c r="L40" i="2" s="1"/>
  <c r="G95" i="2"/>
  <c r="K95" i="2" s="1"/>
  <c r="G99" i="2"/>
  <c r="K99" i="2" s="1"/>
  <c r="G37" i="2"/>
  <c r="K37" i="2" s="1"/>
  <c r="G98" i="2"/>
  <c r="K98" i="2" s="1"/>
  <c r="G81" i="2"/>
  <c r="K81" i="2" s="1"/>
  <c r="G73" i="2"/>
  <c r="K73" i="2" s="1"/>
  <c r="M68" i="4"/>
  <c r="G101" i="2"/>
  <c r="K101" i="2" s="1"/>
  <c r="M6" i="3"/>
  <c r="Q6" i="3" s="1"/>
  <c r="H72" i="2"/>
  <c r="L72" i="2" s="1"/>
  <c r="M84" i="4"/>
  <c r="M7" i="3"/>
  <c r="Q7" i="3" s="1"/>
  <c r="K56" i="4"/>
  <c r="I70" i="2"/>
  <c r="M70" i="2" s="1"/>
  <c r="M16" i="3"/>
  <c r="Q16" i="3" s="1"/>
  <c r="F104" i="3"/>
  <c r="I78" i="2"/>
  <c r="M78" i="2" s="1"/>
  <c r="I59" i="2"/>
  <c r="M59" i="2" s="1"/>
  <c r="N101" i="4"/>
  <c r="H29" i="2"/>
  <c r="L29" i="2" s="1"/>
  <c r="G66" i="2"/>
  <c r="K66" i="2" s="1"/>
  <c r="M53" i="4"/>
  <c r="G56" i="2"/>
  <c r="K56" i="2" s="1"/>
  <c r="G34" i="2"/>
  <c r="K34" i="2" s="1"/>
  <c r="G46" i="2"/>
  <c r="K46" i="2" s="1"/>
  <c r="G96" i="2"/>
  <c r="K96" i="2" s="1"/>
  <c r="H73" i="2"/>
  <c r="L73" i="2" s="1"/>
  <c r="I43" i="2"/>
  <c r="M43" i="2" s="1"/>
  <c r="I62" i="2"/>
  <c r="M62" i="2" s="1"/>
  <c r="I72" i="2"/>
  <c r="M72" i="2" s="1"/>
  <c r="N36" i="4"/>
  <c r="I75" i="2"/>
  <c r="M75" i="2" s="1"/>
  <c r="I24" i="2"/>
  <c r="M24" i="2" s="1"/>
  <c r="I52" i="2"/>
  <c r="M52" i="2" s="1"/>
  <c r="H65" i="2"/>
  <c r="L65" i="2" s="1"/>
  <c r="G76" i="2"/>
  <c r="K76" i="2" s="1"/>
  <c r="H53" i="2"/>
  <c r="L53" i="2" s="1"/>
  <c r="K10" i="4"/>
  <c r="G71" i="2"/>
  <c r="K71" i="2" s="1"/>
  <c r="I42" i="2"/>
  <c r="M42" i="2" s="1"/>
  <c r="G84" i="2"/>
  <c r="K84" i="2" s="1"/>
  <c r="H69" i="2"/>
  <c r="L69" i="2" s="1"/>
  <c r="I67" i="2"/>
  <c r="M67" i="2" s="1"/>
  <c r="I29" i="2"/>
  <c r="M29" i="2" s="1"/>
  <c r="G64" i="2"/>
  <c r="K64" i="2" s="1"/>
  <c r="G100" i="2"/>
  <c r="K100" i="2" s="1"/>
  <c r="I26" i="2"/>
  <c r="M26" i="2" s="1"/>
  <c r="I57" i="2"/>
  <c r="M57" i="2" s="1"/>
  <c r="I74" i="2"/>
  <c r="M74" i="2" s="1"/>
  <c r="K24" i="4"/>
  <c r="G39" i="2"/>
  <c r="K39" i="2" s="1"/>
  <c r="I58" i="2"/>
  <c r="M58" i="2" s="1"/>
  <c r="N30" i="4"/>
  <c r="N46" i="4"/>
  <c r="H55" i="2"/>
  <c r="L55" i="2" s="1"/>
  <c r="H45" i="2"/>
  <c r="L45" i="2" s="1"/>
  <c r="H23" i="2"/>
  <c r="L23" i="2" s="1"/>
  <c r="H38" i="2"/>
  <c r="L38" i="2" s="1"/>
  <c r="H37" i="2"/>
  <c r="L37" i="2" s="1"/>
  <c r="H100" i="2"/>
  <c r="L100" i="2" s="1"/>
  <c r="I63" i="2"/>
  <c r="M63" i="2" s="1"/>
  <c r="H39" i="2"/>
  <c r="L39" i="2" s="1"/>
  <c r="H77" i="2"/>
  <c r="L77" i="2" s="1"/>
  <c r="K41" i="4"/>
  <c r="H34" i="2"/>
  <c r="L34" i="2" s="1"/>
  <c r="H93" i="2"/>
  <c r="L93" i="2" s="1"/>
  <c r="H60" i="2"/>
  <c r="L60" i="2" s="1"/>
  <c r="I23" i="2"/>
  <c r="M23" i="2" s="1"/>
  <c r="I65" i="2"/>
  <c r="M65" i="2" s="1"/>
  <c r="N10" i="4"/>
  <c r="G87" i="2"/>
  <c r="K87" i="2" s="1"/>
  <c r="H86" i="2"/>
  <c r="L86" i="2" s="1"/>
  <c r="H50" i="2"/>
  <c r="L50" i="2" s="1"/>
  <c r="H88" i="2"/>
  <c r="L88" i="2" s="1"/>
  <c r="M45" i="3"/>
  <c r="Q45" i="3" s="1"/>
  <c r="I55" i="2"/>
  <c r="M55" i="2" s="1"/>
  <c r="N9" i="4"/>
  <c r="N69" i="4"/>
  <c r="H71" i="2"/>
  <c r="L71" i="2" s="1"/>
  <c r="M19" i="3"/>
  <c r="Q19" i="3" s="1"/>
  <c r="H80" i="2"/>
  <c r="L80" i="2" s="1"/>
  <c r="H43" i="2"/>
  <c r="L43" i="2" s="1"/>
  <c r="E104" i="3"/>
  <c r="I77" i="2"/>
  <c r="M77" i="2" s="1"/>
  <c r="I45" i="2"/>
  <c r="M45" i="2" s="1"/>
  <c r="I88" i="2"/>
  <c r="M88" i="2" s="1"/>
  <c r="N8" i="4"/>
  <c r="N70" i="4"/>
  <c r="H64" i="2"/>
  <c r="L64" i="2" s="1"/>
  <c r="M8" i="3"/>
  <c r="Q8" i="3" s="1"/>
  <c r="G67" i="2"/>
  <c r="K67" i="2" s="1"/>
  <c r="I30" i="2"/>
  <c r="M30" i="2" s="1"/>
  <c r="M20" i="3"/>
  <c r="Q20" i="3" s="1"/>
  <c r="G69" i="2"/>
  <c r="K69" i="2" s="1"/>
  <c r="G42" i="2"/>
  <c r="K42" i="2" s="1"/>
  <c r="G82" i="2"/>
  <c r="K82" i="2" s="1"/>
  <c r="N7" i="4"/>
  <c r="N71" i="4"/>
  <c r="I99" i="2"/>
  <c r="M99" i="2" s="1"/>
  <c r="I93" i="2"/>
  <c r="M93" i="2" s="1"/>
  <c r="I60" i="2"/>
  <c r="M60" i="2" s="1"/>
  <c r="I27" i="2"/>
  <c r="M27" i="2" s="1"/>
  <c r="I97" i="2"/>
  <c r="M97" i="2" s="1"/>
  <c r="H62" i="2"/>
  <c r="L62" i="2" s="1"/>
  <c r="H35" i="2"/>
  <c r="L35" i="2" s="1"/>
  <c r="I68" i="2"/>
  <c r="M68" i="2" s="1"/>
  <c r="N6" i="4"/>
  <c r="N85" i="4"/>
  <c r="M33" i="3"/>
  <c r="Q33" i="3" s="1"/>
  <c r="I80" i="2"/>
  <c r="M80" i="2" s="1"/>
  <c r="G57" i="2"/>
  <c r="K57" i="2" s="1"/>
  <c r="H24" i="2"/>
  <c r="L24" i="2" s="1"/>
  <c r="I90" i="2"/>
  <c r="M90" i="2" s="1"/>
  <c r="H52" i="2"/>
  <c r="L52" i="2" s="1"/>
  <c r="H32" i="2"/>
  <c r="L32" i="2" s="1"/>
  <c r="H58" i="2"/>
  <c r="L58" i="2" s="1"/>
  <c r="N39" i="4"/>
  <c r="N86" i="4"/>
  <c r="M21" i="3"/>
  <c r="Q21" i="3" s="1"/>
  <c r="H75" i="2"/>
  <c r="L75" i="2" s="1"/>
  <c r="I50" i="2"/>
  <c r="M50" i="2" s="1"/>
  <c r="I85" i="2"/>
  <c r="M85" i="2" s="1"/>
  <c r="I73" i="2"/>
  <c r="M73" i="2" s="1"/>
  <c r="G49" i="2"/>
  <c r="K49" i="2" s="1"/>
  <c r="I48" i="2"/>
  <c r="M48" i="2" s="1"/>
  <c r="N33" i="4"/>
  <c r="N42" i="4"/>
  <c r="H67" i="2"/>
  <c r="L67" i="2" s="1"/>
  <c r="G47" i="2"/>
  <c r="K47" i="2" s="1"/>
  <c r="H42" i="2"/>
  <c r="L42" i="2" s="1"/>
  <c r="L9" i="4"/>
  <c r="L92" i="4"/>
  <c r="J75" i="2"/>
  <c r="N75" i="2" s="1"/>
  <c r="J33" i="2"/>
  <c r="N33" i="2" s="1"/>
  <c r="J73" i="2"/>
  <c r="N73" i="2" s="1"/>
  <c r="J32" i="2"/>
  <c r="N32" i="2" s="1"/>
  <c r="J65" i="2"/>
  <c r="N65" i="2" s="1"/>
  <c r="L11" i="4"/>
  <c r="J68" i="2"/>
  <c r="N68" i="2" s="1"/>
  <c r="L8" i="4"/>
  <c r="M100" i="4"/>
  <c r="L56" i="4"/>
  <c r="J70" i="2"/>
  <c r="N70" i="2" s="1"/>
  <c r="J69" i="2"/>
  <c r="N69" i="2" s="1"/>
  <c r="G72" i="2"/>
  <c r="K72" i="2" s="1"/>
  <c r="L35" i="4"/>
  <c r="J35" i="2"/>
  <c r="N35" i="2" s="1"/>
  <c r="J91" i="2"/>
  <c r="N91" i="2" s="1"/>
  <c r="J82" i="2"/>
  <c r="N82" i="2" s="1"/>
  <c r="J77" i="2"/>
  <c r="N77" i="2" s="1"/>
  <c r="L7" i="4"/>
  <c r="L48" i="4"/>
  <c r="J67" i="2"/>
  <c r="N67" i="2" s="1"/>
  <c r="J24" i="2"/>
  <c r="N24" i="2" s="1"/>
  <c r="J55" i="2"/>
  <c r="N55" i="2" s="1"/>
  <c r="G29" i="2"/>
  <c r="K29" i="2" s="1"/>
  <c r="J96" i="2"/>
  <c r="N96" i="2" s="1"/>
  <c r="P96" i="2" s="1"/>
  <c r="J99" i="2"/>
  <c r="N99" i="2" s="1"/>
  <c r="L47" i="4"/>
  <c r="J63" i="2"/>
  <c r="N63" i="2" s="1"/>
  <c r="J62" i="2"/>
  <c r="N62" i="2" s="1"/>
  <c r="G26" i="2"/>
  <c r="K26" i="2" s="1"/>
  <c r="J48" i="2"/>
  <c r="N48" i="2" s="1"/>
  <c r="J98" i="2"/>
  <c r="N98" i="2" s="1"/>
  <c r="J57" i="2"/>
  <c r="N57" i="2" s="1"/>
  <c r="J40" i="2"/>
  <c r="N40" i="2" s="1"/>
  <c r="J18" i="2"/>
  <c r="N18" i="2" s="1"/>
  <c r="J12" i="2"/>
  <c r="N12" i="2" s="1"/>
  <c r="J11" i="2"/>
  <c r="N11" i="2" s="1"/>
  <c r="J78" i="2"/>
  <c r="N78" i="2" s="1"/>
  <c r="J21" i="2"/>
  <c r="N21" i="2" s="1"/>
  <c r="J66" i="2"/>
  <c r="N66" i="2" s="1"/>
  <c r="J2" i="2"/>
  <c r="N2" i="2" s="1"/>
  <c r="J17" i="2"/>
  <c r="N17" i="2" s="1"/>
  <c r="J5" i="2"/>
  <c r="N5" i="2" s="1"/>
  <c r="J56" i="2"/>
  <c r="N56" i="2" s="1"/>
  <c r="J14" i="2"/>
  <c r="N14" i="2" s="1"/>
  <c r="J8" i="2"/>
  <c r="N8" i="2" s="1"/>
  <c r="J46" i="2"/>
  <c r="N46" i="2" s="1"/>
  <c r="J39" i="2"/>
  <c r="N39" i="2" s="1"/>
  <c r="J20" i="2"/>
  <c r="N20" i="2" s="1"/>
  <c r="J4" i="2"/>
  <c r="N4" i="2" s="1"/>
  <c r="J31" i="2"/>
  <c r="N31" i="2" s="1"/>
  <c r="J54" i="2"/>
  <c r="N54" i="2" s="1"/>
  <c r="J34" i="2"/>
  <c r="N34" i="2" s="1"/>
  <c r="J9" i="2"/>
  <c r="N9" i="2" s="1"/>
  <c r="J7" i="2"/>
  <c r="N7" i="2" s="1"/>
  <c r="J81" i="2"/>
  <c r="N81" i="2" s="1"/>
  <c r="P81" i="2" s="1"/>
  <c r="J37" i="2"/>
  <c r="N37" i="2" s="1"/>
  <c r="J15" i="2"/>
  <c r="N15" i="2" s="1"/>
  <c r="J49" i="2"/>
  <c r="N49" i="2" s="1"/>
  <c r="J16" i="2"/>
  <c r="N16" i="2" s="1"/>
  <c r="J13" i="2"/>
  <c r="N13" i="2" s="1"/>
  <c r="J10" i="2"/>
  <c r="N10" i="2" s="1"/>
  <c r="J23" i="2"/>
  <c r="N23" i="2" s="1"/>
  <c r="J28" i="2"/>
  <c r="N28" i="2" s="1"/>
  <c r="J6" i="2"/>
  <c r="N6" i="2" s="1"/>
  <c r="J71" i="2"/>
  <c r="N71" i="2" s="1"/>
  <c r="J22" i="2"/>
  <c r="N22" i="2" s="1"/>
  <c r="J59" i="2"/>
  <c r="N59" i="2" s="1"/>
  <c r="J3" i="2"/>
  <c r="N3" i="2" s="1"/>
  <c r="J64" i="2"/>
  <c r="N64" i="2" s="1"/>
  <c r="J44" i="2"/>
  <c r="N44" i="2" s="1"/>
  <c r="J84" i="2"/>
  <c r="N84" i="2" s="1"/>
  <c r="P84" i="2" s="1"/>
  <c r="L71" i="4"/>
  <c r="J76" i="2"/>
  <c r="N76" i="2" s="1"/>
  <c r="J2" i="3"/>
  <c r="J52" i="3"/>
  <c r="J49" i="3"/>
  <c r="J42" i="3"/>
  <c r="J5" i="3"/>
  <c r="J37" i="3"/>
  <c r="J84" i="3"/>
  <c r="J74" i="3"/>
  <c r="J70" i="3"/>
  <c r="J14" i="3"/>
  <c r="J3" i="3"/>
  <c r="J69" i="3"/>
  <c r="J54" i="3"/>
  <c r="J72" i="3"/>
  <c r="J88" i="3"/>
  <c r="J63" i="3"/>
  <c r="J44" i="3"/>
  <c r="J29" i="3"/>
  <c r="J27" i="3"/>
  <c r="J25" i="3"/>
  <c r="J23" i="3"/>
  <c r="J12" i="3"/>
  <c r="J96" i="3"/>
  <c r="J46" i="3"/>
  <c r="J19" i="3"/>
  <c r="J57" i="3"/>
  <c r="J31" i="3"/>
  <c r="J8" i="3"/>
  <c r="J92" i="3"/>
  <c r="J60" i="3"/>
  <c r="J33" i="3"/>
  <c r="J21" i="3"/>
  <c r="J10" i="3"/>
  <c r="J100" i="3"/>
  <c r="J35" i="3"/>
  <c r="J17" i="3"/>
  <c r="J39" i="3"/>
  <c r="J6" i="3"/>
  <c r="J86" i="3"/>
  <c r="J65" i="3"/>
  <c r="J62" i="3"/>
  <c r="J48" i="3"/>
  <c r="J41" i="3"/>
  <c r="J28" i="3"/>
  <c r="J15" i="3"/>
  <c r="J4" i="3"/>
  <c r="J82" i="3"/>
  <c r="J56" i="3"/>
  <c r="J30" i="3"/>
  <c r="J26" i="3"/>
  <c r="J24" i="3"/>
  <c r="J13" i="3"/>
  <c r="J16" i="3"/>
  <c r="J68" i="3"/>
  <c r="J59" i="3"/>
  <c r="J43" i="3"/>
  <c r="J32" i="3"/>
  <c r="J22" i="3"/>
  <c r="J61" i="3"/>
  <c r="J18" i="3"/>
  <c r="J90" i="3"/>
  <c r="J53" i="3"/>
  <c r="J34" i="3"/>
  <c r="J11" i="3"/>
  <c r="J67" i="3"/>
  <c r="J40" i="3"/>
  <c r="J98" i="3"/>
  <c r="J94" i="3"/>
  <c r="J64" i="3"/>
  <c r="J36" i="3"/>
  <c r="J20" i="3"/>
  <c r="J71" i="3"/>
  <c r="J45" i="3"/>
  <c r="J38" i="3"/>
  <c r="J9" i="3"/>
  <c r="J7" i="3"/>
  <c r="J97" i="2"/>
  <c r="N97" i="2" s="1"/>
  <c r="J93" i="2"/>
  <c r="N93" i="2" s="1"/>
  <c r="L69" i="4"/>
  <c r="J86" i="2"/>
  <c r="N86" i="2" s="1"/>
  <c r="J45" i="2"/>
  <c r="N45" i="2" s="1"/>
  <c r="G97" i="2"/>
  <c r="K97" i="2" s="1"/>
  <c r="G55" i="2"/>
  <c r="K55" i="2" s="1"/>
  <c r="J90" i="2"/>
  <c r="N90" i="2" s="1"/>
  <c r="L67" i="4"/>
  <c r="J47" i="2"/>
  <c r="N47" i="2" s="1"/>
  <c r="J52" i="2"/>
  <c r="N52" i="2" s="1"/>
  <c r="G35" i="2"/>
  <c r="K35" i="2" s="1"/>
  <c r="J51" i="2"/>
  <c r="N51" i="2" s="1"/>
  <c r="J85" i="2"/>
  <c r="N85" i="2" s="1"/>
  <c r="J100" i="2"/>
  <c r="N100" i="2" s="1"/>
  <c r="L65" i="4"/>
  <c r="J72" i="2"/>
  <c r="N72" i="2" s="1"/>
  <c r="G32" i="2"/>
  <c r="K32" i="2" s="1"/>
  <c r="J36" i="2"/>
  <c r="N36" i="2" s="1"/>
  <c r="J74" i="2"/>
  <c r="N74" i="2" s="1"/>
  <c r="L63" i="4"/>
  <c r="L23" i="4"/>
  <c r="D104" i="3"/>
  <c r="H80" i="3"/>
  <c r="H67" i="3"/>
  <c r="H47" i="3"/>
  <c r="H40" i="3"/>
  <c r="H7" i="3"/>
  <c r="H69" i="3"/>
  <c r="H46" i="3"/>
  <c r="H97" i="3"/>
  <c r="H49" i="3"/>
  <c r="H42" i="3"/>
  <c r="H16" i="3"/>
  <c r="H5" i="3"/>
  <c r="H60" i="3"/>
  <c r="H51" i="3"/>
  <c r="H35" i="3"/>
  <c r="H37" i="3"/>
  <c r="H8" i="3"/>
  <c r="H84" i="3"/>
  <c r="H74" i="3"/>
  <c r="H52" i="3"/>
  <c r="H33" i="3"/>
  <c r="H96" i="3"/>
  <c r="H88" i="3"/>
  <c r="H79" i="3"/>
  <c r="H63" i="3"/>
  <c r="H44" i="3"/>
  <c r="H29" i="3"/>
  <c r="H3" i="3"/>
  <c r="H92" i="3"/>
  <c r="H66" i="3"/>
  <c r="H57" i="3"/>
  <c r="H31" i="3"/>
  <c r="H27" i="3"/>
  <c r="H25" i="3"/>
  <c r="H23" i="3"/>
  <c r="H12" i="3"/>
  <c r="H10" i="3"/>
  <c r="H91" i="3"/>
  <c r="H77" i="3"/>
  <c r="H39" i="3"/>
  <c r="H17" i="3"/>
  <c r="H85" i="3"/>
  <c r="H75" i="3"/>
  <c r="H64" i="3"/>
  <c r="H36" i="3"/>
  <c r="H20" i="3"/>
  <c r="H9" i="3"/>
  <c r="H95" i="3"/>
  <c r="H72" i="3"/>
  <c r="H6" i="3"/>
  <c r="H89" i="3"/>
  <c r="H38" i="3"/>
  <c r="H86" i="3"/>
  <c r="H82" i="3"/>
  <c r="H62" i="3"/>
  <c r="H48" i="3"/>
  <c r="H41" i="3"/>
  <c r="H28" i="3"/>
  <c r="H15" i="3"/>
  <c r="H4" i="3"/>
  <c r="H61" i="3"/>
  <c r="H55" i="3"/>
  <c r="H76" i="3"/>
  <c r="H59" i="3"/>
  <c r="H56" i="3"/>
  <c r="H30" i="3"/>
  <c r="H26" i="3"/>
  <c r="H24" i="3"/>
  <c r="H13" i="3"/>
  <c r="H2" i="3"/>
  <c r="H58" i="3"/>
  <c r="H68" i="3"/>
  <c r="H53" i="3"/>
  <c r="H32" i="3"/>
  <c r="H22" i="3"/>
  <c r="H54" i="3"/>
  <c r="H98" i="3"/>
  <c r="H81" i="3"/>
  <c r="H34" i="3"/>
  <c r="H11" i="3"/>
  <c r="H71" i="3"/>
  <c r="H100" i="3"/>
  <c r="H19" i="3"/>
  <c r="G45" i="2"/>
  <c r="K45" i="2" s="1"/>
  <c r="K62" i="4"/>
  <c r="M18" i="4"/>
  <c r="J60" i="2"/>
  <c r="N60" i="2" s="1"/>
  <c r="G40" i="2"/>
  <c r="K40" i="2" s="1"/>
  <c r="J42" i="2"/>
  <c r="N42" i="2" s="1"/>
  <c r="G62" i="2"/>
  <c r="K62" i="2" s="1"/>
  <c r="I98" i="3"/>
  <c r="I18" i="3"/>
  <c r="I16" i="3"/>
  <c r="I21" i="3"/>
  <c r="I8" i="3"/>
  <c r="I52" i="3"/>
  <c r="I60" i="3"/>
  <c r="M48" i="3"/>
  <c r="Q48" i="3" s="1"/>
  <c r="M41" i="3"/>
  <c r="Q41" i="3" s="1"/>
  <c r="M15" i="3"/>
  <c r="Q15" i="3" s="1"/>
  <c r="I10" i="3"/>
  <c r="I19" i="3"/>
  <c r="I17" i="3"/>
  <c r="I70" i="3"/>
  <c r="I14" i="3"/>
  <c r="I3" i="3"/>
  <c r="M4" i="3"/>
  <c r="Q4" i="3" s="1"/>
  <c r="I27" i="3"/>
  <c r="I25" i="3"/>
  <c r="I23" i="3"/>
  <c r="I12" i="3"/>
  <c r="I54" i="3"/>
  <c r="M13" i="3"/>
  <c r="Q13" i="3" s="1"/>
  <c r="I100" i="3"/>
  <c r="I72" i="3"/>
  <c r="I6" i="3"/>
  <c r="M47" i="3"/>
  <c r="Q47" i="3" s="1"/>
  <c r="M3" i="3"/>
  <c r="Q3" i="3" s="1"/>
  <c r="M23" i="3"/>
  <c r="Q23" i="3" s="1"/>
  <c r="I86" i="3"/>
  <c r="I62" i="3"/>
  <c r="I48" i="3"/>
  <c r="I41" i="3"/>
  <c r="I28" i="3"/>
  <c r="I15" i="3"/>
  <c r="I4" i="3"/>
  <c r="M27" i="3"/>
  <c r="Q27" i="3" s="1"/>
  <c r="M43" i="3"/>
  <c r="Q43" i="3" s="1"/>
  <c r="I56" i="3"/>
  <c r="I30" i="3"/>
  <c r="I26" i="3"/>
  <c r="I24" i="3"/>
  <c r="I13" i="3"/>
  <c r="I2" i="3"/>
  <c r="M14" i="3"/>
  <c r="Q14" i="3" s="1"/>
  <c r="M25" i="3"/>
  <c r="Q25" i="3" s="1"/>
  <c r="I68" i="3"/>
  <c r="I43" i="3"/>
  <c r="I32" i="3"/>
  <c r="I22" i="3"/>
  <c r="M29" i="3"/>
  <c r="Q29" i="3" s="1"/>
  <c r="I7" i="3"/>
  <c r="I90" i="3"/>
  <c r="I34" i="3"/>
  <c r="I11" i="3"/>
  <c r="I94" i="3"/>
  <c r="I64" i="3"/>
  <c r="I36" i="3"/>
  <c r="I20" i="3"/>
  <c r="I38" i="3"/>
  <c r="M12" i="3"/>
  <c r="Q12" i="3" s="1"/>
  <c r="J41" i="2"/>
  <c r="N41" i="2" s="1"/>
  <c r="L10" i="4"/>
  <c r="J101" i="2"/>
  <c r="N101" i="2" s="1"/>
  <c r="J87" i="2"/>
  <c r="N87" i="2" s="1"/>
  <c r="L99" i="4"/>
  <c r="M2" i="4"/>
  <c r="G31" i="2"/>
  <c r="K31" i="2" s="1"/>
  <c r="J30" i="2"/>
  <c r="N30" i="2" s="1"/>
  <c r="G59" i="2"/>
  <c r="K59" i="2" s="1"/>
  <c r="P59" i="2" s="1"/>
  <c r="H26" i="2"/>
  <c r="L26" i="2" s="1"/>
  <c r="J58" i="2"/>
  <c r="N58" i="2" s="1"/>
  <c r="G38" i="2"/>
  <c r="K38" i="2" s="1"/>
  <c r="J80" i="2"/>
  <c r="N80" i="2" s="1"/>
  <c r="J19" i="2"/>
  <c r="N19" i="2" s="1"/>
  <c r="L91" i="4"/>
  <c r="L83" i="4"/>
  <c r="L19" i="4"/>
  <c r="K50" i="4"/>
  <c r="G28" i="2"/>
  <c r="K28" i="2" s="1"/>
  <c r="G54" i="2"/>
  <c r="K54" i="2" s="1"/>
  <c r="J27" i="2"/>
  <c r="N27" i="2" s="1"/>
  <c r="J29" i="2"/>
  <c r="N29" i="2" s="1"/>
  <c r="M9" i="3"/>
  <c r="Q9" i="3" s="1"/>
  <c r="G23" i="2"/>
  <c r="K23" i="2" s="1"/>
  <c r="J88" i="2"/>
  <c r="N88" i="2" s="1"/>
  <c r="J25" i="2"/>
  <c r="N25" i="2" s="1"/>
  <c r="J38" i="2"/>
  <c r="N38" i="2" s="1"/>
  <c r="J89" i="2"/>
  <c r="N89" i="2" s="1"/>
  <c r="K49" i="4"/>
  <c r="M55" i="4"/>
  <c r="K100" i="4"/>
  <c r="L95" i="4"/>
  <c r="G79" i="2"/>
  <c r="K79" i="2" s="1"/>
  <c r="J50" i="2"/>
  <c r="N50" i="2" s="1"/>
  <c r="J53" i="2"/>
  <c r="N53" i="2" s="1"/>
  <c r="M22" i="3"/>
  <c r="Q22" i="3" s="1"/>
  <c r="J26" i="2"/>
  <c r="N26" i="2" s="1"/>
  <c r="H49" i="2"/>
  <c r="L49" i="2" s="1"/>
  <c r="H97" i="2"/>
  <c r="L97" i="2" s="1"/>
  <c r="I95" i="2"/>
  <c r="M95" i="2" s="1"/>
  <c r="I54" i="2"/>
  <c r="M54" i="2" s="1"/>
  <c r="I37" i="2"/>
  <c r="M37" i="2" s="1"/>
  <c r="I34" i="2"/>
  <c r="M34" i="2" s="1"/>
  <c r="I15" i="2"/>
  <c r="M15" i="2" s="1"/>
  <c r="I9" i="2"/>
  <c r="M9" i="2" s="1"/>
  <c r="I18" i="2"/>
  <c r="M18" i="2" s="1"/>
  <c r="I12" i="2"/>
  <c r="M12" i="2" s="1"/>
  <c r="I53" i="2"/>
  <c r="M53" i="2" s="1"/>
  <c r="I33" i="2"/>
  <c r="M33" i="2" s="1"/>
  <c r="I21" i="2"/>
  <c r="M21" i="2" s="1"/>
  <c r="I66" i="2"/>
  <c r="M66" i="2" s="1"/>
  <c r="I2" i="2"/>
  <c r="M2" i="2" s="1"/>
  <c r="I36" i="2"/>
  <c r="M36" i="2" s="1"/>
  <c r="I8" i="2"/>
  <c r="M8" i="2" s="1"/>
  <c r="I46" i="2"/>
  <c r="M46" i="2" s="1"/>
  <c r="I39" i="2"/>
  <c r="M39" i="2" s="1"/>
  <c r="I5" i="2"/>
  <c r="M5" i="2" s="1"/>
  <c r="I14" i="2"/>
  <c r="M14" i="2" s="1"/>
  <c r="I56" i="2"/>
  <c r="M56" i="2" s="1"/>
  <c r="I61" i="2"/>
  <c r="M61" i="2" s="1"/>
  <c r="I3" i="2"/>
  <c r="M3" i="2" s="1"/>
  <c r="I11" i="2"/>
  <c r="M11" i="2" s="1"/>
  <c r="I20" i="2"/>
  <c r="M20" i="2" s="1"/>
  <c r="I4" i="2"/>
  <c r="M4" i="2" s="1"/>
  <c r="I64" i="2"/>
  <c r="M64" i="2" s="1"/>
  <c r="I31" i="2"/>
  <c r="M31" i="2" s="1"/>
  <c r="I6" i="2"/>
  <c r="M6" i="2" s="1"/>
  <c r="I7" i="2"/>
  <c r="M7" i="2" s="1"/>
  <c r="I28" i="2"/>
  <c r="M28" i="2" s="1"/>
  <c r="I19" i="2"/>
  <c r="M19" i="2" s="1"/>
  <c r="I16" i="2"/>
  <c r="M16" i="2" s="1"/>
  <c r="I13" i="2"/>
  <c r="M13" i="2" s="1"/>
  <c r="I10" i="2"/>
  <c r="M10" i="2" s="1"/>
  <c r="I51" i="2"/>
  <c r="M51" i="2" s="1"/>
  <c r="I17" i="2"/>
  <c r="M17" i="2" s="1"/>
  <c r="I22" i="2"/>
  <c r="M22" i="2" s="1"/>
  <c r="I25" i="2"/>
  <c r="M25" i="2" s="1"/>
  <c r="J95" i="2"/>
  <c r="N95" i="2" s="1"/>
  <c r="J83" i="2"/>
  <c r="N83" i="2" s="1"/>
  <c r="L53" i="4"/>
  <c r="G92" i="2"/>
  <c r="K92" i="2" s="1"/>
  <c r="G61" i="2"/>
  <c r="K61" i="2" s="1"/>
  <c r="G51" i="2"/>
  <c r="K51" i="2" s="1"/>
  <c r="G44" i="2"/>
  <c r="K44" i="2" s="1"/>
  <c r="G25" i="2"/>
  <c r="K25" i="2" s="1"/>
  <c r="G3" i="2"/>
  <c r="K3" i="2" s="1"/>
  <c r="G60" i="2"/>
  <c r="K60" i="2" s="1"/>
  <c r="G27" i="2"/>
  <c r="K27" i="2" s="1"/>
  <c r="G33" i="2"/>
  <c r="K33" i="2" s="1"/>
  <c r="G6" i="2"/>
  <c r="K6" i="2" s="1"/>
  <c r="G43" i="2"/>
  <c r="K43" i="2" s="1"/>
  <c r="G24" i="2"/>
  <c r="K24" i="2" s="1"/>
  <c r="G70" i="2"/>
  <c r="K70" i="2" s="1"/>
  <c r="G53" i="2"/>
  <c r="K53" i="2" s="1"/>
  <c r="G85" i="2"/>
  <c r="K85" i="2" s="1"/>
  <c r="G14" i="2"/>
  <c r="K14" i="2" s="1"/>
  <c r="G15" i="2"/>
  <c r="K15" i="2" s="1"/>
  <c r="G9" i="2"/>
  <c r="K9" i="2" s="1"/>
  <c r="G50" i="2"/>
  <c r="K50" i="2" s="1"/>
  <c r="G2" i="2"/>
  <c r="K2" i="2" s="1"/>
  <c r="G36" i="2"/>
  <c r="K36" i="2" s="1"/>
  <c r="G18" i="2"/>
  <c r="K18" i="2" s="1"/>
  <c r="G12" i="2"/>
  <c r="K12" i="2" s="1"/>
  <c r="G74" i="2"/>
  <c r="K74" i="2" s="1"/>
  <c r="G21" i="2"/>
  <c r="K21" i="2" s="1"/>
  <c r="G63" i="2"/>
  <c r="K63" i="2" s="1"/>
  <c r="G8" i="2"/>
  <c r="K8" i="2" s="1"/>
  <c r="G17" i="2"/>
  <c r="K17" i="2" s="1"/>
  <c r="G11" i="2"/>
  <c r="K11" i="2" s="1"/>
  <c r="G41" i="2"/>
  <c r="K41" i="2" s="1"/>
  <c r="G20" i="2"/>
  <c r="K20" i="2" s="1"/>
  <c r="G22" i="2"/>
  <c r="K22" i="2" s="1"/>
  <c r="G30" i="2"/>
  <c r="K30" i="2" s="1"/>
  <c r="G4" i="2"/>
  <c r="K4" i="2" s="1"/>
  <c r="G68" i="2"/>
  <c r="K68" i="2" s="1"/>
  <c r="G48" i="2"/>
  <c r="K48" i="2" s="1"/>
  <c r="G7" i="2"/>
  <c r="K7" i="2" s="1"/>
  <c r="G58" i="2"/>
  <c r="K58" i="2" s="1"/>
  <c r="G5" i="2"/>
  <c r="K5" i="2" s="1"/>
  <c r="G19" i="2"/>
  <c r="K19" i="2" s="1"/>
  <c r="G16" i="2"/>
  <c r="K16" i="2" s="1"/>
  <c r="G13" i="2"/>
  <c r="K13" i="2" s="1"/>
  <c r="G10" i="2"/>
  <c r="K10" i="2" s="1"/>
  <c r="G91" i="2"/>
  <c r="K91" i="2" s="1"/>
  <c r="P91" i="2" s="1"/>
  <c r="J92" i="2"/>
  <c r="N92" i="2" s="1"/>
  <c r="G83" i="2"/>
  <c r="K83" i="2" s="1"/>
  <c r="H92" i="2"/>
  <c r="L92" i="2" s="1"/>
  <c r="H31" i="2"/>
  <c r="L31" i="2" s="1"/>
  <c r="H28" i="2"/>
  <c r="L28" i="2" s="1"/>
  <c r="H6" i="2"/>
  <c r="L6" i="2" s="1"/>
  <c r="H15" i="2"/>
  <c r="L15" i="2" s="1"/>
  <c r="H9" i="2"/>
  <c r="L9" i="2" s="1"/>
  <c r="H70" i="2"/>
  <c r="L70" i="2" s="1"/>
  <c r="H5" i="2"/>
  <c r="L5" i="2" s="1"/>
  <c r="H36" i="2"/>
  <c r="L36" i="2" s="1"/>
  <c r="H8" i="2"/>
  <c r="L8" i="2" s="1"/>
  <c r="H46" i="2"/>
  <c r="L46" i="2" s="1"/>
  <c r="H18" i="2"/>
  <c r="L18" i="2" s="1"/>
  <c r="H12" i="2"/>
  <c r="L12" i="2" s="1"/>
  <c r="H74" i="2"/>
  <c r="L74" i="2" s="1"/>
  <c r="H63" i="2"/>
  <c r="L63" i="2" s="1"/>
  <c r="H30" i="2"/>
  <c r="L30" i="2" s="1"/>
  <c r="H33" i="2"/>
  <c r="L33" i="2" s="1"/>
  <c r="H21" i="2"/>
  <c r="L21" i="2" s="1"/>
  <c r="H14" i="2"/>
  <c r="L14" i="2" s="1"/>
  <c r="H2" i="2"/>
  <c r="L2" i="2" s="1"/>
  <c r="H27" i="2"/>
  <c r="L27" i="2" s="1"/>
  <c r="H85" i="2"/>
  <c r="L85" i="2" s="1"/>
  <c r="H56" i="2"/>
  <c r="L56" i="2" s="1"/>
  <c r="H20" i="2"/>
  <c r="L20" i="2" s="1"/>
  <c r="H48" i="2"/>
  <c r="L48" i="2" s="1"/>
  <c r="H51" i="2"/>
  <c r="L51" i="2" s="1"/>
  <c r="H11" i="2"/>
  <c r="L11" i="2" s="1"/>
  <c r="H4" i="2"/>
  <c r="L4" i="2" s="1"/>
  <c r="H3" i="2"/>
  <c r="L3" i="2" s="1"/>
  <c r="H7" i="2"/>
  <c r="L7" i="2" s="1"/>
  <c r="H22" i="2"/>
  <c r="L22" i="2" s="1"/>
  <c r="H25" i="2"/>
  <c r="L25" i="2" s="1"/>
  <c r="H66" i="2"/>
  <c r="L66" i="2" s="1"/>
  <c r="H19" i="2"/>
  <c r="L19" i="2" s="1"/>
  <c r="H16" i="2"/>
  <c r="L16" i="2" s="1"/>
  <c r="H13" i="2"/>
  <c r="L13" i="2" s="1"/>
  <c r="H10" i="2"/>
  <c r="L10" i="2" s="1"/>
  <c r="H61" i="2"/>
  <c r="L61" i="2" s="1"/>
  <c r="H17" i="2"/>
  <c r="L17" i="2" s="1"/>
  <c r="G77" i="2"/>
  <c r="K77" i="2" s="1"/>
  <c r="M5" i="3"/>
  <c r="Q5" i="3" s="1"/>
  <c r="C104" i="3"/>
  <c r="G61" i="3"/>
  <c r="G58" i="3"/>
  <c r="G55" i="3"/>
  <c r="G38" i="3"/>
  <c r="G21" i="3"/>
  <c r="G67" i="3"/>
  <c r="G47" i="3"/>
  <c r="G40" i="3"/>
  <c r="G18" i="3"/>
  <c r="G7" i="3"/>
  <c r="G83" i="3"/>
  <c r="G66" i="3"/>
  <c r="G57" i="3"/>
  <c r="G27" i="3"/>
  <c r="G23" i="3"/>
  <c r="G97" i="3"/>
  <c r="G49" i="3"/>
  <c r="G42" i="3"/>
  <c r="G16" i="3"/>
  <c r="G5" i="3"/>
  <c r="G12" i="3"/>
  <c r="G69" i="3"/>
  <c r="G52" i="3"/>
  <c r="G14" i="3"/>
  <c r="G31" i="3"/>
  <c r="G25" i="3"/>
  <c r="G33" i="3"/>
  <c r="G60" i="3"/>
  <c r="G63" i="3"/>
  <c r="G44" i="3"/>
  <c r="G29" i="3"/>
  <c r="G3" i="3"/>
  <c r="G54" i="3"/>
  <c r="G37" i="3"/>
  <c r="G19" i="3"/>
  <c r="G8" i="3"/>
  <c r="G64" i="3"/>
  <c r="G65" i="3"/>
  <c r="G39" i="3"/>
  <c r="G17" i="3"/>
  <c r="G72" i="3"/>
  <c r="G6" i="3"/>
  <c r="G34" i="3"/>
  <c r="G9" i="3"/>
  <c r="G51" i="3"/>
  <c r="G86" i="3"/>
  <c r="G62" i="3"/>
  <c r="G48" i="3"/>
  <c r="G41" i="3"/>
  <c r="G28" i="3"/>
  <c r="G15" i="3"/>
  <c r="G4" i="3"/>
  <c r="G20" i="3"/>
  <c r="G59" i="3"/>
  <c r="G56" i="3"/>
  <c r="G43" i="3"/>
  <c r="G30" i="3"/>
  <c r="G26" i="3"/>
  <c r="G24" i="3"/>
  <c r="G13" i="3"/>
  <c r="G36" i="3"/>
  <c r="G53" i="3"/>
  <c r="G50" i="3"/>
  <c r="G32" i="3"/>
  <c r="G22" i="3"/>
  <c r="G98" i="3"/>
  <c r="G45" i="3"/>
  <c r="G11" i="3"/>
  <c r="G46" i="3"/>
  <c r="G35" i="3"/>
  <c r="G10" i="3"/>
  <c r="M44" i="4"/>
  <c r="M17" i="4"/>
  <c r="K66" i="4"/>
  <c r="K52" i="4"/>
  <c r="K9" i="4"/>
  <c r="K26" i="4"/>
  <c r="K23" i="4"/>
  <c r="K101" i="4"/>
  <c r="M69" i="4"/>
  <c r="M85" i="4"/>
  <c r="M101" i="4"/>
  <c r="N49" i="4"/>
  <c r="N38" i="4"/>
  <c r="N22" i="4"/>
  <c r="N41" i="4"/>
  <c r="N25" i="4"/>
  <c r="L87" i="4"/>
  <c r="K48" i="4"/>
  <c r="L100" i="4"/>
  <c r="N51" i="4"/>
  <c r="K7" i="4"/>
  <c r="M19" i="4"/>
  <c r="K87" i="4"/>
  <c r="L31" i="4"/>
  <c r="L46" i="4"/>
  <c r="L86" i="4"/>
  <c r="L54" i="4"/>
  <c r="L28" i="4"/>
  <c r="L94" i="4"/>
  <c r="M71" i="4"/>
  <c r="M87" i="4"/>
  <c r="N56" i="4"/>
  <c r="N72" i="4"/>
  <c r="N88" i="4"/>
  <c r="M45" i="4"/>
  <c r="N48" i="4"/>
  <c r="M48" i="4"/>
  <c r="L82" i="4"/>
  <c r="N43" i="4"/>
  <c r="L34" i="4"/>
  <c r="M14" i="4"/>
  <c r="K79" i="4"/>
  <c r="K29" i="4"/>
  <c r="K6" i="4"/>
  <c r="K88" i="4"/>
  <c r="M56" i="4"/>
  <c r="M72" i="4"/>
  <c r="M88" i="4"/>
  <c r="N57" i="4"/>
  <c r="N73" i="4"/>
  <c r="N89" i="4"/>
  <c r="K42" i="4"/>
  <c r="L45" i="4"/>
  <c r="K45" i="4"/>
  <c r="L80" i="4"/>
  <c r="L40" i="4"/>
  <c r="M46" i="4"/>
  <c r="M28" i="4"/>
  <c r="M25" i="4"/>
  <c r="N52" i="4"/>
  <c r="M32" i="4"/>
  <c r="N5" i="4"/>
  <c r="L61" i="4"/>
  <c r="M13" i="4"/>
  <c r="K77" i="4"/>
  <c r="K32" i="4"/>
  <c r="L6" i="4"/>
  <c r="L26" i="4"/>
  <c r="K5" i="4"/>
  <c r="K80" i="4"/>
  <c r="K89" i="4"/>
  <c r="M57" i="4"/>
  <c r="M73" i="4"/>
  <c r="M89" i="4"/>
  <c r="N58" i="4"/>
  <c r="N74" i="4"/>
  <c r="N90" i="4"/>
  <c r="K36" i="4"/>
  <c r="N40" i="4"/>
  <c r="M40" i="4"/>
  <c r="L78" i="4"/>
  <c r="M37" i="4"/>
  <c r="N28" i="4"/>
  <c r="M47" i="4"/>
  <c r="K44" i="4"/>
  <c r="K86" i="4"/>
  <c r="L49" i="4"/>
  <c r="N29" i="4"/>
  <c r="N4" i="4"/>
  <c r="L59" i="4"/>
  <c r="M12" i="4"/>
  <c r="K75" i="4"/>
  <c r="L29" i="4"/>
  <c r="L5" i="4"/>
  <c r="M23" i="4"/>
  <c r="K4" i="4"/>
  <c r="L98" i="4"/>
  <c r="K90" i="4"/>
  <c r="M58" i="4"/>
  <c r="M74" i="4"/>
  <c r="M90" i="4"/>
  <c r="N59" i="4"/>
  <c r="N75" i="4"/>
  <c r="N91" i="4"/>
  <c r="L33" i="4"/>
  <c r="K33" i="4"/>
  <c r="N37" i="4"/>
  <c r="L76" i="4"/>
  <c r="N34" i="4"/>
  <c r="L21" i="4"/>
  <c r="K81" i="4"/>
  <c r="K54" i="4"/>
  <c r="N44" i="4"/>
  <c r="K22" i="4"/>
  <c r="N3" i="4"/>
  <c r="L57" i="4"/>
  <c r="M11" i="4"/>
  <c r="K73" i="4"/>
  <c r="M26" i="4"/>
  <c r="L4" i="4"/>
  <c r="N19" i="4"/>
  <c r="K3" i="4"/>
  <c r="L90" i="4"/>
  <c r="K91" i="4"/>
  <c r="M59" i="4"/>
  <c r="M75" i="4"/>
  <c r="M91" i="4"/>
  <c r="N60" i="4"/>
  <c r="N76" i="4"/>
  <c r="N92" i="4"/>
  <c r="M30" i="4"/>
  <c r="L30" i="4"/>
  <c r="K30" i="4"/>
  <c r="L74" i="4"/>
  <c r="K27" i="4"/>
  <c r="K84" i="4"/>
  <c r="M86" i="4"/>
  <c r="M49" i="4"/>
  <c r="L41" i="4"/>
  <c r="N18" i="4"/>
  <c r="N2" i="4"/>
  <c r="N55" i="4"/>
  <c r="M10" i="4"/>
  <c r="K71" i="4"/>
  <c r="N23" i="4"/>
  <c r="L3" i="4"/>
  <c r="K18" i="4"/>
  <c r="K2" i="4"/>
  <c r="K85" i="4"/>
  <c r="K92" i="4"/>
  <c r="M60" i="4"/>
  <c r="M76" i="4"/>
  <c r="M92" i="4"/>
  <c r="N61" i="4"/>
  <c r="N77" i="4"/>
  <c r="N93" i="4"/>
  <c r="N27" i="4"/>
  <c r="M27" i="4"/>
  <c r="L27" i="4"/>
  <c r="L72" i="4"/>
  <c r="L24" i="4"/>
  <c r="M54" i="4"/>
  <c r="M16" i="4"/>
  <c r="K53" i="4"/>
  <c r="K38" i="4"/>
  <c r="K46" i="4"/>
  <c r="L38" i="4"/>
  <c r="N17" i="4"/>
  <c r="L96" i="4"/>
  <c r="L52" i="4"/>
  <c r="M9" i="4"/>
  <c r="K69" i="4"/>
  <c r="L18" i="4"/>
  <c r="L2" i="4"/>
  <c r="K17" i="4"/>
  <c r="L85" i="4"/>
  <c r="N53" i="4"/>
  <c r="K93" i="4"/>
  <c r="M61" i="4"/>
  <c r="M77" i="4"/>
  <c r="M93" i="4"/>
  <c r="N62" i="4"/>
  <c r="N78" i="4"/>
  <c r="N94" i="4"/>
  <c r="N20" i="4"/>
  <c r="N24" i="4"/>
  <c r="M24" i="4"/>
  <c r="L70" i="4"/>
  <c r="N21" i="4"/>
  <c r="K51" i="4"/>
  <c r="M41" i="4"/>
  <c r="M35" i="4"/>
  <c r="N16" i="4"/>
  <c r="L88" i="4"/>
  <c r="N47" i="4"/>
  <c r="M8" i="4"/>
  <c r="K67" i="4"/>
  <c r="L17" i="4"/>
  <c r="K72" i="4"/>
  <c r="K16" i="4"/>
  <c r="K55" i="4"/>
  <c r="L50" i="4"/>
  <c r="K94" i="4"/>
  <c r="M62" i="4"/>
  <c r="M78" i="4"/>
  <c r="M94" i="4"/>
  <c r="N63" i="4"/>
  <c r="N79" i="4"/>
  <c r="N95" i="4"/>
  <c r="K19" i="4"/>
  <c r="M20" i="4"/>
  <c r="L20" i="4"/>
  <c r="L68" i="4"/>
  <c r="K20" i="4"/>
  <c r="M70" i="4"/>
  <c r="M38" i="4"/>
  <c r="N32" i="4"/>
  <c r="N15" i="4"/>
  <c r="L81" i="4"/>
  <c r="L44" i="4"/>
  <c r="M7" i="4"/>
  <c r="K65" i="4"/>
  <c r="L16" i="4"/>
  <c r="L101" i="4"/>
  <c r="K15" i="4"/>
  <c r="M50" i="4"/>
  <c r="N45" i="4"/>
  <c r="K95" i="4"/>
  <c r="M63" i="4"/>
  <c r="M79" i="4"/>
  <c r="M95" i="4"/>
  <c r="N64" i="4"/>
  <c r="N80" i="4"/>
  <c r="N96" i="4"/>
  <c r="K70" i="4"/>
  <c r="K82" i="4"/>
  <c r="K76" i="4"/>
  <c r="L66" i="4"/>
  <c r="L97" i="4"/>
  <c r="N35" i="4"/>
  <c r="K25" i="4"/>
  <c r="N14" i="4"/>
  <c r="L79" i="4"/>
  <c r="K35" i="4"/>
  <c r="M6" i="4"/>
  <c r="K63" i="4"/>
  <c r="L15" i="4"/>
  <c r="L93" i="4"/>
  <c r="K14" i="4"/>
  <c r="K47" i="4"/>
  <c r="L42" i="4"/>
  <c r="K96" i="4"/>
  <c r="M64" i="4"/>
  <c r="M80" i="4"/>
  <c r="M96" i="4"/>
  <c r="N65" i="4"/>
  <c r="N81" i="4"/>
  <c r="N97" i="4"/>
  <c r="M43" i="4"/>
  <c r="K78" i="4"/>
  <c r="L64" i="4"/>
  <c r="Q64" i="4" s="1"/>
  <c r="L89" i="4"/>
  <c r="K31" i="4"/>
  <c r="K43" i="4"/>
  <c r="K21" i="4"/>
  <c r="K34" i="4"/>
  <c r="K37" i="4"/>
  <c r="K28" i="4"/>
  <c r="L22" i="4"/>
  <c r="N13" i="4"/>
  <c r="L77" i="4"/>
  <c r="L32" i="4"/>
  <c r="M5" i="4"/>
  <c r="K61" i="4"/>
  <c r="L14" i="4"/>
  <c r="K83" i="4"/>
  <c r="K13" i="4"/>
  <c r="M42" i="4"/>
  <c r="K39" i="4"/>
  <c r="K97" i="4"/>
  <c r="M65" i="4"/>
  <c r="M81" i="4"/>
  <c r="M97" i="4"/>
  <c r="N66" i="4"/>
  <c r="N82" i="4"/>
  <c r="N98" i="4"/>
  <c r="L37" i="4"/>
  <c r="K74" i="4"/>
  <c r="K58" i="4"/>
  <c r="L62" i="4"/>
  <c r="L84" i="4"/>
  <c r="L25" i="4"/>
  <c r="K40" i="4"/>
  <c r="N12" i="4"/>
  <c r="L75" i="4"/>
  <c r="M29" i="4"/>
  <c r="M4" i="4"/>
  <c r="K59" i="4"/>
  <c r="L13" i="4"/>
  <c r="L55" i="4"/>
  <c r="K12" i="4"/>
  <c r="L39" i="4"/>
  <c r="L36" i="4"/>
  <c r="K98" i="4"/>
  <c r="M66" i="4"/>
  <c r="M82" i="4"/>
  <c r="M98" i="4"/>
  <c r="N67" i="4"/>
  <c r="N83" i="4"/>
  <c r="N99" i="4"/>
  <c r="N31" i="4"/>
  <c r="K68" i="4"/>
  <c r="M51" i="4"/>
  <c r="L60" i="4"/>
  <c r="N54" i="4"/>
  <c r="M39" i="4"/>
  <c r="K8" i="4"/>
  <c r="M15" i="4"/>
  <c r="M22" i="4"/>
  <c r="M52" i="4"/>
  <c r="N11" i="4"/>
  <c r="L73" i="4"/>
  <c r="N26" i="4"/>
  <c r="M3" i="4"/>
  <c r="K57" i="4"/>
  <c r="L12" i="4"/>
  <c r="N50" i="4"/>
  <c r="K11" i="4"/>
  <c r="M36" i="4"/>
  <c r="M33" i="4"/>
  <c r="K99" i="4"/>
  <c r="M67" i="4"/>
  <c r="M83" i="4"/>
  <c r="M99" i="4"/>
  <c r="N68" i="4"/>
  <c r="N84" i="4"/>
  <c r="N100" i="4"/>
  <c r="M21" i="4"/>
  <c r="K60" i="4"/>
  <c r="M34" i="4"/>
  <c r="L58" i="4"/>
  <c r="L51" i="4"/>
  <c r="N101" i="3"/>
  <c r="R101" i="3" s="1"/>
  <c r="N99" i="3"/>
  <c r="R99" i="3" s="1"/>
  <c r="N97" i="3"/>
  <c r="R97" i="3" s="1"/>
  <c r="N95" i="3"/>
  <c r="R95" i="3" s="1"/>
  <c r="N93" i="3"/>
  <c r="R93" i="3" s="1"/>
  <c r="N91" i="3"/>
  <c r="R91" i="3" s="1"/>
  <c r="N89" i="3"/>
  <c r="R89" i="3" s="1"/>
  <c r="N87" i="3"/>
  <c r="R87" i="3" s="1"/>
  <c r="N85" i="3"/>
  <c r="R85" i="3" s="1"/>
  <c r="N83" i="3"/>
  <c r="R83" i="3" s="1"/>
  <c r="N81" i="3"/>
  <c r="R81" i="3" s="1"/>
  <c r="N79" i="3"/>
  <c r="R79" i="3" s="1"/>
  <c r="N77" i="3"/>
  <c r="R77" i="3" s="1"/>
  <c r="N75" i="3"/>
  <c r="R75" i="3" s="1"/>
  <c r="N73" i="3"/>
  <c r="R73" i="3" s="1"/>
  <c r="N71" i="3"/>
  <c r="R71" i="3" s="1"/>
  <c r="N69" i="3"/>
  <c r="R69" i="3" s="1"/>
  <c r="N67" i="3"/>
  <c r="R67" i="3" s="1"/>
  <c r="N65" i="3"/>
  <c r="R65" i="3" s="1"/>
  <c r="N63" i="3"/>
  <c r="R63" i="3" s="1"/>
  <c r="N61" i="3"/>
  <c r="R61" i="3" s="1"/>
  <c r="N59" i="3"/>
  <c r="R59" i="3" s="1"/>
  <c r="N57" i="3"/>
  <c r="R57" i="3" s="1"/>
  <c r="N55" i="3"/>
  <c r="R55" i="3" s="1"/>
  <c r="N53" i="3"/>
  <c r="R53" i="3" s="1"/>
  <c r="N51" i="3"/>
  <c r="R51" i="3" s="1"/>
  <c r="N49" i="3"/>
  <c r="R49" i="3" s="1"/>
  <c r="N100" i="3"/>
  <c r="R100" i="3" s="1"/>
  <c r="N98" i="3"/>
  <c r="R98" i="3" s="1"/>
  <c r="N96" i="3"/>
  <c r="R96" i="3" s="1"/>
  <c r="N94" i="3"/>
  <c r="R94" i="3" s="1"/>
  <c r="N92" i="3"/>
  <c r="R92" i="3" s="1"/>
  <c r="N90" i="3"/>
  <c r="R90" i="3" s="1"/>
  <c r="N88" i="3"/>
  <c r="R88" i="3" s="1"/>
  <c r="N86" i="3"/>
  <c r="R86" i="3" s="1"/>
  <c r="N84" i="3"/>
  <c r="R84" i="3" s="1"/>
  <c r="N82" i="3"/>
  <c r="R82" i="3" s="1"/>
  <c r="N80" i="3"/>
  <c r="R80" i="3" s="1"/>
  <c r="N78" i="3"/>
  <c r="R78" i="3" s="1"/>
  <c r="N76" i="3"/>
  <c r="R76" i="3" s="1"/>
  <c r="N74" i="3"/>
  <c r="R74" i="3" s="1"/>
  <c r="N72" i="3"/>
  <c r="R72" i="3" s="1"/>
  <c r="N70" i="3"/>
  <c r="R70" i="3" s="1"/>
  <c r="N68" i="3"/>
  <c r="R68" i="3" s="1"/>
  <c r="N66" i="3"/>
  <c r="R66" i="3" s="1"/>
  <c r="N64" i="3"/>
  <c r="R64" i="3" s="1"/>
  <c r="N62" i="3"/>
  <c r="R62" i="3" s="1"/>
  <c r="N60" i="3"/>
  <c r="R60" i="3" s="1"/>
  <c r="N58" i="3"/>
  <c r="R58" i="3" s="1"/>
  <c r="N56" i="3"/>
  <c r="R56" i="3" s="1"/>
  <c r="N54" i="3"/>
  <c r="R54" i="3" s="1"/>
  <c r="N52" i="3"/>
  <c r="R52" i="3" s="1"/>
  <c r="N50" i="3"/>
  <c r="R50" i="3" s="1"/>
  <c r="N48" i="3"/>
  <c r="R48" i="3" s="1"/>
  <c r="N46" i="3"/>
  <c r="R46" i="3" s="1"/>
  <c r="N44" i="3"/>
  <c r="R44" i="3" s="1"/>
  <c r="N42" i="3"/>
  <c r="R42" i="3" s="1"/>
  <c r="N40" i="3"/>
  <c r="R40" i="3" s="1"/>
  <c r="N38" i="3"/>
  <c r="R38" i="3" s="1"/>
  <c r="N36" i="3"/>
  <c r="R36" i="3" s="1"/>
  <c r="N34" i="3"/>
  <c r="R34" i="3" s="1"/>
  <c r="N32" i="3"/>
  <c r="R32" i="3" s="1"/>
  <c r="N30" i="3"/>
  <c r="R30" i="3" s="1"/>
  <c r="N28" i="3"/>
  <c r="R28" i="3" s="1"/>
  <c r="N26" i="3"/>
  <c r="R26" i="3" s="1"/>
  <c r="N24" i="3"/>
  <c r="R24" i="3" s="1"/>
  <c r="N22" i="3"/>
  <c r="R22" i="3" s="1"/>
  <c r="N20" i="3"/>
  <c r="R20" i="3" s="1"/>
  <c r="N18" i="3"/>
  <c r="R18" i="3" s="1"/>
  <c r="N16" i="3"/>
  <c r="R16" i="3" s="1"/>
  <c r="N14" i="3"/>
  <c r="R14" i="3" s="1"/>
  <c r="N12" i="3"/>
  <c r="R12" i="3" s="1"/>
  <c r="N10" i="3"/>
  <c r="R10" i="3" s="1"/>
  <c r="N8" i="3"/>
  <c r="R8" i="3" s="1"/>
  <c r="N6" i="3"/>
  <c r="R6" i="3" s="1"/>
  <c r="N4" i="3"/>
  <c r="R4" i="3" s="1"/>
  <c r="R2" i="3"/>
  <c r="N47" i="3"/>
  <c r="R47" i="3" s="1"/>
  <c r="N45" i="3"/>
  <c r="R45" i="3" s="1"/>
  <c r="N43" i="3"/>
  <c r="R43" i="3" s="1"/>
  <c r="N41" i="3"/>
  <c r="R41" i="3" s="1"/>
  <c r="N39" i="3"/>
  <c r="R39" i="3" s="1"/>
  <c r="N37" i="3"/>
  <c r="R37" i="3" s="1"/>
  <c r="N35" i="3"/>
  <c r="R35" i="3" s="1"/>
  <c r="N33" i="3"/>
  <c r="R33" i="3" s="1"/>
  <c r="N31" i="3"/>
  <c r="R31" i="3" s="1"/>
  <c r="N29" i="3"/>
  <c r="R29" i="3" s="1"/>
  <c r="N27" i="3"/>
  <c r="R27" i="3" s="1"/>
  <c r="N25" i="3"/>
  <c r="R25" i="3" s="1"/>
  <c r="N23" i="3"/>
  <c r="R23" i="3" s="1"/>
  <c r="N21" i="3"/>
  <c r="R21" i="3" s="1"/>
  <c r="N19" i="3"/>
  <c r="R19" i="3" s="1"/>
  <c r="N17" i="3"/>
  <c r="R17" i="3" s="1"/>
  <c r="N15" i="3"/>
  <c r="R15" i="3" s="1"/>
  <c r="N13" i="3"/>
  <c r="R13" i="3" s="1"/>
  <c r="N11" i="3"/>
  <c r="R11" i="3" s="1"/>
  <c r="N9" i="3"/>
  <c r="R9" i="3" s="1"/>
  <c r="N7" i="3"/>
  <c r="R7" i="3" s="1"/>
  <c r="N5" i="3"/>
  <c r="R5" i="3" s="1"/>
  <c r="N3" i="3"/>
  <c r="R3" i="3" s="1"/>
  <c r="Q104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02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G6" i="1"/>
  <c r="K6" i="1" s="1"/>
  <c r="G84" i="1"/>
  <c r="K84" i="1" s="1"/>
  <c r="G67" i="1"/>
  <c r="K67" i="1" s="1"/>
  <c r="G41" i="1"/>
  <c r="K41" i="1" s="1"/>
  <c r="G22" i="1"/>
  <c r="K22" i="1" s="1"/>
  <c r="G92" i="1"/>
  <c r="K92" i="1" s="1"/>
  <c r="G78" i="1"/>
  <c r="K78" i="1" s="1"/>
  <c r="G33" i="1"/>
  <c r="K33" i="1" s="1"/>
  <c r="G77" i="1"/>
  <c r="K77" i="1" s="1"/>
  <c r="G52" i="1"/>
  <c r="K52" i="1" s="1"/>
  <c r="G79" i="1"/>
  <c r="K79" i="1" s="1"/>
  <c r="G17" i="1"/>
  <c r="K17" i="1" s="1"/>
  <c r="G18" i="1"/>
  <c r="K18" i="1" s="1"/>
  <c r="D102" i="1"/>
  <c r="H2" i="1" s="1"/>
  <c r="E102" i="1"/>
  <c r="F102" i="1"/>
  <c r="G11" i="1" l="1"/>
  <c r="K11" i="1" s="1"/>
  <c r="G75" i="1"/>
  <c r="K75" i="1" s="1"/>
  <c r="G13" i="1"/>
  <c r="K13" i="1" s="1"/>
  <c r="G61" i="1"/>
  <c r="K61" i="1" s="1"/>
  <c r="G83" i="1"/>
  <c r="K83" i="1" s="1"/>
  <c r="G46" i="1"/>
  <c r="K46" i="1" s="1"/>
  <c r="Q63" i="4"/>
  <c r="Q20" i="4"/>
  <c r="Q46" i="4"/>
  <c r="Q92" i="4"/>
  <c r="P73" i="4"/>
  <c r="Q73" i="4"/>
  <c r="Q86" i="4"/>
  <c r="Q80" i="4"/>
  <c r="Q45" i="4"/>
  <c r="Q26" i="4"/>
  <c r="P49" i="2"/>
  <c r="M102" i="4"/>
  <c r="Q24" i="4"/>
  <c r="G64" i="1"/>
  <c r="K64" i="1" s="1"/>
  <c r="G53" i="1"/>
  <c r="K53" i="1" s="1"/>
  <c r="G24" i="1"/>
  <c r="K24" i="1" s="1"/>
  <c r="G62" i="1"/>
  <c r="K62" i="1" s="1"/>
  <c r="G43" i="1"/>
  <c r="K43" i="1" s="1"/>
  <c r="Q57" i="4"/>
  <c r="Q40" i="4"/>
  <c r="Q13" i="4"/>
  <c r="Q67" i="4"/>
  <c r="Q85" i="4"/>
  <c r="Q44" i="4"/>
  <c r="Q5" i="4"/>
  <c r="Q7" i="4"/>
  <c r="Q9" i="4"/>
  <c r="G101" i="1"/>
  <c r="K101" i="1" s="1"/>
  <c r="Q38" i="4"/>
  <c r="G68" i="1"/>
  <c r="K68" i="1" s="1"/>
  <c r="G51" i="1"/>
  <c r="K51" i="1" s="1"/>
  <c r="G82" i="1"/>
  <c r="K82" i="1" s="1"/>
  <c r="G15" i="1"/>
  <c r="K15" i="1" s="1"/>
  <c r="G56" i="1"/>
  <c r="K56" i="1" s="1"/>
  <c r="G89" i="1"/>
  <c r="K89" i="1" s="1"/>
  <c r="G40" i="1"/>
  <c r="K40" i="1" s="1"/>
  <c r="Q83" i="4"/>
  <c r="Q78" i="4"/>
  <c r="Q35" i="4"/>
  <c r="Q95" i="4"/>
  <c r="Q53" i="4"/>
  <c r="Q2" i="4"/>
  <c r="K102" i="4"/>
  <c r="P46" i="4" s="1"/>
  <c r="Q42" i="4"/>
  <c r="Q52" i="4"/>
  <c r="P41" i="4"/>
  <c r="Q41" i="4"/>
  <c r="G16" i="1"/>
  <c r="K16" i="1" s="1"/>
  <c r="G7" i="1"/>
  <c r="K7" i="1" s="1"/>
  <c r="G12" i="1"/>
  <c r="K12" i="1" s="1"/>
  <c r="G34" i="1"/>
  <c r="K34" i="1" s="1"/>
  <c r="Q18" i="4"/>
  <c r="Q66" i="4"/>
  <c r="Q30" i="4"/>
  <c r="G76" i="1"/>
  <c r="K76" i="1" s="1"/>
  <c r="G48" i="1"/>
  <c r="K48" i="1" s="1"/>
  <c r="G36" i="1"/>
  <c r="K36" i="1" s="1"/>
  <c r="Q60" i="4"/>
  <c r="G72" i="1"/>
  <c r="K72" i="1" s="1"/>
  <c r="G47" i="1"/>
  <c r="K47" i="1" s="1"/>
  <c r="G87" i="1"/>
  <c r="K87" i="1" s="1"/>
  <c r="G5" i="1"/>
  <c r="K5" i="1" s="1"/>
  <c r="G44" i="1"/>
  <c r="K44" i="1" s="1"/>
  <c r="G37" i="1"/>
  <c r="K37" i="1" s="1"/>
  <c r="G14" i="1"/>
  <c r="K14" i="1" s="1"/>
  <c r="Q61" i="4"/>
  <c r="Q19" i="4"/>
  <c r="Q93" i="4"/>
  <c r="Q22" i="4"/>
  <c r="P90" i="4"/>
  <c r="Q90" i="4"/>
  <c r="Q32" i="4"/>
  <c r="Q48" i="4"/>
  <c r="Q50" i="4"/>
  <c r="P62" i="2"/>
  <c r="P101" i="2"/>
  <c r="Q77" i="4"/>
  <c r="G94" i="1"/>
  <c r="K94" i="1" s="1"/>
  <c r="G95" i="1"/>
  <c r="K95" i="1" s="1"/>
  <c r="G28" i="1"/>
  <c r="K28" i="1" s="1"/>
  <c r="G49" i="1"/>
  <c r="K49" i="1" s="1"/>
  <c r="P17" i="4"/>
  <c r="Q17" i="4"/>
  <c r="Q81" i="4"/>
  <c r="Q100" i="4"/>
  <c r="Q4" i="4"/>
  <c r="G19" i="1"/>
  <c r="K19" i="1" s="1"/>
  <c r="G70" i="1"/>
  <c r="K70" i="1" s="1"/>
  <c r="G80" i="1"/>
  <c r="K80" i="1" s="1"/>
  <c r="G29" i="1"/>
  <c r="K29" i="1" s="1"/>
  <c r="G58" i="1"/>
  <c r="K58" i="1" s="1"/>
  <c r="G65" i="1"/>
  <c r="K65" i="1" s="1"/>
  <c r="G42" i="1"/>
  <c r="K42" i="1" s="1"/>
  <c r="G74" i="1"/>
  <c r="K74" i="1" s="1"/>
  <c r="P65" i="4"/>
  <c r="Q65" i="4"/>
  <c r="Q51" i="4"/>
  <c r="L102" i="4"/>
  <c r="Q36" i="4"/>
  <c r="P83" i="2"/>
  <c r="G91" i="1"/>
  <c r="K91" i="1" s="1"/>
  <c r="Q8" i="4"/>
  <c r="Q12" i="4"/>
  <c r="Q76" i="4"/>
  <c r="N102" i="4"/>
  <c r="P5" i="4" s="1"/>
  <c r="P88" i="4"/>
  <c r="Q88" i="4"/>
  <c r="Q49" i="4"/>
  <c r="P80" i="2"/>
  <c r="Q62" i="4"/>
  <c r="Q56" i="4"/>
  <c r="G57" i="1"/>
  <c r="K57" i="1" s="1"/>
  <c r="G69" i="1"/>
  <c r="K69" i="1" s="1"/>
  <c r="Q28" i="4"/>
  <c r="Q96" i="4"/>
  <c r="Q82" i="4"/>
  <c r="Q69" i="4"/>
  <c r="Q91" i="4"/>
  <c r="Q75" i="4"/>
  <c r="Q6" i="4"/>
  <c r="Q98" i="4"/>
  <c r="G30" i="1"/>
  <c r="K30" i="1" s="1"/>
  <c r="G88" i="1"/>
  <c r="K88" i="1" s="1"/>
  <c r="G25" i="1"/>
  <c r="K25" i="1" s="1"/>
  <c r="G10" i="1"/>
  <c r="K10" i="1" s="1"/>
  <c r="Q99" i="4"/>
  <c r="Q37" i="4"/>
  <c r="Q70" i="4"/>
  <c r="Q94" i="4"/>
  <c r="Q29" i="4"/>
  <c r="Q25" i="4"/>
  <c r="Q74" i="4"/>
  <c r="Q71" i="4"/>
  <c r="G3" i="1"/>
  <c r="K3" i="1" s="1"/>
  <c r="G99" i="1"/>
  <c r="K99" i="1" s="1"/>
  <c r="G38" i="1"/>
  <c r="K38" i="1" s="1"/>
  <c r="G39" i="1"/>
  <c r="K39" i="1" s="1"/>
  <c r="G31" i="1"/>
  <c r="K31" i="1" s="1"/>
  <c r="G60" i="1"/>
  <c r="K60" i="1" s="1"/>
  <c r="G97" i="1"/>
  <c r="K97" i="1" s="1"/>
  <c r="G96" i="1"/>
  <c r="K96" i="1" s="1"/>
  <c r="G27" i="1"/>
  <c r="K27" i="1" s="1"/>
  <c r="G59" i="1"/>
  <c r="K59" i="1" s="1"/>
  <c r="G90" i="1"/>
  <c r="K90" i="1" s="1"/>
  <c r="G32" i="1"/>
  <c r="K32" i="1" s="1"/>
  <c r="Q59" i="4"/>
  <c r="Q34" i="4"/>
  <c r="Q47" i="4"/>
  <c r="P47" i="4"/>
  <c r="Q3" i="4"/>
  <c r="Q33" i="4"/>
  <c r="Q79" i="4"/>
  <c r="Q10" i="4"/>
  <c r="G50" i="1"/>
  <c r="K50" i="1" s="1"/>
  <c r="G66" i="1"/>
  <c r="K66" i="1" s="1"/>
  <c r="G85" i="1"/>
  <c r="K85" i="1" s="1"/>
  <c r="G8" i="1"/>
  <c r="K8" i="1" s="1"/>
  <c r="G63" i="1"/>
  <c r="K63" i="1" s="1"/>
  <c r="G73" i="1"/>
  <c r="K73" i="1" s="1"/>
  <c r="G23" i="1"/>
  <c r="K23" i="1" s="1"/>
  <c r="G86" i="1"/>
  <c r="K86" i="1" s="1"/>
  <c r="G100" i="1"/>
  <c r="K100" i="1" s="1"/>
  <c r="G21" i="1"/>
  <c r="K21" i="1" s="1"/>
  <c r="Q21" i="4"/>
  <c r="Q14" i="4"/>
  <c r="Q55" i="4"/>
  <c r="Q15" i="4"/>
  <c r="Q54" i="4"/>
  <c r="G98" i="1"/>
  <c r="K98" i="1" s="1"/>
  <c r="Q11" i="4"/>
  <c r="P68" i="4"/>
  <c r="Q68" i="4"/>
  <c r="Q97" i="4"/>
  <c r="Q43" i="4"/>
  <c r="Q16" i="4"/>
  <c r="Q84" i="4"/>
  <c r="Q101" i="4"/>
  <c r="Q58" i="4"/>
  <c r="G20" i="1"/>
  <c r="K20" i="1" s="1"/>
  <c r="G4" i="1"/>
  <c r="K4" i="1" s="1"/>
  <c r="G9" i="1"/>
  <c r="K9" i="1" s="1"/>
  <c r="G81" i="1"/>
  <c r="K81" i="1" s="1"/>
  <c r="G26" i="1"/>
  <c r="K26" i="1" s="1"/>
  <c r="G71" i="1"/>
  <c r="K71" i="1" s="1"/>
  <c r="G93" i="1"/>
  <c r="K93" i="1" s="1"/>
  <c r="G35" i="1"/>
  <c r="K35" i="1" s="1"/>
  <c r="G45" i="1"/>
  <c r="K45" i="1" s="1"/>
  <c r="G54" i="1"/>
  <c r="K54" i="1" s="1"/>
  <c r="G55" i="1"/>
  <c r="K55" i="1" s="1"/>
  <c r="Q39" i="4"/>
  <c r="Q31" i="4"/>
  <c r="Q72" i="4"/>
  <c r="P27" i="4"/>
  <c r="Q27" i="4"/>
  <c r="R27" i="4" s="1"/>
  <c r="Q89" i="4"/>
  <c r="Q87" i="4"/>
  <c r="Q23" i="4"/>
  <c r="P90" i="2"/>
  <c r="M102" i="7"/>
  <c r="M103" i="7"/>
  <c r="K103" i="7"/>
  <c r="K102" i="7"/>
  <c r="P84" i="7" s="1"/>
  <c r="L103" i="7"/>
  <c r="L102" i="7"/>
  <c r="P24" i="7" s="1"/>
  <c r="Q20" i="7"/>
  <c r="N102" i="7"/>
  <c r="N103" i="7"/>
  <c r="P68" i="2"/>
  <c r="P64" i="2"/>
  <c r="P79" i="2"/>
  <c r="P89" i="2"/>
  <c r="P43" i="2"/>
  <c r="P37" i="2"/>
  <c r="P39" i="2"/>
  <c r="P76" i="2"/>
  <c r="P100" i="2"/>
  <c r="P67" i="2"/>
  <c r="P93" i="2"/>
  <c r="V93" i="2" s="1"/>
  <c r="P78" i="2"/>
  <c r="P41" i="2"/>
  <c r="V41" i="2" s="1"/>
  <c r="P35" i="2"/>
  <c r="P52" i="2"/>
  <c r="P65" i="2"/>
  <c r="V65" i="2" s="1"/>
  <c r="P46" i="2"/>
  <c r="P98" i="2"/>
  <c r="P77" i="2"/>
  <c r="P45" i="2"/>
  <c r="P86" i="2"/>
  <c r="V86" i="2" s="1"/>
  <c r="P48" i="2"/>
  <c r="P87" i="2"/>
  <c r="V87" i="2" s="1"/>
  <c r="P99" i="2"/>
  <c r="P32" i="2"/>
  <c r="P40" i="2"/>
  <c r="V40" i="2" s="1"/>
  <c r="P53" i="2"/>
  <c r="P73" i="2"/>
  <c r="P88" i="2"/>
  <c r="P47" i="2"/>
  <c r="P24" i="2"/>
  <c r="V24" i="2" s="1"/>
  <c r="P95" i="2"/>
  <c r="V95" i="2" s="1"/>
  <c r="P71" i="2"/>
  <c r="P57" i="2"/>
  <c r="P58" i="2"/>
  <c r="P18" i="2"/>
  <c r="P3" i="2"/>
  <c r="P82" i="2"/>
  <c r="P56" i="2"/>
  <c r="V56" i="2" s="1"/>
  <c r="P7" i="2"/>
  <c r="P36" i="2"/>
  <c r="P25" i="2"/>
  <c r="P75" i="2"/>
  <c r="P44" i="2"/>
  <c r="P54" i="2"/>
  <c r="P4" i="2"/>
  <c r="V4" i="2" s="1"/>
  <c r="P15" i="2"/>
  <c r="P72" i="2"/>
  <c r="V72" i="2" s="1"/>
  <c r="P42" i="2"/>
  <c r="P69" i="2"/>
  <c r="V69" i="2" s="1"/>
  <c r="P11" i="2"/>
  <c r="P66" i="2"/>
  <c r="P2" i="2"/>
  <c r="P31" i="2"/>
  <c r="P50" i="2"/>
  <c r="P51" i="2"/>
  <c r="P29" i="2"/>
  <c r="V29" i="2" s="1"/>
  <c r="P9" i="2"/>
  <c r="V9" i="2" s="1"/>
  <c r="P61" i="2"/>
  <c r="P28" i="2"/>
  <c r="L41" i="3"/>
  <c r="P41" i="3" s="1"/>
  <c r="L15" i="3"/>
  <c r="P15" i="3" s="1"/>
  <c r="L4" i="3"/>
  <c r="P4" i="3" s="1"/>
  <c r="L39" i="3"/>
  <c r="P39" i="3" s="1"/>
  <c r="L6" i="3"/>
  <c r="P6" i="3" s="1"/>
  <c r="L48" i="3"/>
  <c r="P48" i="3" s="1"/>
  <c r="L13" i="3"/>
  <c r="P13" i="3" s="1"/>
  <c r="P2" i="3"/>
  <c r="L47" i="3"/>
  <c r="P47" i="3" s="1"/>
  <c r="L3" i="3"/>
  <c r="P3" i="3" s="1"/>
  <c r="L14" i="3"/>
  <c r="P14" i="3" s="1"/>
  <c r="L5" i="3"/>
  <c r="P5" i="3" s="1"/>
  <c r="L7" i="3"/>
  <c r="P7" i="3" s="1"/>
  <c r="L91" i="3"/>
  <c r="P91" i="3" s="1"/>
  <c r="L59" i="3"/>
  <c r="P59" i="3" s="1"/>
  <c r="L80" i="3"/>
  <c r="P80" i="3" s="1"/>
  <c r="L36" i="3"/>
  <c r="P36" i="3" s="1"/>
  <c r="L84" i="3"/>
  <c r="P84" i="3" s="1"/>
  <c r="L8" i="3"/>
  <c r="P8" i="3" s="1"/>
  <c r="L89" i="3"/>
  <c r="P89" i="3" s="1"/>
  <c r="L57" i="3"/>
  <c r="P57" i="3" s="1"/>
  <c r="L78" i="3"/>
  <c r="P78" i="3" s="1"/>
  <c r="L38" i="3"/>
  <c r="P38" i="3" s="1"/>
  <c r="L16" i="3"/>
  <c r="P16" i="3" s="1"/>
  <c r="L12" i="3"/>
  <c r="P12" i="3" s="1"/>
  <c r="L87" i="3"/>
  <c r="P87" i="3" s="1"/>
  <c r="L55" i="3"/>
  <c r="P55" i="3" s="1"/>
  <c r="L76" i="3"/>
  <c r="P76" i="3" s="1"/>
  <c r="L56" i="3"/>
  <c r="P56" i="3" s="1"/>
  <c r="L40" i="3"/>
  <c r="P40" i="3" s="1"/>
  <c r="L32" i="3"/>
  <c r="P32" i="3" s="1"/>
  <c r="L18" i="3"/>
  <c r="P18" i="3" s="1"/>
  <c r="L19" i="3"/>
  <c r="P19" i="3" s="1"/>
  <c r="L85" i="3"/>
  <c r="P85" i="3" s="1"/>
  <c r="L53" i="3"/>
  <c r="P53" i="3" s="1"/>
  <c r="L74" i="3"/>
  <c r="P74" i="3" s="1"/>
  <c r="L42" i="3"/>
  <c r="P42" i="3" s="1"/>
  <c r="L20" i="3"/>
  <c r="P20" i="3" s="1"/>
  <c r="L23" i="3"/>
  <c r="P23" i="3" s="1"/>
  <c r="L83" i="3"/>
  <c r="P83" i="3" s="1"/>
  <c r="L51" i="3"/>
  <c r="P51" i="3" s="1"/>
  <c r="L72" i="3"/>
  <c r="P72" i="3" s="1"/>
  <c r="L52" i="3"/>
  <c r="P52" i="3" s="1"/>
  <c r="T52" i="3" s="1"/>
  <c r="L44" i="3"/>
  <c r="P44" i="3" s="1"/>
  <c r="L34" i="3"/>
  <c r="P34" i="3" s="1"/>
  <c r="L43" i="3"/>
  <c r="P43" i="3" s="1"/>
  <c r="L25" i="3"/>
  <c r="P25" i="3" s="1"/>
  <c r="L81" i="3"/>
  <c r="P81" i="3" s="1"/>
  <c r="L49" i="3"/>
  <c r="P49" i="3" s="1"/>
  <c r="L70" i="3"/>
  <c r="P70" i="3" s="1"/>
  <c r="L46" i="3"/>
  <c r="P46" i="3" s="1"/>
  <c r="L35" i="3"/>
  <c r="P35" i="3" s="1"/>
  <c r="L31" i="3"/>
  <c r="P31" i="3" s="1"/>
  <c r="L27" i="3"/>
  <c r="P27" i="3" s="1"/>
  <c r="L79" i="3"/>
  <c r="P79" i="3" s="1"/>
  <c r="L100" i="3"/>
  <c r="P100" i="3" s="1"/>
  <c r="L68" i="3"/>
  <c r="P68" i="3" s="1"/>
  <c r="L61" i="3"/>
  <c r="P61" i="3" s="1"/>
  <c r="L29" i="3"/>
  <c r="P29" i="3" s="1"/>
  <c r="L77" i="3"/>
  <c r="P77" i="3" s="1"/>
  <c r="L98" i="3"/>
  <c r="P98" i="3" s="1"/>
  <c r="L66" i="3"/>
  <c r="P66" i="3" s="1"/>
  <c r="L50" i="3"/>
  <c r="P50" i="3" s="1"/>
  <c r="L54" i="3"/>
  <c r="P54" i="3" s="1"/>
  <c r="L75" i="3"/>
  <c r="P75" i="3" s="1"/>
  <c r="L96" i="3"/>
  <c r="P96" i="3" s="1"/>
  <c r="L64" i="3"/>
  <c r="P64" i="3" s="1"/>
  <c r="L63" i="3"/>
  <c r="P63" i="3" s="1"/>
  <c r="L11" i="3"/>
  <c r="P11" i="3" s="1"/>
  <c r="L17" i="3"/>
  <c r="P17" i="3" s="1"/>
  <c r="L73" i="3"/>
  <c r="P73" i="3" s="1"/>
  <c r="L94" i="3"/>
  <c r="P94" i="3" s="1"/>
  <c r="L62" i="3"/>
  <c r="P62" i="3" s="1"/>
  <c r="L22" i="3"/>
  <c r="P22" i="3" s="1"/>
  <c r="L9" i="3"/>
  <c r="P9" i="3" s="1"/>
  <c r="L71" i="3"/>
  <c r="P71" i="3" s="1"/>
  <c r="L92" i="3"/>
  <c r="P92" i="3" s="1"/>
  <c r="L60" i="3"/>
  <c r="P60" i="3" s="1"/>
  <c r="L24" i="3"/>
  <c r="P24" i="3" s="1"/>
  <c r="L82" i="3"/>
  <c r="P82" i="3" s="1"/>
  <c r="L10" i="3"/>
  <c r="P10" i="3" s="1"/>
  <c r="L101" i="3"/>
  <c r="P101" i="3" s="1"/>
  <c r="L69" i="3"/>
  <c r="P69" i="3" s="1"/>
  <c r="L90" i="3"/>
  <c r="P90" i="3" s="1"/>
  <c r="L58" i="3"/>
  <c r="P58" i="3" s="1"/>
  <c r="L26" i="3"/>
  <c r="P26" i="3" s="1"/>
  <c r="L37" i="3"/>
  <c r="P37" i="3" s="1"/>
  <c r="L99" i="3"/>
  <c r="P99" i="3" s="1"/>
  <c r="L67" i="3"/>
  <c r="P67" i="3" s="1"/>
  <c r="L88" i="3"/>
  <c r="P88" i="3" s="1"/>
  <c r="L28" i="3"/>
  <c r="P28" i="3" s="1"/>
  <c r="L33" i="3"/>
  <c r="P33" i="3" s="1"/>
  <c r="L45" i="3"/>
  <c r="P45" i="3" s="1"/>
  <c r="L21" i="3"/>
  <c r="P21" i="3" s="1"/>
  <c r="L97" i="3"/>
  <c r="P97" i="3" s="1"/>
  <c r="L65" i="3"/>
  <c r="P65" i="3" s="1"/>
  <c r="L86" i="3"/>
  <c r="P86" i="3" s="1"/>
  <c r="L30" i="3"/>
  <c r="P30" i="3" s="1"/>
  <c r="L95" i="3"/>
  <c r="P95" i="3" s="1"/>
  <c r="L93" i="3"/>
  <c r="P93" i="3" s="1"/>
  <c r="P30" i="2"/>
  <c r="P92" i="2"/>
  <c r="P22" i="2"/>
  <c r="P14" i="2"/>
  <c r="V14" i="2" s="1"/>
  <c r="P20" i="2"/>
  <c r="V20" i="2" s="1"/>
  <c r="P74" i="2"/>
  <c r="P55" i="2"/>
  <c r="P70" i="2"/>
  <c r="V70" i="2" s="1"/>
  <c r="P97" i="2"/>
  <c r="V97" i="2" s="1"/>
  <c r="P17" i="2"/>
  <c r="V17" i="2" s="1"/>
  <c r="P10" i="2"/>
  <c r="V10" i="2" s="1"/>
  <c r="P8" i="2"/>
  <c r="P34" i="2"/>
  <c r="P26" i="2"/>
  <c r="V26" i="2" s="1"/>
  <c r="P13" i="2"/>
  <c r="V13" i="2" s="1"/>
  <c r="P63" i="2"/>
  <c r="P6" i="2"/>
  <c r="V6" i="2" s="1"/>
  <c r="P16" i="2"/>
  <c r="P21" i="2"/>
  <c r="P33" i="2"/>
  <c r="P38" i="2"/>
  <c r="K68" i="3"/>
  <c r="O68" i="3" s="1"/>
  <c r="K62" i="3"/>
  <c r="O62" i="3" s="1"/>
  <c r="K37" i="3"/>
  <c r="O37" i="3" s="1"/>
  <c r="T37" i="3" s="1"/>
  <c r="K6" i="3"/>
  <c r="O6" i="3" s="1"/>
  <c r="W6" i="3" s="1"/>
  <c r="K15" i="3"/>
  <c r="O15" i="3" s="1"/>
  <c r="K17" i="3"/>
  <c r="O17" i="3" s="1"/>
  <c r="W17" i="3" s="1"/>
  <c r="K39" i="3"/>
  <c r="O39" i="3" s="1"/>
  <c r="K48" i="3"/>
  <c r="O48" i="3" s="1"/>
  <c r="O2" i="3"/>
  <c r="K5" i="3"/>
  <c r="O5" i="3" s="1"/>
  <c r="K4" i="3"/>
  <c r="O4" i="3" s="1"/>
  <c r="K42" i="3"/>
  <c r="O42" i="3" s="1"/>
  <c r="K40" i="3"/>
  <c r="O40" i="3" s="1"/>
  <c r="K16" i="3"/>
  <c r="O16" i="3" s="1"/>
  <c r="K41" i="3"/>
  <c r="O41" i="3" s="1"/>
  <c r="K18" i="3"/>
  <c r="O18" i="3" s="1"/>
  <c r="K28" i="3"/>
  <c r="O28" i="3" s="1"/>
  <c r="K13" i="3"/>
  <c r="O13" i="3" s="1"/>
  <c r="T13" i="3" s="1"/>
  <c r="K12" i="3"/>
  <c r="O12" i="3" s="1"/>
  <c r="K101" i="3"/>
  <c r="O101" i="3" s="1"/>
  <c r="K69" i="3"/>
  <c r="O69" i="3" s="1"/>
  <c r="K31" i="3"/>
  <c r="O31" i="3" s="1"/>
  <c r="T31" i="3" s="1"/>
  <c r="K7" i="3"/>
  <c r="O7" i="3" s="1"/>
  <c r="K3" i="3"/>
  <c r="O3" i="3" s="1"/>
  <c r="K88" i="3"/>
  <c r="O88" i="3" s="1"/>
  <c r="T88" i="3" s="1"/>
  <c r="K99" i="3"/>
  <c r="O99" i="3" s="1"/>
  <c r="K67" i="3"/>
  <c r="O67" i="3" s="1"/>
  <c r="K52" i="3"/>
  <c r="O52" i="3" s="1"/>
  <c r="K58" i="3"/>
  <c r="O58" i="3" s="1"/>
  <c r="K24" i="3"/>
  <c r="O24" i="3" s="1"/>
  <c r="K10" i="3"/>
  <c r="O10" i="3" s="1"/>
  <c r="K23" i="3"/>
  <c r="O23" i="3" s="1"/>
  <c r="W23" i="3" s="1"/>
  <c r="K97" i="3"/>
  <c r="O97" i="3" s="1"/>
  <c r="K65" i="3"/>
  <c r="O65" i="3" s="1"/>
  <c r="K66" i="3"/>
  <c r="O66" i="3" s="1"/>
  <c r="K9" i="3"/>
  <c r="O9" i="3" s="1"/>
  <c r="K11" i="3"/>
  <c r="O11" i="3" s="1"/>
  <c r="T11" i="3" s="1"/>
  <c r="K26" i="3"/>
  <c r="O26" i="3" s="1"/>
  <c r="K25" i="3"/>
  <c r="O25" i="3" s="1"/>
  <c r="K14" i="3"/>
  <c r="O14" i="3" s="1"/>
  <c r="K95" i="3"/>
  <c r="O95" i="3" s="1"/>
  <c r="K63" i="3"/>
  <c r="O63" i="3" s="1"/>
  <c r="K100" i="3"/>
  <c r="O100" i="3" s="1"/>
  <c r="K78" i="3"/>
  <c r="O78" i="3" s="1"/>
  <c r="K30" i="3"/>
  <c r="O30" i="3" s="1"/>
  <c r="K21" i="3"/>
  <c r="O21" i="3" s="1"/>
  <c r="K27" i="3"/>
  <c r="O27" i="3" s="1"/>
  <c r="W27" i="3" s="1"/>
  <c r="K93" i="3"/>
  <c r="O93" i="3" s="1"/>
  <c r="K61" i="3"/>
  <c r="O61" i="3" s="1"/>
  <c r="K46" i="3"/>
  <c r="O46" i="3" s="1"/>
  <c r="K34" i="3"/>
  <c r="O34" i="3" s="1"/>
  <c r="K33" i="3"/>
  <c r="O33" i="3" s="1"/>
  <c r="K29" i="3"/>
  <c r="O29" i="3" s="1"/>
  <c r="K84" i="3"/>
  <c r="O84" i="3" s="1"/>
  <c r="K91" i="3"/>
  <c r="O91" i="3" s="1"/>
  <c r="K59" i="3"/>
  <c r="O59" i="3" s="1"/>
  <c r="K64" i="3"/>
  <c r="O64" i="3" s="1"/>
  <c r="K38" i="3"/>
  <c r="O38" i="3" s="1"/>
  <c r="W38" i="3" s="1"/>
  <c r="K56" i="3"/>
  <c r="O56" i="3" s="1"/>
  <c r="K89" i="3"/>
  <c r="O89" i="3" s="1"/>
  <c r="K57" i="3"/>
  <c r="O57" i="3" s="1"/>
  <c r="K72" i="3"/>
  <c r="O72" i="3" s="1"/>
  <c r="K73" i="3"/>
  <c r="O73" i="3" s="1"/>
  <c r="K45" i="3"/>
  <c r="O45" i="3" s="1"/>
  <c r="K82" i="3"/>
  <c r="O82" i="3" s="1"/>
  <c r="K87" i="3"/>
  <c r="O87" i="3" s="1"/>
  <c r="K55" i="3"/>
  <c r="O55" i="3" s="1"/>
  <c r="K50" i="3"/>
  <c r="O50" i="3" s="1"/>
  <c r="K8" i="3"/>
  <c r="O8" i="3" s="1"/>
  <c r="K44" i="3"/>
  <c r="O44" i="3" s="1"/>
  <c r="K80" i="3"/>
  <c r="O80" i="3" s="1"/>
  <c r="W80" i="3" s="1"/>
  <c r="K90" i="3"/>
  <c r="O90" i="3" s="1"/>
  <c r="K85" i="3"/>
  <c r="O85" i="3" s="1"/>
  <c r="K53" i="3"/>
  <c r="O53" i="3" s="1"/>
  <c r="K74" i="3"/>
  <c r="O74" i="3" s="1"/>
  <c r="K60" i="3"/>
  <c r="O60" i="3" s="1"/>
  <c r="K86" i="3"/>
  <c r="O86" i="3" s="1"/>
  <c r="K96" i="3"/>
  <c r="O96" i="3" s="1"/>
  <c r="K83" i="3"/>
  <c r="O83" i="3" s="1"/>
  <c r="K51" i="3"/>
  <c r="O51" i="3" s="1"/>
  <c r="K19" i="3"/>
  <c r="O19" i="3" s="1"/>
  <c r="K92" i="3"/>
  <c r="O92" i="3" s="1"/>
  <c r="K98" i="3"/>
  <c r="O98" i="3" s="1"/>
  <c r="K81" i="3"/>
  <c r="O81" i="3" s="1"/>
  <c r="K49" i="3"/>
  <c r="O49" i="3" s="1"/>
  <c r="W49" i="3" s="1"/>
  <c r="K20" i="3"/>
  <c r="O20" i="3" s="1"/>
  <c r="W20" i="3" s="1"/>
  <c r="K22" i="3"/>
  <c r="O22" i="3" s="1"/>
  <c r="K35" i="3"/>
  <c r="O35" i="3" s="1"/>
  <c r="K79" i="3"/>
  <c r="O79" i="3" s="1"/>
  <c r="K70" i="3"/>
  <c r="O70" i="3" s="1"/>
  <c r="K54" i="3"/>
  <c r="O54" i="3" s="1"/>
  <c r="K36" i="3"/>
  <c r="O36" i="3" s="1"/>
  <c r="K32" i="3"/>
  <c r="O32" i="3" s="1"/>
  <c r="K77" i="3"/>
  <c r="O77" i="3" s="1"/>
  <c r="K76" i="3"/>
  <c r="O76" i="3" s="1"/>
  <c r="K71" i="3"/>
  <c r="O71" i="3" s="1"/>
  <c r="K43" i="3"/>
  <c r="O43" i="3" s="1"/>
  <c r="K47" i="3"/>
  <c r="O47" i="3" s="1"/>
  <c r="W47" i="3" s="1"/>
  <c r="K94" i="3"/>
  <c r="O94" i="3" s="1"/>
  <c r="K75" i="3"/>
  <c r="O75" i="3" s="1"/>
  <c r="T75" i="3" s="1"/>
  <c r="P19" i="2"/>
  <c r="P27" i="2"/>
  <c r="P5" i="2"/>
  <c r="P12" i="2"/>
  <c r="P60" i="2"/>
  <c r="P23" i="2"/>
  <c r="P85" i="2"/>
  <c r="V59" i="2"/>
  <c r="V11" i="2"/>
  <c r="V91" i="2"/>
  <c r="V83" i="2"/>
  <c r="V64" i="2"/>
  <c r="V38" i="2"/>
  <c r="V89" i="2"/>
  <c r="V57" i="2"/>
  <c r="V39" i="2"/>
  <c r="V101" i="2"/>
  <c r="V2" i="2"/>
  <c r="U78" i="2"/>
  <c r="U34" i="2"/>
  <c r="U28" i="2"/>
  <c r="U47" i="2"/>
  <c r="U31" i="2"/>
  <c r="U20" i="2"/>
  <c r="U80" i="2"/>
  <c r="V80" i="2" s="1"/>
  <c r="U76" i="2"/>
  <c r="V76" i="2" s="1"/>
  <c r="U44" i="2"/>
  <c r="U24" i="2"/>
  <c r="U101" i="2"/>
  <c r="U99" i="2"/>
  <c r="U97" i="2"/>
  <c r="U95" i="2"/>
  <c r="U93" i="2"/>
  <c r="U91" i="2"/>
  <c r="U89" i="2"/>
  <c r="U87" i="2"/>
  <c r="U85" i="2"/>
  <c r="U83" i="2"/>
  <c r="U74" i="2"/>
  <c r="U81" i="2"/>
  <c r="V81" i="2" s="1"/>
  <c r="U38" i="2"/>
  <c r="U42" i="2"/>
  <c r="U79" i="2"/>
  <c r="V79" i="2" s="1"/>
  <c r="U65" i="2"/>
  <c r="U57" i="2"/>
  <c r="U40" i="2"/>
  <c r="U29" i="2"/>
  <c r="U77" i="2"/>
  <c r="V77" i="2" s="1"/>
  <c r="U60" i="2"/>
  <c r="U52" i="2"/>
  <c r="V52" i="2" s="1"/>
  <c r="U46" i="2"/>
  <c r="V46" i="2" s="1"/>
  <c r="U21" i="2"/>
  <c r="U68" i="2"/>
  <c r="V68" i="2" s="1"/>
  <c r="U61" i="2"/>
  <c r="U75" i="2"/>
  <c r="U53" i="2"/>
  <c r="U36" i="2"/>
  <c r="U100" i="2"/>
  <c r="U98" i="2"/>
  <c r="V98" i="2" s="1"/>
  <c r="U96" i="2"/>
  <c r="V96" i="2" s="1"/>
  <c r="U94" i="2"/>
  <c r="V94" i="2" s="1"/>
  <c r="U92" i="2"/>
  <c r="V92" i="2" s="1"/>
  <c r="U90" i="2"/>
  <c r="V90" i="2" s="1"/>
  <c r="U88" i="2"/>
  <c r="U86" i="2"/>
  <c r="U84" i="2"/>
  <c r="V84" i="2" s="1"/>
  <c r="U82" i="2"/>
  <c r="V82" i="2" s="1"/>
  <c r="U73" i="2"/>
  <c r="U71" i="2"/>
  <c r="U55" i="2"/>
  <c r="U45" i="2"/>
  <c r="V45" i="2" s="1"/>
  <c r="U54" i="2"/>
  <c r="U62" i="2"/>
  <c r="V62" i="2" s="1"/>
  <c r="U18" i="2"/>
  <c r="V18" i="2" s="1"/>
  <c r="U48" i="2"/>
  <c r="V48" i="2" s="1"/>
  <c r="U13" i="2"/>
  <c r="U19" i="2"/>
  <c r="U39" i="2"/>
  <c r="U30" i="2"/>
  <c r="U4" i="2"/>
  <c r="U50" i="2"/>
  <c r="U10" i="2"/>
  <c r="U67" i="2"/>
  <c r="U15" i="2"/>
  <c r="U37" i="2"/>
  <c r="U43" i="2"/>
  <c r="V43" i="2" s="1"/>
  <c r="U64" i="2"/>
  <c r="U33" i="2"/>
  <c r="V33" i="2" s="1"/>
  <c r="U25" i="2"/>
  <c r="U23" i="2"/>
  <c r="V23" i="2" s="1"/>
  <c r="U49" i="2"/>
  <c r="V49" i="2" s="1"/>
  <c r="U26" i="2"/>
  <c r="U9" i="2"/>
  <c r="U17" i="2"/>
  <c r="U6" i="2"/>
  <c r="U35" i="2"/>
  <c r="V35" i="2" s="1"/>
  <c r="U56" i="2"/>
  <c r="U27" i="2"/>
  <c r="U58" i="2"/>
  <c r="V58" i="2" s="1"/>
  <c r="U8" i="2"/>
  <c r="U12" i="2"/>
  <c r="U2" i="2"/>
  <c r="U22" i="2"/>
  <c r="U63" i="2"/>
  <c r="U66" i="2"/>
  <c r="V66" i="2" s="1"/>
  <c r="U51" i="2"/>
  <c r="U7" i="2"/>
  <c r="U69" i="2"/>
  <c r="U72" i="2"/>
  <c r="U14" i="2"/>
  <c r="U16" i="2"/>
  <c r="U3" i="2"/>
  <c r="V3" i="2" s="1"/>
  <c r="U5" i="2"/>
  <c r="U41" i="2"/>
  <c r="U11" i="2"/>
  <c r="U70" i="2"/>
  <c r="U59" i="2"/>
  <c r="U32" i="2"/>
  <c r="J3" i="1"/>
  <c r="N3" i="1" s="1"/>
  <c r="J6" i="1"/>
  <c r="N6" i="1" s="1"/>
  <c r="J14" i="1"/>
  <c r="N14" i="1" s="1"/>
  <c r="J36" i="1"/>
  <c r="N36" i="1" s="1"/>
  <c r="J40" i="1"/>
  <c r="N40" i="1" s="1"/>
  <c r="J43" i="1"/>
  <c r="N43" i="1" s="1"/>
  <c r="J46" i="1"/>
  <c r="N46" i="1" s="1"/>
  <c r="J55" i="1"/>
  <c r="N55" i="1" s="1"/>
  <c r="J26" i="1"/>
  <c r="N26" i="1" s="1"/>
  <c r="J21" i="1"/>
  <c r="N21" i="1" s="1"/>
  <c r="J32" i="1"/>
  <c r="N32" i="1" s="1"/>
  <c r="J10" i="1"/>
  <c r="N10" i="1" s="1"/>
  <c r="J69" i="1"/>
  <c r="N69" i="1" s="1"/>
  <c r="J66" i="1"/>
  <c r="N66" i="1" s="1"/>
  <c r="J74" i="1"/>
  <c r="N74" i="1" s="1"/>
  <c r="J49" i="1"/>
  <c r="N49" i="1" s="1"/>
  <c r="J84" i="1"/>
  <c r="N84" i="1" s="1"/>
  <c r="J67" i="1"/>
  <c r="N67" i="1" s="1"/>
  <c r="J37" i="1"/>
  <c r="N37" i="1" s="1"/>
  <c r="J34" i="1"/>
  <c r="N34" i="1" s="1"/>
  <c r="J89" i="1"/>
  <c r="N89" i="1" s="1"/>
  <c r="J101" i="1"/>
  <c r="N101" i="1" s="1"/>
  <c r="J83" i="1"/>
  <c r="N83" i="1" s="1"/>
  <c r="J54" i="1"/>
  <c r="N54" i="1" s="1"/>
  <c r="J98" i="1"/>
  <c r="N98" i="1" s="1"/>
  <c r="J100" i="1"/>
  <c r="N100" i="1" s="1"/>
  <c r="J5" i="1"/>
  <c r="N5" i="1" s="1"/>
  <c r="J12" i="1"/>
  <c r="N12" i="1" s="1"/>
  <c r="J15" i="1"/>
  <c r="N15" i="1" s="1"/>
  <c r="J39" i="1"/>
  <c r="N39" i="1" s="1"/>
  <c r="J16" i="1"/>
  <c r="N16" i="1" s="1"/>
  <c r="J72" i="1"/>
  <c r="N72" i="1" s="1"/>
  <c r="J90" i="1"/>
  <c r="N90" i="1" s="1"/>
  <c r="J81" i="1"/>
  <c r="N81" i="1" s="1"/>
  <c r="J95" i="1"/>
  <c r="N95" i="1" s="1"/>
  <c r="J47" i="1"/>
  <c r="N47" i="1" s="1"/>
  <c r="J82" i="1"/>
  <c r="N82" i="1" s="1"/>
  <c r="J22" i="1"/>
  <c r="N22" i="1" s="1"/>
  <c r="J23" i="1"/>
  <c r="N23" i="1" s="1"/>
  <c r="J4" i="1"/>
  <c r="N4" i="1" s="1"/>
  <c r="J53" i="1"/>
  <c r="N53" i="1" s="1"/>
  <c r="J48" i="1"/>
  <c r="N48" i="1" s="1"/>
  <c r="J76" i="1"/>
  <c r="N76" i="1" s="1"/>
  <c r="J8" i="1"/>
  <c r="N8" i="1" s="1"/>
  <c r="J41" i="1"/>
  <c r="N41" i="1" s="1"/>
  <c r="J56" i="1"/>
  <c r="N56" i="1" s="1"/>
  <c r="J2" i="1"/>
  <c r="N2" i="1" s="1"/>
  <c r="J96" i="1"/>
  <c r="N96" i="1" s="1"/>
  <c r="J99" i="1"/>
  <c r="N99" i="1" s="1"/>
  <c r="J7" i="1"/>
  <c r="N7" i="1" s="1"/>
  <c r="J38" i="1"/>
  <c r="N38" i="1" s="1"/>
  <c r="J51" i="1"/>
  <c r="N51" i="1" s="1"/>
  <c r="J80" i="1"/>
  <c r="N80" i="1" s="1"/>
  <c r="J44" i="1"/>
  <c r="N44" i="1" s="1"/>
  <c r="J64" i="1"/>
  <c r="N64" i="1" s="1"/>
  <c r="J28" i="1"/>
  <c r="N28" i="1" s="1"/>
  <c r="J18" i="1"/>
  <c r="N18" i="1" s="1"/>
  <c r="J31" i="1"/>
  <c r="N31" i="1" s="1"/>
  <c r="J9" i="1"/>
  <c r="N9" i="1" s="1"/>
  <c r="J57" i="1"/>
  <c r="N57" i="1" s="1"/>
  <c r="J33" i="1"/>
  <c r="N33" i="1" s="1"/>
  <c r="J93" i="1"/>
  <c r="N93" i="1" s="1"/>
  <c r="J85" i="1"/>
  <c r="N85" i="1" s="1"/>
  <c r="J29" i="1"/>
  <c r="N29" i="1" s="1"/>
  <c r="J94" i="1"/>
  <c r="N94" i="1" s="1"/>
  <c r="J86" i="1"/>
  <c r="N86" i="1" s="1"/>
  <c r="J50" i="1"/>
  <c r="N50" i="1" s="1"/>
  <c r="J58" i="1"/>
  <c r="N58" i="1" s="1"/>
  <c r="J87" i="1"/>
  <c r="N87" i="1" s="1"/>
  <c r="J35" i="1"/>
  <c r="N35" i="1" s="1"/>
  <c r="J24" i="1"/>
  <c r="N24" i="1" s="1"/>
  <c r="J52" i="1"/>
  <c r="N52" i="1" s="1"/>
  <c r="J13" i="1"/>
  <c r="N13" i="1" s="1"/>
  <c r="J59" i="1"/>
  <c r="N59" i="1" s="1"/>
  <c r="J68" i="1"/>
  <c r="N68" i="1" s="1"/>
  <c r="J71" i="1"/>
  <c r="N71" i="1" s="1"/>
  <c r="J70" i="1"/>
  <c r="N70" i="1" s="1"/>
  <c r="J20" i="1"/>
  <c r="N20" i="1" s="1"/>
  <c r="J77" i="1"/>
  <c r="N77" i="1" s="1"/>
  <c r="J17" i="1"/>
  <c r="N17" i="1" s="1"/>
  <c r="J19" i="1"/>
  <c r="N19" i="1" s="1"/>
  <c r="J65" i="1"/>
  <c r="N65" i="1" s="1"/>
  <c r="J45" i="1"/>
  <c r="N45" i="1" s="1"/>
  <c r="J88" i="1"/>
  <c r="N88" i="1" s="1"/>
  <c r="J62" i="1"/>
  <c r="N62" i="1" s="1"/>
  <c r="J92" i="1"/>
  <c r="N92" i="1" s="1"/>
  <c r="J91" i="1"/>
  <c r="N91" i="1" s="1"/>
  <c r="J63" i="1"/>
  <c r="N63" i="1" s="1"/>
  <c r="J61" i="1"/>
  <c r="N61" i="1" s="1"/>
  <c r="J27" i="1"/>
  <c r="N27" i="1" s="1"/>
  <c r="J78" i="1"/>
  <c r="N78" i="1" s="1"/>
  <c r="J60" i="1"/>
  <c r="N60" i="1" s="1"/>
  <c r="J30" i="1"/>
  <c r="N30" i="1" s="1"/>
  <c r="J42" i="1"/>
  <c r="N42" i="1" s="1"/>
  <c r="J11" i="1"/>
  <c r="N11" i="1" s="1"/>
  <c r="J73" i="1"/>
  <c r="N73" i="1" s="1"/>
  <c r="J75" i="1"/>
  <c r="N75" i="1" s="1"/>
  <c r="J97" i="1"/>
  <c r="N97" i="1" s="1"/>
  <c r="J79" i="1"/>
  <c r="N79" i="1" s="1"/>
  <c r="J25" i="1"/>
  <c r="N25" i="1" s="1"/>
  <c r="I5" i="1"/>
  <c r="M5" i="1" s="1"/>
  <c r="I12" i="1"/>
  <c r="M12" i="1" s="1"/>
  <c r="I15" i="1"/>
  <c r="M15" i="1" s="1"/>
  <c r="I24" i="1"/>
  <c r="M24" i="1" s="1"/>
  <c r="I13" i="1"/>
  <c r="M13" i="1" s="1"/>
  <c r="I35" i="1"/>
  <c r="M35" i="1" s="1"/>
  <c r="I9" i="1"/>
  <c r="M9" i="1" s="1"/>
  <c r="I23" i="1"/>
  <c r="M23" i="1" s="1"/>
  <c r="I27" i="1"/>
  <c r="M27" i="1" s="1"/>
  <c r="I30" i="1"/>
  <c r="M30" i="1" s="1"/>
  <c r="I57" i="1"/>
  <c r="M57" i="1" s="1"/>
  <c r="I50" i="1"/>
  <c r="M50" i="1" s="1"/>
  <c r="I58" i="1"/>
  <c r="M58" i="1" s="1"/>
  <c r="I70" i="1"/>
  <c r="M70" i="1" s="1"/>
  <c r="I33" i="1"/>
  <c r="M33" i="1" s="1"/>
  <c r="I77" i="1"/>
  <c r="M77" i="1" s="1"/>
  <c r="I87" i="1"/>
  <c r="M87" i="1" s="1"/>
  <c r="I76" i="1"/>
  <c r="M76" i="1" s="1"/>
  <c r="I82" i="1"/>
  <c r="M82" i="1" s="1"/>
  <c r="I53" i="1"/>
  <c r="M53" i="1" s="1"/>
  <c r="I75" i="1"/>
  <c r="M75" i="1" s="1"/>
  <c r="I93" i="1"/>
  <c r="M93" i="1" s="1"/>
  <c r="I4" i="1"/>
  <c r="M4" i="1" s="1"/>
  <c r="I73" i="1"/>
  <c r="M73" i="1" s="1"/>
  <c r="I18" i="1"/>
  <c r="M18" i="1" s="1"/>
  <c r="I8" i="1"/>
  <c r="M8" i="1" s="1"/>
  <c r="I20" i="1"/>
  <c r="M20" i="1" s="1"/>
  <c r="I17" i="1"/>
  <c r="M17" i="1" s="1"/>
  <c r="I19" i="1"/>
  <c r="M19" i="1" s="1"/>
  <c r="I39" i="1"/>
  <c r="M39" i="1" s="1"/>
  <c r="I47" i="1"/>
  <c r="M47" i="1" s="1"/>
  <c r="I52" i="1"/>
  <c r="M52" i="1" s="1"/>
  <c r="I11" i="1"/>
  <c r="M11" i="1" s="1"/>
  <c r="I16" i="1"/>
  <c r="M16" i="1" s="1"/>
  <c r="I29" i="1"/>
  <c r="M29" i="1" s="1"/>
  <c r="I63" i="1"/>
  <c r="M63" i="1" s="1"/>
  <c r="I68" i="1"/>
  <c r="M68" i="1" s="1"/>
  <c r="P68" i="1" s="1"/>
  <c r="R68" i="1" s="1"/>
  <c r="I72" i="1"/>
  <c r="M72" i="1" s="1"/>
  <c r="I7" i="1"/>
  <c r="M7" i="1" s="1"/>
  <c r="I80" i="1"/>
  <c r="M80" i="1" s="1"/>
  <c r="I71" i="1"/>
  <c r="M71" i="1" s="1"/>
  <c r="I2" i="1"/>
  <c r="M2" i="1" s="1"/>
  <c r="I51" i="1"/>
  <c r="M51" i="1" s="1"/>
  <c r="I60" i="1"/>
  <c r="M60" i="1" s="1"/>
  <c r="I79" i="1"/>
  <c r="M79" i="1" s="1"/>
  <c r="I94" i="1"/>
  <c r="M94" i="1" s="1"/>
  <c r="I64" i="1"/>
  <c r="M64" i="1" s="1"/>
  <c r="I97" i="1"/>
  <c r="M97" i="1" s="1"/>
  <c r="I99" i="1"/>
  <c r="M99" i="1" s="1"/>
  <c r="I6" i="1"/>
  <c r="M6" i="1" s="1"/>
  <c r="I14" i="1"/>
  <c r="M14" i="1" s="1"/>
  <c r="I36" i="1"/>
  <c r="M36" i="1" s="1"/>
  <c r="I40" i="1"/>
  <c r="M40" i="1" s="1"/>
  <c r="I43" i="1"/>
  <c r="M43" i="1" s="1"/>
  <c r="I46" i="1"/>
  <c r="M46" i="1" s="1"/>
  <c r="I55" i="1"/>
  <c r="M55" i="1" s="1"/>
  <c r="I26" i="1"/>
  <c r="M26" i="1" s="1"/>
  <c r="I21" i="1"/>
  <c r="M21" i="1" s="1"/>
  <c r="I32" i="1"/>
  <c r="M32" i="1" s="1"/>
  <c r="I10" i="1"/>
  <c r="M10" i="1" s="1"/>
  <c r="I69" i="1"/>
  <c r="M69" i="1" s="1"/>
  <c r="I66" i="1"/>
  <c r="M66" i="1" s="1"/>
  <c r="I74" i="1"/>
  <c r="M74" i="1" s="1"/>
  <c r="I49" i="1"/>
  <c r="M49" i="1" s="1"/>
  <c r="I84" i="1"/>
  <c r="M84" i="1" s="1"/>
  <c r="I67" i="1"/>
  <c r="M67" i="1" s="1"/>
  <c r="I37" i="1"/>
  <c r="M37" i="1" s="1"/>
  <c r="I34" i="1"/>
  <c r="M34" i="1" s="1"/>
  <c r="I89" i="1"/>
  <c r="M89" i="1" s="1"/>
  <c r="I101" i="1"/>
  <c r="M101" i="1" s="1"/>
  <c r="I83" i="1"/>
  <c r="M83" i="1" s="1"/>
  <c r="I54" i="1"/>
  <c r="M54" i="1" s="1"/>
  <c r="I98" i="1"/>
  <c r="M98" i="1" s="1"/>
  <c r="I100" i="1"/>
  <c r="M100" i="1" s="1"/>
  <c r="I25" i="1"/>
  <c r="M25" i="1" s="1"/>
  <c r="I31" i="1"/>
  <c r="M31" i="1" s="1"/>
  <c r="I38" i="1"/>
  <c r="M38" i="1" s="1"/>
  <c r="I42" i="1"/>
  <c r="M42" i="1" s="1"/>
  <c r="I28" i="1"/>
  <c r="M28" i="1" s="1"/>
  <c r="I41" i="1"/>
  <c r="M41" i="1" s="1"/>
  <c r="I22" i="1"/>
  <c r="M22" i="1" s="1"/>
  <c r="I44" i="1"/>
  <c r="M44" i="1" s="1"/>
  <c r="I48" i="1"/>
  <c r="M48" i="1" s="1"/>
  <c r="I56" i="1"/>
  <c r="M56" i="1" s="1"/>
  <c r="I62" i="1"/>
  <c r="M62" i="1" s="1"/>
  <c r="I61" i="1"/>
  <c r="M61" i="1" s="1"/>
  <c r="I45" i="1"/>
  <c r="M45" i="1" s="1"/>
  <c r="I81" i="1"/>
  <c r="M81" i="1" s="1"/>
  <c r="I86" i="1"/>
  <c r="M86" i="1" s="1"/>
  <c r="I59" i="1"/>
  <c r="M59" i="1" s="1"/>
  <c r="I88" i="1"/>
  <c r="M88" i="1" s="1"/>
  <c r="I85" i="1"/>
  <c r="M85" i="1" s="1"/>
  <c r="I91" i="1"/>
  <c r="M91" i="1" s="1"/>
  <c r="I65" i="1"/>
  <c r="M65" i="1" s="1"/>
  <c r="I95" i="1"/>
  <c r="M95" i="1" s="1"/>
  <c r="I92" i="1"/>
  <c r="M92" i="1" s="1"/>
  <c r="I78" i="1"/>
  <c r="M78" i="1" s="1"/>
  <c r="I90" i="1"/>
  <c r="M90" i="1" s="1"/>
  <c r="I96" i="1"/>
  <c r="M96" i="1" s="1"/>
  <c r="I3" i="1"/>
  <c r="M3" i="1" s="1"/>
  <c r="H18" i="1"/>
  <c r="L18" i="1" s="1"/>
  <c r="P18" i="1" s="1"/>
  <c r="R18" i="1" s="1"/>
  <c r="H8" i="1"/>
  <c r="L8" i="1" s="1"/>
  <c r="H20" i="1"/>
  <c r="L20" i="1" s="1"/>
  <c r="P20" i="1" s="1"/>
  <c r="R20" i="1" s="1"/>
  <c r="H17" i="1"/>
  <c r="L17" i="1" s="1"/>
  <c r="P17" i="1" s="1"/>
  <c r="R17" i="1" s="1"/>
  <c r="H19" i="1"/>
  <c r="L19" i="1" s="1"/>
  <c r="P19" i="1" s="1"/>
  <c r="R19" i="1" s="1"/>
  <c r="H39" i="1"/>
  <c r="L39" i="1" s="1"/>
  <c r="H47" i="1"/>
  <c r="L47" i="1" s="1"/>
  <c r="H52" i="1"/>
  <c r="L52" i="1" s="1"/>
  <c r="H11" i="1"/>
  <c r="L11" i="1" s="1"/>
  <c r="H16" i="1"/>
  <c r="L16" i="1" s="1"/>
  <c r="H29" i="1"/>
  <c r="L29" i="1" s="1"/>
  <c r="H63" i="1"/>
  <c r="L63" i="1" s="1"/>
  <c r="H68" i="1"/>
  <c r="L68" i="1" s="1"/>
  <c r="H72" i="1"/>
  <c r="L72" i="1" s="1"/>
  <c r="H7" i="1"/>
  <c r="L7" i="1" s="1"/>
  <c r="H80" i="1"/>
  <c r="L80" i="1" s="1"/>
  <c r="P80" i="1" s="1"/>
  <c r="R80" i="1" s="1"/>
  <c r="H71" i="1"/>
  <c r="L71" i="1" s="1"/>
  <c r="P71" i="1" s="1"/>
  <c r="R71" i="1" s="1"/>
  <c r="L2" i="1"/>
  <c r="P2" i="1" s="1"/>
  <c r="R2" i="1" s="1"/>
  <c r="H51" i="1"/>
  <c r="L51" i="1" s="1"/>
  <c r="P51" i="1" s="1"/>
  <c r="R51" i="1" s="1"/>
  <c r="H60" i="1"/>
  <c r="L60" i="1" s="1"/>
  <c r="P60" i="1" s="1"/>
  <c r="R60" i="1" s="1"/>
  <c r="H79" i="1"/>
  <c r="L79" i="1" s="1"/>
  <c r="P79" i="1" s="1"/>
  <c r="R79" i="1" s="1"/>
  <c r="H94" i="1"/>
  <c r="L94" i="1" s="1"/>
  <c r="H64" i="1"/>
  <c r="L64" i="1" s="1"/>
  <c r="H97" i="1"/>
  <c r="L97" i="1" s="1"/>
  <c r="H99" i="1"/>
  <c r="L99" i="1" s="1"/>
  <c r="H38" i="1"/>
  <c r="L38" i="1" s="1"/>
  <c r="H41" i="1"/>
  <c r="L41" i="1" s="1"/>
  <c r="H44" i="1"/>
  <c r="L44" i="1" s="1"/>
  <c r="P44" i="1" s="1"/>
  <c r="R44" i="1" s="1"/>
  <c r="H56" i="1"/>
  <c r="L56" i="1" s="1"/>
  <c r="H45" i="1"/>
  <c r="L45" i="1" s="1"/>
  <c r="H86" i="1"/>
  <c r="L86" i="1" s="1"/>
  <c r="H91" i="1"/>
  <c r="L91" i="1" s="1"/>
  <c r="P91" i="1" s="1"/>
  <c r="R91" i="1" s="1"/>
  <c r="H6" i="1"/>
  <c r="L6" i="1" s="1"/>
  <c r="H14" i="1"/>
  <c r="L14" i="1" s="1"/>
  <c r="H36" i="1"/>
  <c r="L36" i="1" s="1"/>
  <c r="P36" i="1" s="1"/>
  <c r="R36" i="1" s="1"/>
  <c r="H40" i="1"/>
  <c r="L40" i="1" s="1"/>
  <c r="H43" i="1"/>
  <c r="L43" i="1" s="1"/>
  <c r="H46" i="1"/>
  <c r="L46" i="1" s="1"/>
  <c r="H55" i="1"/>
  <c r="L55" i="1" s="1"/>
  <c r="H26" i="1"/>
  <c r="L26" i="1" s="1"/>
  <c r="H21" i="1"/>
  <c r="L21" i="1" s="1"/>
  <c r="H32" i="1"/>
  <c r="L32" i="1" s="1"/>
  <c r="H10" i="1"/>
  <c r="L10" i="1" s="1"/>
  <c r="H69" i="1"/>
  <c r="L69" i="1" s="1"/>
  <c r="H66" i="1"/>
  <c r="L66" i="1" s="1"/>
  <c r="P66" i="1" s="1"/>
  <c r="R66" i="1" s="1"/>
  <c r="H74" i="1"/>
  <c r="L74" i="1" s="1"/>
  <c r="H49" i="1"/>
  <c r="L49" i="1" s="1"/>
  <c r="H84" i="1"/>
  <c r="L84" i="1" s="1"/>
  <c r="H67" i="1"/>
  <c r="L67" i="1" s="1"/>
  <c r="H37" i="1"/>
  <c r="L37" i="1" s="1"/>
  <c r="H34" i="1"/>
  <c r="L34" i="1" s="1"/>
  <c r="P34" i="1" s="1"/>
  <c r="R34" i="1" s="1"/>
  <c r="H89" i="1"/>
  <c r="L89" i="1" s="1"/>
  <c r="H101" i="1"/>
  <c r="L101" i="1" s="1"/>
  <c r="H83" i="1"/>
  <c r="L83" i="1" s="1"/>
  <c r="H54" i="1"/>
  <c r="L54" i="1" s="1"/>
  <c r="H98" i="1"/>
  <c r="L98" i="1" s="1"/>
  <c r="H100" i="1"/>
  <c r="L100" i="1" s="1"/>
  <c r="H31" i="1"/>
  <c r="L31" i="1" s="1"/>
  <c r="H62" i="1"/>
  <c r="L62" i="1" s="1"/>
  <c r="H42" i="1"/>
  <c r="L42" i="1" s="1"/>
  <c r="H48" i="1"/>
  <c r="L48" i="1" s="1"/>
  <c r="H81" i="1"/>
  <c r="L81" i="1" s="1"/>
  <c r="P81" i="1" s="1"/>
  <c r="R81" i="1" s="1"/>
  <c r="H25" i="1"/>
  <c r="L25" i="1" s="1"/>
  <c r="H28" i="1"/>
  <c r="L28" i="1" s="1"/>
  <c r="H61" i="1"/>
  <c r="L61" i="1" s="1"/>
  <c r="H88" i="1"/>
  <c r="L88" i="1" s="1"/>
  <c r="P88" i="1" s="1"/>
  <c r="R88" i="1" s="1"/>
  <c r="H22" i="1"/>
  <c r="L22" i="1" s="1"/>
  <c r="H3" i="1"/>
  <c r="L3" i="1" s="1"/>
  <c r="H5" i="1"/>
  <c r="L5" i="1" s="1"/>
  <c r="P5" i="1" s="1"/>
  <c r="R5" i="1" s="1"/>
  <c r="H12" i="1"/>
  <c r="L12" i="1" s="1"/>
  <c r="H15" i="1"/>
  <c r="L15" i="1" s="1"/>
  <c r="H24" i="1"/>
  <c r="L24" i="1" s="1"/>
  <c r="H13" i="1"/>
  <c r="L13" i="1" s="1"/>
  <c r="H35" i="1"/>
  <c r="L35" i="1" s="1"/>
  <c r="H9" i="1"/>
  <c r="L9" i="1" s="1"/>
  <c r="H23" i="1"/>
  <c r="L23" i="1" s="1"/>
  <c r="H27" i="1"/>
  <c r="L27" i="1" s="1"/>
  <c r="H30" i="1"/>
  <c r="L30" i="1" s="1"/>
  <c r="P30" i="1" s="1"/>
  <c r="R30" i="1" s="1"/>
  <c r="H57" i="1"/>
  <c r="L57" i="1" s="1"/>
  <c r="P57" i="1" s="1"/>
  <c r="R57" i="1" s="1"/>
  <c r="H50" i="1"/>
  <c r="L50" i="1" s="1"/>
  <c r="P50" i="1" s="1"/>
  <c r="R50" i="1" s="1"/>
  <c r="H58" i="1"/>
  <c r="L58" i="1" s="1"/>
  <c r="P58" i="1" s="1"/>
  <c r="R58" i="1" s="1"/>
  <c r="H70" i="1"/>
  <c r="L70" i="1" s="1"/>
  <c r="P70" i="1" s="1"/>
  <c r="R70" i="1" s="1"/>
  <c r="H33" i="1"/>
  <c r="L33" i="1" s="1"/>
  <c r="P33" i="1" s="1"/>
  <c r="R33" i="1" s="1"/>
  <c r="H77" i="1"/>
  <c r="L77" i="1" s="1"/>
  <c r="P77" i="1" s="1"/>
  <c r="R77" i="1" s="1"/>
  <c r="H87" i="1"/>
  <c r="L87" i="1" s="1"/>
  <c r="H76" i="1"/>
  <c r="L76" i="1" s="1"/>
  <c r="H82" i="1"/>
  <c r="L82" i="1" s="1"/>
  <c r="H53" i="1"/>
  <c r="L53" i="1" s="1"/>
  <c r="H75" i="1"/>
  <c r="L75" i="1" s="1"/>
  <c r="H93" i="1"/>
  <c r="L93" i="1" s="1"/>
  <c r="H4" i="1"/>
  <c r="L4" i="1" s="1"/>
  <c r="H73" i="1"/>
  <c r="L73" i="1" s="1"/>
  <c r="H96" i="1"/>
  <c r="L96" i="1" s="1"/>
  <c r="H95" i="1"/>
  <c r="L95" i="1" s="1"/>
  <c r="H85" i="1"/>
  <c r="L85" i="1" s="1"/>
  <c r="P85" i="1" s="1"/>
  <c r="R85" i="1" s="1"/>
  <c r="H65" i="1"/>
  <c r="L65" i="1" s="1"/>
  <c r="P65" i="1" s="1"/>
  <c r="R65" i="1" s="1"/>
  <c r="H90" i="1"/>
  <c r="L90" i="1" s="1"/>
  <c r="H59" i="1"/>
  <c r="L59" i="1" s="1"/>
  <c r="P59" i="1" s="1"/>
  <c r="R59" i="1" s="1"/>
  <c r="H92" i="1"/>
  <c r="L92" i="1" s="1"/>
  <c r="H78" i="1"/>
  <c r="L78" i="1" s="1"/>
  <c r="P34" i="4" l="1"/>
  <c r="P72" i="4"/>
  <c r="P58" i="4"/>
  <c r="P44" i="4"/>
  <c r="R46" i="4"/>
  <c r="P22" i="4"/>
  <c r="P76" i="4"/>
  <c r="P7" i="1"/>
  <c r="R7" i="1" s="1"/>
  <c r="P37" i="1"/>
  <c r="R37" i="1" s="1"/>
  <c r="P14" i="1"/>
  <c r="R14" i="1" s="1"/>
  <c r="Q9" i="7"/>
  <c r="P31" i="4"/>
  <c r="R31" i="4" s="1"/>
  <c r="R58" i="4"/>
  <c r="P93" i="4"/>
  <c r="P42" i="4"/>
  <c r="R42" i="4" s="1"/>
  <c r="P24" i="4"/>
  <c r="R24" i="4" s="1"/>
  <c r="S24" i="4" s="1"/>
  <c r="R22" i="4"/>
  <c r="P86" i="1"/>
  <c r="R86" i="1" s="1"/>
  <c r="P95" i="1"/>
  <c r="R95" i="1" s="1"/>
  <c r="P74" i="1"/>
  <c r="R74" i="1" s="1"/>
  <c r="P6" i="1"/>
  <c r="R6" i="1" s="1"/>
  <c r="S33" i="1" s="1"/>
  <c r="Q77" i="7"/>
  <c r="P54" i="4"/>
  <c r="R54" i="4" s="1"/>
  <c r="P59" i="4"/>
  <c r="R59" i="4" s="1"/>
  <c r="P74" i="4"/>
  <c r="R74" i="4" s="1"/>
  <c r="P28" i="4"/>
  <c r="R28" i="4" s="1"/>
  <c r="P12" i="4"/>
  <c r="R12" i="4" s="1"/>
  <c r="R19" i="4"/>
  <c r="P64" i="4"/>
  <c r="R64" i="4" s="1"/>
  <c r="P85" i="4"/>
  <c r="R85" i="4" s="1"/>
  <c r="R20" i="4"/>
  <c r="P99" i="4"/>
  <c r="R99" i="4" s="1"/>
  <c r="R76" i="4"/>
  <c r="Q31" i="7"/>
  <c r="P39" i="4"/>
  <c r="P101" i="4"/>
  <c r="R101" i="4" s="1"/>
  <c r="P15" i="4"/>
  <c r="P98" i="4"/>
  <c r="P77" i="4"/>
  <c r="R77" i="4" s="1"/>
  <c r="P19" i="4"/>
  <c r="P30" i="4"/>
  <c r="R30" i="4" s="1"/>
  <c r="P2" i="4"/>
  <c r="P20" i="4"/>
  <c r="R83" i="4"/>
  <c r="P52" i="4"/>
  <c r="R52" i="4" s="1"/>
  <c r="R71" i="4"/>
  <c r="P27" i="1"/>
  <c r="R27" i="1" s="1"/>
  <c r="P69" i="1"/>
  <c r="R69" i="1" s="1"/>
  <c r="V100" i="2"/>
  <c r="P95" i="7"/>
  <c r="R39" i="4"/>
  <c r="R15" i="4"/>
  <c r="P25" i="4"/>
  <c r="R25" i="4" s="1"/>
  <c r="R98" i="4"/>
  <c r="P8" i="4"/>
  <c r="R8" i="4" s="1"/>
  <c r="P66" i="4"/>
  <c r="R2" i="4"/>
  <c r="P67" i="4"/>
  <c r="R67" i="4" s="1"/>
  <c r="P26" i="4"/>
  <c r="R26" i="4" s="1"/>
  <c r="P63" i="4"/>
  <c r="R63" i="4" s="1"/>
  <c r="R82" i="4"/>
  <c r="R47" i="4"/>
  <c r="P49" i="1"/>
  <c r="R49" i="1" s="1"/>
  <c r="P78" i="1"/>
  <c r="R78" i="1" s="1"/>
  <c r="P23" i="1"/>
  <c r="R23" i="1" s="1"/>
  <c r="P9" i="1"/>
  <c r="R9" i="1" s="1"/>
  <c r="P62" i="1"/>
  <c r="R62" i="1" s="1"/>
  <c r="P41" i="1"/>
  <c r="R41" i="1" s="1"/>
  <c r="V25" i="2"/>
  <c r="P84" i="4"/>
  <c r="R84" i="4" s="1"/>
  <c r="P55" i="4"/>
  <c r="P61" i="4"/>
  <c r="R61" i="4" s="1"/>
  <c r="R66" i="4"/>
  <c r="P83" i="4"/>
  <c r="R34" i="4"/>
  <c r="P22" i="1"/>
  <c r="R22" i="1" s="1"/>
  <c r="P42" i="1"/>
  <c r="R42" i="1" s="1"/>
  <c r="P31" i="1"/>
  <c r="R31" i="1" s="1"/>
  <c r="P16" i="1"/>
  <c r="R16" i="1" s="1"/>
  <c r="R16" i="4"/>
  <c r="R55" i="4"/>
  <c r="P10" i="4"/>
  <c r="R10" i="4" s="1"/>
  <c r="P29" i="4"/>
  <c r="R29" i="4" s="1"/>
  <c r="P6" i="4"/>
  <c r="R6" i="4" s="1"/>
  <c r="P56" i="4"/>
  <c r="R56" i="4" s="1"/>
  <c r="P50" i="4"/>
  <c r="P53" i="4"/>
  <c r="R53" i="4" s="1"/>
  <c r="P13" i="4"/>
  <c r="R13" i="4" s="1"/>
  <c r="R60" i="4"/>
  <c r="R72" i="4"/>
  <c r="P92" i="4"/>
  <c r="T81" i="3"/>
  <c r="P35" i="1"/>
  <c r="R35" i="1" s="1"/>
  <c r="P32" i="1"/>
  <c r="R32" i="1" s="1"/>
  <c r="P21" i="1"/>
  <c r="R21" i="1" s="1"/>
  <c r="V22" i="2"/>
  <c r="V74" i="2"/>
  <c r="V31" i="2"/>
  <c r="P23" i="4"/>
  <c r="P16" i="4"/>
  <c r="P79" i="4"/>
  <c r="P4" i="4"/>
  <c r="R4" i="4" s="1"/>
  <c r="R50" i="4"/>
  <c r="P18" i="4"/>
  <c r="R18" i="4" s="1"/>
  <c r="P95" i="4"/>
  <c r="R95" i="4" s="1"/>
  <c r="P38" i="4"/>
  <c r="R38" i="4" s="1"/>
  <c r="R40" i="4"/>
  <c r="P45" i="4"/>
  <c r="R45" i="4" s="1"/>
  <c r="P71" i="4"/>
  <c r="P99" i="1"/>
  <c r="R99" i="1" s="1"/>
  <c r="P24" i="1"/>
  <c r="R24" i="1" s="1"/>
  <c r="P98" i="1"/>
  <c r="R98" i="1" s="1"/>
  <c r="P26" i="1"/>
  <c r="R26" i="1" s="1"/>
  <c r="P97" i="1"/>
  <c r="R97" i="1" s="1"/>
  <c r="V47" i="2"/>
  <c r="R23" i="4"/>
  <c r="R43" i="4"/>
  <c r="P14" i="4"/>
  <c r="R14" i="4" s="1"/>
  <c r="R79" i="4"/>
  <c r="P94" i="4"/>
  <c r="R94" i="4" s="1"/>
  <c r="P75" i="4"/>
  <c r="R75" i="4" s="1"/>
  <c r="P62" i="4"/>
  <c r="R62" i="4" s="1"/>
  <c r="P36" i="4"/>
  <c r="R36" i="4" s="1"/>
  <c r="P40" i="4"/>
  <c r="R5" i="4"/>
  <c r="P82" i="4"/>
  <c r="R93" i="4"/>
  <c r="P25" i="1"/>
  <c r="R25" i="1" s="1"/>
  <c r="P56" i="1"/>
  <c r="R56" i="1" s="1"/>
  <c r="P93" i="1"/>
  <c r="R93" i="1" s="1"/>
  <c r="P47" i="1"/>
  <c r="R47" i="1" s="1"/>
  <c r="V37" i="2"/>
  <c r="W54" i="3"/>
  <c r="Q54" i="7"/>
  <c r="P87" i="4"/>
  <c r="P43" i="4"/>
  <c r="R91" i="4"/>
  <c r="P100" i="4"/>
  <c r="R100" i="4" s="1"/>
  <c r="P48" i="4"/>
  <c r="R48" i="4" s="1"/>
  <c r="P80" i="4"/>
  <c r="R80" i="4" s="1"/>
  <c r="R92" i="4"/>
  <c r="P11" i="4"/>
  <c r="R11" i="4" s="1"/>
  <c r="P96" i="4"/>
  <c r="R96" i="4" s="1"/>
  <c r="P94" i="1"/>
  <c r="R94" i="1" s="1"/>
  <c r="S86" i="1" s="1"/>
  <c r="P39" i="1"/>
  <c r="R39" i="1" s="1"/>
  <c r="V73" i="2"/>
  <c r="R87" i="4"/>
  <c r="P21" i="4"/>
  <c r="R21" i="4" s="1"/>
  <c r="P33" i="4"/>
  <c r="R33" i="4" s="1"/>
  <c r="P70" i="4"/>
  <c r="R70" i="4" s="1"/>
  <c r="P91" i="4"/>
  <c r="P35" i="4"/>
  <c r="R35" i="4" s="1"/>
  <c r="P9" i="4"/>
  <c r="R9" i="4" s="1"/>
  <c r="P57" i="4"/>
  <c r="R57" i="4" s="1"/>
  <c r="R86" i="4"/>
  <c r="P60" i="4"/>
  <c r="P61" i="1"/>
  <c r="R61" i="1" s="1"/>
  <c r="V78" i="2"/>
  <c r="P97" i="4"/>
  <c r="R97" i="4" s="1"/>
  <c r="P49" i="4"/>
  <c r="R49" i="4" s="1"/>
  <c r="S49" i="4" s="1"/>
  <c r="P51" i="4"/>
  <c r="R51" i="4" s="1"/>
  <c r="P81" i="4"/>
  <c r="R81" i="4" s="1"/>
  <c r="P32" i="4"/>
  <c r="R32" i="4" s="1"/>
  <c r="R78" i="4"/>
  <c r="P7" i="4"/>
  <c r="R7" i="4" s="1"/>
  <c r="P86" i="4"/>
  <c r="R44" i="4"/>
  <c r="P69" i="7"/>
  <c r="P3" i="1"/>
  <c r="R3" i="1" s="1"/>
  <c r="P89" i="1"/>
  <c r="R89" i="1" s="1"/>
  <c r="P40" i="1"/>
  <c r="R40" i="1" s="1"/>
  <c r="T3" i="3"/>
  <c r="T48" i="3"/>
  <c r="T41" i="3"/>
  <c r="P20" i="7"/>
  <c r="R20" i="7" s="1"/>
  <c r="P89" i="4"/>
  <c r="R89" i="4" s="1"/>
  <c r="S89" i="4" s="1"/>
  <c r="R68" i="4"/>
  <c r="P3" i="4"/>
  <c r="R3" i="4" s="1"/>
  <c r="P37" i="4"/>
  <c r="R37" i="4" s="1"/>
  <c r="P69" i="4"/>
  <c r="R69" i="4" s="1"/>
  <c r="R88" i="4"/>
  <c r="R65" i="4"/>
  <c r="R17" i="4"/>
  <c r="R90" i="4"/>
  <c r="R41" i="4"/>
  <c r="P78" i="4"/>
  <c r="R73" i="4"/>
  <c r="P67" i="7"/>
  <c r="Q78" i="7"/>
  <c r="P4" i="7"/>
  <c r="P35" i="7"/>
  <c r="P50" i="7"/>
  <c r="Q24" i="7"/>
  <c r="R24" i="7" s="1"/>
  <c r="Q88" i="7"/>
  <c r="R88" i="7" s="1"/>
  <c r="P52" i="7"/>
  <c r="P58" i="7"/>
  <c r="P17" i="7"/>
  <c r="Q89" i="7"/>
  <c r="P51" i="7"/>
  <c r="P78" i="7"/>
  <c r="P31" i="7"/>
  <c r="Q4" i="7"/>
  <c r="P88" i="7"/>
  <c r="Q12" i="7"/>
  <c r="Q3" i="7"/>
  <c r="R3" i="7" s="1"/>
  <c r="P62" i="7"/>
  <c r="Q85" i="7"/>
  <c r="R85" i="7" s="1"/>
  <c r="P39" i="7"/>
  <c r="Q6" i="7"/>
  <c r="R6" i="7" s="1"/>
  <c r="Q36" i="7"/>
  <c r="R36" i="7" s="1"/>
  <c r="Q64" i="7"/>
  <c r="R64" i="7" s="1"/>
  <c r="P25" i="7"/>
  <c r="Q34" i="7"/>
  <c r="P55" i="7"/>
  <c r="Q90" i="7"/>
  <c r="P12" i="7"/>
  <c r="P3" i="7"/>
  <c r="Q62" i="7"/>
  <c r="P85" i="7"/>
  <c r="Q39" i="7"/>
  <c r="P6" i="7"/>
  <c r="P36" i="7"/>
  <c r="P64" i="7"/>
  <c r="Q25" i="7"/>
  <c r="P34" i="7"/>
  <c r="Q55" i="7"/>
  <c r="P90" i="7"/>
  <c r="Q37" i="7"/>
  <c r="Q68" i="7"/>
  <c r="Q21" i="7"/>
  <c r="Q93" i="7"/>
  <c r="Q60" i="7"/>
  <c r="Q65" i="7"/>
  <c r="Q70" i="7"/>
  <c r="Q2" i="7"/>
  <c r="P72" i="7"/>
  <c r="Q97" i="7"/>
  <c r="Q28" i="7"/>
  <c r="P38" i="7"/>
  <c r="Q94" i="7"/>
  <c r="Q5" i="7"/>
  <c r="P100" i="7"/>
  <c r="Q58" i="7"/>
  <c r="P37" i="7"/>
  <c r="P68" i="7"/>
  <c r="P21" i="7"/>
  <c r="P93" i="7"/>
  <c r="P60" i="7"/>
  <c r="P65" i="7"/>
  <c r="P70" i="7"/>
  <c r="P2" i="7"/>
  <c r="Q72" i="7"/>
  <c r="R72" i="7" s="1"/>
  <c r="P97" i="7"/>
  <c r="P28" i="7"/>
  <c r="Q38" i="7"/>
  <c r="R38" i="7" s="1"/>
  <c r="P94" i="7"/>
  <c r="Q10" i="7"/>
  <c r="Q76" i="7"/>
  <c r="Q29" i="7"/>
  <c r="P73" i="7"/>
  <c r="Q49" i="7"/>
  <c r="Q47" i="7"/>
  <c r="Q46" i="7"/>
  <c r="R46" i="7" s="1"/>
  <c r="P8" i="7"/>
  <c r="Q33" i="7"/>
  <c r="Q15" i="7"/>
  <c r="P40" i="7"/>
  <c r="P27" i="7"/>
  <c r="Q26" i="7"/>
  <c r="Q30" i="7"/>
  <c r="Q100" i="7"/>
  <c r="P5" i="7"/>
  <c r="Q52" i="7"/>
  <c r="P10" i="7"/>
  <c r="P76" i="7"/>
  <c r="P29" i="7"/>
  <c r="Q73" i="7"/>
  <c r="P49" i="7"/>
  <c r="P47" i="7"/>
  <c r="P46" i="7"/>
  <c r="Q8" i="7"/>
  <c r="R8" i="7" s="1"/>
  <c r="P33" i="7"/>
  <c r="P15" i="7"/>
  <c r="Q40" i="7"/>
  <c r="Q27" i="7"/>
  <c r="R27" i="7" s="1"/>
  <c r="P26" i="7"/>
  <c r="Q81" i="7"/>
  <c r="Q84" i="7"/>
  <c r="R84" i="7" s="1"/>
  <c r="Q35" i="7"/>
  <c r="R35" i="7" s="1"/>
  <c r="Q82" i="7"/>
  <c r="Q101" i="7"/>
  <c r="P22" i="7"/>
  <c r="Q96" i="7"/>
  <c r="Q48" i="7"/>
  <c r="Q19" i="7"/>
  <c r="R19" i="7" s="1"/>
  <c r="P42" i="7"/>
  <c r="Q80" i="7"/>
  <c r="Q99" i="7"/>
  <c r="P86" i="7"/>
  <c r="Q63" i="7"/>
  <c r="Q92" i="7"/>
  <c r="Q45" i="7"/>
  <c r="Q95" i="7"/>
  <c r="R95" i="7" s="1"/>
  <c r="P30" i="7"/>
  <c r="P77" i="7"/>
  <c r="Q51" i="7"/>
  <c r="P82" i="7"/>
  <c r="P101" i="7"/>
  <c r="Q22" i="7"/>
  <c r="P96" i="7"/>
  <c r="P48" i="7"/>
  <c r="P19" i="7"/>
  <c r="Q42" i="7"/>
  <c r="R42" i="7" s="1"/>
  <c r="P80" i="7"/>
  <c r="P99" i="7"/>
  <c r="Q86" i="7"/>
  <c r="P63" i="7"/>
  <c r="P92" i="7"/>
  <c r="P45" i="7"/>
  <c r="Q66" i="7"/>
  <c r="P66" i="7"/>
  <c r="Q17" i="7"/>
  <c r="R17" i="7" s="1"/>
  <c r="Q83" i="7"/>
  <c r="P87" i="7"/>
  <c r="Q32" i="7"/>
  <c r="Q13" i="7"/>
  <c r="Q98" i="7"/>
  <c r="R98" i="7" s="1"/>
  <c r="Q14" i="7"/>
  <c r="P16" i="7"/>
  <c r="P23" i="7"/>
  <c r="P7" i="7"/>
  <c r="P71" i="7"/>
  <c r="Q44" i="7"/>
  <c r="P57" i="7"/>
  <c r="Q79" i="7"/>
  <c r="R79" i="7" s="1"/>
  <c r="Q67" i="7"/>
  <c r="R67" i="7" s="1"/>
  <c r="P54" i="7"/>
  <c r="P81" i="7"/>
  <c r="Q50" i="7"/>
  <c r="R50" i="7" s="1"/>
  <c r="P83" i="7"/>
  <c r="Q87" i="7"/>
  <c r="P32" i="7"/>
  <c r="P13" i="7"/>
  <c r="P98" i="7"/>
  <c r="P14" i="7"/>
  <c r="Q16" i="7"/>
  <c r="Q23" i="7"/>
  <c r="R23" i="7" s="1"/>
  <c r="Q7" i="7"/>
  <c r="Q71" i="7"/>
  <c r="R71" i="7" s="1"/>
  <c r="P44" i="7"/>
  <c r="Q57" i="7"/>
  <c r="R57" i="7" s="1"/>
  <c r="P79" i="7"/>
  <c r="P89" i="7"/>
  <c r="P59" i="7"/>
  <c r="P75" i="7"/>
  <c r="Q74" i="7"/>
  <c r="R74" i="7" s="1"/>
  <c r="Q18" i="7"/>
  <c r="P91" i="7"/>
  <c r="P43" i="7"/>
  <c r="P41" i="7"/>
  <c r="Q53" i="7"/>
  <c r="Q69" i="7"/>
  <c r="R69" i="7" s="1"/>
  <c r="P11" i="7"/>
  <c r="P61" i="7"/>
  <c r="P56" i="7"/>
  <c r="P9" i="7"/>
  <c r="R9" i="7" s="1"/>
  <c r="Q59" i="7"/>
  <c r="Q75" i="7"/>
  <c r="P74" i="7"/>
  <c r="P18" i="7"/>
  <c r="Q91" i="7"/>
  <c r="Q43" i="7"/>
  <c r="Q41" i="7"/>
  <c r="P53" i="7"/>
  <c r="Q11" i="7"/>
  <c r="Q61" i="7"/>
  <c r="Q56" i="7"/>
  <c r="W18" i="3"/>
  <c r="W10" i="3"/>
  <c r="T38" i="3"/>
  <c r="V53" i="2"/>
  <c r="V67" i="2"/>
  <c r="V88" i="2"/>
  <c r="P11" i="1"/>
  <c r="R11" i="1" s="1"/>
  <c r="P52" i="1"/>
  <c r="R52" i="1" s="1"/>
  <c r="V50" i="2"/>
  <c r="P82" i="1"/>
  <c r="R82" i="1" s="1"/>
  <c r="P15" i="1"/>
  <c r="R15" i="1" s="1"/>
  <c r="P54" i="1"/>
  <c r="R54" i="1" s="1"/>
  <c r="P55" i="1"/>
  <c r="R55" i="1" s="1"/>
  <c r="P64" i="1"/>
  <c r="R64" i="1" s="1"/>
  <c r="P76" i="1"/>
  <c r="R76" i="1" s="1"/>
  <c r="P12" i="1"/>
  <c r="R12" i="1" s="1"/>
  <c r="P83" i="1"/>
  <c r="R83" i="1" s="1"/>
  <c r="P46" i="1"/>
  <c r="R46" i="1" s="1"/>
  <c r="P38" i="1"/>
  <c r="R38" i="1" s="1"/>
  <c r="P67" i="1"/>
  <c r="R67" i="1" s="1"/>
  <c r="P87" i="1"/>
  <c r="R87" i="1" s="1"/>
  <c r="P101" i="1"/>
  <c r="R101" i="1" s="1"/>
  <c r="P43" i="1"/>
  <c r="R43" i="1" s="1"/>
  <c r="V99" i="2"/>
  <c r="P73" i="1"/>
  <c r="R73" i="1" s="1"/>
  <c r="P29" i="1"/>
  <c r="R29" i="1" s="1"/>
  <c r="S29" i="1" s="1"/>
  <c r="W37" i="3"/>
  <c r="P92" i="1"/>
  <c r="R92" i="1" s="1"/>
  <c r="V7" i="2"/>
  <c r="W5" i="3"/>
  <c r="P90" i="1"/>
  <c r="R90" i="1" s="1"/>
  <c r="T96" i="3"/>
  <c r="P28" i="1"/>
  <c r="R28" i="1" s="1"/>
  <c r="P84" i="1"/>
  <c r="R84" i="1" s="1"/>
  <c r="P45" i="1"/>
  <c r="R45" i="1" s="1"/>
  <c r="P8" i="1"/>
  <c r="R8" i="1" s="1"/>
  <c r="P10" i="1"/>
  <c r="R10" i="1" s="1"/>
  <c r="V36" i="2"/>
  <c r="T14" i="3"/>
  <c r="T36" i="3"/>
  <c r="P72" i="1"/>
  <c r="R72" i="1" s="1"/>
  <c r="P75" i="1"/>
  <c r="R75" i="1" s="1"/>
  <c r="P13" i="1"/>
  <c r="R13" i="1" s="1"/>
  <c r="S49" i="1" s="1"/>
  <c r="P100" i="1"/>
  <c r="R100" i="1" s="1"/>
  <c r="W44" i="3"/>
  <c r="T24" i="3"/>
  <c r="P4" i="1"/>
  <c r="R4" i="1" s="1"/>
  <c r="P96" i="1"/>
  <c r="R96" i="1" s="1"/>
  <c r="P48" i="1"/>
  <c r="R48" i="1" s="1"/>
  <c r="P63" i="1"/>
  <c r="R63" i="1" s="1"/>
  <c r="P53" i="1"/>
  <c r="R53" i="1" s="1"/>
  <c r="V32" i="2"/>
  <c r="T21" i="3"/>
  <c r="W70" i="3"/>
  <c r="T53" i="3"/>
  <c r="W63" i="3"/>
  <c r="W84" i="3"/>
  <c r="T90" i="3"/>
  <c r="V42" i="2"/>
  <c r="W8" i="3"/>
  <c r="W15" i="3"/>
  <c r="W25" i="3"/>
  <c r="W39" i="3"/>
  <c r="W88" i="3"/>
  <c r="W43" i="3"/>
  <c r="T39" i="3"/>
  <c r="T46" i="3"/>
  <c r="W65" i="3"/>
  <c r="T45" i="3"/>
  <c r="W53" i="3"/>
  <c r="W35" i="3"/>
  <c r="W19" i="3"/>
  <c r="T82" i="3"/>
  <c r="V12" i="2"/>
  <c r="V71" i="2"/>
  <c r="V8" i="2"/>
  <c r="V15" i="2"/>
  <c r="V34" i="2"/>
  <c r="T5" i="3"/>
  <c r="W41" i="3"/>
  <c r="T18" i="3"/>
  <c r="W96" i="3"/>
  <c r="T10" i="3"/>
  <c r="W86" i="3"/>
  <c r="T57" i="3"/>
  <c r="T30" i="3"/>
  <c r="T58" i="3"/>
  <c r="W36" i="3"/>
  <c r="W60" i="3"/>
  <c r="W89" i="3"/>
  <c r="T42" i="3"/>
  <c r="T54" i="3"/>
  <c r="W74" i="3"/>
  <c r="W4" i="3"/>
  <c r="V75" i="2"/>
  <c r="T61" i="3"/>
  <c r="W87" i="3"/>
  <c r="V28" i="2"/>
  <c r="T15" i="3"/>
  <c r="T51" i="3"/>
  <c r="W94" i="3"/>
  <c r="T65" i="3"/>
  <c r="T8" i="3"/>
  <c r="T23" i="3"/>
  <c r="W75" i="3"/>
  <c r="T89" i="3"/>
  <c r="T74" i="3"/>
  <c r="V55" i="2"/>
  <c r="V61" i="2"/>
  <c r="T43" i="3"/>
  <c r="V85" i="2"/>
  <c r="W59" i="3"/>
  <c r="V21" i="2"/>
  <c r="T4" i="3"/>
  <c r="T25" i="3"/>
  <c r="T22" i="3"/>
  <c r="T7" i="3"/>
  <c r="T47" i="3"/>
  <c r="W99" i="3"/>
  <c r="T40" i="3"/>
  <c r="V27" i="2"/>
  <c r="T17" i="3"/>
  <c r="T29" i="3"/>
  <c r="V60" i="2"/>
  <c r="W50" i="3"/>
  <c r="T33" i="3"/>
  <c r="T9" i="3"/>
  <c r="V54" i="2"/>
  <c r="W33" i="3"/>
  <c r="T94" i="3"/>
  <c r="W98" i="3"/>
  <c r="W55" i="3"/>
  <c r="T12" i="3"/>
  <c r="V16" i="2"/>
  <c r="T87" i="3"/>
  <c r="W61" i="3"/>
  <c r="T97" i="3"/>
  <c r="W22" i="3"/>
  <c r="T20" i="3"/>
  <c r="W51" i="3"/>
  <c r="T93" i="3"/>
  <c r="W30" i="3"/>
  <c r="T70" i="3"/>
  <c r="T76" i="3"/>
  <c r="W83" i="3"/>
  <c r="T27" i="3"/>
  <c r="V44" i="2"/>
  <c r="T84" i="3"/>
  <c r="W72" i="3"/>
  <c r="W21" i="3"/>
  <c r="W24" i="3"/>
  <c r="T16" i="3"/>
  <c r="W14" i="3"/>
  <c r="T79" i="3"/>
  <c r="W79" i="3"/>
  <c r="T85" i="3"/>
  <c r="W85" i="3"/>
  <c r="W64" i="3"/>
  <c r="T64" i="3"/>
  <c r="W95" i="3"/>
  <c r="T95" i="3"/>
  <c r="W91" i="3"/>
  <c r="T91" i="3"/>
  <c r="T26" i="3"/>
  <c r="W26" i="3"/>
  <c r="W46" i="3"/>
  <c r="T59" i="3"/>
  <c r="W69" i="3"/>
  <c r="T69" i="3"/>
  <c r="W90" i="3"/>
  <c r="V5" i="2"/>
  <c r="T34" i="3"/>
  <c r="W34" i="3"/>
  <c r="W66" i="3"/>
  <c r="T66" i="3"/>
  <c r="W45" i="3"/>
  <c r="T92" i="3"/>
  <c r="T62" i="3"/>
  <c r="W62" i="3"/>
  <c r="T55" i="3"/>
  <c r="T83" i="3"/>
  <c r="V30" i="2"/>
  <c r="W40" i="3"/>
  <c r="W7" i="3"/>
  <c r="W81" i="3"/>
  <c r="W28" i="3"/>
  <c r="T28" i="3"/>
  <c r="W68" i="3"/>
  <c r="T68" i="3"/>
  <c r="W93" i="3"/>
  <c r="W31" i="3"/>
  <c r="W11" i="3"/>
  <c r="W13" i="3"/>
  <c r="T6" i="3"/>
  <c r="T71" i="3"/>
  <c r="W71" i="3"/>
  <c r="T44" i="3"/>
  <c r="V19" i="2"/>
  <c r="T19" i="3"/>
  <c r="T49" i="3"/>
  <c r="W48" i="3"/>
  <c r="W76" i="3"/>
  <c r="T73" i="3"/>
  <c r="W73" i="3"/>
  <c r="W82" i="3"/>
  <c r="W12" i="3"/>
  <c r="W9" i="3"/>
  <c r="T80" i="3"/>
  <c r="W77" i="3"/>
  <c r="T77" i="3"/>
  <c r="T72" i="3"/>
  <c r="T98" i="3"/>
  <c r="T35" i="3"/>
  <c r="W32" i="3"/>
  <c r="T32" i="3"/>
  <c r="W57" i="3"/>
  <c r="W58" i="3"/>
  <c r="P103" i="2"/>
  <c r="P102" i="2"/>
  <c r="V51" i="2"/>
  <c r="W29" i="3"/>
  <c r="T50" i="3"/>
  <c r="T60" i="3"/>
  <c r="W78" i="3"/>
  <c r="T78" i="3"/>
  <c r="W52" i="3"/>
  <c r="W42" i="3"/>
  <c r="W97" i="3"/>
  <c r="W2" i="3"/>
  <c r="W16" i="3"/>
  <c r="W3" i="3"/>
  <c r="W56" i="3"/>
  <c r="T56" i="3"/>
  <c r="W100" i="3"/>
  <c r="T100" i="3"/>
  <c r="W67" i="3"/>
  <c r="T67" i="3"/>
  <c r="T101" i="3"/>
  <c r="W101" i="3"/>
  <c r="V63" i="2"/>
  <c r="T86" i="3"/>
  <c r="T63" i="3"/>
  <c r="T99" i="3"/>
  <c r="W92" i="3"/>
  <c r="S99" i="4" l="1"/>
  <c r="S11" i="4"/>
  <c r="S85" i="4"/>
  <c r="S52" i="4"/>
  <c r="S97" i="4"/>
  <c r="S80" i="4"/>
  <c r="S45" i="4"/>
  <c r="S63" i="4"/>
  <c r="S31" i="4"/>
  <c r="S48" i="4"/>
  <c r="S12" i="4"/>
  <c r="S57" i="4"/>
  <c r="S100" i="4"/>
  <c r="S62" i="4"/>
  <c r="S38" i="4"/>
  <c r="S67" i="4"/>
  <c r="S28" i="4"/>
  <c r="S9" i="4"/>
  <c r="S75" i="4"/>
  <c r="S95" i="4"/>
  <c r="S30" i="4"/>
  <c r="S74" i="4"/>
  <c r="S35" i="4"/>
  <c r="S94" i="4"/>
  <c r="S18" i="4"/>
  <c r="S13" i="4"/>
  <c r="S61" i="4"/>
  <c r="S59" i="4"/>
  <c r="S53" i="4"/>
  <c r="S8" i="4"/>
  <c r="S77" i="4"/>
  <c r="S54" i="4"/>
  <c r="S70" i="4"/>
  <c r="S14" i="4"/>
  <c r="S4" i="4"/>
  <c r="S84" i="4"/>
  <c r="S96" i="4"/>
  <c r="S36" i="4"/>
  <c r="S33" i="4"/>
  <c r="S56" i="4"/>
  <c r="S25" i="4"/>
  <c r="S26" i="4"/>
  <c r="S69" i="4"/>
  <c r="S21" i="4"/>
  <c r="S6" i="4"/>
  <c r="S101" i="4"/>
  <c r="S37" i="4"/>
  <c r="S32" i="4"/>
  <c r="S29" i="4"/>
  <c r="S3" i="4"/>
  <c r="S27" i="4"/>
  <c r="S81" i="4"/>
  <c r="S10" i="4"/>
  <c r="S42" i="4"/>
  <c r="S7" i="4"/>
  <c r="S51" i="4"/>
  <c r="S82" i="4"/>
  <c r="R54" i="7"/>
  <c r="R77" i="7"/>
  <c r="R52" i="7"/>
  <c r="S78" i="4"/>
  <c r="T78" i="4" s="1"/>
  <c r="S92" i="4"/>
  <c r="S83" i="4"/>
  <c r="S20" i="4"/>
  <c r="R75" i="7"/>
  <c r="R25" i="7"/>
  <c r="S68" i="4"/>
  <c r="S79" i="4"/>
  <c r="S55" i="4"/>
  <c r="S2" i="4"/>
  <c r="T49" i="4" s="1"/>
  <c r="S41" i="1"/>
  <c r="R81" i="7"/>
  <c r="R100" i="7"/>
  <c r="S50" i="4"/>
  <c r="S16" i="4"/>
  <c r="S64" i="4"/>
  <c r="S22" i="4"/>
  <c r="S76" i="4"/>
  <c r="S96" i="1"/>
  <c r="S10" i="1"/>
  <c r="S87" i="1"/>
  <c r="S43" i="4"/>
  <c r="S93" i="4"/>
  <c r="S23" i="4"/>
  <c r="S72" i="4"/>
  <c r="S19" i="4"/>
  <c r="S67" i="1"/>
  <c r="S45" i="1"/>
  <c r="R7" i="7"/>
  <c r="R86" i="7"/>
  <c r="R40" i="7"/>
  <c r="S60" i="4"/>
  <c r="S98" i="4"/>
  <c r="S11" i="1"/>
  <c r="S46" i="1"/>
  <c r="S73" i="4"/>
  <c r="S46" i="4"/>
  <c r="S88" i="4"/>
  <c r="S66" i="4"/>
  <c r="S60" i="1"/>
  <c r="S83" i="1"/>
  <c r="R62" i="7"/>
  <c r="S91" i="4"/>
  <c r="S5" i="4"/>
  <c r="S34" i="4"/>
  <c r="S15" i="4"/>
  <c r="S40" i="4"/>
  <c r="S42" i="1"/>
  <c r="S12" i="1"/>
  <c r="R80" i="7"/>
  <c r="R33" i="7"/>
  <c r="R31" i="7"/>
  <c r="R58" i="7"/>
  <c r="S71" i="4"/>
  <c r="S2" i="1"/>
  <c r="S76" i="1"/>
  <c r="S41" i="4"/>
  <c r="S39" i="4"/>
  <c r="R90" i="7"/>
  <c r="S90" i="4"/>
  <c r="S87" i="4"/>
  <c r="R21" i="7"/>
  <c r="S17" i="4"/>
  <c r="S44" i="4"/>
  <c r="S86" i="4"/>
  <c r="S58" i="4"/>
  <c r="S59" i="1"/>
  <c r="S44" i="1"/>
  <c r="R41" i="7"/>
  <c r="R18" i="7"/>
  <c r="R87" i="7"/>
  <c r="R22" i="7"/>
  <c r="R73" i="7"/>
  <c r="R34" i="7"/>
  <c r="S65" i="4"/>
  <c r="S47" i="4"/>
  <c r="R48" i="7"/>
  <c r="R43" i="7"/>
  <c r="R91" i="7"/>
  <c r="R68" i="7"/>
  <c r="R89" i="7"/>
  <c r="R32" i="7"/>
  <c r="R83" i="7"/>
  <c r="R101" i="7"/>
  <c r="R29" i="7"/>
  <c r="R37" i="7"/>
  <c r="R96" i="7"/>
  <c r="R51" i="7"/>
  <c r="R82" i="7"/>
  <c r="R76" i="7"/>
  <c r="R10" i="7"/>
  <c r="R55" i="7"/>
  <c r="R59" i="7"/>
  <c r="R66" i="7"/>
  <c r="R5" i="7"/>
  <c r="R94" i="7"/>
  <c r="R45" i="7"/>
  <c r="R30" i="7"/>
  <c r="R44" i="7"/>
  <c r="R92" i="7"/>
  <c r="R26" i="7"/>
  <c r="R28" i="7"/>
  <c r="R60" i="7"/>
  <c r="R63" i="7"/>
  <c r="R97" i="7"/>
  <c r="R49" i="7"/>
  <c r="R39" i="7"/>
  <c r="R78" i="7"/>
  <c r="R13" i="7"/>
  <c r="R56" i="7"/>
  <c r="R16" i="7"/>
  <c r="R99" i="7"/>
  <c r="R15" i="7"/>
  <c r="R2" i="7"/>
  <c r="R12" i="7"/>
  <c r="R47" i="7"/>
  <c r="R61" i="7"/>
  <c r="R70" i="7"/>
  <c r="R93" i="7"/>
  <c r="R53" i="7"/>
  <c r="R11" i="7"/>
  <c r="R14" i="7"/>
  <c r="R65" i="7"/>
  <c r="R4" i="7"/>
  <c r="S26" i="1"/>
  <c r="S68" i="1"/>
  <c r="S8" i="1"/>
  <c r="S20" i="1"/>
  <c r="S52" i="1"/>
  <c r="S63" i="1"/>
  <c r="S85" i="1"/>
  <c r="S57" i="1"/>
  <c r="S50" i="1"/>
  <c r="S89" i="1"/>
  <c r="S99" i="1"/>
  <c r="S77" i="1"/>
  <c r="S38" i="1"/>
  <c r="S21" i="1"/>
  <c r="S24" i="1"/>
  <c r="S84" i="1"/>
  <c r="S93" i="1"/>
  <c r="S18" i="1"/>
  <c r="S13" i="1"/>
  <c r="S79" i="1"/>
  <c r="S31" i="1"/>
  <c r="S39" i="1"/>
  <c r="S34" i="1"/>
  <c r="S36" i="1"/>
  <c r="S94" i="1"/>
  <c r="S70" i="1"/>
  <c r="S32" i="1"/>
  <c r="S27" i="1"/>
  <c r="S40" i="1"/>
  <c r="S37" i="1"/>
  <c r="S9" i="1"/>
  <c r="S74" i="1"/>
  <c r="S4" i="1"/>
  <c r="W80" i="2"/>
  <c r="S14" i="1"/>
  <c r="S53" i="1"/>
  <c r="S75" i="1"/>
  <c r="S81" i="1"/>
  <c r="S64" i="1"/>
  <c r="S56" i="1"/>
  <c r="S101" i="1"/>
  <c r="S100" i="1"/>
  <c r="S48" i="1"/>
  <c r="S22" i="1"/>
  <c r="S65" i="1"/>
  <c r="S43" i="1"/>
  <c r="S47" i="1"/>
  <c r="S91" i="1"/>
  <c r="S55" i="1"/>
  <c r="S23" i="1"/>
  <c r="S25" i="1"/>
  <c r="S61" i="1"/>
  <c r="S54" i="1"/>
  <c r="S17" i="1"/>
  <c r="S3" i="1"/>
  <c r="S30" i="1"/>
  <c r="S92" i="1"/>
  <c r="S71" i="1"/>
  <c r="S5" i="1"/>
  <c r="S58" i="1"/>
  <c r="S15" i="1"/>
  <c r="S82" i="1"/>
  <c r="S51" i="1"/>
  <c r="S73" i="1"/>
  <c r="S6" i="1"/>
  <c r="S35" i="1"/>
  <c r="S95" i="1"/>
  <c r="S66" i="1"/>
  <c r="S78" i="1"/>
  <c r="S72" i="1"/>
  <c r="S90" i="1"/>
  <c r="S97" i="1"/>
  <c r="S69" i="1"/>
  <c r="S80" i="1"/>
  <c r="S19" i="1"/>
  <c r="S28" i="1"/>
  <c r="S16" i="1"/>
  <c r="S62" i="1"/>
  <c r="S7" i="1"/>
  <c r="S88" i="1"/>
  <c r="S98" i="1"/>
  <c r="W92" i="2"/>
  <c r="W27" i="2"/>
  <c r="W41" i="2"/>
  <c r="W53" i="2"/>
  <c r="T103" i="3"/>
  <c r="Z14" i="3" s="1"/>
  <c r="W10" i="2"/>
  <c r="W63" i="2"/>
  <c r="W94" i="2"/>
  <c r="W103" i="3"/>
  <c r="AA94" i="3" s="1"/>
  <c r="W56" i="2"/>
  <c r="W3" i="2"/>
  <c r="W97" i="2"/>
  <c r="W91" i="2"/>
  <c r="W52" i="2"/>
  <c r="W82" i="2"/>
  <c r="W30" i="2"/>
  <c r="W58" i="2"/>
  <c r="W36" i="2"/>
  <c r="W99" i="2"/>
  <c r="W15" i="2"/>
  <c r="W43" i="2"/>
  <c r="W77" i="2"/>
  <c r="W4" i="2"/>
  <c r="P104" i="2"/>
  <c r="W62" i="2"/>
  <c r="W2" i="2"/>
  <c r="W28" i="2"/>
  <c r="W25" i="2"/>
  <c r="W101" i="2"/>
  <c r="W66" i="2"/>
  <c r="W71" i="2"/>
  <c r="W16" i="2"/>
  <c r="W69" i="2"/>
  <c r="W83" i="2"/>
  <c r="W7" i="2"/>
  <c r="W54" i="2"/>
  <c r="W42" i="2"/>
  <c r="W86" i="2"/>
  <c r="W40" i="2"/>
  <c r="W17" i="2"/>
  <c r="W13" i="2"/>
  <c r="W78" i="2"/>
  <c r="W90" i="2"/>
  <c r="W100" i="2"/>
  <c r="W93" i="2"/>
  <c r="W65" i="2"/>
  <c r="W46" i="2"/>
  <c r="W47" i="2"/>
  <c r="W23" i="2"/>
  <c r="W85" i="2"/>
  <c r="W59" i="2"/>
  <c r="W8" i="2"/>
  <c r="W88" i="2"/>
  <c r="W81" i="2"/>
  <c r="W70" i="2"/>
  <c r="W67" i="2"/>
  <c r="W61" i="2"/>
  <c r="W44" i="2"/>
  <c r="W24" i="2"/>
  <c r="W76" i="2"/>
  <c r="W11" i="2"/>
  <c r="W89" i="2"/>
  <c r="W68" i="2"/>
  <c r="W55" i="2"/>
  <c r="W79" i="2"/>
  <c r="W87" i="2"/>
  <c r="W29" i="2"/>
  <c r="W60" i="2"/>
  <c r="W32" i="2"/>
  <c r="W31" i="2"/>
  <c r="W48" i="2"/>
  <c r="W6" i="2"/>
  <c r="W39" i="2"/>
  <c r="W64" i="2"/>
  <c r="W20" i="2"/>
  <c r="W50" i="2"/>
  <c r="W33" i="2"/>
  <c r="W74" i="2"/>
  <c r="W49" i="2"/>
  <c r="W18" i="2"/>
  <c r="W38" i="2"/>
  <c r="W96" i="2"/>
  <c r="W14" i="2"/>
  <c r="W57" i="2"/>
  <c r="W5" i="2"/>
  <c r="W51" i="2"/>
  <c r="W75" i="2"/>
  <c r="W35" i="2"/>
  <c r="R100" i="2"/>
  <c r="R84" i="2"/>
  <c r="R68" i="2"/>
  <c r="R52" i="2"/>
  <c r="R36" i="2"/>
  <c r="R20" i="2"/>
  <c r="R4" i="2"/>
  <c r="R90" i="2"/>
  <c r="R99" i="2"/>
  <c r="R83" i="2"/>
  <c r="R67" i="2"/>
  <c r="R51" i="2"/>
  <c r="R35" i="2"/>
  <c r="R19" i="2"/>
  <c r="R3" i="2"/>
  <c r="R98" i="2"/>
  <c r="R82" i="2"/>
  <c r="R66" i="2"/>
  <c r="R50" i="2"/>
  <c r="R34" i="2"/>
  <c r="R18" i="2"/>
  <c r="R2" i="2"/>
  <c r="R10" i="2"/>
  <c r="R97" i="2"/>
  <c r="R81" i="2"/>
  <c r="R65" i="2"/>
  <c r="R49" i="2"/>
  <c r="R33" i="2"/>
  <c r="R17" i="2"/>
  <c r="R42" i="2"/>
  <c r="R96" i="2"/>
  <c r="R80" i="2"/>
  <c r="R64" i="2"/>
  <c r="R48" i="2"/>
  <c r="R32" i="2"/>
  <c r="R16" i="2"/>
  <c r="R22" i="2"/>
  <c r="R95" i="2"/>
  <c r="R79" i="2"/>
  <c r="R63" i="2"/>
  <c r="R47" i="2"/>
  <c r="R31" i="2"/>
  <c r="R15" i="2"/>
  <c r="R13" i="2"/>
  <c r="R26" i="2"/>
  <c r="R70" i="2"/>
  <c r="R94" i="2"/>
  <c r="R78" i="2"/>
  <c r="R62" i="2"/>
  <c r="R46" i="2"/>
  <c r="R30" i="2"/>
  <c r="R14" i="2"/>
  <c r="R29" i="2"/>
  <c r="R93" i="2"/>
  <c r="R77" i="2"/>
  <c r="R61" i="2"/>
  <c r="R45" i="2"/>
  <c r="R58" i="2"/>
  <c r="R38" i="2"/>
  <c r="R92" i="2"/>
  <c r="R76" i="2"/>
  <c r="R60" i="2"/>
  <c r="R44" i="2"/>
  <c r="R28" i="2"/>
  <c r="R12" i="2"/>
  <c r="R91" i="2"/>
  <c r="R75" i="2"/>
  <c r="R59" i="2"/>
  <c r="R43" i="2"/>
  <c r="R27" i="2"/>
  <c r="R11" i="2"/>
  <c r="R74" i="2"/>
  <c r="R89" i="2"/>
  <c r="R73" i="2"/>
  <c r="R57" i="2"/>
  <c r="R41" i="2"/>
  <c r="R25" i="2"/>
  <c r="R9" i="2"/>
  <c r="R88" i="2"/>
  <c r="R72" i="2"/>
  <c r="R56" i="2"/>
  <c r="R40" i="2"/>
  <c r="R24" i="2"/>
  <c r="R8" i="2"/>
  <c r="R6" i="2"/>
  <c r="R87" i="2"/>
  <c r="R71" i="2"/>
  <c r="R55" i="2"/>
  <c r="R39" i="2"/>
  <c r="R23" i="2"/>
  <c r="R7" i="2"/>
  <c r="R86" i="2"/>
  <c r="R101" i="2"/>
  <c r="R85" i="2"/>
  <c r="R69" i="2"/>
  <c r="R53" i="2"/>
  <c r="R37" i="2"/>
  <c r="R21" i="2"/>
  <c r="R5" i="2"/>
  <c r="R54" i="2"/>
  <c r="W12" i="2"/>
  <c r="W98" i="2"/>
  <c r="W72" i="2"/>
  <c r="W73" i="2"/>
  <c r="W34" i="2"/>
  <c r="W45" i="2"/>
  <c r="W19" i="2"/>
  <c r="W9" i="2"/>
  <c r="W26" i="2"/>
  <c r="W84" i="2"/>
  <c r="W95" i="2"/>
  <c r="W37" i="2"/>
  <c r="W21" i="2"/>
  <c r="W22" i="2"/>
  <c r="AA23" i="3"/>
  <c r="AA21" i="3"/>
  <c r="AA88" i="3"/>
  <c r="AA5" i="3"/>
  <c r="AA6" i="3"/>
  <c r="AA83" i="3"/>
  <c r="AA3" i="3"/>
  <c r="AA15" i="3"/>
  <c r="AA48" i="3"/>
  <c r="AA14" i="3"/>
  <c r="AA27" i="3"/>
  <c r="AA41" i="3"/>
  <c r="AA29" i="3"/>
  <c r="AA50" i="3"/>
  <c r="AA82" i="3"/>
  <c r="AA93" i="3"/>
  <c r="AA100" i="3"/>
  <c r="AA69" i="3"/>
  <c r="AA46" i="3"/>
  <c r="AA34" i="3"/>
  <c r="AA72" i="3"/>
  <c r="AA80" i="3"/>
  <c r="AA52" i="3"/>
  <c r="AA57" i="3"/>
  <c r="AA62" i="3"/>
  <c r="AA26" i="3"/>
  <c r="AA56" i="3"/>
  <c r="AA89" i="3"/>
  <c r="AA24" i="3"/>
  <c r="AA44" i="3"/>
  <c r="Z100" i="3" l="1"/>
  <c r="Z28" i="3"/>
  <c r="Z30" i="3"/>
  <c r="Z40" i="3"/>
  <c r="Z89" i="3"/>
  <c r="Z97" i="3"/>
  <c r="Z83" i="3"/>
  <c r="Z21" i="3"/>
  <c r="Z64" i="3"/>
  <c r="Z41" i="3"/>
  <c r="Z54" i="3"/>
  <c r="AB54" i="3" s="1"/>
  <c r="AD54" i="3" s="1"/>
  <c r="Z88" i="3"/>
  <c r="Z33" i="3"/>
  <c r="Z39" i="3"/>
  <c r="AB39" i="3" s="1"/>
  <c r="AD39" i="3" s="1"/>
  <c r="Z86" i="3"/>
  <c r="AB86" i="3" s="1"/>
  <c r="AD86" i="3" s="1"/>
  <c r="Z52" i="3"/>
  <c r="AB52" i="3" s="1"/>
  <c r="AD52" i="3" s="1"/>
  <c r="Z93" i="3"/>
  <c r="Z55" i="3"/>
  <c r="Z56" i="3"/>
  <c r="Z46" i="3"/>
  <c r="Z5" i="3"/>
  <c r="Z32" i="3"/>
  <c r="Z58" i="3"/>
  <c r="Z57" i="3"/>
  <c r="Z63" i="3"/>
  <c r="Z13" i="3"/>
  <c r="Z79" i="3"/>
  <c r="AB79" i="3" s="1"/>
  <c r="AD79" i="3" s="1"/>
  <c r="Z78" i="3"/>
  <c r="Z67" i="3"/>
  <c r="AB67" i="3" s="1"/>
  <c r="AD67" i="3" s="1"/>
  <c r="Z49" i="3"/>
  <c r="AB49" i="3" s="1"/>
  <c r="AD49" i="3" s="1"/>
  <c r="Z50" i="3"/>
  <c r="AB50" i="3" s="1"/>
  <c r="AD50" i="3" s="1"/>
  <c r="Z3" i="3"/>
  <c r="AB3" i="3" s="1"/>
  <c r="AD3" i="3" s="1"/>
  <c r="Z29" i="3"/>
  <c r="Z91" i="3"/>
  <c r="Z15" i="3"/>
  <c r="T104" i="3"/>
  <c r="Z101" i="3"/>
  <c r="AB101" i="3" s="1"/>
  <c r="AD101" i="3" s="1"/>
  <c r="Z43" i="3"/>
  <c r="Z85" i="3"/>
  <c r="Z19" i="3"/>
  <c r="Z36" i="3"/>
  <c r="Z96" i="3"/>
  <c r="Z34" i="3"/>
  <c r="Z47" i="3"/>
  <c r="AB47" i="3" s="1"/>
  <c r="AD47" i="3" s="1"/>
  <c r="Z92" i="3"/>
  <c r="Z16" i="3"/>
  <c r="AB16" i="3" s="1"/>
  <c r="AD16" i="3" s="1"/>
  <c r="Z26" i="3"/>
  <c r="AB26" i="3" s="1"/>
  <c r="AD26" i="3" s="1"/>
  <c r="Z98" i="3"/>
  <c r="Z44" i="3"/>
  <c r="Z72" i="3"/>
  <c r="Z76" i="3"/>
  <c r="Z24" i="3"/>
  <c r="Z31" i="3"/>
  <c r="Z71" i="3"/>
  <c r="Z35" i="3"/>
  <c r="Z81" i="3"/>
  <c r="Z27" i="3"/>
  <c r="AB27" i="3" s="1"/>
  <c r="AD27" i="3" s="1"/>
  <c r="Z53" i="3"/>
  <c r="AB53" i="3" s="1"/>
  <c r="AD53" i="3" s="1"/>
  <c r="Z90" i="3"/>
  <c r="AB90" i="3" s="1"/>
  <c r="AD90" i="3" s="1"/>
  <c r="Z84" i="3"/>
  <c r="AB84" i="3" s="1"/>
  <c r="AD84" i="3" s="1"/>
  <c r="Z7" i="3"/>
  <c r="Z82" i="3"/>
  <c r="Z73" i="3"/>
  <c r="Z62" i="3"/>
  <c r="AB62" i="3" s="1"/>
  <c r="AD62" i="3" s="1"/>
  <c r="Z77" i="3"/>
  <c r="Z94" i="3"/>
  <c r="Z66" i="3"/>
  <c r="Z22" i="3"/>
  <c r="Z87" i="3"/>
  <c r="Z60" i="3"/>
  <c r="AB60" i="3" s="1"/>
  <c r="AD60" i="3" s="1"/>
  <c r="Z4" i="3"/>
  <c r="Z18" i="3"/>
  <c r="AB18" i="3" s="1"/>
  <c r="AD18" i="3" s="1"/>
  <c r="Z99" i="3"/>
  <c r="Z74" i="3"/>
  <c r="AB74" i="3" s="1"/>
  <c r="AD74" i="3" s="1"/>
  <c r="Z75" i="3"/>
  <c r="Z37" i="3"/>
  <c r="Z61" i="3"/>
  <c r="AB61" i="3" s="1"/>
  <c r="AD61" i="3" s="1"/>
  <c r="Z95" i="3"/>
  <c r="AB95" i="3" s="1"/>
  <c r="AD95" i="3" s="1"/>
  <c r="T6" i="4"/>
  <c r="T62" i="4"/>
  <c r="T17" i="4"/>
  <c r="T40" i="4"/>
  <c r="T16" i="4"/>
  <c r="T69" i="4"/>
  <c r="T59" i="4"/>
  <c r="T100" i="4"/>
  <c r="T60" i="4"/>
  <c r="T15" i="4"/>
  <c r="T50" i="4"/>
  <c r="T26" i="4"/>
  <c r="T61" i="4"/>
  <c r="T57" i="4"/>
  <c r="T38" i="4"/>
  <c r="T87" i="4"/>
  <c r="T34" i="4"/>
  <c r="T82" i="4"/>
  <c r="T25" i="4"/>
  <c r="T13" i="4"/>
  <c r="T12" i="4"/>
  <c r="T47" i="4"/>
  <c r="T90" i="4"/>
  <c r="T5" i="4"/>
  <c r="T51" i="4"/>
  <c r="T56" i="4"/>
  <c r="T18" i="4"/>
  <c r="T48" i="4"/>
  <c r="T8" i="4"/>
  <c r="T21" i="4"/>
  <c r="T65" i="4"/>
  <c r="T91" i="4"/>
  <c r="T7" i="4"/>
  <c r="T33" i="4"/>
  <c r="T94" i="4"/>
  <c r="T39" i="4"/>
  <c r="T19" i="4"/>
  <c r="T2" i="4"/>
  <c r="T42" i="4"/>
  <c r="T36" i="4"/>
  <c r="T35" i="4"/>
  <c r="T31" i="4"/>
  <c r="T41" i="4"/>
  <c r="T72" i="4"/>
  <c r="T55" i="4"/>
  <c r="T10" i="4"/>
  <c r="T96" i="4"/>
  <c r="T24" i="4"/>
  <c r="T63" i="4"/>
  <c r="T64" i="4"/>
  <c r="T23" i="4"/>
  <c r="T79" i="4"/>
  <c r="T81" i="4"/>
  <c r="T89" i="4"/>
  <c r="T74" i="4"/>
  <c r="T45" i="4"/>
  <c r="T86" i="4"/>
  <c r="E2" i="6" a="1"/>
  <c r="E2" i="6" s="1"/>
  <c r="T66" i="4"/>
  <c r="T93" i="4"/>
  <c r="T68" i="4"/>
  <c r="T27" i="4"/>
  <c r="T84" i="4"/>
  <c r="T30" i="4"/>
  <c r="T80" i="4"/>
  <c r="T98" i="4"/>
  <c r="F2" i="6" a="1"/>
  <c r="F2" i="6" s="1"/>
  <c r="Z2" i="3"/>
  <c r="T71" i="4"/>
  <c r="T88" i="4"/>
  <c r="T43" i="4"/>
  <c r="T3" i="4"/>
  <c r="T4" i="4"/>
  <c r="T95" i="4"/>
  <c r="T97" i="4"/>
  <c r="T53" i="4"/>
  <c r="T46" i="4"/>
  <c r="T29" i="4"/>
  <c r="T14" i="4"/>
  <c r="T75" i="4"/>
  <c r="T52" i="4"/>
  <c r="T44" i="4"/>
  <c r="T73" i="4"/>
  <c r="T20" i="4"/>
  <c r="T32" i="4"/>
  <c r="T70" i="4"/>
  <c r="T9" i="4"/>
  <c r="T85" i="4"/>
  <c r="S12" i="7"/>
  <c r="T83" i="4"/>
  <c r="T37" i="4"/>
  <c r="T54" i="4"/>
  <c r="T28" i="4"/>
  <c r="T11" i="4"/>
  <c r="T22" i="4"/>
  <c r="S88" i="7"/>
  <c r="T58" i="4"/>
  <c r="T76" i="4"/>
  <c r="T92" i="4"/>
  <c r="T101" i="4"/>
  <c r="T77" i="4"/>
  <c r="T67" i="4"/>
  <c r="T99" i="4"/>
  <c r="S80" i="7"/>
  <c r="S79" i="7"/>
  <c r="S99" i="7"/>
  <c r="S75" i="7"/>
  <c r="S21" i="7"/>
  <c r="S64" i="7"/>
  <c r="S50" i="7"/>
  <c r="S59" i="7"/>
  <c r="S16" i="7"/>
  <c r="S55" i="7"/>
  <c r="S32" i="7"/>
  <c r="S63" i="7"/>
  <c r="S46" i="7"/>
  <c r="S69" i="7"/>
  <c r="S60" i="7"/>
  <c r="S6" i="7"/>
  <c r="S10" i="7"/>
  <c r="S98" i="7"/>
  <c r="S15" i="7"/>
  <c r="S93" i="7"/>
  <c r="S62" i="7"/>
  <c r="S56" i="7"/>
  <c r="S85" i="7"/>
  <c r="S25" i="7"/>
  <c r="S52" i="7"/>
  <c r="S89" i="7"/>
  <c r="S38" i="7"/>
  <c r="S53" i="7"/>
  <c r="S70" i="7"/>
  <c r="S13" i="7"/>
  <c r="S28" i="7"/>
  <c r="S94" i="7"/>
  <c r="S35" i="7"/>
  <c r="S68" i="7"/>
  <c r="S58" i="7"/>
  <c r="S74" i="7"/>
  <c r="S67" i="7"/>
  <c r="S45" i="7"/>
  <c r="S8" i="7"/>
  <c r="S3" i="7"/>
  <c r="S27" i="7"/>
  <c r="S57" i="7"/>
  <c r="S76" i="7"/>
  <c r="S91" i="7"/>
  <c r="S29" i="7"/>
  <c r="S83" i="7"/>
  <c r="S42" i="7"/>
  <c r="S39" i="7"/>
  <c r="S92" i="7"/>
  <c r="S18" i="7"/>
  <c r="S82" i="7"/>
  <c r="S43" i="7"/>
  <c r="S101" i="7"/>
  <c r="S22" i="7"/>
  <c r="S72" i="7"/>
  <c r="S44" i="7"/>
  <c r="S51" i="7"/>
  <c r="S48" i="7"/>
  <c r="S2" i="7"/>
  <c r="S20" i="7"/>
  <c r="S87" i="7"/>
  <c r="S26" i="7"/>
  <c r="S81" i="7"/>
  <c r="S23" i="7"/>
  <c r="S71" i="7"/>
  <c r="S36" i="7"/>
  <c r="S17" i="7"/>
  <c r="S77" i="7"/>
  <c r="S86" i="7"/>
  <c r="S24" i="7"/>
  <c r="S100" i="7"/>
  <c r="S4" i="7"/>
  <c r="S73" i="7"/>
  <c r="S49" i="7"/>
  <c r="S95" i="7"/>
  <c r="S5" i="7"/>
  <c r="S96" i="7"/>
  <c r="S9" i="7"/>
  <c r="S11" i="7"/>
  <c r="S7" i="7"/>
  <c r="S78" i="7"/>
  <c r="S61" i="7"/>
  <c r="S65" i="7"/>
  <c r="S47" i="7"/>
  <c r="S97" i="7"/>
  <c r="S90" i="7"/>
  <c r="S84" i="7"/>
  <c r="S34" i="7"/>
  <c r="S54" i="7"/>
  <c r="S30" i="7"/>
  <c r="S33" i="7"/>
  <c r="S14" i="7"/>
  <c r="S19" i="7"/>
  <c r="S40" i="7"/>
  <c r="S41" i="7"/>
  <c r="S66" i="7"/>
  <c r="S37" i="7"/>
  <c r="S31" i="7"/>
  <c r="AA63" i="3"/>
  <c r="AC63" i="3" s="1"/>
  <c r="AE63" i="3" s="1"/>
  <c r="AA60" i="3"/>
  <c r="AA51" i="3"/>
  <c r="AA35" i="3"/>
  <c r="AA13" i="3"/>
  <c r="AA12" i="3"/>
  <c r="AC12" i="3" s="1"/>
  <c r="AE12" i="3" s="1"/>
  <c r="AA2" i="3"/>
  <c r="AC2" i="3" s="1"/>
  <c r="AE2" i="3" s="1"/>
  <c r="AA71" i="3"/>
  <c r="AA10" i="3"/>
  <c r="AA87" i="3"/>
  <c r="AA20" i="3"/>
  <c r="AA45" i="3"/>
  <c r="AC45" i="3" s="1"/>
  <c r="AE45" i="3" s="1"/>
  <c r="AA28" i="3"/>
  <c r="AA70" i="3"/>
  <c r="AA49" i="3"/>
  <c r="AB24" i="3"/>
  <c r="AD24" i="3" s="1"/>
  <c r="AA96" i="3"/>
  <c r="AA33" i="3"/>
  <c r="AA59" i="3"/>
  <c r="AA85" i="3"/>
  <c r="AC85" i="3" s="1"/>
  <c r="AE85" i="3" s="1"/>
  <c r="AA99" i="3"/>
  <c r="AC99" i="3" s="1"/>
  <c r="AE99" i="3" s="1"/>
  <c r="AA39" i="3"/>
  <c r="AC39" i="3" s="1"/>
  <c r="AE39" i="3" s="1"/>
  <c r="AA31" i="3"/>
  <c r="Z70" i="3"/>
  <c r="AB70" i="3" s="1"/>
  <c r="AD70" i="3" s="1"/>
  <c r="AA79" i="3"/>
  <c r="AA37" i="3"/>
  <c r="AA22" i="3"/>
  <c r="AA53" i="3"/>
  <c r="AA74" i="3"/>
  <c r="AA91" i="3"/>
  <c r="AA61" i="3"/>
  <c r="W104" i="3"/>
  <c r="AC41" i="3" s="1"/>
  <c r="AE41" i="3" s="1"/>
  <c r="AB91" i="3"/>
  <c r="AD91" i="3" s="1"/>
  <c r="AB28" i="3"/>
  <c r="AD28" i="3" s="1"/>
  <c r="AB75" i="3"/>
  <c r="AD75" i="3" s="1"/>
  <c r="AA4" i="3"/>
  <c r="AC4" i="3" s="1"/>
  <c r="AE4" i="3" s="1"/>
  <c r="AA25" i="3"/>
  <c r="AC25" i="3" s="1"/>
  <c r="AE25" i="3" s="1"/>
  <c r="AA55" i="3"/>
  <c r="AC55" i="3" s="1"/>
  <c r="AE55" i="3" s="1"/>
  <c r="Z48" i="3"/>
  <c r="AB48" i="3" s="1"/>
  <c r="AD48" i="3" s="1"/>
  <c r="Z23" i="3"/>
  <c r="AB23" i="3" s="1"/>
  <c r="AD23" i="3" s="1"/>
  <c r="AA40" i="3"/>
  <c r="AA73" i="3"/>
  <c r="AA78" i="3"/>
  <c r="AA54" i="3"/>
  <c r="AA38" i="3"/>
  <c r="AB64" i="3"/>
  <c r="AD64" i="3" s="1"/>
  <c r="AB71" i="3"/>
  <c r="AD71" i="3" s="1"/>
  <c r="AA11" i="3"/>
  <c r="AC11" i="3" s="1"/>
  <c r="AE11" i="3" s="1"/>
  <c r="AA7" i="3"/>
  <c r="Z17" i="3"/>
  <c r="Z12" i="3"/>
  <c r="AB12" i="3" s="1"/>
  <c r="AD12" i="3" s="1"/>
  <c r="Z10" i="3"/>
  <c r="AB10" i="3" s="1"/>
  <c r="AD10" i="3" s="1"/>
  <c r="AA65" i="3"/>
  <c r="AC65" i="3" s="1"/>
  <c r="AE65" i="3" s="1"/>
  <c r="AA76" i="3"/>
  <c r="AA42" i="3"/>
  <c r="AA32" i="3"/>
  <c r="AA81" i="3"/>
  <c r="AA86" i="3"/>
  <c r="AA67" i="3"/>
  <c r="AA90" i="3"/>
  <c r="AA16" i="3"/>
  <c r="AA98" i="3"/>
  <c r="Z65" i="3"/>
  <c r="AB65" i="3" s="1"/>
  <c r="AD65" i="3" s="1"/>
  <c r="Z11" i="3"/>
  <c r="AB11" i="3" s="1"/>
  <c r="AD11" i="3" s="1"/>
  <c r="Z6" i="3"/>
  <c r="AB6" i="3" s="1"/>
  <c r="AD6" i="3" s="1"/>
  <c r="AA64" i="3"/>
  <c r="AA92" i="3"/>
  <c r="AA36" i="3"/>
  <c r="AC36" i="3" s="1"/>
  <c r="AE36" i="3" s="1"/>
  <c r="AA58" i="3"/>
  <c r="AC58" i="3" s="1"/>
  <c r="AE58" i="3" s="1"/>
  <c r="AA47" i="3"/>
  <c r="AA30" i="3"/>
  <c r="AA95" i="3"/>
  <c r="AA68" i="3"/>
  <c r="AB15" i="3"/>
  <c r="AD15" i="3" s="1"/>
  <c r="AA101" i="3"/>
  <c r="AA77" i="3"/>
  <c r="AA75" i="3"/>
  <c r="AA66" i="3"/>
  <c r="AA84" i="3"/>
  <c r="AA97" i="3"/>
  <c r="Z8" i="3"/>
  <c r="AB8" i="3" s="1"/>
  <c r="AD8" i="3" s="1"/>
  <c r="Z69" i="3"/>
  <c r="AB69" i="3" s="1"/>
  <c r="AD69" i="3" s="1"/>
  <c r="Z42" i="3"/>
  <c r="AB42" i="3" s="1"/>
  <c r="AD42" i="3" s="1"/>
  <c r="Z68" i="3"/>
  <c r="AB68" i="3" s="1"/>
  <c r="AD68" i="3" s="1"/>
  <c r="AA17" i="3"/>
  <c r="AC17" i="3" s="1"/>
  <c r="AE17" i="3" s="1"/>
  <c r="AA43" i="3"/>
  <c r="Z20" i="3"/>
  <c r="AB20" i="3" s="1"/>
  <c r="AD20" i="3" s="1"/>
  <c r="AA18" i="3"/>
  <c r="AC18" i="3" s="1"/>
  <c r="AE18" i="3" s="1"/>
  <c r="Z51" i="3"/>
  <c r="AB51" i="3" s="1"/>
  <c r="AD51" i="3" s="1"/>
  <c r="AB40" i="3"/>
  <c r="AD40" i="3" s="1"/>
  <c r="AB30" i="3"/>
  <c r="AD30" i="3" s="1"/>
  <c r="AB100" i="3"/>
  <c r="AD100" i="3" s="1"/>
  <c r="AA9" i="3"/>
  <c r="AC9" i="3" s="1"/>
  <c r="AE9" i="3" s="1"/>
  <c r="AB14" i="3"/>
  <c r="AD14" i="3" s="1"/>
  <c r="Z59" i="3"/>
  <c r="AB59" i="3" s="1"/>
  <c r="AD59" i="3" s="1"/>
  <c r="Z25" i="3"/>
  <c r="AB25" i="3" s="1"/>
  <c r="AD25" i="3" s="1"/>
  <c r="Z80" i="3"/>
  <c r="AB80" i="3" s="1"/>
  <c r="AD80" i="3" s="1"/>
  <c r="Z38" i="3"/>
  <c r="AB38" i="3" s="1"/>
  <c r="AD38" i="3" s="1"/>
  <c r="Z45" i="3"/>
  <c r="AB45" i="3" s="1"/>
  <c r="AD45" i="3" s="1"/>
  <c r="AA8" i="3"/>
  <c r="Z9" i="3"/>
  <c r="AB9" i="3" s="1"/>
  <c r="AD9" i="3" s="1"/>
  <c r="AA19" i="3"/>
  <c r="AB97" i="3"/>
  <c r="AD97" i="3" s="1"/>
  <c r="AB21" i="3"/>
  <c r="AD21" i="3" s="1"/>
  <c r="AB99" i="3"/>
  <c r="AD99" i="3" s="1"/>
  <c r="AB87" i="3"/>
  <c r="AD87" i="3" s="1"/>
  <c r="AB76" i="3"/>
  <c r="AD76" i="3" s="1"/>
  <c r="R102" i="2"/>
  <c r="AC47" i="3"/>
  <c r="AE47" i="3" s="1"/>
  <c r="AC35" i="3"/>
  <c r="AE35" i="3" s="1"/>
  <c r="AB17" i="3"/>
  <c r="AD17" i="3" s="1"/>
  <c r="AB19" i="3"/>
  <c r="AD19" i="3" s="1"/>
  <c r="AC14" i="3"/>
  <c r="AE14" i="3" s="1"/>
  <c r="AF14" i="3" s="1"/>
  <c r="AC88" i="3"/>
  <c r="AE88" i="3" s="1"/>
  <c r="AC60" i="3"/>
  <c r="AE60" i="3" s="1"/>
  <c r="AC51" i="3"/>
  <c r="AE51" i="3" s="1"/>
  <c r="AC96" i="3"/>
  <c r="AE96" i="3" s="1"/>
  <c r="AC94" i="3"/>
  <c r="AE94" i="3" s="1"/>
  <c r="AC92" i="3"/>
  <c r="AE92" i="3" s="1"/>
  <c r="AC71" i="3"/>
  <c r="AE71" i="3" s="1"/>
  <c r="AB31" i="3"/>
  <c r="AD31" i="3" s="1"/>
  <c r="AC6" i="3"/>
  <c r="AE6" i="3" s="1"/>
  <c r="AB13" i="3"/>
  <c r="AD13" i="3" s="1"/>
  <c r="AB37" i="3"/>
  <c r="AD37" i="3" s="1"/>
  <c r="AB58" i="3"/>
  <c r="AD58" i="3" s="1"/>
  <c r="AB73" i="3"/>
  <c r="AD73" i="3" s="1"/>
  <c r="AB82" i="3"/>
  <c r="AD82" i="3" s="1"/>
  <c r="AB93" i="3"/>
  <c r="AD93" i="3" s="1"/>
  <c r="AB57" i="3"/>
  <c r="AD57" i="3" s="1"/>
  <c r="AB32" i="3"/>
  <c r="AD32" i="3" s="1"/>
  <c r="AB35" i="3"/>
  <c r="AD35" i="3" s="1"/>
  <c r="AC84" i="3"/>
  <c r="AE84" i="3" s="1"/>
  <c r="AB78" i="3"/>
  <c r="AD78" i="3" s="1"/>
  <c r="AB63" i="3"/>
  <c r="AD63" i="3" s="1"/>
  <c r="AC31" i="3"/>
  <c r="AE31" i="3" s="1"/>
  <c r="AB4" i="3"/>
  <c r="AD4" i="3" s="1"/>
  <c r="AB94" i="3"/>
  <c r="AD94" i="3" s="1"/>
  <c r="AB92" i="3"/>
  <c r="AD92" i="3" s="1"/>
  <c r="AC89" i="3"/>
  <c r="AE89" i="3" s="1"/>
  <c r="AB44" i="3"/>
  <c r="AD44" i="3" s="1"/>
  <c r="AB77" i="3"/>
  <c r="AD77" i="3" s="1"/>
  <c r="AB43" i="3"/>
  <c r="AD43" i="3" s="1"/>
  <c r="AB33" i="3"/>
  <c r="AD33" i="3" s="1"/>
  <c r="AB22" i="3"/>
  <c r="AD22" i="3" s="1"/>
  <c r="AB72" i="3"/>
  <c r="AD72" i="3" s="1"/>
  <c r="AB66" i="3"/>
  <c r="AD66" i="3" s="1"/>
  <c r="AB98" i="3"/>
  <c r="AD98" i="3" s="1"/>
  <c r="AB96" i="3"/>
  <c r="AD96" i="3" s="1"/>
  <c r="AB7" i="3"/>
  <c r="AD7" i="3" s="1"/>
  <c r="AC13" i="3"/>
  <c r="AE13" i="3" s="1"/>
  <c r="AB81" i="3"/>
  <c r="AD81" i="3" s="1"/>
  <c r="AB83" i="3"/>
  <c r="AD83" i="3" s="1"/>
  <c r="AB5" i="3"/>
  <c r="AD5" i="3" s="1"/>
  <c r="AC90" i="3"/>
  <c r="AE90" i="3" s="1"/>
  <c r="AB89" i="3"/>
  <c r="AD89" i="3" s="1"/>
  <c r="AB46" i="3"/>
  <c r="AD46" i="3" s="1"/>
  <c r="AB85" i="3"/>
  <c r="AD85" i="3" s="1"/>
  <c r="AB29" i="3"/>
  <c r="AD29" i="3" s="1"/>
  <c r="AB88" i="3"/>
  <c r="AD88" i="3" s="1"/>
  <c r="AB2" i="3"/>
  <c r="AD2" i="3" s="1"/>
  <c r="AB34" i="3"/>
  <c r="AD34" i="3" s="1"/>
  <c r="AB36" i="3"/>
  <c r="AD36" i="3" s="1"/>
  <c r="AB56" i="3"/>
  <c r="AD56" i="3" s="1"/>
  <c r="AF12" i="3" l="1"/>
  <c r="AF11" i="3"/>
  <c r="AF84" i="3"/>
  <c r="AB41" i="3"/>
  <c r="AD41" i="3" s="1"/>
  <c r="AF41" i="3" s="1"/>
  <c r="AB55" i="3"/>
  <c r="AD55" i="3" s="1"/>
  <c r="AF55" i="3"/>
  <c r="AC33" i="3"/>
  <c r="AE33" i="3" s="1"/>
  <c r="AC15" i="3"/>
  <c r="AE15" i="3" s="1"/>
  <c r="AC29" i="3"/>
  <c r="AE29" i="3" s="1"/>
  <c r="AC93" i="3"/>
  <c r="AE93" i="3" s="1"/>
  <c r="AC59" i="3"/>
  <c r="AE59" i="3" s="1"/>
  <c r="AC81" i="3"/>
  <c r="AE81" i="3" s="1"/>
  <c r="AF81" i="3" s="1"/>
  <c r="AC64" i="3"/>
  <c r="AE64" i="3" s="1"/>
  <c r="AF64" i="3" s="1"/>
  <c r="AC69" i="3"/>
  <c r="AE69" i="3" s="1"/>
  <c r="AF69" i="3" s="1"/>
  <c r="AC72" i="3"/>
  <c r="AE72" i="3" s="1"/>
  <c r="AC52" i="3"/>
  <c r="AE52" i="3" s="1"/>
  <c r="AC97" i="3"/>
  <c r="AE97" i="3" s="1"/>
  <c r="AF97" i="3" s="1"/>
  <c r="AC28" i="3"/>
  <c r="AE28" i="3" s="1"/>
  <c r="AF28" i="3" s="1"/>
  <c r="AC5" i="3"/>
  <c r="AE5" i="3" s="1"/>
  <c r="N3" i="9"/>
  <c r="O3" i="9"/>
  <c r="F3" i="9"/>
  <c r="H3" i="9"/>
  <c r="I3" i="9"/>
  <c r="G3" i="9"/>
  <c r="J3" i="9"/>
  <c r="K3" i="9"/>
  <c r="L3" i="9"/>
  <c r="M3" i="9"/>
  <c r="AC7" i="3"/>
  <c r="AE7" i="3" s="1"/>
  <c r="AC67" i="3"/>
  <c r="AE67" i="3" s="1"/>
  <c r="AC21" i="3"/>
  <c r="AE21" i="3" s="1"/>
  <c r="AC26" i="3"/>
  <c r="AE26" i="3" s="1"/>
  <c r="AF26" i="3" s="1"/>
  <c r="AC83" i="3"/>
  <c r="AE83" i="3" s="1"/>
  <c r="AF83" i="3" s="1"/>
  <c r="AC30" i="3"/>
  <c r="AE30" i="3" s="1"/>
  <c r="AF30" i="3" s="1"/>
  <c r="AC66" i="3"/>
  <c r="AE66" i="3" s="1"/>
  <c r="AC98" i="3"/>
  <c r="AE98" i="3" s="1"/>
  <c r="AC61" i="3"/>
  <c r="AE61" i="3" s="1"/>
  <c r="AC82" i="3"/>
  <c r="AE82" i="3" s="1"/>
  <c r="AC16" i="3"/>
  <c r="AE16" i="3" s="1"/>
  <c r="AC91" i="3"/>
  <c r="AE91" i="3" s="1"/>
  <c r="AF91" i="3" s="1"/>
  <c r="AC75" i="3"/>
  <c r="AE75" i="3" s="1"/>
  <c r="AF75" i="3" s="1"/>
  <c r="AC49" i="3"/>
  <c r="AE49" i="3" s="1"/>
  <c r="AC48" i="3"/>
  <c r="AE48" i="3" s="1"/>
  <c r="AC34" i="3"/>
  <c r="AE34" i="3" s="1"/>
  <c r="AC77" i="3"/>
  <c r="AE77" i="3" s="1"/>
  <c r="AC38" i="3"/>
  <c r="AE38" i="3" s="1"/>
  <c r="AC70" i="3"/>
  <c r="AE70" i="3" s="1"/>
  <c r="AF70" i="3" s="1"/>
  <c r="AC62" i="3"/>
  <c r="AE62" i="3" s="1"/>
  <c r="AF62" i="3" s="1"/>
  <c r="AC101" i="3"/>
  <c r="AE101" i="3" s="1"/>
  <c r="AF101" i="3" s="1"/>
  <c r="AC54" i="3"/>
  <c r="AE54" i="3" s="1"/>
  <c r="AC53" i="3"/>
  <c r="AE53" i="3" s="1"/>
  <c r="T28" i="7"/>
  <c r="T60" i="7"/>
  <c r="I2" i="6" a="1"/>
  <c r="I2" i="6" s="1"/>
  <c r="AC78" i="3"/>
  <c r="AE78" i="3" s="1"/>
  <c r="T83" i="7"/>
  <c r="AC32" i="3"/>
  <c r="AE32" i="3" s="1"/>
  <c r="AF32" i="3" s="1"/>
  <c r="AC22" i="3"/>
  <c r="AE22" i="3" s="1"/>
  <c r="AC100" i="3"/>
  <c r="AE100" i="3" s="1"/>
  <c r="AC46" i="3"/>
  <c r="AE46" i="3" s="1"/>
  <c r="AF51" i="3"/>
  <c r="AC68" i="3"/>
  <c r="AE68" i="3" s="1"/>
  <c r="AF68" i="3" s="1"/>
  <c r="AC73" i="3"/>
  <c r="AE73" i="3" s="1"/>
  <c r="AC37" i="3"/>
  <c r="AE37" i="3" s="1"/>
  <c r="AC20" i="3"/>
  <c r="AE20" i="3" s="1"/>
  <c r="AC74" i="3"/>
  <c r="AE74" i="3" s="1"/>
  <c r="AF74" i="3" s="1"/>
  <c r="T40" i="7"/>
  <c r="AC10" i="3"/>
  <c r="AE10" i="3" s="1"/>
  <c r="AC57" i="3"/>
  <c r="AE57" i="3" s="1"/>
  <c r="AC76" i="3"/>
  <c r="AE76" i="3" s="1"/>
  <c r="AC19" i="3"/>
  <c r="AE19" i="3" s="1"/>
  <c r="AC95" i="3"/>
  <c r="AE95" i="3" s="1"/>
  <c r="AF95" i="3" s="1"/>
  <c r="AC40" i="3"/>
  <c r="AE40" i="3" s="1"/>
  <c r="AF40" i="3" s="1"/>
  <c r="AC79" i="3"/>
  <c r="AE79" i="3" s="1"/>
  <c r="AC87" i="3"/>
  <c r="AE87" i="3" s="1"/>
  <c r="I4" i="9"/>
  <c r="J4" i="9"/>
  <c r="L4" i="9"/>
  <c r="O4" i="9"/>
  <c r="K4" i="9"/>
  <c r="M4" i="9"/>
  <c r="N4" i="9"/>
  <c r="F4" i="9"/>
  <c r="H4" i="9"/>
  <c r="G4" i="9"/>
  <c r="AC23" i="3"/>
  <c r="AE23" i="3" s="1"/>
  <c r="AC86" i="3"/>
  <c r="AE86" i="3" s="1"/>
  <c r="T9" i="7"/>
  <c r="AC80" i="3"/>
  <c r="AE80" i="3" s="1"/>
  <c r="AC50" i="3"/>
  <c r="AE50" i="3" s="1"/>
  <c r="AF50" i="3" s="1"/>
  <c r="AC3" i="3"/>
  <c r="AE3" i="3" s="1"/>
  <c r="AC56" i="3"/>
  <c r="AE56" i="3" s="1"/>
  <c r="AC24" i="3"/>
  <c r="AE24" i="3" s="1"/>
  <c r="AF24" i="3" s="1"/>
  <c r="AC42" i="3"/>
  <c r="AE42" i="3" s="1"/>
  <c r="AF42" i="3" s="1"/>
  <c r="T12" i="7"/>
  <c r="AC27" i="3"/>
  <c r="AE27" i="3" s="1"/>
  <c r="AF27" i="3" s="1"/>
  <c r="AC44" i="3"/>
  <c r="AE44" i="3" s="1"/>
  <c r="AC8" i="3"/>
  <c r="AE8" i="3" s="1"/>
  <c r="AF8" i="3" s="1"/>
  <c r="AC43" i="3"/>
  <c r="AE43" i="3" s="1"/>
  <c r="T96" i="7"/>
  <c r="T70" i="7"/>
  <c r="T30" i="7"/>
  <c r="T49" i="7"/>
  <c r="T48" i="7"/>
  <c r="T57" i="7"/>
  <c r="T38" i="7"/>
  <c r="T32" i="7"/>
  <c r="T19" i="7"/>
  <c r="T46" i="7"/>
  <c r="T73" i="7"/>
  <c r="T51" i="7"/>
  <c r="T89" i="7"/>
  <c r="T55" i="7"/>
  <c r="T5" i="7"/>
  <c r="T33" i="7"/>
  <c r="T54" i="7"/>
  <c r="T27" i="7"/>
  <c r="T34" i="7"/>
  <c r="T4" i="7"/>
  <c r="T44" i="7"/>
  <c r="T3" i="7"/>
  <c r="T52" i="7"/>
  <c r="T16" i="7"/>
  <c r="T59" i="7"/>
  <c r="T50" i="7"/>
  <c r="T20" i="7"/>
  <c r="T8" i="7"/>
  <c r="T97" i="7"/>
  <c r="T86" i="7"/>
  <c r="T101" i="7"/>
  <c r="T67" i="7"/>
  <c r="T56" i="7"/>
  <c r="T64" i="7"/>
  <c r="T13" i="7"/>
  <c r="T95" i="7"/>
  <c r="T24" i="7"/>
  <c r="T22" i="7"/>
  <c r="T47" i="7"/>
  <c r="T77" i="7"/>
  <c r="T43" i="7"/>
  <c r="T74" i="7"/>
  <c r="T62" i="7"/>
  <c r="T21" i="7"/>
  <c r="T87" i="7"/>
  <c r="T63" i="7"/>
  <c r="T65" i="7"/>
  <c r="T17" i="7"/>
  <c r="T82" i="7"/>
  <c r="T58" i="7"/>
  <c r="T93" i="7"/>
  <c r="T75" i="7"/>
  <c r="T91" i="7"/>
  <c r="T25" i="7"/>
  <c r="T31" i="7"/>
  <c r="T61" i="7"/>
  <c r="T36" i="7"/>
  <c r="T18" i="7"/>
  <c r="T15" i="7"/>
  <c r="T99" i="7"/>
  <c r="T29" i="7"/>
  <c r="T76" i="7"/>
  <c r="T72" i="7"/>
  <c r="T37" i="7"/>
  <c r="T78" i="7"/>
  <c r="T71" i="7"/>
  <c r="T92" i="7"/>
  <c r="T68" i="7"/>
  <c r="T98" i="7"/>
  <c r="T79" i="7"/>
  <c r="T69" i="7"/>
  <c r="T2" i="7"/>
  <c r="T84" i="7"/>
  <c r="T90" i="7"/>
  <c r="T45" i="7"/>
  <c r="T66" i="7"/>
  <c r="T7" i="7"/>
  <c r="T23" i="7"/>
  <c r="T39" i="7"/>
  <c r="T35" i="7"/>
  <c r="T10" i="7"/>
  <c r="T80" i="7"/>
  <c r="T26" i="7"/>
  <c r="T14" i="7"/>
  <c r="T53" i="7"/>
  <c r="T100" i="7"/>
  <c r="T85" i="7"/>
  <c r="T41" i="7"/>
  <c r="T11" i="7"/>
  <c r="T81" i="7"/>
  <c r="T42" i="7"/>
  <c r="T94" i="7"/>
  <c r="T6" i="7"/>
  <c r="T88" i="7"/>
  <c r="AF15" i="3"/>
  <c r="AF53" i="3"/>
  <c r="AF96" i="3"/>
  <c r="AF100" i="3"/>
  <c r="AF60" i="3"/>
  <c r="AF52" i="3"/>
  <c r="AF71" i="3"/>
  <c r="AF79" i="3"/>
  <c r="AF39" i="3"/>
  <c r="AF21" i="3"/>
  <c r="AF87" i="3"/>
  <c r="AF63" i="3"/>
  <c r="AF82" i="3"/>
  <c r="AF98" i="3"/>
  <c r="AF66" i="3"/>
  <c r="AF9" i="3"/>
  <c r="AF19" i="3"/>
  <c r="AF58" i="3"/>
  <c r="AF2" i="3"/>
  <c r="AF37" i="3"/>
  <c r="AF47" i="3"/>
  <c r="AF22" i="3"/>
  <c r="AF65" i="3"/>
  <c r="AF92" i="3"/>
  <c r="AF76" i="3"/>
  <c r="AF99" i="3"/>
  <c r="AF67" i="3"/>
  <c r="AF13" i="3"/>
  <c r="AF34" i="3"/>
  <c r="AF93" i="3"/>
  <c r="AF59" i="3"/>
  <c r="AF45" i="3"/>
  <c r="AF31" i="3"/>
  <c r="AF33" i="3"/>
  <c r="AF36" i="3"/>
  <c r="AF38" i="3"/>
  <c r="AF72" i="3"/>
  <c r="AF94" i="3"/>
  <c r="AF88" i="3"/>
  <c r="AF20" i="3"/>
  <c r="AF78" i="3"/>
  <c r="AF43" i="3"/>
  <c r="AF73" i="3"/>
  <c r="AF29" i="3"/>
  <c r="AF57" i="3"/>
  <c r="T41" i="2"/>
  <c r="T45" i="2"/>
  <c r="T44" i="2"/>
  <c r="T47" i="2"/>
  <c r="T78" i="2"/>
  <c r="T79" i="2"/>
  <c r="T66" i="2"/>
  <c r="T34" i="2"/>
  <c r="T30" i="2"/>
  <c r="T50" i="2"/>
  <c r="T73" i="2"/>
  <c r="T11" i="2"/>
  <c r="T85" i="2"/>
  <c r="T97" i="2"/>
  <c r="T77" i="2"/>
  <c r="T31" i="2"/>
  <c r="T19" i="2"/>
  <c r="T57" i="2"/>
  <c r="T60" i="2"/>
  <c r="T93" i="2"/>
  <c r="T80" i="2"/>
  <c r="T49" i="2"/>
  <c r="T62" i="2"/>
  <c r="T56" i="2"/>
  <c r="T46" i="2"/>
  <c r="T28" i="2"/>
  <c r="T90" i="2"/>
  <c r="T69" i="2"/>
  <c r="T20" i="2"/>
  <c r="T6" i="2"/>
  <c r="T14" i="2"/>
  <c r="T4" i="2"/>
  <c r="T38" i="2"/>
  <c r="T52" i="2"/>
  <c r="T72" i="2"/>
  <c r="T8" i="2"/>
  <c r="T74" i="2"/>
  <c r="T83" i="2"/>
  <c r="T59" i="2"/>
  <c r="T43" i="2"/>
  <c r="T99" i="2"/>
  <c r="T36" i="2"/>
  <c r="T7" i="2"/>
  <c r="T21" i="2"/>
  <c r="T32" i="2"/>
  <c r="T96" i="2"/>
  <c r="T88" i="2"/>
  <c r="T2" i="2"/>
  <c r="T51" i="2"/>
  <c r="T5" i="2"/>
  <c r="T40" i="2"/>
  <c r="T91" i="2"/>
  <c r="T75" i="2"/>
  <c r="T26" i="2"/>
  <c r="T9" i="2"/>
  <c r="T22" i="2"/>
  <c r="T54" i="2"/>
  <c r="T70" i="2"/>
  <c r="T48" i="2"/>
  <c r="T64" i="2"/>
  <c r="T65" i="2"/>
  <c r="T82" i="2"/>
  <c r="T15" i="2"/>
  <c r="T100" i="2"/>
  <c r="T76" i="2"/>
  <c r="T92" i="2"/>
  <c r="T10" i="2"/>
  <c r="T42" i="2"/>
  <c r="T13" i="2"/>
  <c r="T37" i="2"/>
  <c r="T101" i="2"/>
  <c r="T94" i="2"/>
  <c r="T12" i="2"/>
  <c r="T23" i="2"/>
  <c r="T86" i="2"/>
  <c r="T84" i="2"/>
  <c r="T35" i="2"/>
  <c r="T71" i="2"/>
  <c r="T89" i="2"/>
  <c r="T87" i="2"/>
  <c r="T53" i="2"/>
  <c r="T61" i="2"/>
  <c r="T39" i="2"/>
  <c r="T17" i="2"/>
  <c r="T27" i="2"/>
  <c r="T81" i="2"/>
  <c r="T98" i="2"/>
  <c r="T63" i="2"/>
  <c r="T55" i="2"/>
  <c r="T25" i="2"/>
  <c r="T16" i="2"/>
  <c r="T18" i="2"/>
  <c r="T24" i="2"/>
  <c r="T3" i="2"/>
  <c r="T95" i="2"/>
  <c r="T33" i="2"/>
  <c r="T58" i="2"/>
  <c r="T67" i="2"/>
  <c r="T29" i="2"/>
  <c r="T68" i="2"/>
  <c r="AF35" i="3"/>
  <c r="AF17" i="3"/>
  <c r="AF86" i="3"/>
  <c r="AF49" i="3"/>
  <c r="AF80" i="3"/>
  <c r="AF25" i="3"/>
  <c r="AF18" i="3"/>
  <c r="AF10" i="3"/>
  <c r="AF90" i="3"/>
  <c r="AF85" i="3"/>
  <c r="AF61" i="3"/>
  <c r="AF48" i="3"/>
  <c r="AF16" i="3"/>
  <c r="AF5" i="3"/>
  <c r="AF46" i="3"/>
  <c r="AF44" i="3"/>
  <c r="AF54" i="3"/>
  <c r="AF56" i="3"/>
  <c r="AF89" i="3"/>
  <c r="AF6" i="3"/>
  <c r="AF3" i="3"/>
  <c r="AF77" i="3"/>
  <c r="AF7" i="3"/>
  <c r="AF4" i="3"/>
  <c r="AF23" i="3"/>
  <c r="AG84" i="3" l="1"/>
  <c r="AG83" i="3"/>
  <c r="AG97" i="3"/>
  <c r="AG62" i="3"/>
  <c r="AG26" i="3"/>
  <c r="AG81" i="3"/>
  <c r="AG32" i="3"/>
  <c r="AG99" i="3"/>
  <c r="AG77" i="3"/>
  <c r="AG10" i="3"/>
  <c r="AG78" i="3"/>
  <c r="AG76" i="3"/>
  <c r="AG87" i="3"/>
  <c r="AG24" i="3"/>
  <c r="AG51" i="3"/>
  <c r="AG4" i="3"/>
  <c r="AG73" i="3"/>
  <c r="AG3" i="3"/>
  <c r="AG20" i="3"/>
  <c r="AG21" i="3"/>
  <c r="AG90" i="3"/>
  <c r="AG18" i="3"/>
  <c r="AG92" i="3"/>
  <c r="AG6" i="3"/>
  <c r="AG25" i="3"/>
  <c r="AG88" i="3"/>
  <c r="AG65" i="3"/>
  <c r="AG39" i="3"/>
  <c r="H2" i="6" a="1"/>
  <c r="H2" i="6" s="1"/>
  <c r="AG69" i="3"/>
  <c r="AG80" i="3"/>
  <c r="AG94" i="3"/>
  <c r="AG22" i="3"/>
  <c r="AG79" i="3"/>
  <c r="AG50" i="3"/>
  <c r="AG64" i="3"/>
  <c r="AG56" i="3"/>
  <c r="AG86" i="3"/>
  <c r="AG38" i="3"/>
  <c r="AG37" i="3"/>
  <c r="AG52" i="3"/>
  <c r="AG95" i="3"/>
  <c r="AG75" i="3"/>
  <c r="AG85" i="3"/>
  <c r="AG68" i="3"/>
  <c r="AG49" i="3"/>
  <c r="AG72" i="3"/>
  <c r="AG71" i="3"/>
  <c r="AG40" i="3"/>
  <c r="AG2" i="3"/>
  <c r="AG91" i="3"/>
  <c r="AG54" i="3"/>
  <c r="AG36" i="3"/>
  <c r="AG60" i="3"/>
  <c r="AG44" i="3"/>
  <c r="AG35" i="3"/>
  <c r="AG33" i="3"/>
  <c r="AG58" i="3"/>
  <c r="AG100" i="3"/>
  <c r="AG7" i="3"/>
  <c r="AG89" i="3"/>
  <c r="AG19" i="3"/>
  <c r="N7" i="9"/>
  <c r="O7" i="9"/>
  <c r="I7" i="9"/>
  <c r="L7" i="9"/>
  <c r="M7" i="9"/>
  <c r="J7" i="9"/>
  <c r="G7" i="9"/>
  <c r="H7" i="9"/>
  <c r="K7" i="9"/>
  <c r="AG82" i="3"/>
  <c r="AG28" i="3"/>
  <c r="AG5" i="3"/>
  <c r="AG45" i="3"/>
  <c r="AG14" i="3"/>
  <c r="AG42" i="3"/>
  <c r="AG31" i="3"/>
  <c r="AG96" i="3"/>
  <c r="AG16" i="3"/>
  <c r="AG59" i="3"/>
  <c r="AG9" i="3"/>
  <c r="AG53" i="3"/>
  <c r="AG41" i="3"/>
  <c r="AG63" i="3"/>
  <c r="AG17" i="3"/>
  <c r="AG66" i="3"/>
  <c r="AG15" i="3"/>
  <c r="AG8" i="3"/>
  <c r="AG74" i="3"/>
  <c r="AG55" i="3"/>
  <c r="AG43" i="3"/>
  <c r="AG70" i="3"/>
  <c r="AG47" i="3"/>
  <c r="AG46" i="3"/>
  <c r="AG48" i="3"/>
  <c r="AG93" i="3"/>
  <c r="AG57" i="3"/>
  <c r="AG34" i="3"/>
  <c r="AG11" i="3"/>
  <c r="AG67" i="3"/>
  <c r="AG23" i="3"/>
  <c r="AG61" i="3"/>
  <c r="AG29" i="3"/>
  <c r="AG13" i="3"/>
  <c r="AG98" i="3"/>
  <c r="AG27" i="3"/>
  <c r="AG101" i="3"/>
  <c r="AG30" i="3"/>
  <c r="AG12" i="3"/>
  <c r="G2" i="6" l="1" a="1"/>
  <c r="G2" i="6" s="1"/>
  <c r="G6" i="9"/>
  <c r="H6" i="9"/>
  <c r="I6" i="9"/>
  <c r="F6" i="9"/>
  <c r="J6" i="9"/>
  <c r="K6" i="9"/>
  <c r="L6" i="9"/>
  <c r="M6" i="9"/>
  <c r="N6" i="9"/>
  <c r="O6" i="9"/>
  <c r="D5" i="9" l="1" a="1"/>
  <c r="D5" i="9" s="1"/>
  <c r="E5" i="9" a="1"/>
  <c r="E5" i="9" s="1"/>
  <c r="C5" i="9"/>
  <c r="G5" i="9"/>
  <c r="H5" i="9"/>
  <c r="J5" i="9"/>
  <c r="L5" i="9"/>
  <c r="O5" i="9"/>
  <c r="F5" i="9"/>
  <c r="I5" i="9"/>
  <c r="K5" i="9"/>
  <c r="M5" i="9"/>
  <c r="N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<sst xmlns="http://schemas.openxmlformats.org/spreadsheetml/2006/main" count="277" uniqueCount="185">
  <si>
    <t>id</t>
  </si>
  <si>
    <t>title</t>
  </si>
  <si>
    <t>image_similarity</t>
  </si>
  <si>
    <t>genre_similarity</t>
  </si>
  <si>
    <t>description_similarity</t>
  </si>
  <si>
    <t>The Dungeon Master</t>
  </si>
  <si>
    <t>Hundreds of Option for Becoming A God</t>
  </si>
  <si>
    <t>Tales of Demons and Gods</t>
  </si>
  <si>
    <t>Ankoku Kishi no Ore desu Ga Saikyou no Seikishi wo Mezashimasu</t>
  </si>
  <si>
    <t>The Holy Knightâ€™s Dark Road</t>
  </si>
  <si>
    <t>Battle Through The Heavens: Return Of The Beasts</t>
  </si>
  <si>
    <t>Child of Light</t>
  </si>
  <si>
    <t>Seven Knights: Alkaid</t>
  </si>
  <si>
    <t>Onepunchman Saitama vs God</t>
  </si>
  <si>
    <t>The Breaker Eternal Force</t>
  </si>
  <si>
    <t>Saikyou no Shokugyou wa Yuusha demo Kenja demo naku Kanteishi (Kari) rashii desu yo?</t>
  </si>
  <si>
    <t>Level 1 Player</t>
  </si>
  <si>
    <t>I Became The King by Scavenging</t>
  </si>
  <si>
    <t>Legend of Wuquan</t>
  </si>
  <si>
    <t>One Thousand Live Broadcast Big Local Tyrant</t>
  </si>
  <si>
    <t>The Demon Prince Goes to the Academy</t>
  </si>
  <si>
    <t>Rooster Fighter</t>
  </si>
  <si>
    <t>The Great Sage Of Humanity</t>
  </si>
  <si>
    <t>Fairy, You have a Bad Omen!</t>
  </si>
  <si>
    <t>Isekai Tensei de Kenja ni Natte Boukensha Seikatsu</t>
  </si>
  <si>
    <t>Monster Pet Evolution</t>
  </si>
  <si>
    <t>Regression of the Close Combat Mage</t>
  </si>
  <si>
    <t>Bad Ending Maker</t>
  </si>
  <si>
    <t>Kyokutou Chimeratica</t>
  </si>
  <si>
    <t>Kagamigami</t>
  </si>
  <si>
    <t>The Invincible of the East</t>
  </si>
  <si>
    <t>Kikaku Hazure no Eiyuu ni Sodaterareta, Joushiki Hazure no Mahou Kenshi</t>
  </si>
  <si>
    <t>Royal Agent</t>
  </si>
  <si>
    <t>Kino no Tabi: The Beautiful World</t>
  </si>
  <si>
    <t>Ore no Ie ga Maryoku Spot datta Ken â€“ Sundeiru dake de Sekai Saikyou</t>
  </si>
  <si>
    <t>HiGH &amp; LOW: THE WORST Housen Gakuen Nikki</t>
  </si>
  <si>
    <t>Weakest Little Monster</t>
  </si>
  <si>
    <t>When I Was Reincarnated in Another World, I Was a Heroine and He Was a Hero</t>
  </si>
  <si>
    <t>Genocide Online</t>
  </si>
  <si>
    <t>The Fate Of The Slain Monster</t>
  </si>
  <si>
    <t>The Witch Controls Her Age and Magic With a Kiss (Toshi to Mahou wa Kiss Shidai)</t>
  </si>
  <si>
    <t>Eiyuu Sagi â€“ Deshi ga Saikyou Dakaratte Shishou Made Tsuyoi to Omouna yo!?</t>
  </si>
  <si>
    <t>Began With a Bang, I Relied on Killing Monsters to Lengthen My Life</t>
  </si>
  <si>
    <t>Mugen Sekai no Amadeus</t>
  </si>
  <si>
    <t>Cultivators In The City</t>
  </si>
  <si>
    <t>Return From the World of Immortals</t>
  </si>
  <si>
    <t>Yakusai no Moushigo to Seijo no Meikyuu</t>
  </si>
  <si>
    <t>Jibaku Shounen Hanako-kun</t>
  </si>
  <si>
    <t>Wang Gu Shen Wang</t>
  </si>
  <si>
    <t>A Quirky Girl Is Inviting Me to Bed</t>
  </si>
  <si>
    <t>Flying Witch</t>
  </si>
  <si>
    <t>Kawarimonono Kanojo ni Mousukoshi Dake Tsukiau Hanashi</t>
  </si>
  <si>
    <t>Kenja Chan Wa Satottenai!</t>
  </si>
  <si>
    <t>Shinyaku MÃ¤rchent</t>
  </si>
  <si>
    <t>A Shitty Hero Manga</t>
  </si>
  <si>
    <t>Fate Strange Fake</t>
  </si>
  <si>
    <t>Alma (Shinji Mito)</t>
  </si>
  <si>
    <t>Otomege no Mobu de Sura Nain da ga</t>
  </si>
  <si>
    <t>Nigoru Hitomi de Nani wo Negau â€“ Highserk Senki</t>
  </si>
  <si>
    <t>Kurai Anoko to Shitai koto</t>
  </si>
  <si>
    <t>Baroque Night</t>
  </si>
  <si>
    <t>Ghost Blade</t>
  </si>
  <si>
    <t>Pashiri na Boku to Koisuru Banchou-san</t>
  </si>
  <si>
    <t>37 Year Old Kindaichi Hajime Case Files</t>
  </si>
  <si>
    <t>Majo Taisen</t>
  </si>
  <si>
    <t>Half &amp; Half</t>
  </si>
  <si>
    <t>Mahouka Koukou no Rettousei â€“ Kyuukousenhen</t>
  </si>
  <si>
    <t>Parasol Alliance</t>
  </si>
  <si>
    <t>Satoko to Nada</t>
  </si>
  <si>
    <t>Mayuri-chan Who Quickly Gives Up</t>
  </si>
  <si>
    <t>Medusa-san Mitsumenaide</t>
  </si>
  <si>
    <t>Out (Mizuta Makoto)</t>
  </si>
  <si>
    <t>Hatsukoi Maze</t>
  </si>
  <si>
    <t>Bakana Shinigami</t>
  </si>
  <si>
    <t>My Dead Boyfriend Came Back as a High School Girl</t>
  </si>
  <si>
    <t>Morning Glow is Golden: The IDOLM@STER</t>
  </si>
  <si>
    <t>My Bestfriend Girlfriend</t>
  </si>
  <si>
    <t>Overly Straightforward Classmate</t>
  </si>
  <si>
    <t>Ore no Imouto ga Konna ni Kawaii Wake ga Nai â€“ Ayase IF</t>
  </si>
  <si>
    <t>Osananajimi ga Zettai ni Makenai Love Comedy</t>
  </si>
  <si>
    <t>Neko no Youna Nanika</t>
  </si>
  <si>
    <t>The Sheep Princess in Wolfâ€™s Clothing</t>
  </si>
  <si>
    <t>Okaeri Alice</t>
  </si>
  <si>
    <t>This Crossdressing Boyâ€™s Reflection Gave Him Away</t>
  </si>
  <si>
    <t>Dracula Yakin!</t>
  </si>
  <si>
    <t>Onnanoko wa Otoko no Tame no Kisekae Ningyouja Nenda yo</t>
  </si>
  <si>
    <t>I Brought Home a Succubus who Failed to Find a Job</t>
  </si>
  <si>
    <t>Yuizaki-san wa Nageru!</t>
  </si>
  <si>
    <t>I Want to Listen to xx</t>
  </si>
  <si>
    <t>Kusuriya no Hitorigoto</t>
  </si>
  <si>
    <t>A Man and a Woman Who Hate Obligatory Chocolates</t>
  </si>
  <si>
    <t>Sayonara Miniskirt</t>
  </si>
  <si>
    <t>Karesen Joshikousei to Tokikake Ojisan</t>
  </si>
  <si>
    <t>The Wolf Lordâ€™s Lady</t>
  </si>
  <si>
    <t>Shirogane x Kaguya â€“ Telework</t>
  </si>
  <si>
    <t>Yandere x Stalker</t>
  </si>
  <si>
    <t>It Was Soo Hot After All</t>
  </si>
  <si>
    <t>Tokushu Seiheki Kyoushitsu e Youkoso</t>
  </si>
  <si>
    <t>Tsurikomachi</t>
  </si>
  <si>
    <t>I Donâ€™t Know If Amatsuka Hijiri Is A Boy Or A Girl!</t>
  </si>
  <si>
    <t>Angelica ni Utau</t>
  </si>
  <si>
    <t>The Boy Who Gets Cuter and Cuter</t>
  </si>
  <si>
    <t>The Female Teacher Who Fight Back</t>
  </si>
  <si>
    <t>Vicious Luck</t>
  </si>
  <si>
    <t>Itsuka, Tanshoku no Sora no Shita</t>
  </si>
  <si>
    <t>Denominator</t>
  </si>
  <si>
    <t>rate</t>
  </si>
  <si>
    <t>ri image</t>
  </si>
  <si>
    <t>ri genre</t>
  </si>
  <si>
    <t>ri desk</t>
  </si>
  <si>
    <t>ri rate</t>
  </si>
  <si>
    <t>ri image *0.25</t>
  </si>
  <si>
    <t>ri genre *0.25</t>
  </si>
  <si>
    <t>ri desk*0.25</t>
  </si>
  <si>
    <t>ri rate*0.25</t>
  </si>
  <si>
    <t>S+i</t>
  </si>
  <si>
    <t>S-i</t>
  </si>
  <si>
    <t>Qi</t>
  </si>
  <si>
    <t>Rank</t>
  </si>
  <si>
    <t>min S+i</t>
  </si>
  <si>
    <t>min S-i</t>
  </si>
  <si>
    <t>S+i*Summin</t>
  </si>
  <si>
    <t>S-i*Summin</t>
  </si>
  <si>
    <t>SUM</t>
  </si>
  <si>
    <t>MIN</t>
  </si>
  <si>
    <t>Sum Min</t>
  </si>
  <si>
    <t>Min*Sum</t>
  </si>
  <si>
    <t>Max-ci*image_similarity</t>
  </si>
  <si>
    <t>Max-ci*genre_similarity</t>
  </si>
  <si>
    <t>Max-ci*description_similarity</t>
  </si>
  <si>
    <t>Max-ci*rate</t>
  </si>
  <si>
    <t>R+i</t>
  </si>
  <si>
    <t>R-i</t>
  </si>
  <si>
    <t>Si - S+</t>
  </si>
  <si>
    <t>Ri - R+</t>
  </si>
  <si>
    <t>Si-S+ / Max-Min(S)</t>
  </si>
  <si>
    <t>Ri-R+ / Max-Min(R)</t>
  </si>
  <si>
    <t>Q1</t>
  </si>
  <si>
    <t>Q2</t>
  </si>
  <si>
    <t>Max</t>
  </si>
  <si>
    <t>Max (S-)</t>
  </si>
  <si>
    <t>Max (R-)</t>
  </si>
  <si>
    <t>Min</t>
  </si>
  <si>
    <t>Min (S+)</t>
  </si>
  <si>
    <t>Min (R+)</t>
  </si>
  <si>
    <t>Max-Min</t>
  </si>
  <si>
    <t>MAX-MIN</t>
  </si>
  <si>
    <t>rank</t>
  </si>
  <si>
    <t>No</t>
  </si>
  <si>
    <t>CONTENT FILTER BASE</t>
  </si>
  <si>
    <t>MOORA</t>
  </si>
  <si>
    <t>COPRAS</t>
  </si>
  <si>
    <t>VIKOR</t>
  </si>
  <si>
    <t>TOPSIS</t>
  </si>
  <si>
    <t>Alternative</t>
  </si>
  <si>
    <t>Id</t>
  </si>
  <si>
    <t>cj*</t>
  </si>
  <si>
    <t>aj-</t>
  </si>
  <si>
    <t>A*</t>
  </si>
  <si>
    <t>A-</t>
  </si>
  <si>
    <t>d*</t>
  </si>
  <si>
    <t>d-</t>
  </si>
  <si>
    <t>Cj</t>
  </si>
  <si>
    <t>Nomalized</t>
  </si>
  <si>
    <t>A+</t>
  </si>
  <si>
    <t>dj+</t>
  </si>
  <si>
    <t>dj-</t>
  </si>
  <si>
    <t>Dj</t>
  </si>
  <si>
    <t>Fuzzy TOPSIS</t>
  </si>
  <si>
    <t>Total</t>
  </si>
  <si>
    <t>Elgen Value</t>
  </si>
  <si>
    <t>Nilai Metriks</t>
  </si>
  <si>
    <t>Priority</t>
  </si>
  <si>
    <t>Jumlah</t>
  </si>
  <si>
    <t>Alternatif</t>
  </si>
  <si>
    <t>alternative</t>
  </si>
  <si>
    <t>MSE</t>
  </si>
  <si>
    <t>MAE</t>
  </si>
  <si>
    <t>Actual</t>
  </si>
  <si>
    <t>Predict</t>
  </si>
  <si>
    <t>Squared Error</t>
  </si>
  <si>
    <t>Abs.diff</t>
  </si>
  <si>
    <t>R2</t>
  </si>
  <si>
    <t>R2-R-quared</t>
  </si>
  <si>
    <r>
      <rPr>
        <b/>
        <sz val="11"/>
        <color theme="1"/>
        <rFont val="Aptos Narrow"/>
        <family val="2"/>
        <scheme val="minor"/>
      </rPr>
      <t>MAE,MSE, &amp; R2</t>
    </r>
    <r>
      <rPr>
        <sz val="11"/>
        <color theme="1"/>
        <rFont val="Aptos Narrow"/>
        <family val="2"/>
        <scheme val="minor"/>
      </rPr>
      <t xml:space="preserve"> Similariy to</t>
    </r>
    <r>
      <rPr>
        <b/>
        <i/>
        <sz val="11"/>
        <color theme="1"/>
        <rFont val="Aptos Narrow"/>
        <family val="2"/>
        <scheme val="minor"/>
      </rPr>
      <t xml:space="preserve"> CONTENT FILTER 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</si>
</sst>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5" fillId="5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83AC-1EBC-47A3-B292-20414140605E}">
  <dimension ref="A1:T101"/>
  <sheetViews>
    <sheetView workbookViewId="0">
      <selection activeCell="O2" sqref="O2:T12"/>
    </sheetView>
  </sheetViews>
  <sheetFormatPr defaultRowHeight="14.4" x14ac:dyDescent="0.3"/>
  <cols>
    <col min="1" max="1" width="5" bestFit="1" customWidth="1"/>
    <col min="2" max="2" width="1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147</v>
      </c>
    </row>
    <row r="2" spans="1:20" x14ac:dyDescent="0.3">
      <c r="A2">
        <v>3952</v>
      </c>
      <c r="B2" t="s">
        <v>37</v>
      </c>
      <c r="C2">
        <v>0.78125</v>
      </c>
      <c r="D2">
        <v>50</v>
      </c>
      <c r="E2">
        <v>8.3087579999999994E-3</v>
      </c>
      <c r="F2">
        <v>7</v>
      </c>
      <c r="G2">
        <v>1</v>
      </c>
      <c r="O2" t="s">
        <v>175</v>
      </c>
      <c r="P2" t="s">
        <v>2</v>
      </c>
      <c r="Q2" t="s">
        <v>3</v>
      </c>
      <c r="R2" t="s">
        <v>4</v>
      </c>
      <c r="S2" t="s">
        <v>106</v>
      </c>
      <c r="T2" t="s">
        <v>147</v>
      </c>
    </row>
    <row r="3" spans="1:20" x14ac:dyDescent="0.3">
      <c r="A3">
        <v>3759</v>
      </c>
      <c r="B3" t="s">
        <v>54</v>
      </c>
      <c r="C3">
        <v>0.78125</v>
      </c>
      <c r="D3">
        <v>33.3333333333333</v>
      </c>
      <c r="E3">
        <v>1.0707838000000001E-2</v>
      </c>
      <c r="F3">
        <v>7</v>
      </c>
      <c r="G3">
        <v>2</v>
      </c>
      <c r="O3">
        <v>3952</v>
      </c>
      <c r="P3">
        <v>0.78125</v>
      </c>
      <c r="Q3">
        <v>50</v>
      </c>
      <c r="R3">
        <v>8.3087579999999994E-3</v>
      </c>
      <c r="S3">
        <v>7</v>
      </c>
      <c r="T3">
        <v>1</v>
      </c>
    </row>
    <row r="4" spans="1:20" x14ac:dyDescent="0.3">
      <c r="A4">
        <v>7002</v>
      </c>
      <c r="B4" t="s">
        <v>63</v>
      </c>
      <c r="C4">
        <v>0.78125</v>
      </c>
      <c r="D4">
        <v>16.6666666666666</v>
      </c>
      <c r="E4">
        <v>8.6927014999999996E-2</v>
      </c>
      <c r="F4">
        <v>7.9</v>
      </c>
      <c r="G4">
        <v>3</v>
      </c>
      <c r="O4">
        <v>3759</v>
      </c>
      <c r="P4">
        <v>0.78125</v>
      </c>
      <c r="Q4">
        <v>33.3333333333333</v>
      </c>
      <c r="R4">
        <v>1.0707838000000001E-2</v>
      </c>
      <c r="S4">
        <v>7</v>
      </c>
      <c r="T4">
        <v>2</v>
      </c>
    </row>
    <row r="5" spans="1:20" x14ac:dyDescent="0.3">
      <c r="A5">
        <v>6475</v>
      </c>
      <c r="B5" t="s">
        <v>36</v>
      </c>
      <c r="C5">
        <v>0.765625</v>
      </c>
      <c r="D5">
        <v>50</v>
      </c>
      <c r="E5">
        <v>2.4444148437465299E-2</v>
      </c>
      <c r="F5">
        <v>7</v>
      </c>
      <c r="G5">
        <v>4</v>
      </c>
      <c r="O5">
        <v>7002</v>
      </c>
      <c r="P5">
        <v>0.78125</v>
      </c>
      <c r="Q5">
        <v>16.6666666666666</v>
      </c>
      <c r="R5">
        <v>8.6927014999999996E-2</v>
      </c>
      <c r="S5">
        <v>7.9</v>
      </c>
      <c r="T5">
        <v>3</v>
      </c>
    </row>
    <row r="6" spans="1:20" x14ac:dyDescent="0.3">
      <c r="A6">
        <v>4302</v>
      </c>
      <c r="B6" t="s">
        <v>31</v>
      </c>
      <c r="C6">
        <v>0.765625</v>
      </c>
      <c r="D6">
        <v>50</v>
      </c>
      <c r="E6">
        <v>3.4038369999999998E-3</v>
      </c>
      <c r="F6">
        <v>7.9</v>
      </c>
      <c r="G6">
        <v>5</v>
      </c>
      <c r="O6">
        <v>6475</v>
      </c>
      <c r="P6">
        <v>0.765625</v>
      </c>
      <c r="Q6">
        <v>50</v>
      </c>
      <c r="R6">
        <v>2.4444148437465299E-2</v>
      </c>
      <c r="S6">
        <v>7</v>
      </c>
      <c r="T6">
        <v>4</v>
      </c>
    </row>
    <row r="7" spans="1:20" x14ac:dyDescent="0.3">
      <c r="A7">
        <v>7879</v>
      </c>
      <c r="B7" t="s">
        <v>61</v>
      </c>
      <c r="C7">
        <v>0.765625</v>
      </c>
      <c r="D7">
        <v>33.3333333333333</v>
      </c>
      <c r="E7">
        <v>2.32767847882288E-2</v>
      </c>
      <c r="F7">
        <v>0</v>
      </c>
      <c r="G7">
        <v>6</v>
      </c>
      <c r="O7">
        <v>4302</v>
      </c>
      <c r="P7">
        <v>0.765625</v>
      </c>
      <c r="Q7">
        <v>50</v>
      </c>
      <c r="R7">
        <v>3.4038369999999998E-3</v>
      </c>
      <c r="S7">
        <v>7.9</v>
      </c>
      <c r="T7">
        <v>5</v>
      </c>
    </row>
    <row r="8" spans="1:20" x14ac:dyDescent="0.3">
      <c r="A8">
        <v>4385</v>
      </c>
      <c r="B8" t="s">
        <v>55</v>
      </c>
      <c r="C8">
        <v>0.765625</v>
      </c>
      <c r="D8">
        <v>33.3333333333333</v>
      </c>
      <c r="E8">
        <v>1.6576259999999999E-3</v>
      </c>
      <c r="F8">
        <v>7</v>
      </c>
      <c r="G8">
        <v>7</v>
      </c>
      <c r="O8">
        <v>7879</v>
      </c>
      <c r="P8">
        <v>0.765625</v>
      </c>
      <c r="Q8">
        <v>33.3333333333333</v>
      </c>
      <c r="R8">
        <v>2.32767847882288E-2</v>
      </c>
      <c r="S8">
        <v>0</v>
      </c>
      <c r="T8">
        <v>6</v>
      </c>
    </row>
    <row r="9" spans="1:20" x14ac:dyDescent="0.3">
      <c r="A9">
        <v>3575</v>
      </c>
      <c r="B9" t="s">
        <v>77</v>
      </c>
      <c r="C9">
        <v>0.765625</v>
      </c>
      <c r="D9">
        <v>16.6666666666666</v>
      </c>
      <c r="E9">
        <v>3.0443129999999999E-3</v>
      </c>
      <c r="F9">
        <v>7</v>
      </c>
      <c r="G9">
        <v>8</v>
      </c>
      <c r="O9">
        <v>4385</v>
      </c>
      <c r="P9">
        <v>0.765625</v>
      </c>
      <c r="Q9">
        <v>33.3333333333333</v>
      </c>
      <c r="R9">
        <v>1.6576259999999999E-3</v>
      </c>
      <c r="S9">
        <v>7</v>
      </c>
      <c r="T9">
        <v>7</v>
      </c>
    </row>
    <row r="10" spans="1:20" x14ac:dyDescent="0.3">
      <c r="A10">
        <v>7173</v>
      </c>
      <c r="B10" t="s">
        <v>38</v>
      </c>
      <c r="C10">
        <v>0.75</v>
      </c>
      <c r="D10">
        <v>50</v>
      </c>
      <c r="E10">
        <v>2.4161563E-2</v>
      </c>
      <c r="F10">
        <v>7</v>
      </c>
      <c r="G10">
        <v>9</v>
      </c>
      <c r="O10">
        <v>3575</v>
      </c>
      <c r="P10">
        <v>0.765625</v>
      </c>
      <c r="Q10">
        <v>16.6666666666666</v>
      </c>
      <c r="R10">
        <v>3.0443129999999999E-3</v>
      </c>
      <c r="S10">
        <v>7</v>
      </c>
      <c r="T10">
        <v>8</v>
      </c>
    </row>
    <row r="11" spans="1:20" x14ac:dyDescent="0.3">
      <c r="A11">
        <v>5336</v>
      </c>
      <c r="B11" t="s">
        <v>51</v>
      </c>
      <c r="C11">
        <v>0.75</v>
      </c>
      <c r="D11">
        <v>33.3333333333333</v>
      </c>
      <c r="E11">
        <v>2.121993E-3</v>
      </c>
      <c r="F11">
        <v>7.39</v>
      </c>
      <c r="G11">
        <v>10</v>
      </c>
      <c r="O11">
        <v>7173</v>
      </c>
      <c r="P11">
        <v>0.75</v>
      </c>
      <c r="Q11">
        <v>50</v>
      </c>
      <c r="R11">
        <v>2.4161563E-2</v>
      </c>
      <c r="S11">
        <v>7</v>
      </c>
      <c r="T11">
        <v>9</v>
      </c>
    </row>
    <row r="12" spans="1:20" x14ac:dyDescent="0.3">
      <c r="A12">
        <v>8294</v>
      </c>
      <c r="B12" t="s">
        <v>60</v>
      </c>
      <c r="C12">
        <v>0.75</v>
      </c>
      <c r="D12">
        <v>33.3333333333333</v>
      </c>
      <c r="E12">
        <v>7.1498000000000004E-4</v>
      </c>
      <c r="F12">
        <v>6.54</v>
      </c>
      <c r="G12">
        <v>11</v>
      </c>
      <c r="O12">
        <v>5336</v>
      </c>
      <c r="P12">
        <v>0.75</v>
      </c>
      <c r="Q12">
        <v>33.3333333333333</v>
      </c>
      <c r="R12">
        <v>2.121993E-3</v>
      </c>
      <c r="S12">
        <v>7.39</v>
      </c>
      <c r="T12">
        <v>10</v>
      </c>
    </row>
    <row r="13" spans="1:20" x14ac:dyDescent="0.3">
      <c r="A13">
        <v>4767</v>
      </c>
      <c r="B13" t="s">
        <v>76</v>
      </c>
      <c r="C13">
        <v>0.75</v>
      </c>
      <c r="D13">
        <v>16.6666666666666</v>
      </c>
      <c r="E13">
        <v>3.6060509999999997E-2</v>
      </c>
      <c r="F13">
        <v>7</v>
      </c>
      <c r="G13">
        <v>12</v>
      </c>
    </row>
    <row r="14" spans="1:20" x14ac:dyDescent="0.3">
      <c r="A14">
        <v>5208</v>
      </c>
      <c r="B14" t="s">
        <v>78</v>
      </c>
      <c r="C14">
        <v>0.75</v>
      </c>
      <c r="D14">
        <v>16.6666666666666</v>
      </c>
      <c r="E14">
        <v>4.6770539999999999E-3</v>
      </c>
      <c r="F14">
        <v>7</v>
      </c>
      <c r="G14">
        <v>13</v>
      </c>
    </row>
    <row r="15" spans="1:20" x14ac:dyDescent="0.3">
      <c r="A15">
        <v>1745</v>
      </c>
      <c r="B15" t="s">
        <v>11</v>
      </c>
      <c r="C15">
        <v>0.734375</v>
      </c>
      <c r="D15">
        <v>83.3333333333333</v>
      </c>
      <c r="E15">
        <v>4.3725115815194698E-2</v>
      </c>
      <c r="F15">
        <v>7</v>
      </c>
      <c r="G15">
        <v>14</v>
      </c>
    </row>
    <row r="16" spans="1:20" x14ac:dyDescent="0.3">
      <c r="A16">
        <v>7012</v>
      </c>
      <c r="B16" t="s">
        <v>9</v>
      </c>
      <c r="C16">
        <v>0.734375</v>
      </c>
      <c r="D16">
        <v>83.3333333333333</v>
      </c>
      <c r="E16">
        <v>1.0239209999999999E-3</v>
      </c>
      <c r="F16">
        <v>7.9</v>
      </c>
      <c r="G16">
        <v>15</v>
      </c>
    </row>
    <row r="17" spans="1:7" x14ac:dyDescent="0.3">
      <c r="A17">
        <v>5250</v>
      </c>
      <c r="B17" t="s">
        <v>15</v>
      </c>
      <c r="C17">
        <v>0.734375</v>
      </c>
      <c r="D17">
        <v>66.6666666666666</v>
      </c>
      <c r="E17">
        <v>1.5786102999999999E-2</v>
      </c>
      <c r="F17">
        <v>7.8</v>
      </c>
      <c r="G17">
        <v>16</v>
      </c>
    </row>
    <row r="18" spans="1:7" x14ac:dyDescent="0.3">
      <c r="A18">
        <v>1857</v>
      </c>
      <c r="B18" t="s">
        <v>41</v>
      </c>
      <c r="C18">
        <v>0.734375</v>
      </c>
      <c r="D18">
        <v>50</v>
      </c>
      <c r="E18">
        <v>8.3573099999999997E-3</v>
      </c>
      <c r="F18">
        <v>7</v>
      </c>
      <c r="G18">
        <v>17</v>
      </c>
    </row>
    <row r="19" spans="1:7" x14ac:dyDescent="0.3">
      <c r="A19">
        <v>4275</v>
      </c>
      <c r="B19" t="s">
        <v>56</v>
      </c>
      <c r="C19">
        <v>0.734375</v>
      </c>
      <c r="D19">
        <v>33.3333333333333</v>
      </c>
      <c r="E19">
        <v>3.9582769999999996E-3</v>
      </c>
      <c r="F19">
        <v>7</v>
      </c>
      <c r="G19">
        <v>18</v>
      </c>
    </row>
    <row r="20" spans="1:7" x14ac:dyDescent="0.3">
      <c r="A20">
        <v>6067</v>
      </c>
      <c r="B20" t="s">
        <v>62</v>
      </c>
      <c r="C20">
        <v>0.734375</v>
      </c>
      <c r="D20">
        <v>16.6666666666666</v>
      </c>
      <c r="E20">
        <v>3.4691881000000001E-2</v>
      </c>
      <c r="F20">
        <v>8</v>
      </c>
      <c r="G20">
        <v>19</v>
      </c>
    </row>
    <row r="21" spans="1:7" x14ac:dyDescent="0.3">
      <c r="A21">
        <v>5859</v>
      </c>
      <c r="B21" t="s">
        <v>70</v>
      </c>
      <c r="C21">
        <v>0.734375</v>
      </c>
      <c r="D21">
        <v>16.6666666666666</v>
      </c>
      <c r="E21">
        <v>1.1475280000000001E-3</v>
      </c>
      <c r="F21">
        <v>7.55</v>
      </c>
      <c r="G21">
        <v>20</v>
      </c>
    </row>
    <row r="22" spans="1:7" x14ac:dyDescent="0.3">
      <c r="A22">
        <v>3219</v>
      </c>
      <c r="B22" t="s">
        <v>81</v>
      </c>
      <c r="C22">
        <v>0.734375</v>
      </c>
      <c r="D22">
        <v>16.6666666666666</v>
      </c>
      <c r="E22">
        <v>9.846290000000001E-4</v>
      </c>
      <c r="F22">
        <v>7</v>
      </c>
      <c r="G22">
        <v>21</v>
      </c>
    </row>
    <row r="23" spans="1:7" x14ac:dyDescent="0.3">
      <c r="A23">
        <v>5434</v>
      </c>
      <c r="B23" t="s">
        <v>95</v>
      </c>
      <c r="C23">
        <v>0.734375</v>
      </c>
      <c r="D23">
        <v>0</v>
      </c>
      <c r="E23">
        <v>2.6863171309583201E-2</v>
      </c>
      <c r="F23">
        <v>7</v>
      </c>
      <c r="G23">
        <v>22</v>
      </c>
    </row>
    <row r="24" spans="1:7" x14ac:dyDescent="0.3">
      <c r="A24">
        <v>7019</v>
      </c>
      <c r="B24" t="s">
        <v>97</v>
      </c>
      <c r="C24">
        <v>0.734375</v>
      </c>
      <c r="D24">
        <v>0</v>
      </c>
      <c r="E24">
        <v>2.0215800157771802E-2</v>
      </c>
      <c r="F24">
        <v>7</v>
      </c>
      <c r="G24">
        <v>23</v>
      </c>
    </row>
    <row r="25" spans="1:7" x14ac:dyDescent="0.3">
      <c r="A25">
        <v>768</v>
      </c>
      <c r="B25" t="s">
        <v>89</v>
      </c>
      <c r="C25">
        <v>0.734375</v>
      </c>
      <c r="D25">
        <v>0</v>
      </c>
      <c r="E25">
        <v>1.116667E-3</v>
      </c>
      <c r="F25">
        <v>8.2100000000000009</v>
      </c>
      <c r="G25">
        <v>24</v>
      </c>
    </row>
    <row r="26" spans="1:7" x14ac:dyDescent="0.3">
      <c r="A26">
        <v>4521</v>
      </c>
      <c r="B26" t="s">
        <v>8</v>
      </c>
      <c r="C26">
        <v>0.71875</v>
      </c>
      <c r="D26">
        <v>83.3333333333333</v>
      </c>
      <c r="E26">
        <v>5.0733982278356397E-2</v>
      </c>
      <c r="F26">
        <v>7.89</v>
      </c>
      <c r="G26">
        <v>25</v>
      </c>
    </row>
    <row r="27" spans="1:7" x14ac:dyDescent="0.3">
      <c r="A27">
        <v>5636</v>
      </c>
      <c r="B27" t="s">
        <v>12</v>
      </c>
      <c r="C27">
        <v>0.71875</v>
      </c>
      <c r="D27">
        <v>83.3333333333333</v>
      </c>
      <c r="E27">
        <v>1.6644106987070199E-2</v>
      </c>
      <c r="F27">
        <v>7</v>
      </c>
      <c r="G27">
        <v>26</v>
      </c>
    </row>
    <row r="28" spans="1:7" x14ac:dyDescent="0.3">
      <c r="A28">
        <v>1284</v>
      </c>
      <c r="B28" t="s">
        <v>14</v>
      </c>
      <c r="C28">
        <v>0.71875</v>
      </c>
      <c r="D28">
        <v>66.6666666666666</v>
      </c>
      <c r="E28">
        <v>2.0496189117123899E-2</v>
      </c>
      <c r="F28">
        <v>7.9</v>
      </c>
      <c r="G28">
        <v>27</v>
      </c>
    </row>
    <row r="29" spans="1:7" x14ac:dyDescent="0.3">
      <c r="A29">
        <v>82</v>
      </c>
      <c r="B29" t="s">
        <v>20</v>
      </c>
      <c r="C29">
        <v>0.71875</v>
      </c>
      <c r="D29">
        <v>66.6666666666666</v>
      </c>
      <c r="E29">
        <v>1.463567E-3</v>
      </c>
      <c r="F29">
        <v>7</v>
      </c>
      <c r="G29">
        <v>28</v>
      </c>
    </row>
    <row r="30" spans="1:7" x14ac:dyDescent="0.3">
      <c r="A30">
        <v>1830</v>
      </c>
      <c r="B30" t="s">
        <v>21</v>
      </c>
      <c r="C30">
        <v>0.71875</v>
      </c>
      <c r="D30">
        <v>66.6666666666666</v>
      </c>
      <c r="E30">
        <v>1.1151679999999999E-3</v>
      </c>
      <c r="F30">
        <v>7</v>
      </c>
      <c r="G30">
        <v>29</v>
      </c>
    </row>
    <row r="31" spans="1:7" x14ac:dyDescent="0.3">
      <c r="A31">
        <v>1678</v>
      </c>
      <c r="B31" t="s">
        <v>30</v>
      </c>
      <c r="C31">
        <v>0.71875</v>
      </c>
      <c r="D31">
        <v>50</v>
      </c>
      <c r="E31">
        <v>5.3003674000000001E-2</v>
      </c>
      <c r="F31">
        <v>8.1</v>
      </c>
      <c r="G31">
        <v>30</v>
      </c>
    </row>
    <row r="32" spans="1:7" x14ac:dyDescent="0.3">
      <c r="A32">
        <v>2288</v>
      </c>
      <c r="B32" t="s">
        <v>39</v>
      </c>
      <c r="C32">
        <v>0.71875</v>
      </c>
      <c r="D32">
        <v>50</v>
      </c>
      <c r="E32">
        <v>5.1681196999999998E-2</v>
      </c>
      <c r="F32">
        <v>7</v>
      </c>
      <c r="G32">
        <v>31</v>
      </c>
    </row>
    <row r="33" spans="1:7" x14ac:dyDescent="0.3">
      <c r="A33">
        <v>4191</v>
      </c>
      <c r="B33" t="s">
        <v>40</v>
      </c>
      <c r="C33">
        <v>0.71875</v>
      </c>
      <c r="D33">
        <v>50</v>
      </c>
      <c r="E33">
        <v>3.0151812E-2</v>
      </c>
      <c r="F33">
        <v>7</v>
      </c>
      <c r="G33">
        <v>32</v>
      </c>
    </row>
    <row r="34" spans="1:7" x14ac:dyDescent="0.3">
      <c r="A34">
        <v>1952</v>
      </c>
      <c r="B34" t="s">
        <v>42</v>
      </c>
      <c r="C34">
        <v>0.71875</v>
      </c>
      <c r="D34">
        <v>50</v>
      </c>
      <c r="E34">
        <v>2.2186307745662399E-2</v>
      </c>
      <c r="F34">
        <v>7</v>
      </c>
      <c r="G34">
        <v>33</v>
      </c>
    </row>
    <row r="35" spans="1:7" x14ac:dyDescent="0.3">
      <c r="A35">
        <v>3554</v>
      </c>
      <c r="B35" t="s">
        <v>44</v>
      </c>
      <c r="C35">
        <v>0.71875</v>
      </c>
      <c r="D35">
        <v>50</v>
      </c>
      <c r="E35">
        <v>1.7030343E-2</v>
      </c>
      <c r="F35">
        <v>7</v>
      </c>
      <c r="G35">
        <v>34</v>
      </c>
    </row>
    <row r="36" spans="1:7" x14ac:dyDescent="0.3">
      <c r="A36">
        <v>6430</v>
      </c>
      <c r="B36" t="s">
        <v>45</v>
      </c>
      <c r="C36">
        <v>0.71875</v>
      </c>
      <c r="D36">
        <v>50</v>
      </c>
      <c r="E36">
        <v>4.0218679999999996E-3</v>
      </c>
      <c r="F36">
        <v>7</v>
      </c>
      <c r="G36">
        <v>35</v>
      </c>
    </row>
    <row r="37" spans="1:7" x14ac:dyDescent="0.3">
      <c r="A37">
        <v>7057</v>
      </c>
      <c r="B37" t="s">
        <v>32</v>
      </c>
      <c r="C37">
        <v>0.71875</v>
      </c>
      <c r="D37">
        <v>50</v>
      </c>
      <c r="E37">
        <v>5.7064699999999997E-4</v>
      </c>
      <c r="F37">
        <v>7.9</v>
      </c>
      <c r="G37">
        <v>36</v>
      </c>
    </row>
    <row r="38" spans="1:7" x14ac:dyDescent="0.3">
      <c r="A38">
        <v>3755</v>
      </c>
      <c r="B38" t="s">
        <v>48</v>
      </c>
      <c r="C38">
        <v>0.71875</v>
      </c>
      <c r="D38">
        <v>33.3333333333333</v>
      </c>
      <c r="E38">
        <v>6.4609081999999998E-2</v>
      </c>
      <c r="F38">
        <v>7.9</v>
      </c>
      <c r="G38">
        <v>37</v>
      </c>
    </row>
    <row r="39" spans="1:7" x14ac:dyDescent="0.3">
      <c r="A39">
        <v>463</v>
      </c>
      <c r="B39" t="s">
        <v>49</v>
      </c>
      <c r="C39">
        <v>0.71875</v>
      </c>
      <c r="D39">
        <v>33.3333333333333</v>
      </c>
      <c r="E39">
        <v>1.867992E-3</v>
      </c>
      <c r="F39">
        <v>7.78</v>
      </c>
      <c r="G39">
        <v>38</v>
      </c>
    </row>
    <row r="40" spans="1:7" x14ac:dyDescent="0.3">
      <c r="A40">
        <v>2982</v>
      </c>
      <c r="B40" t="s">
        <v>75</v>
      </c>
      <c r="C40">
        <v>0.71875</v>
      </c>
      <c r="D40">
        <v>16.6666666666666</v>
      </c>
      <c r="E40">
        <v>0.15111441665602199</v>
      </c>
      <c r="F40">
        <v>7</v>
      </c>
      <c r="G40">
        <v>39</v>
      </c>
    </row>
    <row r="41" spans="1:7" x14ac:dyDescent="0.3">
      <c r="A41">
        <v>3621</v>
      </c>
      <c r="B41" t="s">
        <v>79</v>
      </c>
      <c r="C41">
        <v>0.71875</v>
      </c>
      <c r="D41">
        <v>16.6666666666666</v>
      </c>
      <c r="E41">
        <v>3.0664184517029101E-2</v>
      </c>
      <c r="F41">
        <v>7</v>
      </c>
      <c r="G41">
        <v>40</v>
      </c>
    </row>
    <row r="42" spans="1:7" x14ac:dyDescent="0.3">
      <c r="A42">
        <v>3136</v>
      </c>
      <c r="B42" t="s">
        <v>74</v>
      </c>
      <c r="C42">
        <v>0.71875</v>
      </c>
      <c r="D42">
        <v>16.6666666666666</v>
      </c>
      <c r="E42">
        <v>9.5488090000000001E-3</v>
      </c>
      <c r="F42">
        <v>7.22</v>
      </c>
      <c r="G42">
        <v>41</v>
      </c>
    </row>
    <row r="43" spans="1:7" x14ac:dyDescent="0.3">
      <c r="A43">
        <v>6244</v>
      </c>
      <c r="B43" t="s">
        <v>73</v>
      </c>
      <c r="C43">
        <v>0.71875</v>
      </c>
      <c r="D43">
        <v>16.6666666666666</v>
      </c>
      <c r="E43">
        <v>2.8493099999999999E-3</v>
      </c>
      <c r="F43">
        <v>7.23</v>
      </c>
      <c r="G43">
        <v>42</v>
      </c>
    </row>
    <row r="44" spans="1:7" x14ac:dyDescent="0.3">
      <c r="A44">
        <v>4940</v>
      </c>
      <c r="B44" t="s">
        <v>84</v>
      </c>
      <c r="C44">
        <v>0.71875</v>
      </c>
      <c r="D44">
        <v>16.6666666666666</v>
      </c>
      <c r="E44">
        <v>2.4393380000000001E-3</v>
      </c>
      <c r="F44">
        <v>7</v>
      </c>
      <c r="G44">
        <v>43</v>
      </c>
    </row>
    <row r="45" spans="1:7" x14ac:dyDescent="0.3">
      <c r="A45">
        <v>8408</v>
      </c>
      <c r="B45" t="s">
        <v>65</v>
      </c>
      <c r="C45">
        <v>0.71875</v>
      </c>
      <c r="D45">
        <v>16.6666666666666</v>
      </c>
      <c r="E45">
        <v>6.5060499999999996E-4</v>
      </c>
      <c r="F45">
        <v>8</v>
      </c>
      <c r="G45">
        <v>44</v>
      </c>
    </row>
    <row r="46" spans="1:7" x14ac:dyDescent="0.3">
      <c r="A46">
        <v>5138</v>
      </c>
      <c r="B46" t="s">
        <v>96</v>
      </c>
      <c r="C46">
        <v>0.71875</v>
      </c>
      <c r="D46">
        <v>0</v>
      </c>
      <c r="E46">
        <v>3.9457132722567401E-2</v>
      </c>
      <c r="F46">
        <v>7</v>
      </c>
      <c r="G46">
        <v>45</v>
      </c>
    </row>
    <row r="47" spans="1:7" x14ac:dyDescent="0.3">
      <c r="A47">
        <v>5278</v>
      </c>
      <c r="B47" t="s">
        <v>91</v>
      </c>
      <c r="C47">
        <v>0.71875</v>
      </c>
      <c r="D47">
        <v>0</v>
      </c>
      <c r="E47">
        <v>1.01193932182829E-2</v>
      </c>
      <c r="F47">
        <v>7.23</v>
      </c>
      <c r="G47">
        <v>46</v>
      </c>
    </row>
    <row r="48" spans="1:7" x14ac:dyDescent="0.3">
      <c r="A48">
        <v>5922</v>
      </c>
      <c r="B48" t="s">
        <v>90</v>
      </c>
      <c r="C48">
        <v>0.71875</v>
      </c>
      <c r="D48">
        <v>0</v>
      </c>
      <c r="E48">
        <v>7.812121E-3</v>
      </c>
      <c r="F48">
        <v>8.01</v>
      </c>
      <c r="G48">
        <v>47</v>
      </c>
    </row>
    <row r="49" spans="1:7" x14ac:dyDescent="0.3">
      <c r="A49">
        <v>3597</v>
      </c>
      <c r="B49" t="s">
        <v>99</v>
      </c>
      <c r="C49">
        <v>0.71875</v>
      </c>
      <c r="D49">
        <v>0</v>
      </c>
      <c r="E49">
        <v>2.019454E-3</v>
      </c>
      <c r="F49">
        <v>7</v>
      </c>
      <c r="G49">
        <v>48</v>
      </c>
    </row>
    <row r="50" spans="1:7" x14ac:dyDescent="0.3">
      <c r="A50">
        <v>3093</v>
      </c>
      <c r="B50" t="s">
        <v>100</v>
      </c>
      <c r="C50">
        <v>0.71875</v>
      </c>
      <c r="D50">
        <v>0</v>
      </c>
      <c r="E50">
        <v>9.7865600000000006E-4</v>
      </c>
      <c r="F50">
        <v>7</v>
      </c>
      <c r="G50">
        <v>49</v>
      </c>
    </row>
    <row r="51" spans="1:7" x14ac:dyDescent="0.3">
      <c r="A51">
        <v>4436</v>
      </c>
      <c r="B51" t="s">
        <v>6</v>
      </c>
      <c r="C51">
        <v>0.703125</v>
      </c>
      <c r="D51">
        <v>100</v>
      </c>
      <c r="E51">
        <v>4.8365571000000003E-2</v>
      </c>
      <c r="F51">
        <v>7</v>
      </c>
      <c r="G51">
        <v>50</v>
      </c>
    </row>
    <row r="52" spans="1:7" x14ac:dyDescent="0.3">
      <c r="A52">
        <v>363</v>
      </c>
      <c r="B52" t="s">
        <v>7</v>
      </c>
      <c r="C52">
        <v>0.703125</v>
      </c>
      <c r="D52">
        <v>83.3333333333333</v>
      </c>
      <c r="E52">
        <v>4.6844160000000003E-3</v>
      </c>
      <c r="F52">
        <v>8.65</v>
      </c>
      <c r="G52">
        <v>51</v>
      </c>
    </row>
    <row r="53" spans="1:7" x14ac:dyDescent="0.3">
      <c r="A53">
        <v>4791</v>
      </c>
      <c r="B53" t="s">
        <v>19</v>
      </c>
      <c r="C53">
        <v>0.703125</v>
      </c>
      <c r="D53">
        <v>66.6666666666666</v>
      </c>
      <c r="E53">
        <v>2.3057894821849601E-2</v>
      </c>
      <c r="F53">
        <v>7</v>
      </c>
      <c r="G53">
        <v>52</v>
      </c>
    </row>
    <row r="54" spans="1:7" x14ac:dyDescent="0.3">
      <c r="A54">
        <v>861</v>
      </c>
      <c r="B54" t="s">
        <v>24</v>
      </c>
      <c r="C54">
        <v>0.703125</v>
      </c>
      <c r="D54">
        <v>66.6666666666666</v>
      </c>
      <c r="E54">
        <v>1.177563E-3</v>
      </c>
      <c r="F54">
        <v>7</v>
      </c>
      <c r="G54">
        <v>53</v>
      </c>
    </row>
    <row r="55" spans="1:7" x14ac:dyDescent="0.3">
      <c r="A55">
        <v>1957</v>
      </c>
      <c r="B55" t="s">
        <v>16</v>
      </c>
      <c r="C55">
        <v>0.703125</v>
      </c>
      <c r="D55">
        <v>66.6666666666666</v>
      </c>
      <c r="E55">
        <v>1.124192E-3</v>
      </c>
      <c r="F55">
        <v>7.8</v>
      </c>
      <c r="G55">
        <v>54</v>
      </c>
    </row>
    <row r="56" spans="1:7" x14ac:dyDescent="0.3">
      <c r="A56">
        <v>4099</v>
      </c>
      <c r="B56" t="s">
        <v>13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v>55</v>
      </c>
    </row>
    <row r="57" spans="1:7" x14ac:dyDescent="0.3">
      <c r="A57">
        <v>7570</v>
      </c>
      <c r="B57" t="s">
        <v>43</v>
      </c>
      <c r="C57">
        <v>0.703125</v>
      </c>
      <c r="D57">
        <v>50</v>
      </c>
      <c r="E57">
        <v>3.5844015E-2</v>
      </c>
      <c r="F57">
        <v>7</v>
      </c>
      <c r="G57">
        <v>56</v>
      </c>
    </row>
    <row r="58" spans="1:7" x14ac:dyDescent="0.3">
      <c r="A58">
        <v>644</v>
      </c>
      <c r="B58" t="s">
        <v>34</v>
      </c>
      <c r="C58">
        <v>0.703125</v>
      </c>
      <c r="D58">
        <v>50</v>
      </c>
      <c r="E58">
        <v>2.92432377588734E-2</v>
      </c>
      <c r="F58">
        <v>7.25</v>
      </c>
      <c r="G58">
        <v>57</v>
      </c>
    </row>
    <row r="59" spans="1:7" x14ac:dyDescent="0.3">
      <c r="A59">
        <v>7604</v>
      </c>
      <c r="B59" t="s">
        <v>33</v>
      </c>
      <c r="C59">
        <v>0.703125</v>
      </c>
      <c r="D59">
        <v>50</v>
      </c>
      <c r="E59">
        <v>2.7472986000000001E-2</v>
      </c>
      <c r="F59">
        <v>7.74</v>
      </c>
      <c r="G59">
        <v>58</v>
      </c>
    </row>
    <row r="60" spans="1:7" x14ac:dyDescent="0.3">
      <c r="A60">
        <v>2880</v>
      </c>
      <c r="B60" t="s">
        <v>35</v>
      </c>
      <c r="C60">
        <v>0.703125</v>
      </c>
      <c r="D60">
        <v>50</v>
      </c>
      <c r="E60">
        <v>7.8101159999999998E-3</v>
      </c>
      <c r="F60">
        <v>7.11</v>
      </c>
      <c r="G60">
        <v>59</v>
      </c>
    </row>
    <row r="61" spans="1:7" x14ac:dyDescent="0.3">
      <c r="A61">
        <v>4460</v>
      </c>
      <c r="B61" t="s">
        <v>46</v>
      </c>
      <c r="C61">
        <v>0.703125</v>
      </c>
      <c r="D61">
        <v>50</v>
      </c>
      <c r="E61">
        <v>4.6472789999999998E-3</v>
      </c>
      <c r="F61">
        <v>7</v>
      </c>
      <c r="G61">
        <v>60</v>
      </c>
    </row>
    <row r="62" spans="1:7" x14ac:dyDescent="0.3">
      <c r="A62">
        <v>2393</v>
      </c>
      <c r="B62" t="s">
        <v>47</v>
      </c>
      <c r="C62">
        <v>0.703125</v>
      </c>
      <c r="D62">
        <v>33.3333333333333</v>
      </c>
      <c r="E62">
        <v>3.0301695E-2</v>
      </c>
      <c r="F62">
        <v>7.98</v>
      </c>
      <c r="G62">
        <v>61</v>
      </c>
    </row>
    <row r="63" spans="1:7" x14ac:dyDescent="0.3">
      <c r="A63">
        <v>4095</v>
      </c>
      <c r="B63" t="s">
        <v>57</v>
      </c>
      <c r="C63">
        <v>0.703125</v>
      </c>
      <c r="D63">
        <v>33.3333333333333</v>
      </c>
      <c r="E63">
        <v>2.2953178092392501E-2</v>
      </c>
      <c r="F63">
        <v>7</v>
      </c>
      <c r="G63">
        <v>62</v>
      </c>
    </row>
    <row r="64" spans="1:7" x14ac:dyDescent="0.3">
      <c r="A64">
        <v>8149</v>
      </c>
      <c r="B64" t="s">
        <v>50</v>
      </c>
      <c r="C64">
        <v>0.703125</v>
      </c>
      <c r="D64">
        <v>33.3333333333333</v>
      </c>
      <c r="E64">
        <v>1.7234025496315201E-2</v>
      </c>
      <c r="F64">
        <v>7.71</v>
      </c>
      <c r="G64">
        <v>63</v>
      </c>
    </row>
    <row r="65" spans="1:7" x14ac:dyDescent="0.3">
      <c r="A65">
        <v>7581</v>
      </c>
      <c r="B65" t="s">
        <v>53</v>
      </c>
      <c r="C65">
        <v>0.703125</v>
      </c>
      <c r="D65">
        <v>33.3333333333333</v>
      </c>
      <c r="E65">
        <v>7.5823410000000003E-3</v>
      </c>
      <c r="F65">
        <v>7.13</v>
      </c>
      <c r="G65">
        <v>64</v>
      </c>
    </row>
    <row r="66" spans="1:7" x14ac:dyDescent="0.3">
      <c r="A66">
        <v>7964</v>
      </c>
      <c r="B66" t="s">
        <v>52</v>
      </c>
      <c r="C66">
        <v>0.703125</v>
      </c>
      <c r="D66">
        <v>33.3333333333333</v>
      </c>
      <c r="E66">
        <v>2.8871249999999999E-3</v>
      </c>
      <c r="F66">
        <v>7.3</v>
      </c>
      <c r="G66">
        <v>65</v>
      </c>
    </row>
    <row r="67" spans="1:7" x14ac:dyDescent="0.3">
      <c r="A67">
        <v>1958</v>
      </c>
      <c r="B67" t="s">
        <v>58</v>
      </c>
      <c r="C67">
        <v>0.703125</v>
      </c>
      <c r="D67">
        <v>33.3333333333333</v>
      </c>
      <c r="E67">
        <v>1.933263E-3</v>
      </c>
      <c r="F67">
        <v>7</v>
      </c>
      <c r="G67">
        <v>66</v>
      </c>
    </row>
    <row r="68" spans="1:7" x14ac:dyDescent="0.3">
      <c r="A68">
        <v>2206</v>
      </c>
      <c r="B68" t="s">
        <v>59</v>
      </c>
      <c r="C68">
        <v>0.703125</v>
      </c>
      <c r="D68">
        <v>33.3333333333333</v>
      </c>
      <c r="E68">
        <v>1.3957660000000001E-3</v>
      </c>
      <c r="F68">
        <v>7</v>
      </c>
      <c r="G68">
        <v>67</v>
      </c>
    </row>
    <row r="69" spans="1:7" x14ac:dyDescent="0.3">
      <c r="A69">
        <v>3602</v>
      </c>
      <c r="B69" t="s">
        <v>80</v>
      </c>
      <c r="C69">
        <v>0.703125</v>
      </c>
      <c r="D69">
        <v>16.6666666666666</v>
      </c>
      <c r="E69">
        <v>3.9029062000000003E-2</v>
      </c>
      <c r="F69">
        <v>7</v>
      </c>
      <c r="G69">
        <v>68</v>
      </c>
    </row>
    <row r="70" spans="1:7" x14ac:dyDescent="0.3">
      <c r="A70">
        <v>3340</v>
      </c>
      <c r="B70" t="s">
        <v>82</v>
      </c>
      <c r="C70">
        <v>0.703125</v>
      </c>
      <c r="D70">
        <v>16.6666666666666</v>
      </c>
      <c r="E70">
        <v>3.0301695E-2</v>
      </c>
      <c r="F70">
        <v>7</v>
      </c>
      <c r="G70">
        <v>69</v>
      </c>
    </row>
    <row r="71" spans="1:7" x14ac:dyDescent="0.3">
      <c r="A71">
        <v>1251</v>
      </c>
      <c r="B71" t="s">
        <v>64</v>
      </c>
      <c r="C71">
        <v>0.703125</v>
      </c>
      <c r="D71">
        <v>16.6666666666666</v>
      </c>
      <c r="E71">
        <v>2.7720193000000001E-2</v>
      </c>
      <c r="F71">
        <v>7.99</v>
      </c>
      <c r="G71">
        <v>70</v>
      </c>
    </row>
    <row r="72" spans="1:7" x14ac:dyDescent="0.3">
      <c r="A72">
        <v>5766</v>
      </c>
      <c r="B72" t="s">
        <v>83</v>
      </c>
      <c r="C72">
        <v>0.703125</v>
      </c>
      <c r="D72">
        <v>16.6666666666666</v>
      </c>
      <c r="E72">
        <v>2.1392985950442301E-2</v>
      </c>
      <c r="F72">
        <v>7</v>
      </c>
      <c r="G72">
        <v>71</v>
      </c>
    </row>
    <row r="73" spans="1:7" x14ac:dyDescent="0.3">
      <c r="A73">
        <v>6943</v>
      </c>
      <c r="B73" t="s">
        <v>69</v>
      </c>
      <c r="C73">
        <v>0.703125</v>
      </c>
      <c r="D73">
        <v>16.6666666666666</v>
      </c>
      <c r="E73">
        <v>2.0448841168678501E-2</v>
      </c>
      <c r="F73">
        <v>7.9</v>
      </c>
      <c r="G73">
        <v>72</v>
      </c>
    </row>
    <row r="74" spans="1:7" x14ac:dyDescent="0.3">
      <c r="A74">
        <v>1747</v>
      </c>
      <c r="B74" t="s">
        <v>85</v>
      </c>
      <c r="C74">
        <v>0.703125</v>
      </c>
      <c r="D74">
        <v>16.6666666666666</v>
      </c>
      <c r="E74">
        <v>1.6755271340359899E-2</v>
      </c>
      <c r="F74">
        <v>7</v>
      </c>
      <c r="G74">
        <v>73</v>
      </c>
    </row>
    <row r="75" spans="1:7" x14ac:dyDescent="0.3">
      <c r="A75">
        <v>5272</v>
      </c>
      <c r="B75" t="s">
        <v>72</v>
      </c>
      <c r="C75">
        <v>0.703125</v>
      </c>
      <c r="D75">
        <v>16.6666666666666</v>
      </c>
      <c r="E75">
        <v>1.4542193673796E-2</v>
      </c>
      <c r="F75">
        <v>7.31</v>
      </c>
      <c r="G75">
        <v>74</v>
      </c>
    </row>
    <row r="76" spans="1:7" x14ac:dyDescent="0.3">
      <c r="A76">
        <v>5531</v>
      </c>
      <c r="B76" t="s">
        <v>86</v>
      </c>
      <c r="C76">
        <v>0.703125</v>
      </c>
      <c r="D76">
        <v>16.6666666666666</v>
      </c>
      <c r="E76">
        <v>1.1903427492359101E-2</v>
      </c>
      <c r="F76">
        <v>7</v>
      </c>
      <c r="G76">
        <v>75</v>
      </c>
    </row>
    <row r="77" spans="1:7" x14ac:dyDescent="0.3">
      <c r="A77">
        <v>2546</v>
      </c>
      <c r="B77" t="s">
        <v>71</v>
      </c>
      <c r="C77">
        <v>0.703125</v>
      </c>
      <c r="D77">
        <v>16.6666666666666</v>
      </c>
      <c r="E77">
        <v>1.1574820596630999E-2</v>
      </c>
      <c r="F77">
        <v>7.33</v>
      </c>
      <c r="G77">
        <v>76</v>
      </c>
    </row>
    <row r="78" spans="1:7" x14ac:dyDescent="0.3">
      <c r="A78">
        <v>7121</v>
      </c>
      <c r="B78" t="s">
        <v>87</v>
      </c>
      <c r="C78">
        <v>0.703125</v>
      </c>
      <c r="D78">
        <v>16.6666666666666</v>
      </c>
      <c r="E78">
        <v>1.0242657836067801E-2</v>
      </c>
      <c r="F78">
        <v>6.49</v>
      </c>
      <c r="G78">
        <v>77</v>
      </c>
    </row>
    <row r="79" spans="1:7" x14ac:dyDescent="0.3">
      <c r="A79">
        <v>6242</v>
      </c>
      <c r="B79" t="s">
        <v>88</v>
      </c>
      <c r="C79">
        <v>0.703125</v>
      </c>
      <c r="D79">
        <v>16.6666666666666</v>
      </c>
      <c r="E79">
        <v>9.2893999999999997E-3</v>
      </c>
      <c r="F79">
        <v>0</v>
      </c>
      <c r="G79">
        <v>78</v>
      </c>
    </row>
    <row r="80" spans="1:7" x14ac:dyDescent="0.3">
      <c r="A80">
        <v>8124</v>
      </c>
      <c r="B80" t="s">
        <v>66</v>
      </c>
      <c r="C80">
        <v>0.703125</v>
      </c>
      <c r="D80">
        <v>16.6666666666666</v>
      </c>
      <c r="E80">
        <v>6.893883E-3</v>
      </c>
      <c r="F80">
        <v>8</v>
      </c>
      <c r="G80">
        <v>79</v>
      </c>
    </row>
    <row r="81" spans="1:7" x14ac:dyDescent="0.3">
      <c r="A81">
        <v>6774</v>
      </c>
      <c r="B81" t="s">
        <v>67</v>
      </c>
      <c r="C81">
        <v>0.703125</v>
      </c>
      <c r="D81">
        <v>16.6666666666666</v>
      </c>
      <c r="E81">
        <v>3.8195E-3</v>
      </c>
      <c r="F81">
        <v>8</v>
      </c>
      <c r="G81">
        <v>80</v>
      </c>
    </row>
    <row r="82" spans="1:7" x14ac:dyDescent="0.3">
      <c r="A82">
        <v>7697</v>
      </c>
      <c r="B82" t="s">
        <v>68</v>
      </c>
      <c r="C82">
        <v>0.703125</v>
      </c>
      <c r="D82">
        <v>16.6666666666666</v>
      </c>
      <c r="E82">
        <v>1.7467380000000001E-3</v>
      </c>
      <c r="F82">
        <v>8</v>
      </c>
      <c r="G82">
        <v>81</v>
      </c>
    </row>
    <row r="83" spans="1:7" x14ac:dyDescent="0.3">
      <c r="A83">
        <v>3746</v>
      </c>
      <c r="B83" t="s">
        <v>94</v>
      </c>
      <c r="C83">
        <v>0.703125</v>
      </c>
      <c r="D83">
        <v>0</v>
      </c>
      <c r="E83">
        <v>0.127850182883155</v>
      </c>
      <c r="F83">
        <v>7</v>
      </c>
      <c r="G83">
        <v>82</v>
      </c>
    </row>
    <row r="84" spans="1:7" x14ac:dyDescent="0.3">
      <c r="A84">
        <v>5581</v>
      </c>
      <c r="B84" t="s">
        <v>98</v>
      </c>
      <c r="C84">
        <v>0.703125</v>
      </c>
      <c r="D84">
        <v>0</v>
      </c>
      <c r="E84">
        <v>2.3507770000000001E-2</v>
      </c>
      <c r="F84">
        <v>7</v>
      </c>
      <c r="G84">
        <v>83</v>
      </c>
    </row>
    <row r="85" spans="1:7" x14ac:dyDescent="0.3">
      <c r="A85">
        <v>5342</v>
      </c>
      <c r="B85" t="s">
        <v>92</v>
      </c>
      <c r="C85">
        <v>0.703125</v>
      </c>
      <c r="D85">
        <v>0</v>
      </c>
      <c r="E85">
        <v>1.6602153075573101E-2</v>
      </c>
      <c r="F85">
        <v>7.2</v>
      </c>
      <c r="G85">
        <v>84</v>
      </c>
    </row>
    <row r="86" spans="1:7" x14ac:dyDescent="0.3">
      <c r="A86">
        <v>3386</v>
      </c>
      <c r="B86" t="s">
        <v>101</v>
      </c>
      <c r="C86">
        <v>0.703125</v>
      </c>
      <c r="D86">
        <v>0</v>
      </c>
      <c r="E86">
        <v>1.4012093E-2</v>
      </c>
      <c r="F86">
        <v>7</v>
      </c>
      <c r="G86">
        <v>85</v>
      </c>
    </row>
    <row r="87" spans="1:7" x14ac:dyDescent="0.3">
      <c r="A87">
        <v>6365</v>
      </c>
      <c r="B87" t="s">
        <v>93</v>
      </c>
      <c r="C87">
        <v>0.703125</v>
      </c>
      <c r="D87">
        <v>0</v>
      </c>
      <c r="E87">
        <v>1.2602100303700301E-2</v>
      </c>
      <c r="F87">
        <v>7.12</v>
      </c>
      <c r="G87">
        <v>86</v>
      </c>
    </row>
    <row r="88" spans="1:7" x14ac:dyDescent="0.3">
      <c r="A88">
        <v>6363</v>
      </c>
      <c r="B88" t="s">
        <v>104</v>
      </c>
      <c r="C88">
        <v>0.703125</v>
      </c>
      <c r="D88">
        <v>0</v>
      </c>
      <c r="E88">
        <v>4.8579369999999997E-3</v>
      </c>
      <c r="F88">
        <v>6</v>
      </c>
      <c r="G88">
        <v>87</v>
      </c>
    </row>
    <row r="89" spans="1:7" x14ac:dyDescent="0.3">
      <c r="A89">
        <v>5617</v>
      </c>
      <c r="B89" t="s">
        <v>102</v>
      </c>
      <c r="C89">
        <v>0.703125</v>
      </c>
      <c r="D89">
        <v>0</v>
      </c>
      <c r="E89">
        <v>3.8374709999999999E-3</v>
      </c>
      <c r="F89">
        <v>7</v>
      </c>
      <c r="G89">
        <v>88</v>
      </c>
    </row>
    <row r="90" spans="1:7" x14ac:dyDescent="0.3">
      <c r="A90">
        <v>5150</v>
      </c>
      <c r="B90" t="s">
        <v>103</v>
      </c>
      <c r="C90">
        <v>0.703125</v>
      </c>
      <c r="D90">
        <v>0</v>
      </c>
      <c r="E90">
        <v>1.2097500000000001E-3</v>
      </c>
      <c r="F90">
        <v>7</v>
      </c>
      <c r="G90">
        <v>89</v>
      </c>
    </row>
    <row r="91" spans="1:7" x14ac:dyDescent="0.3">
      <c r="A91">
        <v>237</v>
      </c>
      <c r="B91" t="s">
        <v>5</v>
      </c>
      <c r="C91">
        <v>0.6875</v>
      </c>
      <c r="D91">
        <v>100</v>
      </c>
      <c r="E91">
        <v>7.4682767999999997E-2</v>
      </c>
      <c r="F91">
        <v>7.8</v>
      </c>
      <c r="G91">
        <v>90</v>
      </c>
    </row>
    <row r="92" spans="1:7" x14ac:dyDescent="0.3">
      <c r="A92">
        <v>5141</v>
      </c>
      <c r="B92" t="s">
        <v>10</v>
      </c>
      <c r="C92">
        <v>0.6875</v>
      </c>
      <c r="D92">
        <v>83.3333333333333</v>
      </c>
      <c r="E92">
        <v>2.00069386306507E-2</v>
      </c>
      <c r="F92">
        <v>7.5</v>
      </c>
      <c r="G92">
        <v>91</v>
      </c>
    </row>
    <row r="93" spans="1:7" x14ac:dyDescent="0.3">
      <c r="A93">
        <v>2268</v>
      </c>
      <c r="B93" t="s">
        <v>22</v>
      </c>
      <c r="C93">
        <v>0.6875</v>
      </c>
      <c r="D93">
        <v>66.6666666666666</v>
      </c>
      <c r="E93">
        <v>2.9889069266558099E-2</v>
      </c>
      <c r="F93">
        <v>7</v>
      </c>
      <c r="G93">
        <v>92</v>
      </c>
    </row>
    <row r="94" spans="1:7" x14ac:dyDescent="0.3">
      <c r="A94">
        <v>2127</v>
      </c>
      <c r="B94" t="s">
        <v>23</v>
      </c>
      <c r="C94">
        <v>0.6875</v>
      </c>
      <c r="D94">
        <v>66.6666666666666</v>
      </c>
      <c r="E94">
        <v>2.3535869893636801E-2</v>
      </c>
      <c r="F94">
        <v>7</v>
      </c>
      <c r="G94">
        <v>93</v>
      </c>
    </row>
    <row r="95" spans="1:7" x14ac:dyDescent="0.3">
      <c r="A95">
        <v>6487</v>
      </c>
      <c r="B95" t="s">
        <v>18</v>
      </c>
      <c r="C95">
        <v>0.6875</v>
      </c>
      <c r="D95">
        <v>66.6666666666666</v>
      </c>
      <c r="E95">
        <v>1.7747668090269501E-2</v>
      </c>
      <c r="F95">
        <v>7.1</v>
      </c>
      <c r="G95">
        <v>94</v>
      </c>
    </row>
    <row r="96" spans="1:7" x14ac:dyDescent="0.3">
      <c r="A96">
        <v>104</v>
      </c>
      <c r="B96" t="s">
        <v>25</v>
      </c>
      <c r="C96">
        <v>0.6875</v>
      </c>
      <c r="D96">
        <v>66.6666666666666</v>
      </c>
      <c r="E96">
        <v>1.50878034687021E-2</v>
      </c>
      <c r="F96">
        <v>7</v>
      </c>
      <c r="G96">
        <v>95</v>
      </c>
    </row>
    <row r="97" spans="1:7" x14ac:dyDescent="0.3">
      <c r="A97">
        <v>345</v>
      </c>
      <c r="B97" t="s">
        <v>26</v>
      </c>
      <c r="C97">
        <v>0.6875</v>
      </c>
      <c r="D97">
        <v>66.6666666666666</v>
      </c>
      <c r="E97">
        <v>5.4094E-3</v>
      </c>
      <c r="F97">
        <v>7</v>
      </c>
      <c r="G97">
        <v>96</v>
      </c>
    </row>
    <row r="98" spans="1:7" x14ac:dyDescent="0.3">
      <c r="A98">
        <v>7265</v>
      </c>
      <c r="B98" t="s">
        <v>29</v>
      </c>
      <c r="C98">
        <v>0.6875</v>
      </c>
      <c r="D98">
        <v>66.6666666666666</v>
      </c>
      <c r="E98">
        <v>3.6480229999999998E-3</v>
      </c>
      <c r="F98">
        <v>6.8</v>
      </c>
      <c r="G98">
        <v>97</v>
      </c>
    </row>
    <row r="99" spans="1:7" x14ac:dyDescent="0.3">
      <c r="A99">
        <v>1615</v>
      </c>
      <c r="B99" t="s">
        <v>27</v>
      </c>
      <c r="C99">
        <v>0.6875</v>
      </c>
      <c r="D99">
        <v>66.6666666666666</v>
      </c>
      <c r="E99">
        <v>3.1676059999999999E-3</v>
      </c>
      <c r="F99">
        <v>7</v>
      </c>
      <c r="G99">
        <v>98</v>
      </c>
    </row>
    <row r="100" spans="1:7" x14ac:dyDescent="0.3">
      <c r="A100">
        <v>143</v>
      </c>
      <c r="B100" t="s">
        <v>17</v>
      </c>
      <c r="C100">
        <v>0.6875</v>
      </c>
      <c r="D100">
        <v>66.6666666666666</v>
      </c>
      <c r="E100">
        <v>2.386076E-3</v>
      </c>
      <c r="F100">
        <v>7.2</v>
      </c>
      <c r="G100">
        <v>99</v>
      </c>
    </row>
    <row r="101" spans="1:7" x14ac:dyDescent="0.3">
      <c r="A101">
        <v>2368</v>
      </c>
      <c r="B101" t="s">
        <v>28</v>
      </c>
      <c r="C101">
        <v>0.6875</v>
      </c>
      <c r="D101">
        <v>66.6666666666666</v>
      </c>
      <c r="E101">
        <v>6.5933300000000001E-4</v>
      </c>
      <c r="F101">
        <v>7</v>
      </c>
      <c r="G101">
        <v>100</v>
      </c>
    </row>
  </sheetData>
  <sortState xmlns:xlrd2="http://schemas.microsoft.com/office/spreadsheetml/2017/richdata2" ref="A2:F101">
    <sortCondition descending="1" ref="C2:C101"/>
    <sortCondition descending="1" ref="D2:D101"/>
    <sortCondition descending="1" ref="E2:E101"/>
    <sortCondition descending="1" ref="F2:F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E650-5B59-4A8B-A1CC-335D7BAF6B41}">
  <dimension ref="A1:S202"/>
  <sheetViews>
    <sheetView workbookViewId="0">
      <selection activeCell="G1" sqref="G1:S1"/>
    </sheetView>
  </sheetViews>
  <sheetFormatPr defaultRowHeight="14.4" x14ac:dyDescent="0.3"/>
  <cols>
    <col min="2" max="2" width="12.77734375" customWidth="1"/>
    <col min="15" max="15" width="0" hidden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>
        <v>0.25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3">
      <c r="A2" cm="1">
        <f t="array" ref="A2:F101">'CONTENT FILTER BASE'!A2:F101</f>
        <v>3952</v>
      </c>
      <c r="B2" t="str">
        <v>When I Was Reincarnated in Another World, I Was a Heroine and He Was a Hero</v>
      </c>
      <c r="C2">
        <v>0.78125</v>
      </c>
      <c r="D2">
        <v>50</v>
      </c>
      <c r="E2">
        <v>8.3087579999999994E-3</v>
      </c>
      <c r="F2">
        <v>7</v>
      </c>
      <c r="G2">
        <f t="shared" ref="G2:G33" si="0">C2/$C$102</f>
        <v>0.10897410821239979</v>
      </c>
      <c r="H2">
        <f>D2/$D$102</f>
        <v>0.1107320205788344</v>
      </c>
      <c r="I2">
        <f t="shared" ref="I2:I33" si="1">E2/$E$102</f>
        <v>2.7094598616503957E-2</v>
      </c>
      <c r="J2">
        <f t="shared" ref="J2:J33" si="2">F2/$F$102</f>
        <v>9.6911080784810311E-2</v>
      </c>
      <c r="K2">
        <f t="shared" ref="K2:K33" si="3">G2*$O$1</f>
        <v>2.7243527053099948E-2</v>
      </c>
      <c r="L2">
        <f t="shared" ref="L2:L33" si="4">H2*$O$1</f>
        <v>2.7683005144708599E-2</v>
      </c>
      <c r="M2">
        <f t="shared" ref="M2:M33" si="5">I2*$O$1</f>
        <v>6.7736496541259891E-3</v>
      </c>
      <c r="N2">
        <f t="shared" ref="N2:N33" si="6">J2*$O$1</f>
        <v>2.4227770196202578E-2</v>
      </c>
      <c r="P2">
        <f t="shared" ref="P2:P33" si="7">SUM(K2:N2)</f>
        <v>8.5927952048137107E-2</v>
      </c>
      <c r="Q2">
        <f t="shared" ref="Q2:Q33" si="8">SUM(O2)</f>
        <v>0</v>
      </c>
      <c r="R2">
        <f t="shared" ref="R2:R33" si="9">P2-Q2</f>
        <v>8.5927952048137107E-2</v>
      </c>
      <c r="S2">
        <f>_xlfn.RANK.AVG(R2,$R$2:$R$101,0)</f>
        <v>43</v>
      </c>
    </row>
    <row r="3" spans="1:19" x14ac:dyDescent="0.3">
      <c r="A3">
        <v>3759</v>
      </c>
      <c r="B3" t="str">
        <v>A Shitty Hero Manga</v>
      </c>
      <c r="C3">
        <v>0.78125</v>
      </c>
      <c r="D3">
        <v>33.3333333333333</v>
      </c>
      <c r="E3">
        <v>1.0707838000000001E-2</v>
      </c>
      <c r="F3">
        <v>7</v>
      </c>
      <c r="G3">
        <f t="shared" si="0"/>
        <v>0.10897410821239979</v>
      </c>
      <c r="H3">
        <f t="shared" ref="H3:H33" si="10">D3/$D$102</f>
        <v>7.3821347052556191E-2</v>
      </c>
      <c r="I3">
        <f t="shared" si="1"/>
        <v>3.4917923071119482E-2</v>
      </c>
      <c r="J3">
        <f t="shared" si="2"/>
        <v>9.6911080784810311E-2</v>
      </c>
      <c r="K3">
        <f t="shared" si="3"/>
        <v>2.7243527053099948E-2</v>
      </c>
      <c r="L3">
        <f t="shared" si="4"/>
        <v>1.8455336763139048E-2</v>
      </c>
      <c r="M3">
        <f t="shared" si="5"/>
        <v>8.7294807677798705E-3</v>
      </c>
      <c r="N3">
        <f t="shared" si="6"/>
        <v>2.4227770196202578E-2</v>
      </c>
      <c r="P3">
        <f t="shared" si="7"/>
        <v>7.8656114780221442E-2</v>
      </c>
      <c r="Q3">
        <f t="shared" si="8"/>
        <v>0</v>
      </c>
      <c r="R3">
        <f t="shared" si="9"/>
        <v>7.8656114780221442E-2</v>
      </c>
      <c r="S3">
        <f t="shared" ref="S3:S33" si="11">_xlfn.RANK.AVG(R3,$R$2:$R$101,0)</f>
        <v>57</v>
      </c>
    </row>
    <row r="4" spans="1:19" x14ac:dyDescent="0.3">
      <c r="A4">
        <v>7002</v>
      </c>
      <c r="B4" t="str">
        <v>37 Year Old Kindaichi Hajime Case Files</v>
      </c>
      <c r="C4">
        <v>0.78125</v>
      </c>
      <c r="D4">
        <v>16.6666666666666</v>
      </c>
      <c r="E4">
        <v>8.6927014999999996E-2</v>
      </c>
      <c r="F4">
        <v>7.9</v>
      </c>
      <c r="G4">
        <f t="shared" si="0"/>
        <v>0.10897410821239979</v>
      </c>
      <c r="H4">
        <f t="shared" si="10"/>
        <v>3.6910673526277984E-2</v>
      </c>
      <c r="I4">
        <f t="shared" si="1"/>
        <v>0.28346626299090899</v>
      </c>
      <c r="J4">
        <f t="shared" si="2"/>
        <v>0.1093710768857145</v>
      </c>
      <c r="K4">
        <f t="shared" si="3"/>
        <v>2.7243527053099948E-2</v>
      </c>
      <c r="L4">
        <f t="shared" si="4"/>
        <v>9.2276683815694961E-3</v>
      </c>
      <c r="M4">
        <f t="shared" si="5"/>
        <v>7.0866565747727248E-2</v>
      </c>
      <c r="N4">
        <f t="shared" si="6"/>
        <v>2.7342769221428625E-2</v>
      </c>
      <c r="P4">
        <f t="shared" si="7"/>
        <v>0.1346805304038253</v>
      </c>
      <c r="Q4">
        <f t="shared" si="8"/>
        <v>0</v>
      </c>
      <c r="R4">
        <f t="shared" si="9"/>
        <v>0.1346805304038253</v>
      </c>
      <c r="S4">
        <f t="shared" si="11"/>
        <v>6</v>
      </c>
    </row>
    <row r="5" spans="1:19" x14ac:dyDescent="0.3">
      <c r="A5">
        <v>6475</v>
      </c>
      <c r="B5" t="str">
        <v>Weakest Little Monster</v>
      </c>
      <c r="C5">
        <v>0.765625</v>
      </c>
      <c r="D5">
        <v>50</v>
      </c>
      <c r="E5">
        <v>2.4444148437465299E-2</v>
      </c>
      <c r="F5">
        <v>7</v>
      </c>
      <c r="G5">
        <f t="shared" si="0"/>
        <v>0.10679462604815179</v>
      </c>
      <c r="H5">
        <f t="shared" si="10"/>
        <v>0.1107320205788344</v>
      </c>
      <c r="I5">
        <f t="shared" si="1"/>
        <v>7.971159954777414E-2</v>
      </c>
      <c r="J5">
        <f t="shared" si="2"/>
        <v>9.6911080784810311E-2</v>
      </c>
      <c r="K5">
        <f t="shared" si="3"/>
        <v>2.6698656512037948E-2</v>
      </c>
      <c r="L5">
        <f t="shared" si="4"/>
        <v>2.7683005144708599E-2</v>
      </c>
      <c r="M5">
        <f t="shared" si="5"/>
        <v>1.9927899886943535E-2</v>
      </c>
      <c r="N5">
        <f t="shared" si="6"/>
        <v>2.4227770196202578E-2</v>
      </c>
      <c r="P5">
        <f t="shared" si="7"/>
        <v>9.8537331739892653E-2</v>
      </c>
      <c r="Q5">
        <f t="shared" si="8"/>
        <v>0</v>
      </c>
      <c r="R5">
        <f t="shared" si="9"/>
        <v>9.8537331739892653E-2</v>
      </c>
      <c r="S5">
        <f t="shared" si="11"/>
        <v>25</v>
      </c>
    </row>
    <row r="6" spans="1:19" x14ac:dyDescent="0.3">
      <c r="A6">
        <v>4302</v>
      </c>
      <c r="B6" t="str">
        <v>Kikaku Hazure no Eiyuu ni Sodaterareta, Joushiki Hazure no Mahou Kenshi</v>
      </c>
      <c r="C6">
        <v>0.765625</v>
      </c>
      <c r="D6">
        <v>50</v>
      </c>
      <c r="E6">
        <v>3.4038369999999998E-3</v>
      </c>
      <c r="F6">
        <v>7.9</v>
      </c>
      <c r="G6">
        <f t="shared" si="0"/>
        <v>0.10679462604815179</v>
      </c>
      <c r="H6">
        <f t="shared" si="10"/>
        <v>0.1107320205788344</v>
      </c>
      <c r="I6">
        <f t="shared" si="1"/>
        <v>1.1099805442763526E-2</v>
      </c>
      <c r="J6">
        <f t="shared" si="2"/>
        <v>0.1093710768857145</v>
      </c>
      <c r="K6">
        <f t="shared" si="3"/>
        <v>2.6698656512037948E-2</v>
      </c>
      <c r="L6">
        <f t="shared" si="4"/>
        <v>2.7683005144708599E-2</v>
      </c>
      <c r="M6">
        <f t="shared" si="5"/>
        <v>2.7749513606908816E-3</v>
      </c>
      <c r="N6">
        <f t="shared" si="6"/>
        <v>2.7342769221428625E-2</v>
      </c>
      <c r="P6">
        <f t="shared" si="7"/>
        <v>8.449938223886605E-2</v>
      </c>
      <c r="Q6">
        <f t="shared" si="8"/>
        <v>0</v>
      </c>
      <c r="R6">
        <f t="shared" si="9"/>
        <v>8.449938223886605E-2</v>
      </c>
      <c r="S6">
        <f t="shared" si="11"/>
        <v>46</v>
      </c>
    </row>
    <row r="7" spans="1:19" x14ac:dyDescent="0.3">
      <c r="A7">
        <v>7879</v>
      </c>
      <c r="B7" t="str">
        <v>Ghost Blade</v>
      </c>
      <c r="C7">
        <v>0.765625</v>
      </c>
      <c r="D7">
        <v>33.3333333333333</v>
      </c>
      <c r="E7">
        <v>2.32767847882288E-2</v>
      </c>
      <c r="F7">
        <v>0</v>
      </c>
      <c r="G7">
        <f t="shared" si="0"/>
        <v>0.10679462604815179</v>
      </c>
      <c r="H7">
        <f t="shared" si="10"/>
        <v>7.3821347052556191E-2</v>
      </c>
      <c r="I7">
        <f t="shared" si="1"/>
        <v>7.5904863388704363E-2</v>
      </c>
      <c r="J7">
        <f t="shared" si="2"/>
        <v>0</v>
      </c>
      <c r="K7">
        <f t="shared" si="3"/>
        <v>2.6698656512037948E-2</v>
      </c>
      <c r="L7">
        <f t="shared" si="4"/>
        <v>1.8455336763139048E-2</v>
      </c>
      <c r="M7">
        <f t="shared" si="5"/>
        <v>1.8976215847176091E-2</v>
      </c>
      <c r="N7">
        <f t="shared" si="6"/>
        <v>0</v>
      </c>
      <c r="P7">
        <f t="shared" si="7"/>
        <v>6.4130209122353093E-2</v>
      </c>
      <c r="Q7">
        <f t="shared" si="8"/>
        <v>0</v>
      </c>
      <c r="R7">
        <f t="shared" si="9"/>
        <v>6.4130209122353093E-2</v>
      </c>
      <c r="S7">
        <f t="shared" si="11"/>
        <v>80</v>
      </c>
    </row>
    <row r="8" spans="1:19" x14ac:dyDescent="0.3">
      <c r="A8">
        <v>4385</v>
      </c>
      <c r="B8" t="str">
        <v>Fate Strange Fake</v>
      </c>
      <c r="C8">
        <v>0.765625</v>
      </c>
      <c r="D8">
        <v>33.3333333333333</v>
      </c>
      <c r="E8">
        <v>1.6576259999999999E-3</v>
      </c>
      <c r="F8">
        <v>7</v>
      </c>
      <c r="G8">
        <f t="shared" si="0"/>
        <v>0.10679462604815179</v>
      </c>
      <c r="H8">
        <f t="shared" si="10"/>
        <v>7.3821347052556191E-2</v>
      </c>
      <c r="I8">
        <f t="shared" si="1"/>
        <v>5.405466271406748E-3</v>
      </c>
      <c r="J8">
        <f t="shared" si="2"/>
        <v>9.6911080784810311E-2</v>
      </c>
      <c r="K8">
        <f t="shared" si="3"/>
        <v>2.6698656512037948E-2</v>
      </c>
      <c r="L8">
        <f t="shared" si="4"/>
        <v>1.8455336763139048E-2</v>
      </c>
      <c r="M8">
        <f t="shared" si="5"/>
        <v>1.351366567851687E-3</v>
      </c>
      <c r="N8">
        <f t="shared" si="6"/>
        <v>2.4227770196202578E-2</v>
      </c>
      <c r="P8">
        <f t="shared" si="7"/>
        <v>7.0733130039231262E-2</v>
      </c>
      <c r="Q8">
        <f t="shared" si="8"/>
        <v>0</v>
      </c>
      <c r="R8">
        <f t="shared" si="9"/>
        <v>7.0733130039231262E-2</v>
      </c>
      <c r="S8">
        <f t="shared" si="11"/>
        <v>67</v>
      </c>
    </row>
    <row r="9" spans="1:19" x14ac:dyDescent="0.3">
      <c r="A9">
        <v>3575</v>
      </c>
      <c r="B9" t="str">
        <v>Overly Straightforward Classmate</v>
      </c>
      <c r="C9">
        <v>0.765625</v>
      </c>
      <c r="D9">
        <v>16.6666666666666</v>
      </c>
      <c r="E9">
        <v>3.0443129999999999E-3</v>
      </c>
      <c r="F9">
        <v>7</v>
      </c>
      <c r="G9">
        <f t="shared" si="0"/>
        <v>0.10679462604815179</v>
      </c>
      <c r="H9">
        <f t="shared" si="10"/>
        <v>3.6910673526277984E-2</v>
      </c>
      <c r="I9">
        <f t="shared" si="1"/>
        <v>9.9274089819447169E-3</v>
      </c>
      <c r="J9">
        <f t="shared" si="2"/>
        <v>9.6911080784810311E-2</v>
      </c>
      <c r="K9">
        <f t="shared" si="3"/>
        <v>2.6698656512037948E-2</v>
      </c>
      <c r="L9">
        <f t="shared" si="4"/>
        <v>9.2276683815694961E-3</v>
      </c>
      <c r="M9">
        <f t="shared" si="5"/>
        <v>2.4818522454861792E-3</v>
      </c>
      <c r="N9">
        <f t="shared" si="6"/>
        <v>2.4227770196202578E-2</v>
      </c>
      <c r="P9">
        <f t="shared" si="7"/>
        <v>6.2635947335296205E-2</v>
      </c>
      <c r="Q9">
        <f t="shared" si="8"/>
        <v>0</v>
      </c>
      <c r="R9">
        <f t="shared" si="9"/>
        <v>6.2635947335296205E-2</v>
      </c>
      <c r="S9">
        <f t="shared" si="11"/>
        <v>84</v>
      </c>
    </row>
    <row r="10" spans="1:19" x14ac:dyDescent="0.3">
      <c r="A10">
        <v>7173</v>
      </c>
      <c r="B10" t="str">
        <v>Genocide Online</v>
      </c>
      <c r="C10">
        <v>0.75</v>
      </c>
      <c r="D10">
        <v>50</v>
      </c>
      <c r="E10">
        <v>2.4161563E-2</v>
      </c>
      <c r="F10">
        <v>7</v>
      </c>
      <c r="G10">
        <f t="shared" si="0"/>
        <v>0.10461514388390381</v>
      </c>
      <c r="H10">
        <f t="shared" si="10"/>
        <v>0.1107320205788344</v>
      </c>
      <c r="I10">
        <f t="shared" si="1"/>
        <v>7.8790097320486807E-2</v>
      </c>
      <c r="J10">
        <f t="shared" si="2"/>
        <v>9.6911080784810311E-2</v>
      </c>
      <c r="K10">
        <f t="shared" si="3"/>
        <v>2.6153785970975951E-2</v>
      </c>
      <c r="L10">
        <f t="shared" si="4"/>
        <v>2.7683005144708599E-2</v>
      </c>
      <c r="M10">
        <f t="shared" si="5"/>
        <v>1.9697524330121702E-2</v>
      </c>
      <c r="N10">
        <f t="shared" si="6"/>
        <v>2.4227770196202578E-2</v>
      </c>
      <c r="P10">
        <f t="shared" si="7"/>
        <v>9.7762085642008834E-2</v>
      </c>
      <c r="Q10">
        <f t="shared" si="8"/>
        <v>0</v>
      </c>
      <c r="R10">
        <f t="shared" si="9"/>
        <v>9.7762085642008834E-2</v>
      </c>
      <c r="S10">
        <f t="shared" si="11"/>
        <v>26</v>
      </c>
    </row>
    <row r="11" spans="1:19" x14ac:dyDescent="0.3">
      <c r="A11">
        <v>5336</v>
      </c>
      <c r="B11" t="str">
        <v>Kawarimonono Kanojo ni Mousukoshi Dake Tsukiau Hanashi</v>
      </c>
      <c r="C11">
        <v>0.75</v>
      </c>
      <c r="D11">
        <v>33.3333333333333</v>
      </c>
      <c r="E11">
        <v>2.121993E-3</v>
      </c>
      <c r="F11">
        <v>7.39</v>
      </c>
      <c r="G11">
        <f t="shared" si="0"/>
        <v>0.10461514388390381</v>
      </c>
      <c r="H11">
        <f t="shared" si="10"/>
        <v>7.3821347052556191E-2</v>
      </c>
      <c r="I11">
        <f t="shared" si="1"/>
        <v>6.9197524590355244E-3</v>
      </c>
      <c r="J11">
        <f t="shared" si="2"/>
        <v>0.10231041242853545</v>
      </c>
      <c r="K11">
        <f t="shared" si="3"/>
        <v>2.6153785970975951E-2</v>
      </c>
      <c r="L11">
        <f t="shared" si="4"/>
        <v>1.8455336763139048E-2</v>
      </c>
      <c r="M11">
        <f t="shared" si="5"/>
        <v>1.7299381147588811E-3</v>
      </c>
      <c r="N11">
        <f t="shared" si="6"/>
        <v>2.5577603107133862E-2</v>
      </c>
      <c r="P11">
        <f t="shared" si="7"/>
        <v>7.1916663956007737E-2</v>
      </c>
      <c r="Q11">
        <f t="shared" si="8"/>
        <v>0</v>
      </c>
      <c r="R11">
        <f t="shared" si="9"/>
        <v>7.1916663956007737E-2</v>
      </c>
      <c r="S11">
        <f t="shared" si="11"/>
        <v>62</v>
      </c>
    </row>
    <row r="12" spans="1:19" x14ac:dyDescent="0.3">
      <c r="A12">
        <v>8294</v>
      </c>
      <c r="B12" t="str">
        <v>Baroque Night</v>
      </c>
      <c r="C12">
        <v>0.75</v>
      </c>
      <c r="D12">
        <v>33.3333333333333</v>
      </c>
      <c r="E12">
        <v>7.1498000000000004E-4</v>
      </c>
      <c r="F12">
        <v>6.54</v>
      </c>
      <c r="G12">
        <f t="shared" si="0"/>
        <v>0.10461514388390381</v>
      </c>
      <c r="H12">
        <f t="shared" si="10"/>
        <v>7.3821347052556191E-2</v>
      </c>
      <c r="I12">
        <f t="shared" si="1"/>
        <v>2.331527301532672E-3</v>
      </c>
      <c r="J12">
        <f t="shared" si="2"/>
        <v>9.0542638333237058E-2</v>
      </c>
      <c r="K12">
        <f t="shared" si="3"/>
        <v>2.6153785970975951E-2</v>
      </c>
      <c r="L12">
        <f t="shared" si="4"/>
        <v>1.8455336763139048E-2</v>
      </c>
      <c r="M12">
        <f t="shared" si="5"/>
        <v>5.82881825383168E-4</v>
      </c>
      <c r="N12">
        <f t="shared" si="6"/>
        <v>2.2635659583309264E-2</v>
      </c>
      <c r="P12">
        <f t="shared" si="7"/>
        <v>6.7827664142807428E-2</v>
      </c>
      <c r="Q12">
        <f t="shared" si="8"/>
        <v>0</v>
      </c>
      <c r="R12">
        <f t="shared" si="9"/>
        <v>6.7827664142807428E-2</v>
      </c>
      <c r="S12">
        <f t="shared" si="11"/>
        <v>73</v>
      </c>
    </row>
    <row r="13" spans="1:19" x14ac:dyDescent="0.3">
      <c r="A13">
        <v>4767</v>
      </c>
      <c r="B13" t="str">
        <v>My Bestfriend Girlfriend</v>
      </c>
      <c r="C13">
        <v>0.75</v>
      </c>
      <c r="D13">
        <v>16.6666666666666</v>
      </c>
      <c r="E13">
        <v>3.6060509999999997E-2</v>
      </c>
      <c r="F13">
        <v>7</v>
      </c>
      <c r="G13">
        <f t="shared" si="0"/>
        <v>0.10461514388390381</v>
      </c>
      <c r="H13">
        <f t="shared" si="10"/>
        <v>3.6910673526277984E-2</v>
      </c>
      <c r="I13">
        <f t="shared" si="1"/>
        <v>0.11759218939297872</v>
      </c>
      <c r="J13">
        <f t="shared" si="2"/>
        <v>9.6911080784810311E-2</v>
      </c>
      <c r="K13">
        <f t="shared" si="3"/>
        <v>2.6153785970975951E-2</v>
      </c>
      <c r="L13">
        <f t="shared" si="4"/>
        <v>9.2276683815694961E-3</v>
      </c>
      <c r="M13">
        <f t="shared" si="5"/>
        <v>2.939804734824468E-2</v>
      </c>
      <c r="N13">
        <f t="shared" si="6"/>
        <v>2.4227770196202578E-2</v>
      </c>
      <c r="P13">
        <f t="shared" si="7"/>
        <v>8.9007271896992701E-2</v>
      </c>
      <c r="Q13">
        <f t="shared" si="8"/>
        <v>0</v>
      </c>
      <c r="R13">
        <f t="shared" si="9"/>
        <v>8.9007271896992701E-2</v>
      </c>
      <c r="S13">
        <f t="shared" si="11"/>
        <v>36</v>
      </c>
    </row>
    <row r="14" spans="1:19" x14ac:dyDescent="0.3">
      <c r="A14">
        <v>5208</v>
      </c>
      <c r="B14" t="str">
        <v>Ore no Imouto ga Konna ni Kawaii Wake ga Nai â€“ Ayase IF</v>
      </c>
      <c r="C14">
        <v>0.75</v>
      </c>
      <c r="D14">
        <v>16.6666666666666</v>
      </c>
      <c r="E14">
        <v>4.6770539999999999E-3</v>
      </c>
      <c r="F14">
        <v>7</v>
      </c>
      <c r="G14">
        <f t="shared" si="0"/>
        <v>0.10461514388390381</v>
      </c>
      <c r="H14">
        <f t="shared" si="10"/>
        <v>3.6910673526277984E-2</v>
      </c>
      <c r="I14">
        <f t="shared" si="1"/>
        <v>1.5251726050718327E-2</v>
      </c>
      <c r="J14">
        <f t="shared" si="2"/>
        <v>9.6911080784810311E-2</v>
      </c>
      <c r="K14">
        <f t="shared" si="3"/>
        <v>2.6153785970975951E-2</v>
      </c>
      <c r="L14">
        <f t="shared" si="4"/>
        <v>9.2276683815694961E-3</v>
      </c>
      <c r="M14">
        <f t="shared" si="5"/>
        <v>3.8129315126795818E-3</v>
      </c>
      <c r="N14">
        <f t="shared" si="6"/>
        <v>2.4227770196202578E-2</v>
      </c>
      <c r="P14">
        <f t="shared" si="7"/>
        <v>6.3422156061427606E-2</v>
      </c>
      <c r="Q14">
        <f t="shared" si="8"/>
        <v>0</v>
      </c>
      <c r="R14">
        <f t="shared" si="9"/>
        <v>6.3422156061427606E-2</v>
      </c>
      <c r="S14">
        <f t="shared" si="11"/>
        <v>81</v>
      </c>
    </row>
    <row r="15" spans="1:19" x14ac:dyDescent="0.3">
      <c r="A15">
        <v>1745</v>
      </c>
      <c r="B15" t="str">
        <v>Child of Light</v>
      </c>
      <c r="C15">
        <v>0.734375</v>
      </c>
      <c r="D15">
        <v>83.3333333333333</v>
      </c>
      <c r="E15">
        <v>4.3725115815194698E-2</v>
      </c>
      <c r="F15">
        <v>7</v>
      </c>
      <c r="G15">
        <f t="shared" si="0"/>
        <v>0.1024356617196558</v>
      </c>
      <c r="H15">
        <f t="shared" si="10"/>
        <v>0.18455336763139057</v>
      </c>
      <c r="I15">
        <f t="shared" si="1"/>
        <v>0.14258622798652335</v>
      </c>
      <c r="J15">
        <f t="shared" si="2"/>
        <v>9.6911080784810311E-2</v>
      </c>
      <c r="K15">
        <f t="shared" si="3"/>
        <v>2.5608915429913951E-2</v>
      </c>
      <c r="L15">
        <f t="shared" si="4"/>
        <v>4.6138341907847644E-2</v>
      </c>
      <c r="M15">
        <f t="shared" si="5"/>
        <v>3.5646556996630836E-2</v>
      </c>
      <c r="N15">
        <f t="shared" si="6"/>
        <v>2.4227770196202578E-2</v>
      </c>
      <c r="P15">
        <f t="shared" si="7"/>
        <v>0.13162158453059503</v>
      </c>
      <c r="Q15">
        <f t="shared" si="8"/>
        <v>0</v>
      </c>
      <c r="R15">
        <f t="shared" si="9"/>
        <v>0.13162158453059503</v>
      </c>
      <c r="S15">
        <f t="shared" si="11"/>
        <v>7</v>
      </c>
    </row>
    <row r="16" spans="1:19" x14ac:dyDescent="0.3">
      <c r="A16">
        <v>7012</v>
      </c>
      <c r="B16" t="str">
        <v>The Holy Knightâ€™s Dark Road</v>
      </c>
      <c r="C16">
        <v>0.734375</v>
      </c>
      <c r="D16">
        <v>83.3333333333333</v>
      </c>
      <c r="E16">
        <v>1.0239209999999999E-3</v>
      </c>
      <c r="F16">
        <v>7.9</v>
      </c>
      <c r="G16">
        <f t="shared" si="0"/>
        <v>0.1024356617196558</v>
      </c>
      <c r="H16">
        <f t="shared" si="10"/>
        <v>0.18455336763139057</v>
      </c>
      <c r="I16">
        <f t="shared" si="1"/>
        <v>3.3389741896453534E-3</v>
      </c>
      <c r="J16">
        <f t="shared" si="2"/>
        <v>0.1093710768857145</v>
      </c>
      <c r="K16">
        <f t="shared" si="3"/>
        <v>2.5608915429913951E-2</v>
      </c>
      <c r="L16">
        <f t="shared" si="4"/>
        <v>4.6138341907847644E-2</v>
      </c>
      <c r="M16">
        <f t="shared" si="5"/>
        <v>8.3474354741133836E-4</v>
      </c>
      <c r="N16">
        <f t="shared" si="6"/>
        <v>2.7342769221428625E-2</v>
      </c>
      <c r="P16">
        <f t="shared" si="7"/>
        <v>9.9924770106601557E-2</v>
      </c>
      <c r="Q16">
        <f t="shared" si="8"/>
        <v>0</v>
      </c>
      <c r="R16">
        <f t="shared" si="9"/>
        <v>9.9924770106601557E-2</v>
      </c>
      <c r="S16">
        <f t="shared" si="11"/>
        <v>24</v>
      </c>
    </row>
    <row r="17" spans="1:19" x14ac:dyDescent="0.3">
      <c r="A17">
        <v>5250</v>
      </c>
      <c r="B17" t="str">
        <v>Saikyou no Shokugyou wa Yuusha demo Kenja demo naku Kanteishi (Kari) rashii desu yo?</v>
      </c>
      <c r="C17">
        <v>0.734375</v>
      </c>
      <c r="D17">
        <v>66.6666666666666</v>
      </c>
      <c r="E17">
        <v>1.5786102999999999E-2</v>
      </c>
      <c r="F17">
        <v>7.8</v>
      </c>
      <c r="G17">
        <f t="shared" si="0"/>
        <v>0.1024356617196558</v>
      </c>
      <c r="H17">
        <f t="shared" si="10"/>
        <v>0.14764269410511238</v>
      </c>
      <c r="I17">
        <f t="shared" si="1"/>
        <v>5.147798557904671E-2</v>
      </c>
      <c r="J17">
        <f t="shared" si="2"/>
        <v>0.10798663287450291</v>
      </c>
      <c r="K17">
        <f t="shared" si="3"/>
        <v>2.5608915429913951E-2</v>
      </c>
      <c r="L17">
        <f t="shared" si="4"/>
        <v>3.6910673526278096E-2</v>
      </c>
      <c r="M17">
        <f t="shared" si="5"/>
        <v>1.2869496394761678E-2</v>
      </c>
      <c r="N17">
        <f t="shared" si="6"/>
        <v>2.6996658218625728E-2</v>
      </c>
      <c r="P17">
        <f t="shared" si="7"/>
        <v>0.10238574356957944</v>
      </c>
      <c r="Q17">
        <f t="shared" si="8"/>
        <v>0</v>
      </c>
      <c r="R17">
        <f t="shared" si="9"/>
        <v>0.10238574356957944</v>
      </c>
      <c r="S17">
        <f t="shared" si="11"/>
        <v>19</v>
      </c>
    </row>
    <row r="18" spans="1:19" x14ac:dyDescent="0.3">
      <c r="A18">
        <v>1857</v>
      </c>
      <c r="B18" t="str">
        <v>Eiyuu Sagi â€“ Deshi ga Saikyou Dakaratte Shishou Made Tsuyoi to Omouna yo!?</v>
      </c>
      <c r="C18">
        <v>0.734375</v>
      </c>
      <c r="D18">
        <v>50</v>
      </c>
      <c r="E18">
        <v>8.3573099999999997E-3</v>
      </c>
      <c r="F18">
        <v>7</v>
      </c>
      <c r="G18">
        <f t="shared" si="0"/>
        <v>0.1024356617196558</v>
      </c>
      <c r="H18">
        <f t="shared" si="10"/>
        <v>0.1107320205788344</v>
      </c>
      <c r="I18">
        <f t="shared" si="1"/>
        <v>2.7252925162063294E-2</v>
      </c>
      <c r="J18">
        <f t="shared" si="2"/>
        <v>9.6911080784810311E-2</v>
      </c>
      <c r="K18">
        <f t="shared" si="3"/>
        <v>2.5608915429913951E-2</v>
      </c>
      <c r="L18">
        <f t="shared" si="4"/>
        <v>2.7683005144708599E-2</v>
      </c>
      <c r="M18">
        <f t="shared" si="5"/>
        <v>6.8132312905158235E-3</v>
      </c>
      <c r="N18">
        <f t="shared" si="6"/>
        <v>2.4227770196202578E-2</v>
      </c>
      <c r="P18">
        <f t="shared" si="7"/>
        <v>8.4332922061340951E-2</v>
      </c>
      <c r="Q18">
        <f t="shared" si="8"/>
        <v>0</v>
      </c>
      <c r="R18">
        <f t="shared" si="9"/>
        <v>8.4332922061340951E-2</v>
      </c>
      <c r="S18">
        <f t="shared" si="11"/>
        <v>47</v>
      </c>
    </row>
    <row r="19" spans="1:19" x14ac:dyDescent="0.3">
      <c r="A19">
        <v>4275</v>
      </c>
      <c r="B19" t="str">
        <v>Alma (Shinji Mito)</v>
      </c>
      <c r="C19">
        <v>0.734375</v>
      </c>
      <c r="D19">
        <v>33.3333333333333</v>
      </c>
      <c r="E19">
        <v>3.9582769999999996E-3</v>
      </c>
      <c r="F19">
        <v>7</v>
      </c>
      <c r="G19">
        <f t="shared" si="0"/>
        <v>0.1024356617196558</v>
      </c>
      <c r="H19">
        <f t="shared" si="10"/>
        <v>7.3821347052556191E-2</v>
      </c>
      <c r="I19">
        <f t="shared" si="1"/>
        <v>1.2907816851560658E-2</v>
      </c>
      <c r="J19">
        <f t="shared" si="2"/>
        <v>9.6911080784810311E-2</v>
      </c>
      <c r="K19">
        <f t="shared" si="3"/>
        <v>2.5608915429913951E-2</v>
      </c>
      <c r="L19">
        <f t="shared" si="4"/>
        <v>1.8455336763139048E-2</v>
      </c>
      <c r="M19">
        <f t="shared" si="5"/>
        <v>3.2269542128901645E-3</v>
      </c>
      <c r="N19">
        <f t="shared" si="6"/>
        <v>2.4227770196202578E-2</v>
      </c>
      <c r="P19">
        <f t="shared" si="7"/>
        <v>7.1518976602145748E-2</v>
      </c>
      <c r="Q19">
        <f t="shared" si="8"/>
        <v>0</v>
      </c>
      <c r="R19">
        <f t="shared" si="9"/>
        <v>7.1518976602145748E-2</v>
      </c>
      <c r="S19">
        <f t="shared" si="11"/>
        <v>65</v>
      </c>
    </row>
    <row r="20" spans="1:19" x14ac:dyDescent="0.3">
      <c r="A20">
        <v>6067</v>
      </c>
      <c r="B20" t="str">
        <v>Pashiri na Boku to Koisuru Banchou-san</v>
      </c>
      <c r="C20">
        <v>0.734375</v>
      </c>
      <c r="D20">
        <v>16.6666666666666</v>
      </c>
      <c r="E20">
        <v>3.4691881000000001E-2</v>
      </c>
      <c r="F20">
        <v>8</v>
      </c>
      <c r="G20">
        <f t="shared" si="0"/>
        <v>0.1024356617196558</v>
      </c>
      <c r="H20">
        <f t="shared" si="10"/>
        <v>3.6910673526277984E-2</v>
      </c>
      <c r="I20">
        <f t="shared" si="1"/>
        <v>0.11312913325270997</v>
      </c>
      <c r="J20">
        <f t="shared" si="2"/>
        <v>0.11075552089692607</v>
      </c>
      <c r="K20">
        <f t="shared" si="3"/>
        <v>2.5608915429913951E-2</v>
      </c>
      <c r="L20">
        <f t="shared" si="4"/>
        <v>9.2276683815694961E-3</v>
      </c>
      <c r="M20">
        <f t="shared" si="5"/>
        <v>2.8282283313177493E-2</v>
      </c>
      <c r="N20">
        <f t="shared" si="6"/>
        <v>2.7688880224231518E-2</v>
      </c>
      <c r="P20">
        <f t="shared" si="7"/>
        <v>9.0807747348892465E-2</v>
      </c>
      <c r="Q20">
        <f t="shared" si="8"/>
        <v>0</v>
      </c>
      <c r="R20">
        <f t="shared" si="9"/>
        <v>9.0807747348892465E-2</v>
      </c>
      <c r="S20">
        <f t="shared" si="11"/>
        <v>32</v>
      </c>
    </row>
    <row r="21" spans="1:19" x14ac:dyDescent="0.3">
      <c r="A21">
        <v>5859</v>
      </c>
      <c r="B21" t="str">
        <v>Medusa-san Mitsumenaide</v>
      </c>
      <c r="C21">
        <v>0.734375</v>
      </c>
      <c r="D21">
        <v>16.6666666666666</v>
      </c>
      <c r="E21">
        <v>1.1475280000000001E-3</v>
      </c>
      <c r="F21">
        <v>7.55</v>
      </c>
      <c r="G21">
        <f t="shared" si="0"/>
        <v>0.1024356617196558</v>
      </c>
      <c r="H21">
        <f t="shared" si="10"/>
        <v>3.6910673526277984E-2</v>
      </c>
      <c r="I21">
        <f t="shared" si="1"/>
        <v>3.7420527305283844E-3</v>
      </c>
      <c r="J21">
        <f t="shared" si="2"/>
        <v>0.10452552284647397</v>
      </c>
      <c r="K21">
        <f t="shared" si="3"/>
        <v>2.5608915429913951E-2</v>
      </c>
      <c r="L21">
        <f t="shared" si="4"/>
        <v>9.2276683815694961E-3</v>
      </c>
      <c r="M21">
        <f t="shared" si="5"/>
        <v>9.3551318263209609E-4</v>
      </c>
      <c r="N21">
        <f t="shared" si="6"/>
        <v>2.6131380711618492E-2</v>
      </c>
      <c r="P21">
        <f t="shared" si="7"/>
        <v>6.1903477705734039E-2</v>
      </c>
      <c r="Q21">
        <f t="shared" si="8"/>
        <v>0</v>
      </c>
      <c r="R21">
        <f t="shared" si="9"/>
        <v>6.1903477705734039E-2</v>
      </c>
      <c r="S21">
        <f t="shared" si="11"/>
        <v>86</v>
      </c>
    </row>
    <row r="22" spans="1:19" x14ac:dyDescent="0.3">
      <c r="A22">
        <v>3219</v>
      </c>
      <c r="B22" t="str">
        <v>The Sheep Princess in Wolfâ€™s Clothing</v>
      </c>
      <c r="C22">
        <v>0.734375</v>
      </c>
      <c r="D22">
        <v>16.6666666666666</v>
      </c>
      <c r="E22">
        <v>9.846290000000001E-4</v>
      </c>
      <c r="F22">
        <v>7</v>
      </c>
      <c r="G22">
        <f t="shared" si="0"/>
        <v>0.1024356617196558</v>
      </c>
      <c r="H22">
        <f t="shared" si="10"/>
        <v>3.6910673526277984E-2</v>
      </c>
      <c r="I22">
        <f t="shared" si="1"/>
        <v>3.2108442129581438E-3</v>
      </c>
      <c r="J22">
        <f t="shared" si="2"/>
        <v>9.6911080784810311E-2</v>
      </c>
      <c r="K22">
        <f t="shared" si="3"/>
        <v>2.5608915429913951E-2</v>
      </c>
      <c r="L22">
        <f t="shared" si="4"/>
        <v>9.2276683815694961E-3</v>
      </c>
      <c r="M22">
        <f t="shared" si="5"/>
        <v>8.0271105323953594E-4</v>
      </c>
      <c r="N22">
        <f t="shared" si="6"/>
        <v>2.4227770196202578E-2</v>
      </c>
      <c r="P22">
        <f t="shared" si="7"/>
        <v>5.986706506092556E-2</v>
      </c>
      <c r="Q22">
        <f t="shared" si="8"/>
        <v>0</v>
      </c>
      <c r="R22">
        <f t="shared" si="9"/>
        <v>5.986706506092556E-2</v>
      </c>
      <c r="S22">
        <f t="shared" si="11"/>
        <v>90</v>
      </c>
    </row>
    <row r="23" spans="1:19" x14ac:dyDescent="0.3">
      <c r="A23">
        <v>5434</v>
      </c>
      <c r="B23" t="str">
        <v>Yandere x Stalker</v>
      </c>
      <c r="C23">
        <v>0.734375</v>
      </c>
      <c r="D23">
        <v>0</v>
      </c>
      <c r="E23">
        <v>2.6863171309583201E-2</v>
      </c>
      <c r="F23">
        <v>7</v>
      </c>
      <c r="G23">
        <f t="shared" si="0"/>
        <v>0.1024356617196558</v>
      </c>
      <c r="H23">
        <f t="shared" si="10"/>
        <v>0</v>
      </c>
      <c r="I23">
        <f t="shared" si="1"/>
        <v>8.7599957081376287E-2</v>
      </c>
      <c r="J23">
        <f t="shared" si="2"/>
        <v>9.6911080784810311E-2</v>
      </c>
      <c r="K23">
        <f t="shared" si="3"/>
        <v>2.5608915429913951E-2</v>
      </c>
      <c r="L23">
        <f t="shared" si="4"/>
        <v>0</v>
      </c>
      <c r="M23">
        <f t="shared" si="5"/>
        <v>2.1899989270344072E-2</v>
      </c>
      <c r="N23">
        <f t="shared" si="6"/>
        <v>2.4227770196202578E-2</v>
      </c>
      <c r="P23">
        <f t="shared" si="7"/>
        <v>7.17366748964606E-2</v>
      </c>
      <c r="Q23">
        <f t="shared" si="8"/>
        <v>0</v>
      </c>
      <c r="R23">
        <f t="shared" si="9"/>
        <v>7.17366748964606E-2</v>
      </c>
      <c r="S23">
        <f t="shared" si="11"/>
        <v>63</v>
      </c>
    </row>
    <row r="24" spans="1:19" x14ac:dyDescent="0.3">
      <c r="A24">
        <v>7019</v>
      </c>
      <c r="B24" t="str">
        <v>Tokushu Seiheki Kyoushitsu e Youkoso</v>
      </c>
      <c r="C24">
        <v>0.734375</v>
      </c>
      <c r="D24">
        <v>0</v>
      </c>
      <c r="E24">
        <v>2.0215800157771802E-2</v>
      </c>
      <c r="F24">
        <v>7</v>
      </c>
      <c r="G24">
        <f t="shared" si="0"/>
        <v>0.1024356617196558</v>
      </c>
      <c r="H24">
        <f t="shared" si="10"/>
        <v>0</v>
      </c>
      <c r="I24">
        <f t="shared" si="1"/>
        <v>6.5923088743983685E-2</v>
      </c>
      <c r="J24">
        <f t="shared" si="2"/>
        <v>9.6911080784810311E-2</v>
      </c>
      <c r="K24">
        <f t="shared" si="3"/>
        <v>2.5608915429913951E-2</v>
      </c>
      <c r="L24">
        <f t="shared" si="4"/>
        <v>0</v>
      </c>
      <c r="M24">
        <f t="shared" si="5"/>
        <v>1.6480772185995921E-2</v>
      </c>
      <c r="N24">
        <f t="shared" si="6"/>
        <v>2.4227770196202578E-2</v>
      </c>
      <c r="P24">
        <f t="shared" si="7"/>
        <v>6.6317457812112457E-2</v>
      </c>
      <c r="Q24">
        <f t="shared" si="8"/>
        <v>0</v>
      </c>
      <c r="R24">
        <f t="shared" si="9"/>
        <v>6.6317457812112457E-2</v>
      </c>
      <c r="S24">
        <f t="shared" si="11"/>
        <v>77</v>
      </c>
    </row>
    <row r="25" spans="1:19" x14ac:dyDescent="0.3">
      <c r="A25">
        <v>768</v>
      </c>
      <c r="B25" t="str">
        <v>Kusuriya no Hitorigoto</v>
      </c>
      <c r="C25">
        <v>0.734375</v>
      </c>
      <c r="D25">
        <v>0</v>
      </c>
      <c r="E25">
        <v>1.116667E-3</v>
      </c>
      <c r="F25">
        <v>8.2100000000000009</v>
      </c>
      <c r="G25">
        <f t="shared" si="0"/>
        <v>0.1024356617196558</v>
      </c>
      <c r="H25">
        <f t="shared" si="10"/>
        <v>0</v>
      </c>
      <c r="I25">
        <f t="shared" si="1"/>
        <v>3.6414159797764755E-3</v>
      </c>
      <c r="J25">
        <f t="shared" si="2"/>
        <v>0.11366285332047039</v>
      </c>
      <c r="K25">
        <f t="shared" si="3"/>
        <v>2.5608915429913951E-2</v>
      </c>
      <c r="L25">
        <f t="shared" si="4"/>
        <v>0</v>
      </c>
      <c r="M25">
        <f t="shared" si="5"/>
        <v>9.1035399494411888E-4</v>
      </c>
      <c r="N25">
        <f t="shared" si="6"/>
        <v>2.8415713330117599E-2</v>
      </c>
      <c r="P25">
        <f t="shared" si="7"/>
        <v>5.4934982754975673E-2</v>
      </c>
      <c r="Q25">
        <f t="shared" si="8"/>
        <v>0</v>
      </c>
      <c r="R25">
        <f t="shared" si="9"/>
        <v>5.4934982754975673E-2</v>
      </c>
      <c r="S25">
        <f t="shared" si="11"/>
        <v>94</v>
      </c>
    </row>
    <row r="26" spans="1:19" x14ac:dyDescent="0.3">
      <c r="A26">
        <v>4521</v>
      </c>
      <c r="B26" t="str">
        <v>Ankoku Kishi no Ore desu Ga Saikyou no Seikishi wo Mezashimasu</v>
      </c>
      <c r="C26">
        <v>0.71875</v>
      </c>
      <c r="D26">
        <v>83.3333333333333</v>
      </c>
      <c r="E26">
        <v>5.0733982278356397E-2</v>
      </c>
      <c r="F26">
        <v>7.89</v>
      </c>
      <c r="G26">
        <f t="shared" si="0"/>
        <v>0.10025617955540782</v>
      </c>
      <c r="H26">
        <f t="shared" si="10"/>
        <v>0.18455336763139057</v>
      </c>
      <c r="I26">
        <f t="shared" si="1"/>
        <v>0.16544192116907144</v>
      </c>
      <c r="J26">
        <f t="shared" si="2"/>
        <v>0.10923263248459333</v>
      </c>
      <c r="K26">
        <f t="shared" si="3"/>
        <v>2.5064044888851954E-2</v>
      </c>
      <c r="L26">
        <f t="shared" si="4"/>
        <v>4.6138341907847644E-2</v>
      </c>
      <c r="M26">
        <f t="shared" si="5"/>
        <v>4.1360480292267861E-2</v>
      </c>
      <c r="N26">
        <f t="shared" si="6"/>
        <v>2.7308158121148333E-2</v>
      </c>
      <c r="P26">
        <f t="shared" si="7"/>
        <v>0.1398710252101158</v>
      </c>
      <c r="Q26">
        <f t="shared" si="8"/>
        <v>0</v>
      </c>
      <c r="R26">
        <f t="shared" si="9"/>
        <v>0.1398710252101158</v>
      </c>
      <c r="S26">
        <f t="shared" si="11"/>
        <v>5</v>
      </c>
    </row>
    <row r="27" spans="1:19" x14ac:dyDescent="0.3">
      <c r="A27">
        <v>5636</v>
      </c>
      <c r="B27" t="str">
        <v>Seven Knights: Alkaid</v>
      </c>
      <c r="C27">
        <v>0.71875</v>
      </c>
      <c r="D27">
        <v>83.3333333333333</v>
      </c>
      <c r="E27">
        <v>1.6644106987070199E-2</v>
      </c>
      <c r="F27">
        <v>7</v>
      </c>
      <c r="G27">
        <f t="shared" si="0"/>
        <v>0.10025617955540782</v>
      </c>
      <c r="H27">
        <f t="shared" si="10"/>
        <v>0.18455336763139057</v>
      </c>
      <c r="I27">
        <f t="shared" si="1"/>
        <v>5.4275909605841943E-2</v>
      </c>
      <c r="J27">
        <f t="shared" si="2"/>
        <v>9.6911080784810311E-2</v>
      </c>
      <c r="K27">
        <f t="shared" si="3"/>
        <v>2.5064044888851954E-2</v>
      </c>
      <c r="L27">
        <f t="shared" si="4"/>
        <v>4.6138341907847644E-2</v>
      </c>
      <c r="M27">
        <f t="shared" si="5"/>
        <v>1.3568977401460486E-2</v>
      </c>
      <c r="N27">
        <f t="shared" si="6"/>
        <v>2.4227770196202578E-2</v>
      </c>
      <c r="P27">
        <f t="shared" si="7"/>
        <v>0.10899913439436267</v>
      </c>
      <c r="Q27">
        <f t="shared" si="8"/>
        <v>0</v>
      </c>
      <c r="R27">
        <f t="shared" si="9"/>
        <v>0.10899913439436267</v>
      </c>
      <c r="S27">
        <f t="shared" si="11"/>
        <v>13</v>
      </c>
    </row>
    <row r="28" spans="1:19" x14ac:dyDescent="0.3">
      <c r="A28">
        <v>1284</v>
      </c>
      <c r="B28" t="str">
        <v>The Breaker Eternal Force</v>
      </c>
      <c r="C28">
        <v>0.71875</v>
      </c>
      <c r="D28">
        <v>66.6666666666666</v>
      </c>
      <c r="E28">
        <v>2.0496189117123899E-2</v>
      </c>
      <c r="F28">
        <v>7.9</v>
      </c>
      <c r="G28">
        <f t="shared" si="0"/>
        <v>0.10025617955540782</v>
      </c>
      <c r="H28">
        <f t="shared" si="10"/>
        <v>0.14764269410511238</v>
      </c>
      <c r="I28">
        <f t="shared" si="1"/>
        <v>6.6837428325199594E-2</v>
      </c>
      <c r="J28">
        <f t="shared" si="2"/>
        <v>0.1093710768857145</v>
      </c>
      <c r="K28">
        <f t="shared" si="3"/>
        <v>2.5064044888851954E-2</v>
      </c>
      <c r="L28">
        <f t="shared" si="4"/>
        <v>3.6910673526278096E-2</v>
      </c>
      <c r="M28">
        <f t="shared" si="5"/>
        <v>1.6709357081299898E-2</v>
      </c>
      <c r="N28">
        <f t="shared" si="6"/>
        <v>2.7342769221428625E-2</v>
      </c>
      <c r="P28">
        <f t="shared" si="7"/>
        <v>0.10602684471785857</v>
      </c>
      <c r="Q28">
        <f t="shared" si="8"/>
        <v>0</v>
      </c>
      <c r="R28">
        <f t="shared" si="9"/>
        <v>0.10602684471785857</v>
      </c>
      <c r="S28">
        <f t="shared" si="11"/>
        <v>14</v>
      </c>
    </row>
    <row r="29" spans="1:19" x14ac:dyDescent="0.3">
      <c r="A29">
        <v>82</v>
      </c>
      <c r="B29" t="str">
        <v>The Demon Prince Goes to the Academy</v>
      </c>
      <c r="C29">
        <v>0.71875</v>
      </c>
      <c r="D29">
        <v>66.6666666666666</v>
      </c>
      <c r="E29">
        <v>1.463567E-3</v>
      </c>
      <c r="F29">
        <v>7</v>
      </c>
      <c r="G29">
        <f t="shared" si="0"/>
        <v>0.10025617955540782</v>
      </c>
      <c r="H29">
        <f t="shared" si="10"/>
        <v>0.14764269410511238</v>
      </c>
      <c r="I29">
        <f t="shared" si="1"/>
        <v>4.7726459734849479E-3</v>
      </c>
      <c r="J29">
        <f t="shared" si="2"/>
        <v>9.6911080784810311E-2</v>
      </c>
      <c r="K29">
        <f t="shared" si="3"/>
        <v>2.5064044888851954E-2</v>
      </c>
      <c r="L29">
        <f t="shared" si="4"/>
        <v>3.6910673526278096E-2</v>
      </c>
      <c r="M29">
        <f t="shared" si="5"/>
        <v>1.193161493371237E-3</v>
      </c>
      <c r="N29">
        <f t="shared" si="6"/>
        <v>2.4227770196202578E-2</v>
      </c>
      <c r="P29">
        <f t="shared" si="7"/>
        <v>8.7395650104703862E-2</v>
      </c>
      <c r="Q29">
        <f t="shared" si="8"/>
        <v>0</v>
      </c>
      <c r="R29">
        <f t="shared" si="9"/>
        <v>8.7395650104703862E-2</v>
      </c>
      <c r="S29">
        <f t="shared" si="11"/>
        <v>39</v>
      </c>
    </row>
    <row r="30" spans="1:19" x14ac:dyDescent="0.3">
      <c r="A30">
        <v>1830</v>
      </c>
      <c r="B30" t="str">
        <v>Rooster Fighter</v>
      </c>
      <c r="C30">
        <v>0.71875</v>
      </c>
      <c r="D30">
        <v>66.6666666666666</v>
      </c>
      <c r="E30">
        <v>1.1151679999999999E-3</v>
      </c>
      <c r="F30">
        <v>7</v>
      </c>
      <c r="G30">
        <f t="shared" si="0"/>
        <v>0.10025617955540782</v>
      </c>
      <c r="H30">
        <f t="shared" si="10"/>
        <v>0.14764269410511238</v>
      </c>
      <c r="I30">
        <f t="shared" si="1"/>
        <v>3.6365277879039787E-3</v>
      </c>
      <c r="J30">
        <f t="shared" si="2"/>
        <v>9.6911080784810311E-2</v>
      </c>
      <c r="K30">
        <f t="shared" si="3"/>
        <v>2.5064044888851954E-2</v>
      </c>
      <c r="L30">
        <f t="shared" si="4"/>
        <v>3.6910673526278096E-2</v>
      </c>
      <c r="M30">
        <f t="shared" si="5"/>
        <v>9.0913194697599467E-4</v>
      </c>
      <c r="N30">
        <f t="shared" si="6"/>
        <v>2.4227770196202578E-2</v>
      </c>
      <c r="P30">
        <f t="shared" si="7"/>
        <v>8.7111620558308622E-2</v>
      </c>
      <c r="Q30">
        <f t="shared" si="8"/>
        <v>0</v>
      </c>
      <c r="R30">
        <f t="shared" si="9"/>
        <v>8.7111620558308622E-2</v>
      </c>
      <c r="S30">
        <f t="shared" si="11"/>
        <v>41</v>
      </c>
    </row>
    <row r="31" spans="1:19" x14ac:dyDescent="0.3">
      <c r="A31">
        <v>1678</v>
      </c>
      <c r="B31" t="str">
        <v>The Invincible of the East</v>
      </c>
      <c r="C31">
        <v>0.71875</v>
      </c>
      <c r="D31">
        <v>50</v>
      </c>
      <c r="E31">
        <v>5.3003674000000001E-2</v>
      </c>
      <c r="F31">
        <v>8.1</v>
      </c>
      <c r="G31">
        <f t="shared" si="0"/>
        <v>0.10025617955540782</v>
      </c>
      <c r="H31">
        <f t="shared" si="10"/>
        <v>0.1107320205788344</v>
      </c>
      <c r="I31">
        <f t="shared" si="1"/>
        <v>0.17284331451584303</v>
      </c>
      <c r="J31">
        <f t="shared" si="2"/>
        <v>0.11213996490813764</v>
      </c>
      <c r="K31">
        <f t="shared" si="3"/>
        <v>2.5064044888851954E-2</v>
      </c>
      <c r="L31">
        <f t="shared" si="4"/>
        <v>2.7683005144708599E-2</v>
      </c>
      <c r="M31">
        <f t="shared" si="5"/>
        <v>4.3210828628960758E-2</v>
      </c>
      <c r="N31">
        <f t="shared" si="6"/>
        <v>2.8034991227034411E-2</v>
      </c>
      <c r="P31">
        <f t="shared" si="7"/>
        <v>0.12399286988955573</v>
      </c>
      <c r="Q31">
        <f t="shared" si="8"/>
        <v>0</v>
      </c>
      <c r="R31">
        <f t="shared" si="9"/>
        <v>0.12399286988955573</v>
      </c>
      <c r="S31">
        <f t="shared" si="11"/>
        <v>8</v>
      </c>
    </row>
    <row r="32" spans="1:19" x14ac:dyDescent="0.3">
      <c r="A32">
        <v>2288</v>
      </c>
      <c r="B32" t="str">
        <v>The Fate Of The Slain Monster</v>
      </c>
      <c r="C32">
        <v>0.71875</v>
      </c>
      <c r="D32">
        <v>50</v>
      </c>
      <c r="E32">
        <v>5.1681196999999998E-2</v>
      </c>
      <c r="F32">
        <v>7</v>
      </c>
      <c r="G32">
        <f t="shared" si="0"/>
        <v>0.10025617955540782</v>
      </c>
      <c r="H32">
        <f t="shared" si="10"/>
        <v>0.1107320205788344</v>
      </c>
      <c r="I32">
        <f t="shared" si="1"/>
        <v>0.16853075859658792</v>
      </c>
      <c r="J32">
        <f t="shared" si="2"/>
        <v>9.6911080784810311E-2</v>
      </c>
      <c r="K32">
        <f t="shared" si="3"/>
        <v>2.5064044888851954E-2</v>
      </c>
      <c r="L32">
        <f t="shared" si="4"/>
        <v>2.7683005144708599E-2</v>
      </c>
      <c r="M32">
        <f t="shared" si="5"/>
        <v>4.213268964914698E-2</v>
      </c>
      <c r="N32">
        <f t="shared" si="6"/>
        <v>2.4227770196202578E-2</v>
      </c>
      <c r="P32">
        <f t="shared" si="7"/>
        <v>0.11910750987891011</v>
      </c>
      <c r="Q32">
        <f t="shared" si="8"/>
        <v>0</v>
      </c>
      <c r="R32">
        <f t="shared" si="9"/>
        <v>0.11910750987891011</v>
      </c>
      <c r="S32">
        <f t="shared" si="11"/>
        <v>10</v>
      </c>
    </row>
    <row r="33" spans="1:19" x14ac:dyDescent="0.3">
      <c r="A33">
        <v>4191</v>
      </c>
      <c r="B33" t="str">
        <v>The Witch Controls Her Age and Magic With a Kiss (Toshi to Mahou wa Kiss Shidai)</v>
      </c>
      <c r="C33">
        <v>0.71875</v>
      </c>
      <c r="D33">
        <v>50</v>
      </c>
      <c r="E33">
        <v>3.0151812E-2</v>
      </c>
      <c r="F33">
        <v>7</v>
      </c>
      <c r="G33">
        <f t="shared" si="0"/>
        <v>0.10025617955540782</v>
      </c>
      <c r="H33">
        <f t="shared" si="10"/>
        <v>0.1107320205788344</v>
      </c>
      <c r="I33">
        <f t="shared" si="1"/>
        <v>9.832411098027978E-2</v>
      </c>
      <c r="J33">
        <f t="shared" si="2"/>
        <v>9.6911080784810311E-2</v>
      </c>
      <c r="K33">
        <f t="shared" si="3"/>
        <v>2.5064044888851954E-2</v>
      </c>
      <c r="L33">
        <f t="shared" si="4"/>
        <v>2.7683005144708599E-2</v>
      </c>
      <c r="M33">
        <f t="shared" si="5"/>
        <v>2.4581027745069945E-2</v>
      </c>
      <c r="N33">
        <f t="shared" si="6"/>
        <v>2.4227770196202578E-2</v>
      </c>
      <c r="P33">
        <f t="shared" si="7"/>
        <v>0.10155584797483308</v>
      </c>
      <c r="Q33">
        <f t="shared" si="8"/>
        <v>0</v>
      </c>
      <c r="R33">
        <f t="shared" si="9"/>
        <v>0.10155584797483308</v>
      </c>
      <c r="S33">
        <f t="shared" si="11"/>
        <v>20</v>
      </c>
    </row>
    <row r="34" spans="1:19" x14ac:dyDescent="0.3">
      <c r="A34">
        <v>1952</v>
      </c>
      <c r="B34" t="str">
        <v>Began With a Bang, I Relied on Killing Monsters to Lengthen My Life</v>
      </c>
      <c r="C34">
        <v>0.71875</v>
      </c>
      <c r="D34">
        <v>50</v>
      </c>
      <c r="E34">
        <v>2.2186307745662399E-2</v>
      </c>
      <c r="F34">
        <v>7</v>
      </c>
      <c r="G34">
        <f t="shared" ref="G34:G65" si="12">C34/$C$102</f>
        <v>0.10025617955540782</v>
      </c>
      <c r="H34">
        <f t="shared" ref="H34:H65" si="13">D34/$D$102</f>
        <v>0.1107320205788344</v>
      </c>
      <c r="I34">
        <f t="shared" ref="I34:I65" si="14">E34/$E$102</f>
        <v>7.2348852036725045E-2</v>
      </c>
      <c r="J34">
        <f t="shared" ref="J34:J65" si="15">F34/$F$102</f>
        <v>9.6911080784810311E-2</v>
      </c>
      <c r="K34">
        <f t="shared" ref="K34:K65" si="16">G34*$O$1</f>
        <v>2.5064044888851954E-2</v>
      </c>
      <c r="L34">
        <f t="shared" ref="L34:L65" si="17">H34*$O$1</f>
        <v>2.7683005144708599E-2</v>
      </c>
      <c r="M34">
        <f t="shared" ref="M34:M65" si="18">I34*$O$1</f>
        <v>1.8087213009181261E-2</v>
      </c>
      <c r="N34">
        <f t="shared" ref="N34:N65" si="19">J34*$O$1</f>
        <v>2.4227770196202578E-2</v>
      </c>
      <c r="P34">
        <f t="shared" ref="P34:P65" si="20">SUM(K34:N34)</f>
        <v>9.5062033238944396E-2</v>
      </c>
      <c r="Q34">
        <f t="shared" ref="Q34:Q65" si="21">SUM(O34)</f>
        <v>0</v>
      </c>
      <c r="R34">
        <f t="shared" ref="R34:R65" si="22">P34-Q34</f>
        <v>9.5062033238944396E-2</v>
      </c>
      <c r="S34">
        <f t="shared" ref="S34:S65" si="23">_xlfn.RANK.AVG(R34,$R$2:$R$101,0)</f>
        <v>29</v>
      </c>
    </row>
    <row r="35" spans="1:19" x14ac:dyDescent="0.3">
      <c r="A35">
        <v>3554</v>
      </c>
      <c r="B35" t="str">
        <v>Cultivators In The City</v>
      </c>
      <c r="C35">
        <v>0.71875</v>
      </c>
      <c r="D35">
        <v>50</v>
      </c>
      <c r="E35">
        <v>1.7030343E-2</v>
      </c>
      <c r="F35">
        <v>7</v>
      </c>
      <c r="G35">
        <f t="shared" si="12"/>
        <v>0.10025617955540782</v>
      </c>
      <c r="H35">
        <f t="shared" si="13"/>
        <v>0.1107320205788344</v>
      </c>
      <c r="I35">
        <f t="shared" si="14"/>
        <v>5.5535413101017971E-2</v>
      </c>
      <c r="J35">
        <f t="shared" si="15"/>
        <v>9.6911080784810311E-2</v>
      </c>
      <c r="K35">
        <f t="shared" si="16"/>
        <v>2.5064044888851954E-2</v>
      </c>
      <c r="L35">
        <f t="shared" si="17"/>
        <v>2.7683005144708599E-2</v>
      </c>
      <c r="M35">
        <f t="shared" si="18"/>
        <v>1.3883853275254493E-2</v>
      </c>
      <c r="N35">
        <f t="shared" si="19"/>
        <v>2.4227770196202578E-2</v>
      </c>
      <c r="P35">
        <f t="shared" si="20"/>
        <v>9.0858673505017626E-2</v>
      </c>
      <c r="Q35">
        <f t="shared" si="21"/>
        <v>0</v>
      </c>
      <c r="R35">
        <f t="shared" si="22"/>
        <v>9.0858673505017626E-2</v>
      </c>
      <c r="S35">
        <f t="shared" si="23"/>
        <v>31</v>
      </c>
    </row>
    <row r="36" spans="1:19" x14ac:dyDescent="0.3">
      <c r="A36">
        <v>6430</v>
      </c>
      <c r="B36" t="str">
        <v>Return From the World of Immortals</v>
      </c>
      <c r="C36">
        <v>0.71875</v>
      </c>
      <c r="D36">
        <v>50</v>
      </c>
      <c r="E36">
        <v>4.0218679999999996E-3</v>
      </c>
      <c r="F36">
        <v>7</v>
      </c>
      <c r="G36">
        <f t="shared" si="12"/>
        <v>0.10025617955540782</v>
      </c>
      <c r="H36">
        <f t="shared" si="13"/>
        <v>0.1107320205788344</v>
      </c>
      <c r="I36">
        <f t="shared" si="14"/>
        <v>1.3115185103304434E-2</v>
      </c>
      <c r="J36">
        <f t="shared" si="15"/>
        <v>9.6911080784810311E-2</v>
      </c>
      <c r="K36">
        <f t="shared" si="16"/>
        <v>2.5064044888851954E-2</v>
      </c>
      <c r="L36">
        <f t="shared" si="17"/>
        <v>2.7683005144708599E-2</v>
      </c>
      <c r="M36">
        <f t="shared" si="18"/>
        <v>3.2787962758261085E-3</v>
      </c>
      <c r="N36">
        <f t="shared" si="19"/>
        <v>2.4227770196202578E-2</v>
      </c>
      <c r="P36">
        <f t="shared" si="20"/>
        <v>8.0253616505589237E-2</v>
      </c>
      <c r="Q36">
        <f t="shared" si="21"/>
        <v>0</v>
      </c>
      <c r="R36">
        <f t="shared" si="22"/>
        <v>8.0253616505589237E-2</v>
      </c>
      <c r="S36">
        <f t="shared" si="23"/>
        <v>55</v>
      </c>
    </row>
    <row r="37" spans="1:19" x14ac:dyDescent="0.3">
      <c r="A37">
        <v>7057</v>
      </c>
      <c r="B37" t="str">
        <v>Royal Agent</v>
      </c>
      <c r="C37">
        <v>0.71875</v>
      </c>
      <c r="D37">
        <v>50</v>
      </c>
      <c r="E37">
        <v>5.7064699999999997E-4</v>
      </c>
      <c r="F37">
        <v>7.9</v>
      </c>
      <c r="G37">
        <f t="shared" si="12"/>
        <v>0.10025617955540782</v>
      </c>
      <c r="H37">
        <f t="shared" si="13"/>
        <v>0.1107320205788344</v>
      </c>
      <c r="I37">
        <f t="shared" si="14"/>
        <v>1.8608619262604753E-3</v>
      </c>
      <c r="J37">
        <f t="shared" si="15"/>
        <v>0.1093710768857145</v>
      </c>
      <c r="K37">
        <f t="shared" si="16"/>
        <v>2.5064044888851954E-2</v>
      </c>
      <c r="L37">
        <f t="shared" si="17"/>
        <v>2.7683005144708599E-2</v>
      </c>
      <c r="M37">
        <f t="shared" si="18"/>
        <v>4.6521548156511883E-4</v>
      </c>
      <c r="N37">
        <f t="shared" si="19"/>
        <v>2.7342769221428625E-2</v>
      </c>
      <c r="P37">
        <f t="shared" si="20"/>
        <v>8.0555034736554301E-2</v>
      </c>
      <c r="Q37">
        <f t="shared" si="21"/>
        <v>0</v>
      </c>
      <c r="R37">
        <f t="shared" si="22"/>
        <v>8.0555034736554301E-2</v>
      </c>
      <c r="S37">
        <f t="shared" si="23"/>
        <v>54</v>
      </c>
    </row>
    <row r="38" spans="1:19" x14ac:dyDescent="0.3">
      <c r="A38">
        <v>3755</v>
      </c>
      <c r="B38" t="str">
        <v>Wang Gu Shen Wang</v>
      </c>
      <c r="C38">
        <v>0.71875</v>
      </c>
      <c r="D38">
        <v>33.3333333333333</v>
      </c>
      <c r="E38">
        <v>6.4609081999999998E-2</v>
      </c>
      <c r="F38">
        <v>7.9</v>
      </c>
      <c r="G38">
        <f t="shared" si="12"/>
        <v>0.10025617955540782</v>
      </c>
      <c r="H38">
        <f t="shared" si="13"/>
        <v>7.3821347052556191E-2</v>
      </c>
      <c r="I38">
        <f t="shared" si="14"/>
        <v>0.21068818513799425</v>
      </c>
      <c r="J38">
        <f t="shared" si="15"/>
        <v>0.1093710768857145</v>
      </c>
      <c r="K38">
        <f t="shared" si="16"/>
        <v>2.5064044888851954E-2</v>
      </c>
      <c r="L38">
        <f t="shared" si="17"/>
        <v>1.8455336763139048E-2</v>
      </c>
      <c r="M38">
        <f t="shared" si="18"/>
        <v>5.2672046284498564E-2</v>
      </c>
      <c r="N38">
        <f t="shared" si="19"/>
        <v>2.7342769221428625E-2</v>
      </c>
      <c r="P38">
        <f t="shared" si="20"/>
        <v>0.12353419715791819</v>
      </c>
      <c r="Q38">
        <f t="shared" si="21"/>
        <v>0</v>
      </c>
      <c r="R38">
        <f t="shared" si="22"/>
        <v>0.12353419715791819</v>
      </c>
      <c r="S38">
        <f t="shared" si="23"/>
        <v>9</v>
      </c>
    </row>
    <row r="39" spans="1:19" x14ac:dyDescent="0.3">
      <c r="A39">
        <v>463</v>
      </c>
      <c r="B39" t="str">
        <v>A Quirky Girl Is Inviting Me to Bed</v>
      </c>
      <c r="C39">
        <v>0.71875</v>
      </c>
      <c r="D39">
        <v>33.3333333333333</v>
      </c>
      <c r="E39">
        <v>1.867992E-3</v>
      </c>
      <c r="F39">
        <v>7.78</v>
      </c>
      <c r="G39">
        <f t="shared" si="12"/>
        <v>0.10025617955540782</v>
      </c>
      <c r="H39">
        <f t="shared" si="13"/>
        <v>7.3821347052556191E-2</v>
      </c>
      <c r="I39">
        <f t="shared" si="14"/>
        <v>6.0914631836479606E-3</v>
      </c>
      <c r="J39">
        <f t="shared" si="15"/>
        <v>0.10770974407226061</v>
      </c>
      <c r="K39">
        <f t="shared" si="16"/>
        <v>2.5064044888851954E-2</v>
      </c>
      <c r="L39">
        <f t="shared" si="17"/>
        <v>1.8455336763139048E-2</v>
      </c>
      <c r="M39">
        <f t="shared" si="18"/>
        <v>1.5228657959119902E-3</v>
      </c>
      <c r="N39">
        <f t="shared" si="19"/>
        <v>2.6927436018065153E-2</v>
      </c>
      <c r="P39">
        <f t="shared" si="20"/>
        <v>7.1969683465968132E-2</v>
      </c>
      <c r="Q39">
        <f t="shared" si="21"/>
        <v>0</v>
      </c>
      <c r="R39">
        <f t="shared" si="22"/>
        <v>7.1969683465968132E-2</v>
      </c>
      <c r="S39">
        <f t="shared" si="23"/>
        <v>61</v>
      </c>
    </row>
    <row r="40" spans="1:19" x14ac:dyDescent="0.3">
      <c r="A40">
        <v>2982</v>
      </c>
      <c r="B40" t="str">
        <v>Morning Glow is Golden: The IDOLM@STER</v>
      </c>
      <c r="C40">
        <v>0.71875</v>
      </c>
      <c r="D40">
        <v>16.6666666666666</v>
      </c>
      <c r="E40">
        <v>0.15111441665602199</v>
      </c>
      <c r="F40">
        <v>7</v>
      </c>
      <c r="G40">
        <f t="shared" si="12"/>
        <v>0.10025617955540782</v>
      </c>
      <c r="H40">
        <f t="shared" si="13"/>
        <v>3.6910673526277984E-2</v>
      </c>
      <c r="I40">
        <f t="shared" si="14"/>
        <v>0.49277936178452381</v>
      </c>
      <c r="J40">
        <f t="shared" si="15"/>
        <v>9.6911080784810311E-2</v>
      </c>
      <c r="K40">
        <f t="shared" si="16"/>
        <v>2.5064044888851954E-2</v>
      </c>
      <c r="L40">
        <f t="shared" si="17"/>
        <v>9.2276683815694961E-3</v>
      </c>
      <c r="M40">
        <f t="shared" si="18"/>
        <v>0.12319484044613095</v>
      </c>
      <c r="N40">
        <f t="shared" si="19"/>
        <v>2.4227770196202578E-2</v>
      </c>
      <c r="P40">
        <f t="shared" si="20"/>
        <v>0.18171432391275499</v>
      </c>
      <c r="Q40">
        <f t="shared" si="21"/>
        <v>0</v>
      </c>
      <c r="R40">
        <f t="shared" si="22"/>
        <v>0.18171432391275499</v>
      </c>
      <c r="S40">
        <f t="shared" si="23"/>
        <v>1</v>
      </c>
    </row>
    <row r="41" spans="1:19" x14ac:dyDescent="0.3">
      <c r="A41">
        <v>3621</v>
      </c>
      <c r="B41" t="str">
        <v>Osananajimi ga Zettai ni Makenai Love Comedy</v>
      </c>
      <c r="C41">
        <v>0.71875</v>
      </c>
      <c r="D41">
        <v>16.6666666666666</v>
      </c>
      <c r="E41">
        <v>3.0664184517029101E-2</v>
      </c>
      <c r="F41">
        <v>7</v>
      </c>
      <c r="G41">
        <f t="shared" si="12"/>
        <v>0.10025617955540782</v>
      </c>
      <c r="H41">
        <f t="shared" si="13"/>
        <v>3.6910673526277984E-2</v>
      </c>
      <c r="I41">
        <f t="shared" si="14"/>
        <v>9.9994941649680827E-2</v>
      </c>
      <c r="J41">
        <f t="shared" si="15"/>
        <v>9.6911080784810311E-2</v>
      </c>
      <c r="K41">
        <f t="shared" si="16"/>
        <v>2.5064044888851954E-2</v>
      </c>
      <c r="L41">
        <f t="shared" si="17"/>
        <v>9.2276683815694961E-3</v>
      </c>
      <c r="M41">
        <f t="shared" si="18"/>
        <v>2.4998735412420207E-2</v>
      </c>
      <c r="N41">
        <f t="shared" si="19"/>
        <v>2.4227770196202578E-2</v>
      </c>
      <c r="P41">
        <f t="shared" si="20"/>
        <v>8.3518218879044231E-2</v>
      </c>
      <c r="Q41">
        <f t="shared" si="21"/>
        <v>0</v>
      </c>
      <c r="R41">
        <f t="shared" si="22"/>
        <v>8.3518218879044231E-2</v>
      </c>
      <c r="S41">
        <f t="shared" si="23"/>
        <v>50</v>
      </c>
    </row>
    <row r="42" spans="1:19" x14ac:dyDescent="0.3">
      <c r="A42">
        <v>3136</v>
      </c>
      <c r="B42" t="str">
        <v>My Dead Boyfriend Came Back as a High School Girl</v>
      </c>
      <c r="C42">
        <v>0.71875</v>
      </c>
      <c r="D42">
        <v>16.6666666666666</v>
      </c>
      <c r="E42">
        <v>9.5488090000000001E-3</v>
      </c>
      <c r="F42">
        <v>7.22</v>
      </c>
      <c r="G42">
        <f t="shared" si="12"/>
        <v>0.10025617955540782</v>
      </c>
      <c r="H42">
        <f t="shared" si="13"/>
        <v>3.6910673526277984E-2</v>
      </c>
      <c r="I42">
        <f t="shared" si="14"/>
        <v>3.1138365941174428E-2</v>
      </c>
      <c r="J42">
        <f t="shared" si="15"/>
        <v>9.9956857609475772E-2</v>
      </c>
      <c r="K42">
        <f t="shared" si="16"/>
        <v>2.5064044888851954E-2</v>
      </c>
      <c r="L42">
        <f t="shared" si="17"/>
        <v>9.2276683815694961E-3</v>
      </c>
      <c r="M42">
        <f t="shared" si="18"/>
        <v>7.7845914852936069E-3</v>
      </c>
      <c r="N42">
        <f t="shared" si="19"/>
        <v>2.4989214402368943E-2</v>
      </c>
      <c r="P42">
        <f t="shared" si="20"/>
        <v>6.7065519158083994E-2</v>
      </c>
      <c r="Q42">
        <f t="shared" si="21"/>
        <v>0</v>
      </c>
      <c r="R42">
        <f t="shared" si="22"/>
        <v>6.7065519158083994E-2</v>
      </c>
      <c r="S42">
        <f t="shared" si="23"/>
        <v>75</v>
      </c>
    </row>
    <row r="43" spans="1:19" x14ac:dyDescent="0.3">
      <c r="A43">
        <v>6244</v>
      </c>
      <c r="B43" t="str">
        <v>Bakana Shinigami</v>
      </c>
      <c r="C43">
        <v>0.71875</v>
      </c>
      <c r="D43">
        <v>16.6666666666666</v>
      </c>
      <c r="E43">
        <v>2.8493099999999999E-3</v>
      </c>
      <c r="F43">
        <v>7.23</v>
      </c>
      <c r="G43">
        <f t="shared" si="12"/>
        <v>0.10025617955540782</v>
      </c>
      <c r="H43">
        <f t="shared" si="13"/>
        <v>3.6910673526277984E-2</v>
      </c>
      <c r="I43">
        <f t="shared" si="14"/>
        <v>9.2915103297016109E-3</v>
      </c>
      <c r="J43">
        <f t="shared" si="15"/>
        <v>0.10009530201059694</v>
      </c>
      <c r="K43">
        <f t="shared" si="16"/>
        <v>2.5064044888851954E-2</v>
      </c>
      <c r="L43">
        <f t="shared" si="17"/>
        <v>9.2276683815694961E-3</v>
      </c>
      <c r="M43">
        <f t="shared" si="18"/>
        <v>2.3228775824254027E-3</v>
      </c>
      <c r="N43">
        <f t="shared" si="19"/>
        <v>2.5023825502649234E-2</v>
      </c>
      <c r="P43">
        <f t="shared" si="20"/>
        <v>6.1638416355496085E-2</v>
      </c>
      <c r="Q43">
        <f t="shared" si="21"/>
        <v>0</v>
      </c>
      <c r="R43">
        <f t="shared" si="22"/>
        <v>6.1638416355496085E-2</v>
      </c>
      <c r="S43">
        <f t="shared" si="23"/>
        <v>87</v>
      </c>
    </row>
    <row r="44" spans="1:19" x14ac:dyDescent="0.3">
      <c r="A44">
        <v>4940</v>
      </c>
      <c r="B44" t="str">
        <v>Dracula Yakin!</v>
      </c>
      <c r="C44">
        <v>0.71875</v>
      </c>
      <c r="D44">
        <v>16.6666666666666</v>
      </c>
      <c r="E44">
        <v>2.4393380000000001E-3</v>
      </c>
      <c r="F44">
        <v>7</v>
      </c>
      <c r="G44">
        <f t="shared" si="12"/>
        <v>0.10025617955540782</v>
      </c>
      <c r="H44">
        <f t="shared" si="13"/>
        <v>3.6910673526277984E-2</v>
      </c>
      <c r="I44">
        <f t="shared" si="14"/>
        <v>7.9546045269323698E-3</v>
      </c>
      <c r="J44">
        <f t="shared" si="15"/>
        <v>9.6911080784810311E-2</v>
      </c>
      <c r="K44">
        <f t="shared" si="16"/>
        <v>2.5064044888851954E-2</v>
      </c>
      <c r="L44">
        <f t="shared" si="17"/>
        <v>9.2276683815694961E-3</v>
      </c>
      <c r="M44">
        <f t="shared" si="18"/>
        <v>1.9886511317330925E-3</v>
      </c>
      <c r="N44">
        <f t="shared" si="19"/>
        <v>2.4227770196202578E-2</v>
      </c>
      <c r="P44">
        <f t="shared" si="20"/>
        <v>6.0508134598357119E-2</v>
      </c>
      <c r="Q44">
        <f t="shared" si="21"/>
        <v>0</v>
      </c>
      <c r="R44">
        <f t="shared" si="22"/>
        <v>6.0508134598357119E-2</v>
      </c>
      <c r="S44">
        <f t="shared" si="23"/>
        <v>88</v>
      </c>
    </row>
    <row r="45" spans="1:19" x14ac:dyDescent="0.3">
      <c r="A45">
        <v>8408</v>
      </c>
      <c r="B45" t="str">
        <v>Half &amp; Half</v>
      </c>
      <c r="C45">
        <v>0.71875</v>
      </c>
      <c r="D45">
        <v>16.6666666666666</v>
      </c>
      <c r="E45">
        <v>6.5060499999999996E-4</v>
      </c>
      <c r="F45">
        <v>8</v>
      </c>
      <c r="G45">
        <f t="shared" si="12"/>
        <v>0.10025617955540782</v>
      </c>
      <c r="H45">
        <f t="shared" si="13"/>
        <v>3.6910673526277984E-2</v>
      </c>
      <c r="I45">
        <f t="shared" si="14"/>
        <v>2.1216024504373044E-3</v>
      </c>
      <c r="J45">
        <f t="shared" si="15"/>
        <v>0.11075552089692607</v>
      </c>
      <c r="K45">
        <f t="shared" si="16"/>
        <v>2.5064044888851954E-2</v>
      </c>
      <c r="L45">
        <f t="shared" si="17"/>
        <v>9.2276683815694961E-3</v>
      </c>
      <c r="M45">
        <f t="shared" si="18"/>
        <v>5.304006126093261E-4</v>
      </c>
      <c r="N45">
        <f t="shared" si="19"/>
        <v>2.7688880224231518E-2</v>
      </c>
      <c r="P45">
        <f t="shared" si="20"/>
        <v>6.2510994107262297E-2</v>
      </c>
      <c r="Q45">
        <f t="shared" si="21"/>
        <v>0</v>
      </c>
      <c r="R45">
        <f t="shared" si="22"/>
        <v>6.2510994107262297E-2</v>
      </c>
      <c r="S45">
        <f t="shared" si="23"/>
        <v>85</v>
      </c>
    </row>
    <row r="46" spans="1:19" x14ac:dyDescent="0.3">
      <c r="A46">
        <v>5138</v>
      </c>
      <c r="B46" t="str">
        <v>It Was Soo Hot After All</v>
      </c>
      <c r="C46">
        <v>0.71875</v>
      </c>
      <c r="D46">
        <v>0</v>
      </c>
      <c r="E46">
        <v>3.9457132722567401E-2</v>
      </c>
      <c r="F46">
        <v>7</v>
      </c>
      <c r="G46">
        <f t="shared" si="12"/>
        <v>0.10025617955540782</v>
      </c>
      <c r="H46">
        <f t="shared" si="13"/>
        <v>0</v>
      </c>
      <c r="I46">
        <f t="shared" si="14"/>
        <v>0.12866846930384634</v>
      </c>
      <c r="J46">
        <f t="shared" si="15"/>
        <v>9.6911080784810311E-2</v>
      </c>
      <c r="K46">
        <f t="shared" si="16"/>
        <v>2.5064044888851954E-2</v>
      </c>
      <c r="L46">
        <f t="shared" si="17"/>
        <v>0</v>
      </c>
      <c r="M46">
        <f t="shared" si="18"/>
        <v>3.2167117325961586E-2</v>
      </c>
      <c r="N46">
        <f t="shared" si="19"/>
        <v>2.4227770196202578E-2</v>
      </c>
      <c r="P46">
        <f t="shared" si="20"/>
        <v>8.1458932411016122E-2</v>
      </c>
      <c r="Q46">
        <f t="shared" si="21"/>
        <v>0</v>
      </c>
      <c r="R46">
        <f t="shared" si="22"/>
        <v>8.1458932411016122E-2</v>
      </c>
      <c r="S46">
        <f t="shared" si="23"/>
        <v>53</v>
      </c>
    </row>
    <row r="47" spans="1:19" x14ac:dyDescent="0.3">
      <c r="A47">
        <v>5278</v>
      </c>
      <c r="B47" t="str">
        <v>Sayonara Miniskirt</v>
      </c>
      <c r="C47">
        <v>0.71875</v>
      </c>
      <c r="D47">
        <v>0</v>
      </c>
      <c r="E47">
        <v>1.01193932182829E-2</v>
      </c>
      <c r="F47">
        <v>7.23</v>
      </c>
      <c r="G47">
        <f t="shared" si="12"/>
        <v>0.10025617955540782</v>
      </c>
      <c r="H47">
        <f t="shared" si="13"/>
        <v>0</v>
      </c>
      <c r="I47">
        <f t="shared" si="14"/>
        <v>3.299902313822925E-2</v>
      </c>
      <c r="J47">
        <f t="shared" si="15"/>
        <v>0.10009530201059694</v>
      </c>
      <c r="K47">
        <f t="shared" si="16"/>
        <v>2.5064044888851954E-2</v>
      </c>
      <c r="L47">
        <f t="shared" si="17"/>
        <v>0</v>
      </c>
      <c r="M47">
        <f t="shared" si="18"/>
        <v>8.2497557845573125E-3</v>
      </c>
      <c r="N47">
        <f t="shared" si="19"/>
        <v>2.5023825502649234E-2</v>
      </c>
      <c r="P47">
        <f t="shared" si="20"/>
        <v>5.8337626176058498E-2</v>
      </c>
      <c r="Q47">
        <f t="shared" si="21"/>
        <v>0</v>
      </c>
      <c r="R47">
        <f t="shared" si="22"/>
        <v>5.8337626176058498E-2</v>
      </c>
      <c r="S47">
        <f t="shared" si="23"/>
        <v>93</v>
      </c>
    </row>
    <row r="48" spans="1:19" x14ac:dyDescent="0.3">
      <c r="A48">
        <v>5922</v>
      </c>
      <c r="B48" t="str">
        <v>A Man and a Woman Who Hate Obligatory Chocolates</v>
      </c>
      <c r="C48">
        <v>0.71875</v>
      </c>
      <c r="D48">
        <v>0</v>
      </c>
      <c r="E48">
        <v>7.812121E-3</v>
      </c>
      <c r="F48">
        <v>8.01</v>
      </c>
      <c r="G48">
        <f t="shared" si="12"/>
        <v>0.10025617955540782</v>
      </c>
      <c r="H48">
        <f t="shared" si="13"/>
        <v>0</v>
      </c>
      <c r="I48">
        <f t="shared" si="14"/>
        <v>2.5475080973421244E-2</v>
      </c>
      <c r="J48">
        <f t="shared" si="15"/>
        <v>0.11089396529804722</v>
      </c>
      <c r="K48">
        <f t="shared" si="16"/>
        <v>2.5064044888851954E-2</v>
      </c>
      <c r="L48">
        <f t="shared" si="17"/>
        <v>0</v>
      </c>
      <c r="M48">
        <f t="shared" si="18"/>
        <v>6.3687702433553109E-3</v>
      </c>
      <c r="N48">
        <f t="shared" si="19"/>
        <v>2.7723491324511806E-2</v>
      </c>
      <c r="P48">
        <f t="shared" si="20"/>
        <v>5.9156306456719071E-2</v>
      </c>
      <c r="Q48">
        <f t="shared" si="21"/>
        <v>0</v>
      </c>
      <c r="R48">
        <f t="shared" si="22"/>
        <v>5.9156306456719071E-2</v>
      </c>
      <c r="S48">
        <f t="shared" si="23"/>
        <v>92</v>
      </c>
    </row>
    <row r="49" spans="1:19" x14ac:dyDescent="0.3">
      <c r="A49">
        <v>3597</v>
      </c>
      <c r="B49" t="str">
        <v>I Donâ€™t Know If Amatsuka Hijiri Is A Boy Or A Girl!</v>
      </c>
      <c r="C49">
        <v>0.71875</v>
      </c>
      <c r="D49">
        <v>0</v>
      </c>
      <c r="E49">
        <v>2.019454E-3</v>
      </c>
      <c r="F49">
        <v>7</v>
      </c>
      <c r="G49">
        <f t="shared" si="12"/>
        <v>0.10025617955540782</v>
      </c>
      <c r="H49">
        <f t="shared" si="13"/>
        <v>0</v>
      </c>
      <c r="I49">
        <f t="shared" si="14"/>
        <v>6.5853760037894215E-3</v>
      </c>
      <c r="J49">
        <f t="shared" si="15"/>
        <v>9.6911080784810311E-2</v>
      </c>
      <c r="K49">
        <f t="shared" si="16"/>
        <v>2.5064044888851954E-2</v>
      </c>
      <c r="L49">
        <f t="shared" si="17"/>
        <v>0</v>
      </c>
      <c r="M49">
        <f t="shared" si="18"/>
        <v>1.6463440009473554E-3</v>
      </c>
      <c r="N49">
        <f t="shared" si="19"/>
        <v>2.4227770196202578E-2</v>
      </c>
      <c r="P49">
        <f t="shared" si="20"/>
        <v>5.0938159086001883E-2</v>
      </c>
      <c r="Q49">
        <f t="shared" si="21"/>
        <v>0</v>
      </c>
      <c r="R49">
        <f t="shared" si="22"/>
        <v>5.0938159086001883E-2</v>
      </c>
      <c r="S49">
        <f t="shared" si="23"/>
        <v>96</v>
      </c>
    </row>
    <row r="50" spans="1:19" x14ac:dyDescent="0.3">
      <c r="A50">
        <v>3093</v>
      </c>
      <c r="B50" t="str">
        <v>Angelica ni Utau</v>
      </c>
      <c r="C50">
        <v>0.71875</v>
      </c>
      <c r="D50">
        <v>0</v>
      </c>
      <c r="E50">
        <v>9.7865600000000006E-4</v>
      </c>
      <c r="F50">
        <v>7</v>
      </c>
      <c r="G50">
        <f t="shared" si="12"/>
        <v>0.10025617955540782</v>
      </c>
      <c r="H50">
        <f t="shared" si="13"/>
        <v>0</v>
      </c>
      <c r="I50">
        <f t="shared" si="14"/>
        <v>3.1913664477450543E-3</v>
      </c>
      <c r="J50">
        <f t="shared" si="15"/>
        <v>9.6911080784810311E-2</v>
      </c>
      <c r="K50">
        <f t="shared" si="16"/>
        <v>2.5064044888851954E-2</v>
      </c>
      <c r="L50">
        <f t="shared" si="17"/>
        <v>0</v>
      </c>
      <c r="M50">
        <f t="shared" si="18"/>
        <v>7.9784161193626358E-4</v>
      </c>
      <c r="N50">
        <f t="shared" si="19"/>
        <v>2.4227770196202578E-2</v>
      </c>
      <c r="P50">
        <f t="shared" si="20"/>
        <v>5.0089656696990795E-2</v>
      </c>
      <c r="Q50">
        <f t="shared" si="21"/>
        <v>0</v>
      </c>
      <c r="R50">
        <f t="shared" si="22"/>
        <v>5.0089656696990795E-2</v>
      </c>
      <c r="S50">
        <f t="shared" si="23"/>
        <v>97</v>
      </c>
    </row>
    <row r="51" spans="1:19" x14ac:dyDescent="0.3">
      <c r="A51">
        <v>4436</v>
      </c>
      <c r="B51" t="str">
        <v>Hundreds of Option for Becoming A God</v>
      </c>
      <c r="C51">
        <v>0.703125</v>
      </c>
      <c r="D51">
        <v>100</v>
      </c>
      <c r="E51">
        <v>4.8365571000000003E-2</v>
      </c>
      <c r="F51">
        <v>7</v>
      </c>
      <c r="G51">
        <f t="shared" si="12"/>
        <v>9.8076697391159817E-2</v>
      </c>
      <c r="H51">
        <f t="shared" si="13"/>
        <v>0.2214640411576688</v>
      </c>
      <c r="I51">
        <f t="shared" si="14"/>
        <v>0.15771860645153271</v>
      </c>
      <c r="J51">
        <f t="shared" si="15"/>
        <v>9.6911080784810311E-2</v>
      </c>
      <c r="K51">
        <f t="shared" si="16"/>
        <v>2.4519174347789954E-2</v>
      </c>
      <c r="L51">
        <f t="shared" si="17"/>
        <v>5.5366010289417199E-2</v>
      </c>
      <c r="M51">
        <f t="shared" si="18"/>
        <v>3.9429651612883178E-2</v>
      </c>
      <c r="N51">
        <f t="shared" si="19"/>
        <v>2.4227770196202578E-2</v>
      </c>
      <c r="P51">
        <f t="shared" si="20"/>
        <v>0.14354260644629291</v>
      </c>
      <c r="Q51">
        <f t="shared" si="21"/>
        <v>0</v>
      </c>
      <c r="R51">
        <f t="shared" si="22"/>
        <v>0.14354260644629291</v>
      </c>
      <c r="S51">
        <f t="shared" si="23"/>
        <v>4</v>
      </c>
    </row>
    <row r="52" spans="1:19" x14ac:dyDescent="0.3">
      <c r="A52">
        <v>363</v>
      </c>
      <c r="B52" t="str">
        <v>Tales of Demons and Gods</v>
      </c>
      <c r="C52">
        <v>0.703125</v>
      </c>
      <c r="D52">
        <v>83.3333333333333</v>
      </c>
      <c r="E52">
        <v>4.6844160000000003E-3</v>
      </c>
      <c r="F52">
        <v>8.65</v>
      </c>
      <c r="G52">
        <f t="shared" si="12"/>
        <v>9.8076697391159817E-2</v>
      </c>
      <c r="H52">
        <f t="shared" si="13"/>
        <v>0.18455336763139057</v>
      </c>
      <c r="I52">
        <f t="shared" si="14"/>
        <v>1.5275733301262237E-2</v>
      </c>
      <c r="J52">
        <f t="shared" si="15"/>
        <v>0.11975440696980132</v>
      </c>
      <c r="K52">
        <f t="shared" si="16"/>
        <v>2.4519174347789954E-2</v>
      </c>
      <c r="L52">
        <f t="shared" si="17"/>
        <v>4.6138341907847644E-2</v>
      </c>
      <c r="M52">
        <f t="shared" si="18"/>
        <v>3.8189333253155593E-3</v>
      </c>
      <c r="N52">
        <f t="shared" si="19"/>
        <v>2.9938601742450329E-2</v>
      </c>
      <c r="P52">
        <f t="shared" si="20"/>
        <v>0.10441505132340349</v>
      </c>
      <c r="Q52">
        <f t="shared" si="21"/>
        <v>0</v>
      </c>
      <c r="R52">
        <f t="shared" si="22"/>
        <v>0.10441505132340349</v>
      </c>
      <c r="S52">
        <f t="shared" si="23"/>
        <v>17</v>
      </c>
    </row>
    <row r="53" spans="1:19" x14ac:dyDescent="0.3">
      <c r="A53">
        <v>4791</v>
      </c>
      <c r="B53" t="str">
        <v>One Thousand Live Broadcast Big Local Tyrant</v>
      </c>
      <c r="C53">
        <v>0.703125</v>
      </c>
      <c r="D53">
        <v>66.6666666666666</v>
      </c>
      <c r="E53">
        <v>2.3057894821849601E-2</v>
      </c>
      <c r="F53">
        <v>7</v>
      </c>
      <c r="G53">
        <f t="shared" si="12"/>
        <v>9.8076697391159817E-2</v>
      </c>
      <c r="H53">
        <f t="shared" si="13"/>
        <v>0.14764269410511238</v>
      </c>
      <c r="I53">
        <f t="shared" si="14"/>
        <v>7.5191070090088075E-2</v>
      </c>
      <c r="J53">
        <f t="shared" si="15"/>
        <v>9.6911080784810311E-2</v>
      </c>
      <c r="K53">
        <f t="shared" si="16"/>
        <v>2.4519174347789954E-2</v>
      </c>
      <c r="L53">
        <f t="shared" si="17"/>
        <v>3.6910673526278096E-2</v>
      </c>
      <c r="M53">
        <f t="shared" si="18"/>
        <v>1.8797767522522019E-2</v>
      </c>
      <c r="N53">
        <f t="shared" si="19"/>
        <v>2.4227770196202578E-2</v>
      </c>
      <c r="P53">
        <f t="shared" si="20"/>
        <v>0.10445538559279265</v>
      </c>
      <c r="Q53">
        <f t="shared" si="21"/>
        <v>0</v>
      </c>
      <c r="R53">
        <f t="shared" si="22"/>
        <v>0.10445538559279265</v>
      </c>
      <c r="S53">
        <f t="shared" si="23"/>
        <v>16</v>
      </c>
    </row>
    <row r="54" spans="1:19" x14ac:dyDescent="0.3">
      <c r="A54">
        <v>861</v>
      </c>
      <c r="B54" t="str">
        <v>Isekai Tensei de Kenja ni Natte Boukensha Seikatsu</v>
      </c>
      <c r="C54">
        <v>0.703125</v>
      </c>
      <c r="D54">
        <v>66.6666666666666</v>
      </c>
      <c r="E54">
        <v>1.177563E-3</v>
      </c>
      <c r="F54">
        <v>7</v>
      </c>
      <c r="G54">
        <f t="shared" si="12"/>
        <v>9.8076697391159817E-2</v>
      </c>
      <c r="H54">
        <f t="shared" si="13"/>
        <v>0.14764269410511238</v>
      </c>
      <c r="I54">
        <f t="shared" si="14"/>
        <v>3.8399959212491509E-3</v>
      </c>
      <c r="J54">
        <f t="shared" si="15"/>
        <v>9.6911080784810311E-2</v>
      </c>
      <c r="K54">
        <f t="shared" si="16"/>
        <v>2.4519174347789954E-2</v>
      </c>
      <c r="L54">
        <f t="shared" si="17"/>
        <v>3.6910673526278096E-2</v>
      </c>
      <c r="M54">
        <f t="shared" si="18"/>
        <v>9.5999898031228772E-4</v>
      </c>
      <c r="N54">
        <f t="shared" si="19"/>
        <v>2.4227770196202578E-2</v>
      </c>
      <c r="P54">
        <f t="shared" si="20"/>
        <v>8.6617617050582907E-2</v>
      </c>
      <c r="Q54">
        <f t="shared" si="21"/>
        <v>0</v>
      </c>
      <c r="R54">
        <f t="shared" si="22"/>
        <v>8.6617617050582907E-2</v>
      </c>
      <c r="S54">
        <f t="shared" si="23"/>
        <v>42</v>
      </c>
    </row>
    <row r="55" spans="1:19" x14ac:dyDescent="0.3">
      <c r="A55">
        <v>1957</v>
      </c>
      <c r="B55" t="str">
        <v>Level 1 Player</v>
      </c>
      <c r="C55">
        <v>0.703125</v>
      </c>
      <c r="D55">
        <v>66.6666666666666</v>
      </c>
      <c r="E55">
        <v>1.124192E-3</v>
      </c>
      <c r="F55">
        <v>7.8</v>
      </c>
      <c r="G55">
        <f t="shared" si="12"/>
        <v>9.8076697391159817E-2</v>
      </c>
      <c r="H55">
        <f t="shared" si="13"/>
        <v>0.14764269410511238</v>
      </c>
      <c r="I55">
        <f t="shared" si="14"/>
        <v>3.6659547681957786E-3</v>
      </c>
      <c r="J55">
        <f t="shared" si="15"/>
        <v>0.10798663287450291</v>
      </c>
      <c r="K55">
        <f t="shared" si="16"/>
        <v>2.4519174347789954E-2</v>
      </c>
      <c r="L55">
        <f t="shared" si="17"/>
        <v>3.6910673526278096E-2</v>
      </c>
      <c r="M55">
        <f t="shared" si="18"/>
        <v>9.1648869204894465E-4</v>
      </c>
      <c r="N55">
        <f t="shared" si="19"/>
        <v>2.6996658218625728E-2</v>
      </c>
      <c r="P55">
        <f t="shared" si="20"/>
        <v>8.9342994784742724E-2</v>
      </c>
      <c r="Q55">
        <f t="shared" si="21"/>
        <v>0</v>
      </c>
      <c r="R55">
        <f t="shared" si="22"/>
        <v>8.9342994784742724E-2</v>
      </c>
      <c r="S55">
        <f t="shared" si="23"/>
        <v>35</v>
      </c>
    </row>
    <row r="56" spans="1:19" x14ac:dyDescent="0.3">
      <c r="A56">
        <v>4099</v>
      </c>
      <c r="B56" t="str">
        <v>Onepunchman Saitama vs God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f t="shared" si="12"/>
        <v>9.8076697391159817E-2</v>
      </c>
      <c r="H56">
        <f t="shared" si="13"/>
        <v>0.14764269410511238</v>
      </c>
      <c r="I56">
        <f t="shared" si="14"/>
        <v>2.8979738453698881E-3</v>
      </c>
      <c r="J56">
        <f t="shared" si="15"/>
        <v>0.12183107298661869</v>
      </c>
      <c r="K56">
        <f t="shared" si="16"/>
        <v>2.4519174347789954E-2</v>
      </c>
      <c r="L56">
        <f t="shared" si="17"/>
        <v>3.6910673526278096E-2</v>
      </c>
      <c r="M56">
        <f t="shared" si="18"/>
        <v>7.2449346134247203E-4</v>
      </c>
      <c r="N56">
        <f t="shared" si="19"/>
        <v>3.0457768246654672E-2</v>
      </c>
      <c r="P56">
        <f t="shared" si="20"/>
        <v>9.26121095820652E-2</v>
      </c>
      <c r="Q56">
        <f t="shared" si="21"/>
        <v>0</v>
      </c>
      <c r="R56">
        <f t="shared" si="22"/>
        <v>9.26121095820652E-2</v>
      </c>
      <c r="S56">
        <f t="shared" si="23"/>
        <v>30</v>
      </c>
    </row>
    <row r="57" spans="1:19" x14ac:dyDescent="0.3">
      <c r="A57">
        <v>7570</v>
      </c>
      <c r="B57" t="str">
        <v>Mugen Sekai no Amadeus</v>
      </c>
      <c r="C57">
        <v>0.703125</v>
      </c>
      <c r="D57">
        <v>50</v>
      </c>
      <c r="E57">
        <v>3.5844015E-2</v>
      </c>
      <c r="F57">
        <v>7</v>
      </c>
      <c r="G57">
        <f t="shared" si="12"/>
        <v>9.8076697391159817E-2</v>
      </c>
      <c r="H57">
        <f t="shared" si="13"/>
        <v>0.1107320205788344</v>
      </c>
      <c r="I57">
        <f t="shared" si="14"/>
        <v>0.11688620600442896</v>
      </c>
      <c r="J57">
        <f t="shared" si="15"/>
        <v>9.6911080784810311E-2</v>
      </c>
      <c r="K57">
        <f t="shared" si="16"/>
        <v>2.4519174347789954E-2</v>
      </c>
      <c r="L57">
        <f t="shared" si="17"/>
        <v>2.7683005144708599E-2</v>
      </c>
      <c r="M57">
        <f t="shared" si="18"/>
        <v>2.9221551501107241E-2</v>
      </c>
      <c r="N57">
        <f t="shared" si="19"/>
        <v>2.4227770196202578E-2</v>
      </c>
      <c r="P57">
        <f t="shared" si="20"/>
        <v>0.10565150118980837</v>
      </c>
      <c r="Q57">
        <f t="shared" si="21"/>
        <v>0</v>
      </c>
      <c r="R57">
        <f t="shared" si="22"/>
        <v>0.10565150118980837</v>
      </c>
      <c r="S57">
        <f t="shared" si="23"/>
        <v>15</v>
      </c>
    </row>
    <row r="58" spans="1:19" x14ac:dyDescent="0.3">
      <c r="A58">
        <v>644</v>
      </c>
      <c r="B58" t="str">
        <v>Ore no Ie ga Maryoku Spot datta Ken â€“ Sundeiru dake de Sekai Saikyou</v>
      </c>
      <c r="C58">
        <v>0.703125</v>
      </c>
      <c r="D58">
        <v>50</v>
      </c>
      <c r="E58">
        <v>2.92432377588734E-2</v>
      </c>
      <c r="F58">
        <v>7.25</v>
      </c>
      <c r="G58">
        <f t="shared" si="12"/>
        <v>9.8076697391159817E-2</v>
      </c>
      <c r="H58">
        <f t="shared" si="13"/>
        <v>0.1107320205788344</v>
      </c>
      <c r="I58">
        <f t="shared" si="14"/>
        <v>9.5361278944899777E-2</v>
      </c>
      <c r="J58">
        <f t="shared" si="15"/>
        <v>0.10037219081283925</v>
      </c>
      <c r="K58">
        <f t="shared" si="16"/>
        <v>2.4519174347789954E-2</v>
      </c>
      <c r="L58">
        <f t="shared" si="17"/>
        <v>2.7683005144708599E-2</v>
      </c>
      <c r="M58">
        <f t="shared" si="18"/>
        <v>2.3840319736224944E-2</v>
      </c>
      <c r="N58">
        <f t="shared" si="19"/>
        <v>2.5093047703209814E-2</v>
      </c>
      <c r="P58">
        <f t="shared" si="20"/>
        <v>0.10113554693193332</v>
      </c>
      <c r="Q58">
        <f t="shared" si="21"/>
        <v>0</v>
      </c>
      <c r="R58">
        <f t="shared" si="22"/>
        <v>0.10113554693193332</v>
      </c>
      <c r="S58">
        <f t="shared" si="23"/>
        <v>22</v>
      </c>
    </row>
    <row r="59" spans="1:19" x14ac:dyDescent="0.3">
      <c r="A59">
        <v>7604</v>
      </c>
      <c r="B59" t="str">
        <v>Kino no Tabi: The Beautiful World</v>
      </c>
      <c r="C59">
        <v>0.703125</v>
      </c>
      <c r="D59">
        <v>50</v>
      </c>
      <c r="E59">
        <v>2.7472986000000001E-2</v>
      </c>
      <c r="F59">
        <v>7.74</v>
      </c>
      <c r="G59">
        <f t="shared" si="12"/>
        <v>9.8076697391159817E-2</v>
      </c>
      <c r="H59">
        <f t="shared" si="13"/>
        <v>0.1107320205788344</v>
      </c>
      <c r="I59">
        <f t="shared" si="14"/>
        <v>8.9588543614681368E-2</v>
      </c>
      <c r="J59">
        <f t="shared" si="15"/>
        <v>0.10715596646777598</v>
      </c>
      <c r="K59">
        <f t="shared" si="16"/>
        <v>2.4519174347789954E-2</v>
      </c>
      <c r="L59">
        <f t="shared" si="17"/>
        <v>2.7683005144708599E-2</v>
      </c>
      <c r="M59">
        <f t="shared" si="18"/>
        <v>2.2397135903670342E-2</v>
      </c>
      <c r="N59">
        <f t="shared" si="19"/>
        <v>2.6788991616943994E-2</v>
      </c>
      <c r="P59">
        <f t="shared" si="20"/>
        <v>0.1013883070131129</v>
      </c>
      <c r="Q59">
        <f t="shared" si="21"/>
        <v>0</v>
      </c>
      <c r="R59">
        <f t="shared" si="22"/>
        <v>0.1013883070131129</v>
      </c>
      <c r="S59">
        <f t="shared" si="23"/>
        <v>21</v>
      </c>
    </row>
    <row r="60" spans="1:19" x14ac:dyDescent="0.3">
      <c r="A60">
        <v>2880</v>
      </c>
      <c r="B60" t="str">
        <v>HiGH &amp; LOW: THE WORST Housen Gakuen Nikki</v>
      </c>
      <c r="C60">
        <v>0.703125</v>
      </c>
      <c r="D60">
        <v>50</v>
      </c>
      <c r="E60">
        <v>7.8101159999999998E-3</v>
      </c>
      <c r="F60">
        <v>7.11</v>
      </c>
      <c r="G60">
        <f t="shared" si="12"/>
        <v>9.8076697391159817E-2</v>
      </c>
      <c r="H60">
        <f t="shared" si="13"/>
        <v>0.1107320205788344</v>
      </c>
      <c r="I60">
        <f t="shared" si="14"/>
        <v>2.5468542731457027E-2</v>
      </c>
      <c r="J60">
        <f t="shared" si="15"/>
        <v>9.8433969197143048E-2</v>
      </c>
      <c r="K60">
        <f t="shared" si="16"/>
        <v>2.4519174347789954E-2</v>
      </c>
      <c r="L60">
        <f t="shared" si="17"/>
        <v>2.7683005144708599E-2</v>
      </c>
      <c r="M60">
        <f t="shared" si="18"/>
        <v>6.3671356828642568E-3</v>
      </c>
      <c r="N60">
        <f t="shared" si="19"/>
        <v>2.4608492299285762E-2</v>
      </c>
      <c r="P60">
        <f t="shared" si="20"/>
        <v>8.3177807474648577E-2</v>
      </c>
      <c r="Q60">
        <f t="shared" si="21"/>
        <v>0</v>
      </c>
      <c r="R60">
        <f t="shared" si="22"/>
        <v>8.3177807474648577E-2</v>
      </c>
      <c r="S60">
        <f t="shared" si="23"/>
        <v>51</v>
      </c>
    </row>
    <row r="61" spans="1:19" x14ac:dyDescent="0.3">
      <c r="A61">
        <v>4460</v>
      </c>
      <c r="B61" t="str">
        <v>Yakusai no Moushigo to Seijo no Meikyuu</v>
      </c>
      <c r="C61">
        <v>0.703125</v>
      </c>
      <c r="D61">
        <v>50</v>
      </c>
      <c r="E61">
        <v>4.6472789999999998E-3</v>
      </c>
      <c r="F61">
        <v>7</v>
      </c>
      <c r="G61">
        <f t="shared" si="12"/>
        <v>9.8076697391159817E-2</v>
      </c>
      <c r="H61">
        <f t="shared" si="13"/>
        <v>0.1107320205788344</v>
      </c>
      <c r="I61">
        <f t="shared" si="14"/>
        <v>1.5154630711823344E-2</v>
      </c>
      <c r="J61">
        <f t="shared" si="15"/>
        <v>9.6911080784810311E-2</v>
      </c>
      <c r="K61">
        <f t="shared" si="16"/>
        <v>2.4519174347789954E-2</v>
      </c>
      <c r="L61">
        <f t="shared" si="17"/>
        <v>2.7683005144708599E-2</v>
      </c>
      <c r="M61">
        <f t="shared" si="18"/>
        <v>3.788657677955836E-3</v>
      </c>
      <c r="N61">
        <f t="shared" si="19"/>
        <v>2.4227770196202578E-2</v>
      </c>
      <c r="P61">
        <f t="shared" si="20"/>
        <v>8.021860736665698E-2</v>
      </c>
      <c r="Q61">
        <f t="shared" si="21"/>
        <v>0</v>
      </c>
      <c r="R61">
        <f t="shared" si="22"/>
        <v>8.021860736665698E-2</v>
      </c>
      <c r="S61">
        <f t="shared" si="23"/>
        <v>56</v>
      </c>
    </row>
    <row r="62" spans="1:19" x14ac:dyDescent="0.3">
      <c r="A62">
        <v>2393</v>
      </c>
      <c r="B62" t="str">
        <v>Jibaku Shounen Hanako-kun</v>
      </c>
      <c r="C62">
        <v>0.703125</v>
      </c>
      <c r="D62">
        <v>33.3333333333333</v>
      </c>
      <c r="E62">
        <v>3.0301695E-2</v>
      </c>
      <c r="F62">
        <v>7.98</v>
      </c>
      <c r="G62">
        <f t="shared" si="12"/>
        <v>9.8076697391159817E-2</v>
      </c>
      <c r="H62">
        <f t="shared" si="13"/>
        <v>7.3821347052556191E-2</v>
      </c>
      <c r="I62">
        <f t="shared" si="14"/>
        <v>9.8812874731063885E-2</v>
      </c>
      <c r="J62">
        <f t="shared" si="15"/>
        <v>0.11047863209468375</v>
      </c>
      <c r="K62">
        <f t="shared" si="16"/>
        <v>2.4519174347789954E-2</v>
      </c>
      <c r="L62">
        <f t="shared" si="17"/>
        <v>1.8455336763139048E-2</v>
      </c>
      <c r="M62">
        <f t="shared" si="18"/>
        <v>2.4703218682765971E-2</v>
      </c>
      <c r="N62">
        <f t="shared" si="19"/>
        <v>2.7619658023670939E-2</v>
      </c>
      <c r="P62">
        <f t="shared" si="20"/>
        <v>9.5297387817365908E-2</v>
      </c>
      <c r="Q62">
        <f t="shared" si="21"/>
        <v>0</v>
      </c>
      <c r="R62">
        <f t="shared" si="22"/>
        <v>9.5297387817365908E-2</v>
      </c>
      <c r="S62">
        <f t="shared" si="23"/>
        <v>28</v>
      </c>
    </row>
    <row r="63" spans="1:19" x14ac:dyDescent="0.3">
      <c r="A63">
        <v>4095</v>
      </c>
      <c r="B63" t="str">
        <v>Otomege no Mobu de Sura Nain da ga</v>
      </c>
      <c r="C63">
        <v>0.703125</v>
      </c>
      <c r="D63">
        <v>33.3333333333333</v>
      </c>
      <c r="E63">
        <v>2.2953178092392501E-2</v>
      </c>
      <c r="F63">
        <v>7</v>
      </c>
      <c r="G63">
        <f t="shared" si="12"/>
        <v>9.8076697391159817E-2</v>
      </c>
      <c r="H63">
        <f t="shared" si="13"/>
        <v>7.3821347052556191E-2</v>
      </c>
      <c r="I63">
        <f t="shared" si="14"/>
        <v>7.4849592127548645E-2</v>
      </c>
      <c r="J63">
        <f t="shared" si="15"/>
        <v>9.6911080784810311E-2</v>
      </c>
      <c r="K63">
        <f t="shared" si="16"/>
        <v>2.4519174347789954E-2</v>
      </c>
      <c r="L63">
        <f t="shared" si="17"/>
        <v>1.8455336763139048E-2</v>
      </c>
      <c r="M63">
        <f t="shared" si="18"/>
        <v>1.8712398031887161E-2</v>
      </c>
      <c r="N63">
        <f t="shared" si="19"/>
        <v>2.4227770196202578E-2</v>
      </c>
      <c r="P63">
        <f t="shared" si="20"/>
        <v>8.5914679339018737E-2</v>
      </c>
      <c r="Q63">
        <f t="shared" si="21"/>
        <v>0</v>
      </c>
      <c r="R63">
        <f t="shared" si="22"/>
        <v>8.5914679339018737E-2</v>
      </c>
      <c r="S63">
        <f t="shared" si="23"/>
        <v>44</v>
      </c>
    </row>
    <row r="64" spans="1:19" x14ac:dyDescent="0.3">
      <c r="A64">
        <v>8149</v>
      </c>
      <c r="B64" t="str">
        <v>Flying Witch</v>
      </c>
      <c r="C64">
        <v>0.703125</v>
      </c>
      <c r="D64">
        <v>33.3333333333333</v>
      </c>
      <c r="E64">
        <v>1.7234025496315201E-2</v>
      </c>
      <c r="F64">
        <v>7.71</v>
      </c>
      <c r="G64">
        <f t="shared" si="12"/>
        <v>9.8076697391159817E-2</v>
      </c>
      <c r="H64">
        <f t="shared" si="13"/>
        <v>7.3821347052556191E-2</v>
      </c>
      <c r="I64">
        <f t="shared" si="14"/>
        <v>5.6199615317867699E-2</v>
      </c>
      <c r="J64">
        <f t="shared" si="15"/>
        <v>0.10674063326441249</v>
      </c>
      <c r="K64">
        <f t="shared" si="16"/>
        <v>2.4519174347789954E-2</v>
      </c>
      <c r="L64">
        <f t="shared" si="17"/>
        <v>1.8455336763139048E-2</v>
      </c>
      <c r="M64">
        <f t="shared" si="18"/>
        <v>1.4049903829466925E-2</v>
      </c>
      <c r="N64">
        <f t="shared" si="19"/>
        <v>2.6685158316103123E-2</v>
      </c>
      <c r="P64">
        <f t="shared" si="20"/>
        <v>8.3709573256499054E-2</v>
      </c>
      <c r="Q64">
        <f t="shared" si="21"/>
        <v>0</v>
      </c>
      <c r="R64">
        <f t="shared" si="22"/>
        <v>8.3709573256499054E-2</v>
      </c>
      <c r="S64">
        <f t="shared" si="23"/>
        <v>49</v>
      </c>
    </row>
    <row r="65" spans="1:19" x14ac:dyDescent="0.3">
      <c r="A65">
        <v>7581</v>
      </c>
      <c r="B65" t="str">
        <v>Shinyaku MÃ¤rchent</v>
      </c>
      <c r="C65">
        <v>0.703125</v>
      </c>
      <c r="D65">
        <v>33.3333333333333</v>
      </c>
      <c r="E65">
        <v>7.5823410000000003E-3</v>
      </c>
      <c r="F65">
        <v>7.13</v>
      </c>
      <c r="G65">
        <f t="shared" si="12"/>
        <v>9.8076697391159817E-2</v>
      </c>
      <c r="H65">
        <f t="shared" si="13"/>
        <v>7.3821347052556191E-2</v>
      </c>
      <c r="I65">
        <f t="shared" si="14"/>
        <v>2.4725775617542509E-2</v>
      </c>
      <c r="J65">
        <f t="shared" si="15"/>
        <v>9.8710857999385351E-2</v>
      </c>
      <c r="K65">
        <f t="shared" si="16"/>
        <v>2.4519174347789954E-2</v>
      </c>
      <c r="L65">
        <f t="shared" si="17"/>
        <v>1.8455336763139048E-2</v>
      </c>
      <c r="M65">
        <f t="shared" si="18"/>
        <v>6.1814439043856272E-3</v>
      </c>
      <c r="N65">
        <f t="shared" si="19"/>
        <v>2.4677714499846338E-2</v>
      </c>
      <c r="P65">
        <f t="shared" si="20"/>
        <v>7.383366951516096E-2</v>
      </c>
      <c r="Q65">
        <f t="shared" si="21"/>
        <v>0</v>
      </c>
      <c r="R65">
        <f t="shared" si="22"/>
        <v>7.383366951516096E-2</v>
      </c>
      <c r="S65">
        <f t="shared" si="23"/>
        <v>60</v>
      </c>
    </row>
    <row r="66" spans="1:19" x14ac:dyDescent="0.3">
      <c r="A66">
        <v>7964</v>
      </c>
      <c r="B66" t="str">
        <v>Kenja Chan Wa Satottenai!</v>
      </c>
      <c r="C66">
        <v>0.703125</v>
      </c>
      <c r="D66">
        <v>33.3333333333333</v>
      </c>
      <c r="E66">
        <v>2.8871249999999999E-3</v>
      </c>
      <c r="F66">
        <v>7.3</v>
      </c>
      <c r="G66">
        <f t="shared" ref="G66:G101" si="24">C66/$C$102</f>
        <v>9.8076697391159817E-2</v>
      </c>
      <c r="H66">
        <f t="shared" ref="H66:H101" si="25">D66/$D$102</f>
        <v>7.3821347052556191E-2</v>
      </c>
      <c r="I66">
        <f t="shared" ref="I66:I101" si="26">E66/$E$102</f>
        <v>9.4148238558246604E-3</v>
      </c>
      <c r="J66">
        <f t="shared" ref="J66:J101" si="27">F66/$F$102</f>
        <v>0.10106441281844504</v>
      </c>
      <c r="K66">
        <f t="shared" ref="K66:K101" si="28">G66*$O$1</f>
        <v>2.4519174347789954E-2</v>
      </c>
      <c r="L66">
        <f t="shared" ref="L66:L101" si="29">H66*$O$1</f>
        <v>1.8455336763139048E-2</v>
      </c>
      <c r="M66">
        <f t="shared" ref="M66:M101" si="30">I66*$O$1</f>
        <v>2.3537059639561651E-3</v>
      </c>
      <c r="N66">
        <f t="shared" ref="N66:N101" si="31">J66*$O$1</f>
        <v>2.526610320461126E-2</v>
      </c>
      <c r="P66">
        <f t="shared" ref="P66:P101" si="32">SUM(K66:N66)</f>
        <v>7.0594320279496428E-2</v>
      </c>
      <c r="Q66">
        <f t="shared" ref="Q66:Q101" si="33">SUM(O66)</f>
        <v>0</v>
      </c>
      <c r="R66">
        <f t="shared" ref="R66:R97" si="34">P66-Q66</f>
        <v>7.0594320279496428E-2</v>
      </c>
      <c r="S66">
        <f t="shared" ref="S66:S97" si="35">_xlfn.RANK.AVG(R66,$R$2:$R$101,0)</f>
        <v>68</v>
      </c>
    </row>
    <row r="67" spans="1:19" x14ac:dyDescent="0.3">
      <c r="A67">
        <v>1958</v>
      </c>
      <c r="B67" t="str">
        <v>Nigoru Hitomi de Nani wo Negau â€“ Highserk Senki</v>
      </c>
      <c r="C67">
        <v>0.703125</v>
      </c>
      <c r="D67">
        <v>33.3333333333333</v>
      </c>
      <c r="E67">
        <v>1.933263E-3</v>
      </c>
      <c r="F67">
        <v>7</v>
      </c>
      <c r="G67">
        <f t="shared" si="24"/>
        <v>9.8076697391159817E-2</v>
      </c>
      <c r="H67">
        <f t="shared" si="25"/>
        <v>7.3821347052556191E-2</v>
      </c>
      <c r="I67">
        <f t="shared" si="26"/>
        <v>6.30430986257372E-3</v>
      </c>
      <c r="J67">
        <f t="shared" si="27"/>
        <v>9.6911080784810311E-2</v>
      </c>
      <c r="K67">
        <f t="shared" si="28"/>
        <v>2.4519174347789954E-2</v>
      </c>
      <c r="L67">
        <f t="shared" si="29"/>
        <v>1.8455336763139048E-2</v>
      </c>
      <c r="M67">
        <f t="shared" si="30"/>
        <v>1.57607746564343E-3</v>
      </c>
      <c r="N67">
        <f t="shared" si="31"/>
        <v>2.4227770196202578E-2</v>
      </c>
      <c r="P67">
        <f t="shared" si="32"/>
        <v>6.8778358772775008E-2</v>
      </c>
      <c r="Q67">
        <f t="shared" si="33"/>
        <v>0</v>
      </c>
      <c r="R67">
        <f t="shared" si="34"/>
        <v>6.8778358772775008E-2</v>
      </c>
      <c r="S67">
        <f t="shared" si="35"/>
        <v>69</v>
      </c>
    </row>
    <row r="68" spans="1:19" x14ac:dyDescent="0.3">
      <c r="A68">
        <v>2206</v>
      </c>
      <c r="B68" t="str">
        <v>Kurai Anoko to Shitai koto</v>
      </c>
      <c r="C68">
        <v>0.703125</v>
      </c>
      <c r="D68">
        <v>33.3333333333333</v>
      </c>
      <c r="E68">
        <v>1.3957660000000001E-3</v>
      </c>
      <c r="F68">
        <v>7</v>
      </c>
      <c r="G68">
        <f t="shared" si="24"/>
        <v>9.8076697391159817E-2</v>
      </c>
      <c r="H68">
        <f t="shared" si="25"/>
        <v>7.3821347052556191E-2</v>
      </c>
      <c r="I68">
        <f t="shared" si="26"/>
        <v>4.5515490441006071E-3</v>
      </c>
      <c r="J68">
        <f t="shared" si="27"/>
        <v>9.6911080784810311E-2</v>
      </c>
      <c r="K68">
        <f t="shared" si="28"/>
        <v>2.4519174347789954E-2</v>
      </c>
      <c r="L68">
        <f t="shared" si="29"/>
        <v>1.8455336763139048E-2</v>
      </c>
      <c r="M68">
        <f t="shared" si="30"/>
        <v>1.1378872610251518E-3</v>
      </c>
      <c r="N68">
        <f t="shared" si="31"/>
        <v>2.4227770196202578E-2</v>
      </c>
      <c r="P68">
        <f t="shared" si="32"/>
        <v>6.8340168568156723E-2</v>
      </c>
      <c r="Q68">
        <f t="shared" si="33"/>
        <v>0</v>
      </c>
      <c r="R68">
        <f t="shared" si="34"/>
        <v>6.8340168568156723E-2</v>
      </c>
      <c r="S68">
        <f t="shared" si="35"/>
        <v>71</v>
      </c>
    </row>
    <row r="69" spans="1:19" x14ac:dyDescent="0.3">
      <c r="A69">
        <v>3602</v>
      </c>
      <c r="B69" t="str">
        <v>Neko no Youna Nanika</v>
      </c>
      <c r="C69">
        <v>0.703125</v>
      </c>
      <c r="D69">
        <v>16.6666666666666</v>
      </c>
      <c r="E69">
        <v>3.9029062000000003E-2</v>
      </c>
      <c r="F69">
        <v>7</v>
      </c>
      <c r="G69">
        <f t="shared" si="24"/>
        <v>9.8076697391159817E-2</v>
      </c>
      <c r="H69">
        <f t="shared" si="25"/>
        <v>3.6910673526277984E-2</v>
      </c>
      <c r="I69">
        <f t="shared" si="26"/>
        <v>0.12727254413579592</v>
      </c>
      <c r="J69">
        <f t="shared" si="27"/>
        <v>9.6911080784810311E-2</v>
      </c>
      <c r="K69">
        <f t="shared" si="28"/>
        <v>2.4519174347789954E-2</v>
      </c>
      <c r="L69">
        <f t="shared" si="29"/>
        <v>9.2276683815694961E-3</v>
      </c>
      <c r="M69">
        <f t="shared" si="30"/>
        <v>3.1818136033948979E-2</v>
      </c>
      <c r="N69">
        <f t="shared" si="31"/>
        <v>2.4227770196202578E-2</v>
      </c>
      <c r="P69">
        <f t="shared" si="32"/>
        <v>8.9792748959511004E-2</v>
      </c>
      <c r="Q69">
        <f t="shared" si="33"/>
        <v>0</v>
      </c>
      <c r="R69">
        <f t="shared" si="34"/>
        <v>8.9792748959511004E-2</v>
      </c>
      <c r="S69">
        <f t="shared" si="35"/>
        <v>33</v>
      </c>
    </row>
    <row r="70" spans="1:19" x14ac:dyDescent="0.3">
      <c r="A70">
        <v>3340</v>
      </c>
      <c r="B70" t="str">
        <v>Okaeri Alice</v>
      </c>
      <c r="C70">
        <v>0.703125</v>
      </c>
      <c r="D70">
        <v>16.6666666666666</v>
      </c>
      <c r="E70">
        <v>3.0301695E-2</v>
      </c>
      <c r="F70">
        <v>7</v>
      </c>
      <c r="G70">
        <f t="shared" si="24"/>
        <v>9.8076697391159817E-2</v>
      </c>
      <c r="H70">
        <f t="shared" si="25"/>
        <v>3.6910673526277984E-2</v>
      </c>
      <c r="I70">
        <f t="shared" si="26"/>
        <v>9.8812874731063885E-2</v>
      </c>
      <c r="J70">
        <f t="shared" si="27"/>
        <v>9.6911080784810311E-2</v>
      </c>
      <c r="K70">
        <f t="shared" si="28"/>
        <v>2.4519174347789954E-2</v>
      </c>
      <c r="L70">
        <f t="shared" si="29"/>
        <v>9.2276683815694961E-3</v>
      </c>
      <c r="M70">
        <f t="shared" si="30"/>
        <v>2.4703218682765971E-2</v>
      </c>
      <c r="N70">
        <f t="shared" si="31"/>
        <v>2.4227770196202578E-2</v>
      </c>
      <c r="P70">
        <f t="shared" si="32"/>
        <v>8.2677831608327992E-2</v>
      </c>
      <c r="Q70">
        <f t="shared" si="33"/>
        <v>0</v>
      </c>
      <c r="R70">
        <f t="shared" si="34"/>
        <v>8.2677831608327992E-2</v>
      </c>
      <c r="S70">
        <f t="shared" si="35"/>
        <v>52</v>
      </c>
    </row>
    <row r="71" spans="1:19" x14ac:dyDescent="0.3">
      <c r="A71">
        <v>1251</v>
      </c>
      <c r="B71" t="str">
        <v>Majo Taisen</v>
      </c>
      <c r="C71">
        <v>0.703125</v>
      </c>
      <c r="D71">
        <v>16.6666666666666</v>
      </c>
      <c r="E71">
        <v>2.7720193000000001E-2</v>
      </c>
      <c r="F71">
        <v>7.99</v>
      </c>
      <c r="G71">
        <f t="shared" si="24"/>
        <v>9.8076697391159817E-2</v>
      </c>
      <c r="H71">
        <f t="shared" si="25"/>
        <v>3.6910673526277984E-2</v>
      </c>
      <c r="I71">
        <f t="shared" si="26"/>
        <v>9.0394677869667497E-2</v>
      </c>
      <c r="J71">
        <f t="shared" si="27"/>
        <v>0.11061707649580492</v>
      </c>
      <c r="K71">
        <f t="shared" si="28"/>
        <v>2.4519174347789954E-2</v>
      </c>
      <c r="L71">
        <f t="shared" si="29"/>
        <v>9.2276683815694961E-3</v>
      </c>
      <c r="M71">
        <f t="shared" si="30"/>
        <v>2.2598669467416874E-2</v>
      </c>
      <c r="N71">
        <f t="shared" si="31"/>
        <v>2.765426912395123E-2</v>
      </c>
      <c r="P71">
        <f t="shared" si="32"/>
        <v>8.3999781320727551E-2</v>
      </c>
      <c r="Q71">
        <f t="shared" si="33"/>
        <v>0</v>
      </c>
      <c r="R71">
        <f t="shared" si="34"/>
        <v>8.3999781320727551E-2</v>
      </c>
      <c r="S71">
        <f t="shared" si="35"/>
        <v>48</v>
      </c>
    </row>
    <row r="72" spans="1:19" x14ac:dyDescent="0.3">
      <c r="A72">
        <v>5766</v>
      </c>
      <c r="B72" t="str">
        <v>This Crossdressing Boyâ€™s Reflection Gave Him Away</v>
      </c>
      <c r="C72">
        <v>0.703125</v>
      </c>
      <c r="D72">
        <v>16.6666666666666</v>
      </c>
      <c r="E72">
        <v>2.1392985950442301E-2</v>
      </c>
      <c r="F72">
        <v>7</v>
      </c>
      <c r="G72">
        <f t="shared" si="24"/>
        <v>9.8076697391159817E-2</v>
      </c>
      <c r="H72">
        <f t="shared" si="25"/>
        <v>3.6910673526277984E-2</v>
      </c>
      <c r="I72">
        <f t="shared" si="26"/>
        <v>6.9761854603990467E-2</v>
      </c>
      <c r="J72">
        <f t="shared" si="27"/>
        <v>9.6911080784810311E-2</v>
      </c>
      <c r="K72">
        <f t="shared" si="28"/>
        <v>2.4519174347789954E-2</v>
      </c>
      <c r="L72">
        <f t="shared" si="29"/>
        <v>9.2276683815694961E-3</v>
      </c>
      <c r="M72">
        <f t="shared" si="30"/>
        <v>1.7440463650997617E-2</v>
      </c>
      <c r="N72">
        <f t="shared" si="31"/>
        <v>2.4227770196202578E-2</v>
      </c>
      <c r="P72">
        <f t="shared" si="32"/>
        <v>7.5415076576559645E-2</v>
      </c>
      <c r="Q72">
        <f t="shared" si="33"/>
        <v>0</v>
      </c>
      <c r="R72">
        <f t="shared" si="34"/>
        <v>7.5415076576559645E-2</v>
      </c>
      <c r="S72">
        <f t="shared" si="35"/>
        <v>59</v>
      </c>
    </row>
    <row r="73" spans="1:19" x14ac:dyDescent="0.3">
      <c r="A73">
        <v>6943</v>
      </c>
      <c r="B73" t="str">
        <v>Mayuri-chan Who Quickly Gives Up</v>
      </c>
      <c r="C73">
        <v>0.703125</v>
      </c>
      <c r="D73">
        <v>16.6666666666666</v>
      </c>
      <c r="E73">
        <v>2.0448841168678501E-2</v>
      </c>
      <c r="F73">
        <v>7.9</v>
      </c>
      <c r="G73">
        <f t="shared" si="24"/>
        <v>9.8076697391159817E-2</v>
      </c>
      <c r="H73">
        <f t="shared" si="25"/>
        <v>3.6910673526277984E-2</v>
      </c>
      <c r="I73">
        <f t="shared" si="26"/>
        <v>6.6683028153905283E-2</v>
      </c>
      <c r="J73">
        <f t="shared" si="27"/>
        <v>0.1093710768857145</v>
      </c>
      <c r="K73">
        <f t="shared" si="28"/>
        <v>2.4519174347789954E-2</v>
      </c>
      <c r="L73">
        <f t="shared" si="29"/>
        <v>9.2276683815694961E-3</v>
      </c>
      <c r="M73">
        <f t="shared" si="30"/>
        <v>1.6670757038476321E-2</v>
      </c>
      <c r="N73">
        <f t="shared" si="31"/>
        <v>2.7342769221428625E-2</v>
      </c>
      <c r="P73">
        <f t="shared" si="32"/>
        <v>7.7760368989264389E-2</v>
      </c>
      <c r="Q73">
        <f t="shared" si="33"/>
        <v>0</v>
      </c>
      <c r="R73">
        <f t="shared" si="34"/>
        <v>7.7760368989264389E-2</v>
      </c>
      <c r="S73">
        <f t="shared" si="35"/>
        <v>58</v>
      </c>
    </row>
    <row r="74" spans="1:19" x14ac:dyDescent="0.3">
      <c r="A74">
        <v>1747</v>
      </c>
      <c r="B74" t="str">
        <v>Onnanoko wa Otoko no Tame no Kisekae Ningyouja Nenda yo</v>
      </c>
      <c r="C74">
        <v>0.703125</v>
      </c>
      <c r="D74">
        <v>16.6666666666666</v>
      </c>
      <c r="E74">
        <v>1.6755271340359899E-2</v>
      </c>
      <c r="F74">
        <v>7</v>
      </c>
      <c r="G74">
        <f t="shared" si="24"/>
        <v>9.8076697391159817E-2</v>
      </c>
      <c r="H74">
        <f t="shared" si="25"/>
        <v>3.6910673526277984E-2</v>
      </c>
      <c r="I74">
        <f t="shared" si="26"/>
        <v>5.4638413066990729E-2</v>
      </c>
      <c r="J74">
        <f t="shared" si="27"/>
        <v>9.6911080784810311E-2</v>
      </c>
      <c r="K74">
        <f t="shared" si="28"/>
        <v>2.4519174347789954E-2</v>
      </c>
      <c r="L74">
        <f t="shared" si="29"/>
        <v>9.2276683815694961E-3</v>
      </c>
      <c r="M74">
        <f t="shared" si="30"/>
        <v>1.3659603266747682E-2</v>
      </c>
      <c r="N74">
        <f t="shared" si="31"/>
        <v>2.4227770196202578E-2</v>
      </c>
      <c r="P74">
        <f t="shared" si="32"/>
        <v>7.163421619230971E-2</v>
      </c>
      <c r="Q74">
        <f t="shared" si="33"/>
        <v>0</v>
      </c>
      <c r="R74">
        <f t="shared" si="34"/>
        <v>7.163421619230971E-2</v>
      </c>
      <c r="S74">
        <f t="shared" si="35"/>
        <v>64</v>
      </c>
    </row>
    <row r="75" spans="1:19" x14ac:dyDescent="0.3">
      <c r="A75">
        <v>5272</v>
      </c>
      <c r="B75" t="str">
        <v>Hatsukoi Maze</v>
      </c>
      <c r="C75">
        <v>0.703125</v>
      </c>
      <c r="D75">
        <v>16.6666666666666</v>
      </c>
      <c r="E75">
        <v>1.4542193673796E-2</v>
      </c>
      <c r="F75">
        <v>7.31</v>
      </c>
      <c r="G75">
        <f t="shared" si="24"/>
        <v>9.8076697391159817E-2</v>
      </c>
      <c r="H75">
        <f t="shared" si="25"/>
        <v>3.6910673526277984E-2</v>
      </c>
      <c r="I75">
        <f t="shared" si="26"/>
        <v>4.7421636373928058E-2</v>
      </c>
      <c r="J75">
        <f t="shared" si="27"/>
        <v>0.10120285721956619</v>
      </c>
      <c r="K75">
        <f t="shared" si="28"/>
        <v>2.4519174347789954E-2</v>
      </c>
      <c r="L75">
        <f t="shared" si="29"/>
        <v>9.2276683815694961E-3</v>
      </c>
      <c r="M75">
        <f t="shared" si="30"/>
        <v>1.1855409093482015E-2</v>
      </c>
      <c r="N75">
        <f t="shared" si="31"/>
        <v>2.5300714304891548E-2</v>
      </c>
      <c r="P75">
        <f t="shared" si="32"/>
        <v>7.0902966127733003E-2</v>
      </c>
      <c r="Q75">
        <f t="shared" si="33"/>
        <v>0</v>
      </c>
      <c r="R75">
        <f t="shared" si="34"/>
        <v>7.0902966127733003E-2</v>
      </c>
      <c r="S75">
        <f t="shared" si="35"/>
        <v>66</v>
      </c>
    </row>
    <row r="76" spans="1:19" x14ac:dyDescent="0.3">
      <c r="A76">
        <v>5531</v>
      </c>
      <c r="B76" t="str">
        <v>I Brought Home a Succubus who Failed to Find a Job</v>
      </c>
      <c r="C76">
        <v>0.703125</v>
      </c>
      <c r="D76">
        <v>16.6666666666666</v>
      </c>
      <c r="E76">
        <v>1.1903427492359101E-2</v>
      </c>
      <c r="F76">
        <v>7</v>
      </c>
      <c r="G76">
        <f t="shared" si="24"/>
        <v>9.8076697391159817E-2</v>
      </c>
      <c r="H76">
        <f t="shared" si="25"/>
        <v>3.6910673526277984E-2</v>
      </c>
      <c r="I76">
        <f t="shared" si="26"/>
        <v>3.8816702817211439E-2</v>
      </c>
      <c r="J76">
        <f t="shared" si="27"/>
        <v>9.6911080784810311E-2</v>
      </c>
      <c r="K76">
        <f t="shared" si="28"/>
        <v>2.4519174347789954E-2</v>
      </c>
      <c r="L76">
        <f t="shared" si="29"/>
        <v>9.2276683815694961E-3</v>
      </c>
      <c r="M76">
        <f t="shared" si="30"/>
        <v>9.7041757043028597E-3</v>
      </c>
      <c r="N76">
        <f t="shared" si="31"/>
        <v>2.4227770196202578E-2</v>
      </c>
      <c r="P76">
        <f t="shared" si="32"/>
        <v>6.7678788629864886E-2</v>
      </c>
      <c r="Q76">
        <f t="shared" si="33"/>
        <v>0</v>
      </c>
      <c r="R76">
        <f t="shared" si="34"/>
        <v>6.7678788629864886E-2</v>
      </c>
      <c r="S76">
        <f t="shared" si="35"/>
        <v>74</v>
      </c>
    </row>
    <row r="77" spans="1:19" x14ac:dyDescent="0.3">
      <c r="A77">
        <v>2546</v>
      </c>
      <c r="B77" t="str">
        <v>Out (Mizuta Makoto)</v>
      </c>
      <c r="C77">
        <v>0.703125</v>
      </c>
      <c r="D77">
        <v>16.6666666666666</v>
      </c>
      <c r="E77">
        <v>1.1574820596630999E-2</v>
      </c>
      <c r="F77">
        <v>7.33</v>
      </c>
      <c r="G77">
        <f t="shared" si="24"/>
        <v>9.8076697391159817E-2</v>
      </c>
      <c r="H77">
        <f t="shared" si="25"/>
        <v>3.6910673526277984E-2</v>
      </c>
      <c r="I77">
        <f t="shared" si="26"/>
        <v>3.7745126061411324E-2</v>
      </c>
      <c r="J77">
        <f t="shared" si="27"/>
        <v>0.10147974602180851</v>
      </c>
      <c r="K77">
        <f t="shared" si="28"/>
        <v>2.4519174347789954E-2</v>
      </c>
      <c r="L77">
        <f t="shared" si="29"/>
        <v>9.2276683815694961E-3</v>
      </c>
      <c r="M77">
        <f t="shared" si="30"/>
        <v>9.4362815153528311E-3</v>
      </c>
      <c r="N77">
        <f t="shared" si="31"/>
        <v>2.5369936505452127E-2</v>
      </c>
      <c r="P77">
        <f t="shared" si="32"/>
        <v>6.8553060750164402E-2</v>
      </c>
      <c r="Q77">
        <f t="shared" si="33"/>
        <v>0</v>
      </c>
      <c r="R77">
        <f t="shared" si="34"/>
        <v>6.8553060750164402E-2</v>
      </c>
      <c r="S77">
        <f t="shared" si="35"/>
        <v>70</v>
      </c>
    </row>
    <row r="78" spans="1:19" x14ac:dyDescent="0.3">
      <c r="A78">
        <v>7121</v>
      </c>
      <c r="B78" t="str">
        <v>Yuizaki-san wa Nageru!</v>
      </c>
      <c r="C78">
        <v>0.703125</v>
      </c>
      <c r="D78">
        <v>16.6666666666666</v>
      </c>
      <c r="E78">
        <v>1.0242657836067801E-2</v>
      </c>
      <c r="F78">
        <v>6.49</v>
      </c>
      <c r="G78">
        <f t="shared" si="24"/>
        <v>9.8076697391159817E-2</v>
      </c>
      <c r="H78">
        <f t="shared" si="25"/>
        <v>3.6910673526277984E-2</v>
      </c>
      <c r="I78">
        <f t="shared" si="26"/>
        <v>3.3400985181473102E-2</v>
      </c>
      <c r="J78">
        <f t="shared" si="27"/>
        <v>8.9850416327631272E-2</v>
      </c>
      <c r="K78">
        <f t="shared" si="28"/>
        <v>2.4519174347789954E-2</v>
      </c>
      <c r="L78">
        <f t="shared" si="29"/>
        <v>9.2276683815694961E-3</v>
      </c>
      <c r="M78">
        <f t="shared" si="30"/>
        <v>8.3502462953682754E-3</v>
      </c>
      <c r="N78">
        <f t="shared" si="31"/>
        <v>2.2462604081907818E-2</v>
      </c>
      <c r="P78">
        <f t="shared" si="32"/>
        <v>6.4559693106635535E-2</v>
      </c>
      <c r="Q78">
        <f t="shared" si="33"/>
        <v>0</v>
      </c>
      <c r="R78">
        <f t="shared" si="34"/>
        <v>6.4559693106635535E-2</v>
      </c>
      <c r="S78">
        <f t="shared" si="35"/>
        <v>78</v>
      </c>
    </row>
    <row r="79" spans="1:19" x14ac:dyDescent="0.3">
      <c r="A79">
        <v>6242</v>
      </c>
      <c r="B79" t="str">
        <v>I Want to Listen to xx</v>
      </c>
      <c r="C79">
        <v>0.703125</v>
      </c>
      <c r="D79">
        <v>16.6666666666666</v>
      </c>
      <c r="E79">
        <v>9.2893999999999997E-3</v>
      </c>
      <c r="F79">
        <v>0</v>
      </c>
      <c r="G79">
        <f t="shared" si="24"/>
        <v>9.8076697391159817E-2</v>
      </c>
      <c r="H79">
        <f t="shared" si="25"/>
        <v>3.6910673526277984E-2</v>
      </c>
      <c r="I79">
        <f t="shared" si="26"/>
        <v>3.0292441347810572E-2</v>
      </c>
      <c r="J79">
        <f t="shared" si="27"/>
        <v>0</v>
      </c>
      <c r="K79">
        <f t="shared" si="28"/>
        <v>2.4519174347789954E-2</v>
      </c>
      <c r="L79">
        <f t="shared" si="29"/>
        <v>9.2276683815694961E-3</v>
      </c>
      <c r="M79">
        <f t="shared" si="30"/>
        <v>7.573110336952643E-3</v>
      </c>
      <c r="N79">
        <f t="shared" si="31"/>
        <v>0</v>
      </c>
      <c r="P79">
        <f t="shared" si="32"/>
        <v>4.1319953066312087E-2</v>
      </c>
      <c r="Q79">
        <f t="shared" si="33"/>
        <v>0</v>
      </c>
      <c r="R79">
        <f t="shared" si="34"/>
        <v>4.1319953066312087E-2</v>
      </c>
      <c r="S79">
        <f t="shared" si="35"/>
        <v>100</v>
      </c>
    </row>
    <row r="80" spans="1:19" x14ac:dyDescent="0.3">
      <c r="A80">
        <v>8124</v>
      </c>
      <c r="B80" t="str">
        <v>Mahouka Koukou no Rettousei â€“ Kyuukousenhen</v>
      </c>
      <c r="C80">
        <v>0.703125</v>
      </c>
      <c r="D80">
        <v>16.6666666666666</v>
      </c>
      <c r="E80">
        <v>6.893883E-3</v>
      </c>
      <c r="F80">
        <v>8</v>
      </c>
      <c r="G80">
        <f t="shared" si="24"/>
        <v>9.8076697391159817E-2</v>
      </c>
      <c r="H80">
        <f t="shared" si="25"/>
        <v>3.6910673526277984E-2</v>
      </c>
      <c r="I80">
        <f t="shared" si="26"/>
        <v>2.2480735724176845E-2</v>
      </c>
      <c r="J80">
        <f t="shared" si="27"/>
        <v>0.11075552089692607</v>
      </c>
      <c r="K80">
        <f t="shared" si="28"/>
        <v>2.4519174347789954E-2</v>
      </c>
      <c r="L80">
        <f t="shared" si="29"/>
        <v>9.2276683815694961E-3</v>
      </c>
      <c r="M80">
        <f t="shared" si="30"/>
        <v>5.6201839310442113E-3</v>
      </c>
      <c r="N80">
        <f t="shared" si="31"/>
        <v>2.7688880224231518E-2</v>
      </c>
      <c r="P80">
        <f t="shared" si="32"/>
        <v>6.7055906884635183E-2</v>
      </c>
      <c r="Q80">
        <f t="shared" si="33"/>
        <v>0</v>
      </c>
      <c r="R80">
        <f t="shared" si="34"/>
        <v>6.7055906884635183E-2</v>
      </c>
      <c r="S80">
        <f t="shared" si="35"/>
        <v>76</v>
      </c>
    </row>
    <row r="81" spans="1:19" x14ac:dyDescent="0.3">
      <c r="A81">
        <v>6774</v>
      </c>
      <c r="B81" t="str">
        <v>Parasol Alliance</v>
      </c>
      <c r="C81">
        <v>0.703125</v>
      </c>
      <c r="D81">
        <v>16.6666666666666</v>
      </c>
      <c r="E81">
        <v>3.8195E-3</v>
      </c>
      <c r="F81">
        <v>8</v>
      </c>
      <c r="G81">
        <f t="shared" si="24"/>
        <v>9.8076697391159817E-2</v>
      </c>
      <c r="H81">
        <f t="shared" si="25"/>
        <v>3.6910673526277984E-2</v>
      </c>
      <c r="I81">
        <f t="shared" si="26"/>
        <v>1.2455269417611738E-2</v>
      </c>
      <c r="J81">
        <f t="shared" si="27"/>
        <v>0.11075552089692607</v>
      </c>
      <c r="K81">
        <f t="shared" si="28"/>
        <v>2.4519174347789954E-2</v>
      </c>
      <c r="L81">
        <f t="shared" si="29"/>
        <v>9.2276683815694961E-3</v>
      </c>
      <c r="M81">
        <f t="shared" si="30"/>
        <v>3.1138173544029346E-3</v>
      </c>
      <c r="N81">
        <f t="shared" si="31"/>
        <v>2.7688880224231518E-2</v>
      </c>
      <c r="P81">
        <f t="shared" si="32"/>
        <v>6.4549540307993897E-2</v>
      </c>
      <c r="Q81">
        <f t="shared" si="33"/>
        <v>0</v>
      </c>
      <c r="R81">
        <f t="shared" si="34"/>
        <v>6.4549540307993897E-2</v>
      </c>
      <c r="S81">
        <f t="shared" si="35"/>
        <v>79</v>
      </c>
    </row>
    <row r="82" spans="1:19" x14ac:dyDescent="0.3">
      <c r="A82">
        <v>7697</v>
      </c>
      <c r="B82" t="str">
        <v>Satoko to Nada</v>
      </c>
      <c r="C82">
        <v>0.703125</v>
      </c>
      <c r="D82">
        <v>16.6666666666666</v>
      </c>
      <c r="E82">
        <v>1.7467380000000001E-3</v>
      </c>
      <c r="F82">
        <v>8</v>
      </c>
      <c r="G82">
        <f t="shared" si="24"/>
        <v>9.8076697391159817E-2</v>
      </c>
      <c r="H82">
        <f t="shared" si="25"/>
        <v>3.6910673526277984E-2</v>
      </c>
      <c r="I82">
        <f t="shared" si="26"/>
        <v>5.696057701788269E-3</v>
      </c>
      <c r="J82">
        <f t="shared" si="27"/>
        <v>0.11075552089692607</v>
      </c>
      <c r="K82">
        <f t="shared" si="28"/>
        <v>2.4519174347789954E-2</v>
      </c>
      <c r="L82">
        <f t="shared" si="29"/>
        <v>9.2276683815694961E-3</v>
      </c>
      <c r="M82">
        <f t="shared" si="30"/>
        <v>1.4240144254470673E-3</v>
      </c>
      <c r="N82">
        <f t="shared" si="31"/>
        <v>2.7688880224231518E-2</v>
      </c>
      <c r="P82">
        <f t="shared" si="32"/>
        <v>6.2859737379038036E-2</v>
      </c>
      <c r="Q82">
        <f t="shared" si="33"/>
        <v>0</v>
      </c>
      <c r="R82">
        <f t="shared" si="34"/>
        <v>6.2859737379038036E-2</v>
      </c>
      <c r="S82">
        <f t="shared" si="35"/>
        <v>83</v>
      </c>
    </row>
    <row r="83" spans="1:19" x14ac:dyDescent="0.3">
      <c r="A83">
        <v>3746</v>
      </c>
      <c r="B83" t="str">
        <v>Shirogane x Kaguya â€“ Telework</v>
      </c>
      <c r="C83">
        <v>0.703125</v>
      </c>
      <c r="D83">
        <v>0</v>
      </c>
      <c r="E83">
        <v>0.127850182883155</v>
      </c>
      <c r="F83">
        <v>7</v>
      </c>
      <c r="G83">
        <f t="shared" si="24"/>
        <v>9.8076697391159817E-2</v>
      </c>
      <c r="H83">
        <f t="shared" si="25"/>
        <v>0</v>
      </c>
      <c r="I83">
        <f t="shared" si="26"/>
        <v>0.41691542686231919</v>
      </c>
      <c r="J83">
        <f t="shared" si="27"/>
        <v>9.6911080784810311E-2</v>
      </c>
      <c r="K83">
        <f t="shared" si="28"/>
        <v>2.4519174347789954E-2</v>
      </c>
      <c r="L83">
        <f t="shared" si="29"/>
        <v>0</v>
      </c>
      <c r="M83">
        <f t="shared" si="30"/>
        <v>0.1042288567155798</v>
      </c>
      <c r="N83">
        <f t="shared" si="31"/>
        <v>2.4227770196202578E-2</v>
      </c>
      <c r="P83">
        <f t="shared" si="32"/>
        <v>0.15297580125957233</v>
      </c>
      <c r="Q83">
        <f t="shared" si="33"/>
        <v>0</v>
      </c>
      <c r="R83">
        <f t="shared" si="34"/>
        <v>0.15297580125957233</v>
      </c>
      <c r="S83">
        <f t="shared" si="35"/>
        <v>3</v>
      </c>
    </row>
    <row r="84" spans="1:19" x14ac:dyDescent="0.3">
      <c r="A84">
        <v>5581</v>
      </c>
      <c r="B84" t="str">
        <v>Tsurikomachi</v>
      </c>
      <c r="C84">
        <v>0.703125</v>
      </c>
      <c r="D84">
        <v>0</v>
      </c>
      <c r="E84">
        <v>2.3507770000000001E-2</v>
      </c>
      <c r="F84">
        <v>7</v>
      </c>
      <c r="G84">
        <f t="shared" si="24"/>
        <v>9.8076697391159817E-2</v>
      </c>
      <c r="H84">
        <f t="shared" si="25"/>
        <v>0</v>
      </c>
      <c r="I84">
        <f t="shared" si="26"/>
        <v>7.6658098902277969E-2</v>
      </c>
      <c r="J84">
        <f t="shared" si="27"/>
        <v>9.6911080784810311E-2</v>
      </c>
      <c r="K84">
        <f t="shared" si="28"/>
        <v>2.4519174347789954E-2</v>
      </c>
      <c r="L84">
        <f t="shared" si="29"/>
        <v>0</v>
      </c>
      <c r="M84">
        <f t="shared" si="30"/>
        <v>1.9164524725569492E-2</v>
      </c>
      <c r="N84">
        <f t="shared" si="31"/>
        <v>2.4227770196202578E-2</v>
      </c>
      <c r="P84">
        <f t="shared" si="32"/>
        <v>6.7911469269562028E-2</v>
      </c>
      <c r="Q84">
        <f t="shared" si="33"/>
        <v>0</v>
      </c>
      <c r="R84">
        <f t="shared" si="34"/>
        <v>6.7911469269562028E-2</v>
      </c>
      <c r="S84">
        <f t="shared" si="35"/>
        <v>72</v>
      </c>
    </row>
    <row r="85" spans="1:19" x14ac:dyDescent="0.3">
      <c r="A85">
        <v>5342</v>
      </c>
      <c r="B85" t="str">
        <v>Karesen Joshikousei to Tokikake Ojisan</v>
      </c>
      <c r="C85">
        <v>0.703125</v>
      </c>
      <c r="D85">
        <v>0</v>
      </c>
      <c r="E85">
        <v>1.6602153075573101E-2</v>
      </c>
      <c r="F85">
        <v>7.2</v>
      </c>
      <c r="G85">
        <f t="shared" si="24"/>
        <v>9.8076697391159817E-2</v>
      </c>
      <c r="H85">
        <f t="shared" si="25"/>
        <v>0</v>
      </c>
      <c r="I85">
        <f t="shared" si="26"/>
        <v>5.4139099219451321E-2</v>
      </c>
      <c r="J85">
        <f t="shared" si="27"/>
        <v>9.9679968807233468E-2</v>
      </c>
      <c r="K85">
        <f t="shared" si="28"/>
        <v>2.4519174347789954E-2</v>
      </c>
      <c r="L85">
        <f t="shared" si="29"/>
        <v>0</v>
      </c>
      <c r="M85">
        <f t="shared" si="30"/>
        <v>1.353477480486283E-2</v>
      </c>
      <c r="N85">
        <f t="shared" si="31"/>
        <v>2.4919992201808367E-2</v>
      </c>
      <c r="P85">
        <f t="shared" si="32"/>
        <v>6.2973941354461146E-2</v>
      </c>
      <c r="Q85">
        <f t="shared" si="33"/>
        <v>0</v>
      </c>
      <c r="R85">
        <f t="shared" si="34"/>
        <v>6.2973941354461146E-2</v>
      </c>
      <c r="S85">
        <f t="shared" si="35"/>
        <v>82</v>
      </c>
    </row>
    <row r="86" spans="1:19" x14ac:dyDescent="0.3">
      <c r="A86">
        <v>3386</v>
      </c>
      <c r="B86" t="str">
        <v>The Boy Who Gets Cuter and Cuter</v>
      </c>
      <c r="C86">
        <v>0.703125</v>
      </c>
      <c r="D86">
        <v>0</v>
      </c>
      <c r="E86">
        <v>1.4012093E-2</v>
      </c>
      <c r="F86">
        <v>7</v>
      </c>
      <c r="G86">
        <f t="shared" si="24"/>
        <v>9.8076697391159817E-2</v>
      </c>
      <c r="H86">
        <f t="shared" si="25"/>
        <v>0</v>
      </c>
      <c r="I86">
        <f t="shared" si="26"/>
        <v>4.5692994742670905E-2</v>
      </c>
      <c r="J86">
        <f t="shared" si="27"/>
        <v>9.6911080784810311E-2</v>
      </c>
      <c r="K86">
        <f t="shared" si="28"/>
        <v>2.4519174347789954E-2</v>
      </c>
      <c r="L86">
        <f t="shared" si="29"/>
        <v>0</v>
      </c>
      <c r="M86">
        <f t="shared" si="30"/>
        <v>1.1423248685667726E-2</v>
      </c>
      <c r="N86">
        <f t="shared" si="31"/>
        <v>2.4227770196202578E-2</v>
      </c>
      <c r="P86">
        <f t="shared" si="32"/>
        <v>6.017019322966026E-2</v>
      </c>
      <c r="Q86">
        <f t="shared" si="33"/>
        <v>0</v>
      </c>
      <c r="R86">
        <f t="shared" si="34"/>
        <v>6.017019322966026E-2</v>
      </c>
      <c r="S86">
        <f t="shared" si="35"/>
        <v>89</v>
      </c>
    </row>
    <row r="87" spans="1:19" x14ac:dyDescent="0.3">
      <c r="A87">
        <v>6365</v>
      </c>
      <c r="B87" t="str">
        <v>The Wolf Lordâ€™s Lady</v>
      </c>
      <c r="C87">
        <v>0.703125</v>
      </c>
      <c r="D87">
        <v>0</v>
      </c>
      <c r="E87">
        <v>1.2602100303700301E-2</v>
      </c>
      <c r="F87">
        <v>7.12</v>
      </c>
      <c r="G87">
        <f t="shared" si="24"/>
        <v>9.8076697391159817E-2</v>
      </c>
      <c r="H87">
        <f t="shared" si="25"/>
        <v>0</v>
      </c>
      <c r="I87">
        <f t="shared" si="26"/>
        <v>4.1095052889214286E-2</v>
      </c>
      <c r="J87">
        <f t="shared" si="27"/>
        <v>9.85724135982642E-2</v>
      </c>
      <c r="K87">
        <f t="shared" si="28"/>
        <v>2.4519174347789954E-2</v>
      </c>
      <c r="L87">
        <f t="shared" si="29"/>
        <v>0</v>
      </c>
      <c r="M87">
        <f t="shared" si="30"/>
        <v>1.0273763222303571E-2</v>
      </c>
      <c r="N87">
        <f t="shared" si="31"/>
        <v>2.464310339956605E-2</v>
      </c>
      <c r="P87">
        <f t="shared" si="32"/>
        <v>5.943604096965957E-2</v>
      </c>
      <c r="Q87">
        <f t="shared" si="33"/>
        <v>0</v>
      </c>
      <c r="R87">
        <f t="shared" si="34"/>
        <v>5.943604096965957E-2</v>
      </c>
      <c r="S87">
        <f t="shared" si="35"/>
        <v>91</v>
      </c>
    </row>
    <row r="88" spans="1:19" x14ac:dyDescent="0.3">
      <c r="A88">
        <v>6363</v>
      </c>
      <c r="B88" t="str">
        <v>Itsuka, Tanshoku no Sora no Shita</v>
      </c>
      <c r="C88">
        <v>0.703125</v>
      </c>
      <c r="D88">
        <v>0</v>
      </c>
      <c r="E88">
        <v>4.8579369999999997E-3</v>
      </c>
      <c r="F88">
        <v>6</v>
      </c>
      <c r="G88">
        <f t="shared" si="24"/>
        <v>9.8076697391159817E-2</v>
      </c>
      <c r="H88">
        <f t="shared" si="25"/>
        <v>0</v>
      </c>
      <c r="I88">
        <f t="shared" si="26"/>
        <v>1.5841579826884281E-2</v>
      </c>
      <c r="J88">
        <f t="shared" si="27"/>
        <v>8.306664067269455E-2</v>
      </c>
      <c r="K88">
        <f t="shared" si="28"/>
        <v>2.4519174347789954E-2</v>
      </c>
      <c r="L88">
        <f t="shared" si="29"/>
        <v>0</v>
      </c>
      <c r="M88">
        <f t="shared" si="30"/>
        <v>3.9603949567210703E-3</v>
      </c>
      <c r="N88">
        <f t="shared" si="31"/>
        <v>2.0766660168173637E-2</v>
      </c>
      <c r="P88">
        <f t="shared" si="32"/>
        <v>4.9246229472684658E-2</v>
      </c>
      <c r="Q88">
        <f t="shared" si="33"/>
        <v>0</v>
      </c>
      <c r="R88">
        <f t="shared" si="34"/>
        <v>4.9246229472684658E-2</v>
      </c>
      <c r="S88">
        <f t="shared" si="35"/>
        <v>99</v>
      </c>
    </row>
    <row r="89" spans="1:19" x14ac:dyDescent="0.3">
      <c r="A89">
        <v>5617</v>
      </c>
      <c r="B89" t="str">
        <v>The Female Teacher Who Fight Back</v>
      </c>
      <c r="C89">
        <v>0.703125</v>
      </c>
      <c r="D89">
        <v>0</v>
      </c>
      <c r="E89">
        <v>3.8374709999999999E-3</v>
      </c>
      <c r="F89">
        <v>7</v>
      </c>
      <c r="G89">
        <f t="shared" si="24"/>
        <v>9.8076697391159817E-2</v>
      </c>
      <c r="H89">
        <f t="shared" si="25"/>
        <v>0</v>
      </c>
      <c r="I89">
        <f t="shared" si="26"/>
        <v>1.2513872283616162E-2</v>
      </c>
      <c r="J89">
        <f t="shared" si="27"/>
        <v>9.6911080784810311E-2</v>
      </c>
      <c r="K89">
        <f t="shared" si="28"/>
        <v>2.4519174347789954E-2</v>
      </c>
      <c r="L89">
        <f t="shared" si="29"/>
        <v>0</v>
      </c>
      <c r="M89">
        <f t="shared" si="30"/>
        <v>3.1284680709040406E-3</v>
      </c>
      <c r="N89">
        <f t="shared" si="31"/>
        <v>2.4227770196202578E-2</v>
      </c>
      <c r="P89">
        <f t="shared" si="32"/>
        <v>5.1875412614896574E-2</v>
      </c>
      <c r="Q89">
        <f t="shared" si="33"/>
        <v>0</v>
      </c>
      <c r="R89">
        <f t="shared" si="34"/>
        <v>5.1875412614896574E-2</v>
      </c>
      <c r="S89">
        <f t="shared" si="35"/>
        <v>95</v>
      </c>
    </row>
    <row r="90" spans="1:19" x14ac:dyDescent="0.3">
      <c r="A90">
        <v>5150</v>
      </c>
      <c r="B90" t="str">
        <v>Vicious Luck</v>
      </c>
      <c r="C90">
        <v>0.703125</v>
      </c>
      <c r="D90">
        <v>0</v>
      </c>
      <c r="E90">
        <v>1.2097500000000001E-3</v>
      </c>
      <c r="F90">
        <v>7</v>
      </c>
      <c r="G90">
        <f t="shared" si="24"/>
        <v>9.8076697391159817E-2</v>
      </c>
      <c r="H90">
        <f t="shared" si="25"/>
        <v>0</v>
      </c>
      <c r="I90">
        <f t="shared" si="26"/>
        <v>3.9449567163125547E-3</v>
      </c>
      <c r="J90">
        <f t="shared" si="27"/>
        <v>9.6911080784810311E-2</v>
      </c>
      <c r="K90">
        <f t="shared" si="28"/>
        <v>2.4519174347789954E-2</v>
      </c>
      <c r="L90">
        <f t="shared" si="29"/>
        <v>0</v>
      </c>
      <c r="M90">
        <f t="shared" si="30"/>
        <v>9.8623917907813869E-4</v>
      </c>
      <c r="N90">
        <f t="shared" si="31"/>
        <v>2.4227770196202578E-2</v>
      </c>
      <c r="P90">
        <f t="shared" si="32"/>
        <v>4.9733183723070673E-2</v>
      </c>
      <c r="Q90">
        <f t="shared" si="33"/>
        <v>0</v>
      </c>
      <c r="R90">
        <f t="shared" si="34"/>
        <v>4.9733183723070673E-2</v>
      </c>
      <c r="S90">
        <f t="shared" si="35"/>
        <v>98</v>
      </c>
    </row>
    <row r="91" spans="1:19" x14ac:dyDescent="0.3">
      <c r="A91">
        <v>237</v>
      </c>
      <c r="B91" t="str">
        <v>The Dungeon Master</v>
      </c>
      <c r="C91">
        <v>0.6875</v>
      </c>
      <c r="D91">
        <v>100</v>
      </c>
      <c r="E91">
        <v>7.4682767999999997E-2</v>
      </c>
      <c r="F91">
        <v>7.8</v>
      </c>
      <c r="G91">
        <f t="shared" si="24"/>
        <v>9.5897215226911817E-2</v>
      </c>
      <c r="H91">
        <f t="shared" si="25"/>
        <v>0.2214640411576688</v>
      </c>
      <c r="I91">
        <f t="shared" si="26"/>
        <v>0.24353815847440569</v>
      </c>
      <c r="J91">
        <f t="shared" si="27"/>
        <v>0.10798663287450291</v>
      </c>
      <c r="K91">
        <f t="shared" si="28"/>
        <v>2.3974303806727954E-2</v>
      </c>
      <c r="L91">
        <f t="shared" si="29"/>
        <v>5.5366010289417199E-2</v>
      </c>
      <c r="M91">
        <f t="shared" si="30"/>
        <v>6.0884539618601421E-2</v>
      </c>
      <c r="N91">
        <f t="shared" si="31"/>
        <v>2.6996658218625728E-2</v>
      </c>
      <c r="P91">
        <f t="shared" si="32"/>
        <v>0.16722151193337231</v>
      </c>
      <c r="Q91">
        <f t="shared" si="33"/>
        <v>0</v>
      </c>
      <c r="R91">
        <f t="shared" si="34"/>
        <v>0.16722151193337231</v>
      </c>
      <c r="S91">
        <f t="shared" si="35"/>
        <v>2</v>
      </c>
    </row>
    <row r="92" spans="1:19" x14ac:dyDescent="0.3">
      <c r="A92">
        <v>5141</v>
      </c>
      <c r="B92" t="str">
        <v>Battle Through The Heavens: Return Of The Beasts</v>
      </c>
      <c r="C92">
        <v>0.6875</v>
      </c>
      <c r="D92">
        <v>83.3333333333333</v>
      </c>
      <c r="E92">
        <v>2.00069386306507E-2</v>
      </c>
      <c r="F92">
        <v>7.5</v>
      </c>
      <c r="G92">
        <f t="shared" si="24"/>
        <v>9.5897215226911817E-2</v>
      </c>
      <c r="H92">
        <f t="shared" si="25"/>
        <v>0.18455336763139057</v>
      </c>
      <c r="I92">
        <f t="shared" si="26"/>
        <v>6.5241997870500987E-2</v>
      </c>
      <c r="J92">
        <f t="shared" si="27"/>
        <v>0.10383330084086818</v>
      </c>
      <c r="K92">
        <f t="shared" si="28"/>
        <v>2.3974303806727954E-2</v>
      </c>
      <c r="L92">
        <f t="shared" si="29"/>
        <v>4.6138341907847644E-2</v>
      </c>
      <c r="M92">
        <f t="shared" si="30"/>
        <v>1.6310499467625247E-2</v>
      </c>
      <c r="N92">
        <f t="shared" si="31"/>
        <v>2.5958325210217046E-2</v>
      </c>
      <c r="P92">
        <f t="shared" si="32"/>
        <v>0.11238147039241789</v>
      </c>
      <c r="Q92">
        <f t="shared" si="33"/>
        <v>0</v>
      </c>
      <c r="R92">
        <f t="shared" si="34"/>
        <v>0.11238147039241789</v>
      </c>
      <c r="S92">
        <f t="shared" si="35"/>
        <v>11</v>
      </c>
    </row>
    <row r="93" spans="1:19" x14ac:dyDescent="0.3">
      <c r="A93">
        <v>2268</v>
      </c>
      <c r="B93" t="str">
        <v>The Great Sage Of Humanity</v>
      </c>
      <c r="C93">
        <v>0.6875</v>
      </c>
      <c r="D93">
        <v>66.6666666666666</v>
      </c>
      <c r="E93">
        <v>2.9889069266558099E-2</v>
      </c>
      <c r="F93">
        <v>7</v>
      </c>
      <c r="G93">
        <f t="shared" si="24"/>
        <v>9.5897215226911817E-2</v>
      </c>
      <c r="H93">
        <f t="shared" si="25"/>
        <v>0.14764269410511238</v>
      </c>
      <c r="I93">
        <f t="shared" si="26"/>
        <v>9.7467315186972117E-2</v>
      </c>
      <c r="J93">
        <f t="shared" si="27"/>
        <v>9.6911080784810311E-2</v>
      </c>
      <c r="K93">
        <f t="shared" si="28"/>
        <v>2.3974303806727954E-2</v>
      </c>
      <c r="L93">
        <f t="shared" si="29"/>
        <v>3.6910673526278096E-2</v>
      </c>
      <c r="M93">
        <f t="shared" si="30"/>
        <v>2.4366828796743029E-2</v>
      </c>
      <c r="N93">
        <f t="shared" si="31"/>
        <v>2.4227770196202578E-2</v>
      </c>
      <c r="P93">
        <f t="shared" si="32"/>
        <v>0.10947957632595165</v>
      </c>
      <c r="Q93">
        <f t="shared" si="33"/>
        <v>0</v>
      </c>
      <c r="R93">
        <f t="shared" si="34"/>
        <v>0.10947957632595165</v>
      </c>
      <c r="S93">
        <f t="shared" si="35"/>
        <v>12</v>
      </c>
    </row>
    <row r="94" spans="1:19" x14ac:dyDescent="0.3">
      <c r="A94">
        <v>2127</v>
      </c>
      <c r="B94" t="str">
        <v>Fairy, You have a Bad Omen!</v>
      </c>
      <c r="C94">
        <v>0.6875</v>
      </c>
      <c r="D94">
        <v>66.6666666666666</v>
      </c>
      <c r="E94">
        <v>2.3535869893636801E-2</v>
      </c>
      <c r="F94">
        <v>7</v>
      </c>
      <c r="G94">
        <f t="shared" si="24"/>
        <v>9.5897215226911817E-2</v>
      </c>
      <c r="H94">
        <f t="shared" si="25"/>
        <v>0.14764269410511238</v>
      </c>
      <c r="I94">
        <f t="shared" si="26"/>
        <v>7.6749731771986726E-2</v>
      </c>
      <c r="J94">
        <f t="shared" si="27"/>
        <v>9.6911080784810311E-2</v>
      </c>
      <c r="K94">
        <f t="shared" si="28"/>
        <v>2.3974303806727954E-2</v>
      </c>
      <c r="L94">
        <f t="shared" si="29"/>
        <v>3.6910673526278096E-2</v>
      </c>
      <c r="M94">
        <f t="shared" si="30"/>
        <v>1.9187432942996682E-2</v>
      </c>
      <c r="N94">
        <f t="shared" si="31"/>
        <v>2.4227770196202578E-2</v>
      </c>
      <c r="P94">
        <f t="shared" si="32"/>
        <v>0.10430018047220531</v>
      </c>
      <c r="Q94">
        <f t="shared" si="33"/>
        <v>0</v>
      </c>
      <c r="R94">
        <f t="shared" si="34"/>
        <v>0.10430018047220531</v>
      </c>
      <c r="S94">
        <f t="shared" si="35"/>
        <v>18</v>
      </c>
    </row>
    <row r="95" spans="1:19" x14ac:dyDescent="0.3">
      <c r="A95">
        <v>6487</v>
      </c>
      <c r="B95" t="str">
        <v>Legend of Wuquan</v>
      </c>
      <c r="C95">
        <v>0.6875</v>
      </c>
      <c r="D95">
        <v>66.6666666666666</v>
      </c>
      <c r="E95">
        <v>1.7747668090269501E-2</v>
      </c>
      <c r="F95">
        <v>7.1</v>
      </c>
      <c r="G95">
        <f t="shared" si="24"/>
        <v>9.5897215226911817E-2</v>
      </c>
      <c r="H95">
        <f t="shared" si="25"/>
        <v>0.14764269410511238</v>
      </c>
      <c r="I95">
        <f t="shared" si="26"/>
        <v>5.7874587668191507E-2</v>
      </c>
      <c r="J95">
        <f t="shared" si="27"/>
        <v>9.8295524796021883E-2</v>
      </c>
      <c r="K95">
        <f t="shared" si="28"/>
        <v>2.3974303806727954E-2</v>
      </c>
      <c r="L95">
        <f t="shared" si="29"/>
        <v>3.6910673526278096E-2</v>
      </c>
      <c r="M95">
        <f t="shared" si="30"/>
        <v>1.4468646917047877E-2</v>
      </c>
      <c r="N95">
        <f t="shared" si="31"/>
        <v>2.4573881199005471E-2</v>
      </c>
      <c r="P95">
        <f t="shared" si="32"/>
        <v>9.9927505449059401E-2</v>
      </c>
      <c r="Q95">
        <f t="shared" si="33"/>
        <v>0</v>
      </c>
      <c r="R95">
        <f t="shared" si="34"/>
        <v>9.9927505449059401E-2</v>
      </c>
      <c r="S95">
        <f t="shared" si="35"/>
        <v>23</v>
      </c>
    </row>
    <row r="96" spans="1:19" x14ac:dyDescent="0.3">
      <c r="A96">
        <v>104</v>
      </c>
      <c r="B96" t="str">
        <v>Monster Pet Evolution</v>
      </c>
      <c r="C96">
        <v>0.6875</v>
      </c>
      <c r="D96">
        <v>66.6666666666666</v>
      </c>
      <c r="E96">
        <v>1.50878034687021E-2</v>
      </c>
      <c r="F96">
        <v>7</v>
      </c>
      <c r="G96">
        <f t="shared" si="24"/>
        <v>9.5897215226911817E-2</v>
      </c>
      <c r="H96">
        <f t="shared" si="25"/>
        <v>0.14764269410511238</v>
      </c>
      <c r="I96">
        <f t="shared" si="26"/>
        <v>4.9200852761529405E-2</v>
      </c>
      <c r="J96">
        <f t="shared" si="27"/>
        <v>9.6911080784810311E-2</v>
      </c>
      <c r="K96">
        <f t="shared" si="28"/>
        <v>2.3974303806727954E-2</v>
      </c>
      <c r="L96">
        <f t="shared" si="29"/>
        <v>3.6910673526278096E-2</v>
      </c>
      <c r="M96">
        <f t="shared" si="30"/>
        <v>1.2300213190382351E-2</v>
      </c>
      <c r="N96">
        <f t="shared" si="31"/>
        <v>2.4227770196202578E-2</v>
      </c>
      <c r="P96">
        <f t="shared" si="32"/>
        <v>9.7412960719590977E-2</v>
      </c>
      <c r="Q96">
        <f t="shared" si="33"/>
        <v>0</v>
      </c>
      <c r="R96">
        <f t="shared" si="34"/>
        <v>9.7412960719590977E-2</v>
      </c>
      <c r="S96">
        <f t="shared" si="35"/>
        <v>27</v>
      </c>
    </row>
    <row r="97" spans="1:19" x14ac:dyDescent="0.3">
      <c r="A97">
        <v>345</v>
      </c>
      <c r="B97" t="str">
        <v>Regression of the Close Combat Mage</v>
      </c>
      <c r="C97">
        <v>0.6875</v>
      </c>
      <c r="D97">
        <v>66.6666666666666</v>
      </c>
      <c r="E97">
        <v>5.4094E-3</v>
      </c>
      <c r="F97">
        <v>7</v>
      </c>
      <c r="G97">
        <f t="shared" si="24"/>
        <v>9.5897215226911817E-2</v>
      </c>
      <c r="H97">
        <f t="shared" si="25"/>
        <v>0.14764269410511238</v>
      </c>
      <c r="I97">
        <f t="shared" si="26"/>
        <v>1.7639883332276198E-2</v>
      </c>
      <c r="J97">
        <f t="shared" si="27"/>
        <v>9.6911080784810311E-2</v>
      </c>
      <c r="K97">
        <f t="shared" si="28"/>
        <v>2.3974303806727954E-2</v>
      </c>
      <c r="L97">
        <f t="shared" si="29"/>
        <v>3.6910673526278096E-2</v>
      </c>
      <c r="M97">
        <f t="shared" si="30"/>
        <v>4.4099708330690495E-3</v>
      </c>
      <c r="N97">
        <f t="shared" si="31"/>
        <v>2.4227770196202578E-2</v>
      </c>
      <c r="P97">
        <f t="shared" si="32"/>
        <v>8.9522718362277667E-2</v>
      </c>
      <c r="Q97">
        <f t="shared" si="33"/>
        <v>0</v>
      </c>
      <c r="R97">
        <f t="shared" si="34"/>
        <v>8.9522718362277667E-2</v>
      </c>
      <c r="S97">
        <f t="shared" si="35"/>
        <v>34</v>
      </c>
    </row>
    <row r="98" spans="1:19" x14ac:dyDescent="0.3">
      <c r="A98">
        <v>7265</v>
      </c>
      <c r="B98" t="str">
        <v>Kagamigami</v>
      </c>
      <c r="C98">
        <v>0.6875</v>
      </c>
      <c r="D98">
        <v>66.6666666666666</v>
      </c>
      <c r="E98">
        <v>3.6480229999999998E-3</v>
      </c>
      <c r="F98">
        <v>6.8</v>
      </c>
      <c r="G98">
        <f t="shared" si="24"/>
        <v>9.5897215226911817E-2</v>
      </c>
      <c r="H98">
        <f t="shared" si="25"/>
        <v>0.14764269410511238</v>
      </c>
      <c r="I98">
        <f t="shared" si="26"/>
        <v>1.1896088311727773E-2</v>
      </c>
      <c r="J98">
        <f t="shared" si="27"/>
        <v>9.4142192762387153E-2</v>
      </c>
      <c r="K98">
        <f t="shared" si="28"/>
        <v>2.3974303806727954E-2</v>
      </c>
      <c r="L98">
        <f t="shared" si="29"/>
        <v>3.6910673526278096E-2</v>
      </c>
      <c r="M98">
        <f t="shared" si="30"/>
        <v>2.9740220779319432E-3</v>
      </c>
      <c r="N98">
        <f t="shared" si="31"/>
        <v>2.3535548190596788E-2</v>
      </c>
      <c r="P98">
        <f t="shared" si="32"/>
        <v>8.7394547601534783E-2</v>
      </c>
      <c r="Q98">
        <f t="shared" si="33"/>
        <v>0</v>
      </c>
      <c r="R98">
        <f t="shared" ref="R98:R101" si="36">P98-Q98</f>
        <v>8.7394547601534783E-2</v>
      </c>
      <c r="S98">
        <f t="shared" ref="S98:S101" si="37">_xlfn.RANK.AVG(R98,$R$2:$R$101,0)</f>
        <v>40</v>
      </c>
    </row>
    <row r="99" spans="1:19" x14ac:dyDescent="0.3">
      <c r="A99">
        <v>1615</v>
      </c>
      <c r="B99" t="str">
        <v>Bad Ending Maker</v>
      </c>
      <c r="C99">
        <v>0.6875</v>
      </c>
      <c r="D99">
        <v>66.6666666666666</v>
      </c>
      <c r="E99">
        <v>3.1676059999999999E-3</v>
      </c>
      <c r="F99">
        <v>7</v>
      </c>
      <c r="G99">
        <f t="shared" si="24"/>
        <v>9.5897215226911817E-2</v>
      </c>
      <c r="H99">
        <f t="shared" si="25"/>
        <v>0.14764269410511238</v>
      </c>
      <c r="I99">
        <f t="shared" si="26"/>
        <v>1.0329463578699686E-2</v>
      </c>
      <c r="J99">
        <f t="shared" si="27"/>
        <v>9.6911080784810311E-2</v>
      </c>
      <c r="K99">
        <f t="shared" si="28"/>
        <v>2.3974303806727954E-2</v>
      </c>
      <c r="L99">
        <f t="shared" si="29"/>
        <v>3.6910673526278096E-2</v>
      </c>
      <c r="M99">
        <f t="shared" si="30"/>
        <v>2.5823658946749215E-3</v>
      </c>
      <c r="N99">
        <f t="shared" si="31"/>
        <v>2.4227770196202578E-2</v>
      </c>
      <c r="P99">
        <f t="shared" si="32"/>
        <v>8.7695113423883544E-2</v>
      </c>
      <c r="Q99">
        <f t="shared" si="33"/>
        <v>0</v>
      </c>
      <c r="R99">
        <f t="shared" si="36"/>
        <v>8.7695113423883544E-2</v>
      </c>
      <c r="S99">
        <f t="shared" si="37"/>
        <v>38</v>
      </c>
    </row>
    <row r="100" spans="1:19" x14ac:dyDescent="0.3">
      <c r="A100">
        <v>143</v>
      </c>
      <c r="B100" t="str">
        <v>I Became The King by Scavenging</v>
      </c>
      <c r="C100">
        <v>0.6875</v>
      </c>
      <c r="D100">
        <v>66.6666666666666</v>
      </c>
      <c r="E100">
        <v>2.386076E-3</v>
      </c>
      <c r="F100">
        <v>7.2</v>
      </c>
      <c r="G100">
        <f t="shared" si="24"/>
        <v>9.5897215226911817E-2</v>
      </c>
      <c r="H100">
        <f t="shared" si="25"/>
        <v>0.14764269410511238</v>
      </c>
      <c r="I100">
        <f t="shared" si="26"/>
        <v>7.7809188194521133E-3</v>
      </c>
      <c r="J100">
        <f t="shared" si="27"/>
        <v>9.9679968807233468E-2</v>
      </c>
      <c r="K100">
        <f t="shared" si="28"/>
        <v>2.3974303806727954E-2</v>
      </c>
      <c r="L100">
        <f t="shared" si="29"/>
        <v>3.6910673526278096E-2</v>
      </c>
      <c r="M100">
        <f t="shared" si="30"/>
        <v>1.9452297048630283E-3</v>
      </c>
      <c r="N100">
        <f t="shared" si="31"/>
        <v>2.4919992201808367E-2</v>
      </c>
      <c r="P100">
        <f t="shared" si="32"/>
        <v>8.7750199239677432E-2</v>
      </c>
      <c r="Q100">
        <f t="shared" si="33"/>
        <v>0</v>
      </c>
      <c r="R100">
        <f t="shared" si="36"/>
        <v>8.7750199239677432E-2</v>
      </c>
      <c r="S100">
        <f t="shared" si="37"/>
        <v>37</v>
      </c>
    </row>
    <row r="101" spans="1:19" x14ac:dyDescent="0.3">
      <c r="A101">
        <v>2368</v>
      </c>
      <c r="B101" t="str">
        <v>Kyokutou Chimeratica</v>
      </c>
      <c r="C101">
        <v>0.6875</v>
      </c>
      <c r="D101">
        <v>66.6666666666666</v>
      </c>
      <c r="E101">
        <v>6.5933300000000001E-4</v>
      </c>
      <c r="F101">
        <v>7</v>
      </c>
      <c r="G101">
        <f t="shared" si="24"/>
        <v>9.5897215226911817E-2</v>
      </c>
      <c r="H101">
        <f t="shared" si="25"/>
        <v>0.14764269410511238</v>
      </c>
      <c r="I101">
        <f t="shared" si="26"/>
        <v>2.1500641840351358E-3</v>
      </c>
      <c r="J101">
        <f t="shared" si="27"/>
        <v>9.6911080784810311E-2</v>
      </c>
      <c r="K101">
        <f t="shared" si="28"/>
        <v>2.3974303806727954E-2</v>
      </c>
      <c r="L101">
        <f t="shared" si="29"/>
        <v>3.6910673526278096E-2</v>
      </c>
      <c r="M101">
        <f t="shared" si="30"/>
        <v>5.3751604600878395E-4</v>
      </c>
      <c r="N101">
        <f t="shared" si="31"/>
        <v>2.4227770196202578E-2</v>
      </c>
      <c r="P101">
        <f t="shared" si="32"/>
        <v>8.5650263575217406E-2</v>
      </c>
      <c r="Q101">
        <f t="shared" si="33"/>
        <v>0</v>
      </c>
      <c r="R101">
        <f t="shared" si="36"/>
        <v>8.5650263575217406E-2</v>
      </c>
      <c r="S101">
        <f t="shared" si="37"/>
        <v>45</v>
      </c>
    </row>
    <row r="102" spans="1:19" x14ac:dyDescent="0.3">
      <c r="A102" s="2" t="s">
        <v>105</v>
      </c>
      <c r="B102" s="2"/>
      <c r="C102">
        <f>SQRT(SUM(C103:C202))</f>
        <v>7.1691341440232517</v>
      </c>
      <c r="D102">
        <f t="shared" ref="D102:F102" si="38">SQRT(SUM(D103:D202))</f>
        <v>451.54057280480197</v>
      </c>
      <c r="E102">
        <f t="shared" si="38"/>
        <v>0.30665735697368623</v>
      </c>
      <c r="F102">
        <f t="shared" si="38"/>
        <v>72.231162250098123</v>
      </c>
    </row>
    <row r="103" spans="1:19" x14ac:dyDescent="0.3">
      <c r="C103">
        <f>C2^2</f>
        <v>0.6103515625</v>
      </c>
      <c r="D103">
        <f t="shared" ref="D103:F103" si="39">D2^2</f>
        <v>2500</v>
      </c>
      <c r="E103">
        <f t="shared" si="39"/>
        <v>6.9035459502563988E-5</v>
      </c>
      <c r="F103">
        <f t="shared" si="39"/>
        <v>49</v>
      </c>
    </row>
    <row r="104" spans="1:19" x14ac:dyDescent="0.3">
      <c r="C104">
        <f t="shared" ref="C104:F167" si="40">C3^2</f>
        <v>0.6103515625</v>
      </c>
      <c r="D104">
        <f t="shared" si="40"/>
        <v>1111.1111111111088</v>
      </c>
      <c r="E104">
        <f t="shared" si="40"/>
        <v>1.1465779463424402E-4</v>
      </c>
      <c r="F104">
        <f t="shared" si="40"/>
        <v>49</v>
      </c>
    </row>
    <row r="105" spans="1:19" x14ac:dyDescent="0.3">
      <c r="C105">
        <f t="shared" si="40"/>
        <v>0.6103515625</v>
      </c>
      <c r="D105">
        <f t="shared" si="40"/>
        <v>277.77777777777555</v>
      </c>
      <c r="E105">
        <f t="shared" si="40"/>
        <v>7.5563059368102242E-3</v>
      </c>
      <c r="F105">
        <f t="shared" si="40"/>
        <v>62.410000000000004</v>
      </c>
    </row>
    <row r="106" spans="1:19" x14ac:dyDescent="0.3">
      <c r="C106">
        <f t="shared" si="40"/>
        <v>0.586181640625</v>
      </c>
      <c r="D106">
        <f t="shared" si="40"/>
        <v>2500</v>
      </c>
      <c r="E106">
        <f t="shared" si="40"/>
        <v>5.975163928328372E-4</v>
      </c>
      <c r="F106">
        <f t="shared" si="40"/>
        <v>49</v>
      </c>
    </row>
    <row r="107" spans="1:19" x14ac:dyDescent="0.3">
      <c r="C107">
        <f t="shared" si="40"/>
        <v>0.586181640625</v>
      </c>
      <c r="D107">
        <f t="shared" si="40"/>
        <v>2500</v>
      </c>
      <c r="E107">
        <f t="shared" si="40"/>
        <v>1.1586106322568998E-5</v>
      </c>
      <c r="F107">
        <f t="shared" si="40"/>
        <v>62.410000000000004</v>
      </c>
    </row>
    <row r="108" spans="1:19" x14ac:dyDescent="0.3">
      <c r="C108">
        <f t="shared" si="40"/>
        <v>0.586181640625</v>
      </c>
      <c r="D108">
        <f t="shared" si="40"/>
        <v>1111.1111111111088</v>
      </c>
      <c r="E108">
        <f t="shared" si="40"/>
        <v>5.4180871007751964E-4</v>
      </c>
      <c r="F108">
        <f t="shared" si="40"/>
        <v>0</v>
      </c>
    </row>
    <row r="109" spans="1:19" x14ac:dyDescent="0.3">
      <c r="C109">
        <f t="shared" si="40"/>
        <v>0.586181640625</v>
      </c>
      <c r="D109">
        <f t="shared" si="40"/>
        <v>1111.1111111111088</v>
      </c>
      <c r="E109">
        <f t="shared" si="40"/>
        <v>2.7477239558759999E-6</v>
      </c>
      <c r="F109">
        <f t="shared" si="40"/>
        <v>49</v>
      </c>
    </row>
    <row r="110" spans="1:19" x14ac:dyDescent="0.3">
      <c r="C110">
        <f t="shared" si="40"/>
        <v>0.586181640625</v>
      </c>
      <c r="D110">
        <f t="shared" si="40"/>
        <v>277.77777777777555</v>
      </c>
      <c r="E110">
        <f t="shared" si="40"/>
        <v>9.267841641969E-6</v>
      </c>
      <c r="F110">
        <f t="shared" si="40"/>
        <v>49</v>
      </c>
    </row>
    <row r="111" spans="1:19" x14ac:dyDescent="0.3">
      <c r="C111">
        <f t="shared" si="40"/>
        <v>0.5625</v>
      </c>
      <c r="D111">
        <f t="shared" si="40"/>
        <v>2500</v>
      </c>
      <c r="E111">
        <f t="shared" si="40"/>
        <v>5.8378112660296901E-4</v>
      </c>
      <c r="F111">
        <f t="shared" si="40"/>
        <v>49</v>
      </c>
    </row>
    <row r="112" spans="1:19" x14ac:dyDescent="0.3">
      <c r="C112">
        <f t="shared" si="40"/>
        <v>0.5625</v>
      </c>
      <c r="D112">
        <f t="shared" si="40"/>
        <v>1111.1111111111088</v>
      </c>
      <c r="E112">
        <f t="shared" si="40"/>
        <v>4.5028542920489995E-6</v>
      </c>
      <c r="F112">
        <f t="shared" si="40"/>
        <v>54.612099999999998</v>
      </c>
    </row>
    <row r="113" spans="3:6" x14ac:dyDescent="0.3">
      <c r="C113">
        <f t="shared" si="40"/>
        <v>0.5625</v>
      </c>
      <c r="D113">
        <f t="shared" si="40"/>
        <v>1111.1111111111088</v>
      </c>
      <c r="E113">
        <f t="shared" si="40"/>
        <v>5.1119640040000002E-7</v>
      </c>
      <c r="F113">
        <f t="shared" si="40"/>
        <v>42.771599999999999</v>
      </c>
    </row>
    <row r="114" spans="3:6" x14ac:dyDescent="0.3">
      <c r="C114">
        <f t="shared" si="40"/>
        <v>0.5625</v>
      </c>
      <c r="D114">
        <f t="shared" si="40"/>
        <v>277.77777777777555</v>
      </c>
      <c r="E114">
        <f t="shared" si="40"/>
        <v>1.3003603814600998E-3</v>
      </c>
      <c r="F114">
        <f t="shared" si="40"/>
        <v>49</v>
      </c>
    </row>
    <row r="115" spans="3:6" x14ac:dyDescent="0.3">
      <c r="C115">
        <f t="shared" si="40"/>
        <v>0.5625</v>
      </c>
      <c r="D115">
        <f t="shared" si="40"/>
        <v>277.77777777777555</v>
      </c>
      <c r="E115">
        <f t="shared" si="40"/>
        <v>2.1874834118915998E-5</v>
      </c>
      <c r="F115">
        <f t="shared" si="40"/>
        <v>49</v>
      </c>
    </row>
    <row r="116" spans="3:6" x14ac:dyDescent="0.3">
      <c r="C116">
        <f t="shared" si="40"/>
        <v>0.539306640625</v>
      </c>
      <c r="D116">
        <f t="shared" si="40"/>
        <v>6944.4444444444389</v>
      </c>
      <c r="E116">
        <f t="shared" si="40"/>
        <v>1.9118857530521895E-3</v>
      </c>
      <c r="F116">
        <f t="shared" si="40"/>
        <v>49</v>
      </c>
    </row>
    <row r="117" spans="3:6" x14ac:dyDescent="0.3">
      <c r="C117">
        <f t="shared" si="40"/>
        <v>0.539306640625</v>
      </c>
      <c r="D117">
        <f t="shared" si="40"/>
        <v>6944.4444444444389</v>
      </c>
      <c r="E117">
        <f t="shared" si="40"/>
        <v>1.0484142142409998E-6</v>
      </c>
      <c r="F117">
        <f t="shared" si="40"/>
        <v>62.410000000000004</v>
      </c>
    </row>
    <row r="118" spans="3:6" x14ac:dyDescent="0.3">
      <c r="C118">
        <f t="shared" si="40"/>
        <v>0.539306640625</v>
      </c>
      <c r="D118">
        <f t="shared" si="40"/>
        <v>4444.4444444444352</v>
      </c>
      <c r="E118">
        <f t="shared" si="40"/>
        <v>2.4920104792660897E-4</v>
      </c>
      <c r="F118">
        <f t="shared" si="40"/>
        <v>60.839999999999996</v>
      </c>
    </row>
    <row r="119" spans="3:6" x14ac:dyDescent="0.3">
      <c r="C119">
        <f t="shared" si="40"/>
        <v>0.539306640625</v>
      </c>
      <c r="D119">
        <f t="shared" si="40"/>
        <v>2500</v>
      </c>
      <c r="E119">
        <f t="shared" si="40"/>
        <v>6.9844630436099989E-5</v>
      </c>
      <c r="F119">
        <f t="shared" si="40"/>
        <v>49</v>
      </c>
    </row>
    <row r="120" spans="3:6" x14ac:dyDescent="0.3">
      <c r="C120">
        <f t="shared" si="40"/>
        <v>0.539306640625</v>
      </c>
      <c r="D120">
        <f t="shared" si="40"/>
        <v>1111.1111111111088</v>
      </c>
      <c r="E120">
        <f t="shared" si="40"/>
        <v>1.5667956808728999E-5</v>
      </c>
      <c r="F120">
        <f t="shared" si="40"/>
        <v>49</v>
      </c>
    </row>
    <row r="121" spans="3:6" x14ac:dyDescent="0.3">
      <c r="C121">
        <f t="shared" si="40"/>
        <v>0.539306640625</v>
      </c>
      <c r="D121">
        <f t="shared" si="40"/>
        <v>277.77777777777555</v>
      </c>
      <c r="E121">
        <f t="shared" si="40"/>
        <v>1.2035266073181612E-3</v>
      </c>
      <c r="F121">
        <f t="shared" si="40"/>
        <v>64</v>
      </c>
    </row>
    <row r="122" spans="3:6" x14ac:dyDescent="0.3">
      <c r="C122">
        <f t="shared" si="40"/>
        <v>0.539306640625</v>
      </c>
      <c r="D122">
        <f t="shared" si="40"/>
        <v>277.77777777777555</v>
      </c>
      <c r="E122">
        <f t="shared" si="40"/>
        <v>1.3168205107840003E-6</v>
      </c>
      <c r="F122">
        <f t="shared" si="40"/>
        <v>57.002499999999998</v>
      </c>
    </row>
    <row r="123" spans="3:6" x14ac:dyDescent="0.3">
      <c r="C123">
        <f t="shared" si="40"/>
        <v>0.539306640625</v>
      </c>
      <c r="D123">
        <f t="shared" si="40"/>
        <v>277.77777777777555</v>
      </c>
      <c r="E123">
        <f t="shared" si="40"/>
        <v>9.6949426764100028E-7</v>
      </c>
      <c r="F123">
        <f t="shared" si="40"/>
        <v>49</v>
      </c>
    </row>
    <row r="124" spans="3:6" x14ac:dyDescent="0.3">
      <c r="C124">
        <f t="shared" si="40"/>
        <v>0.539306640625</v>
      </c>
      <c r="D124">
        <f t="shared" si="40"/>
        <v>0</v>
      </c>
      <c r="E124">
        <f t="shared" si="40"/>
        <v>7.2162997280801405E-4</v>
      </c>
      <c r="F124">
        <f t="shared" si="40"/>
        <v>49</v>
      </c>
    </row>
    <row r="125" spans="3:6" x14ac:dyDescent="0.3">
      <c r="C125">
        <f t="shared" si="40"/>
        <v>0.539306640625</v>
      </c>
      <c r="D125">
        <f t="shared" si="40"/>
        <v>0</v>
      </c>
      <c r="E125">
        <f t="shared" si="40"/>
        <v>4.086785760189664E-4</v>
      </c>
      <c r="F125">
        <f t="shared" si="40"/>
        <v>49</v>
      </c>
    </row>
    <row r="126" spans="3:6" x14ac:dyDescent="0.3">
      <c r="C126">
        <f t="shared" si="40"/>
        <v>0.539306640625</v>
      </c>
      <c r="D126">
        <f t="shared" si="40"/>
        <v>0</v>
      </c>
      <c r="E126">
        <f t="shared" si="40"/>
        <v>1.2469451888889999E-6</v>
      </c>
      <c r="F126">
        <f t="shared" si="40"/>
        <v>67.404100000000014</v>
      </c>
    </row>
    <row r="127" spans="3:6" x14ac:dyDescent="0.3">
      <c r="C127">
        <f t="shared" si="40"/>
        <v>0.5166015625</v>
      </c>
      <c r="D127">
        <f t="shared" si="40"/>
        <v>6944.4444444444389</v>
      </c>
      <c r="E127">
        <f t="shared" si="40"/>
        <v>2.5739369578205809E-3</v>
      </c>
      <c r="F127">
        <f t="shared" si="40"/>
        <v>62.252099999999992</v>
      </c>
    </row>
    <row r="128" spans="3:6" x14ac:dyDescent="0.3">
      <c r="C128">
        <f t="shared" si="40"/>
        <v>0.5166015625</v>
      </c>
      <c r="D128">
        <f t="shared" si="40"/>
        <v>6944.4444444444389</v>
      </c>
      <c r="E128">
        <f t="shared" si="40"/>
        <v>2.77026297397039E-4</v>
      </c>
      <c r="F128">
        <f t="shared" si="40"/>
        <v>49</v>
      </c>
    </row>
    <row r="129" spans="3:6" x14ac:dyDescent="0.3">
      <c r="C129">
        <f t="shared" si="40"/>
        <v>0.5166015625</v>
      </c>
      <c r="D129">
        <f t="shared" si="40"/>
        <v>4444.4444444444352</v>
      </c>
      <c r="E129">
        <f t="shared" si="40"/>
        <v>4.2009376832490816E-4</v>
      </c>
      <c r="F129">
        <f t="shared" si="40"/>
        <v>62.410000000000004</v>
      </c>
    </row>
    <row r="130" spans="3:6" x14ac:dyDescent="0.3">
      <c r="C130">
        <f t="shared" si="40"/>
        <v>0.5166015625</v>
      </c>
      <c r="D130">
        <f t="shared" si="40"/>
        <v>4444.4444444444352</v>
      </c>
      <c r="E130">
        <f t="shared" si="40"/>
        <v>2.1420283634890002E-6</v>
      </c>
      <c r="F130">
        <f t="shared" si="40"/>
        <v>49</v>
      </c>
    </row>
    <row r="131" spans="3:6" x14ac:dyDescent="0.3">
      <c r="C131">
        <f t="shared" si="40"/>
        <v>0.5166015625</v>
      </c>
      <c r="D131">
        <f t="shared" si="40"/>
        <v>4444.4444444444352</v>
      </c>
      <c r="E131">
        <f t="shared" si="40"/>
        <v>1.2435996682239999E-6</v>
      </c>
      <c r="F131">
        <f t="shared" si="40"/>
        <v>49</v>
      </c>
    </row>
    <row r="132" spans="3:6" x14ac:dyDescent="0.3">
      <c r="C132">
        <f t="shared" si="40"/>
        <v>0.5166015625</v>
      </c>
      <c r="D132">
        <f t="shared" si="40"/>
        <v>2500</v>
      </c>
      <c r="E132">
        <f t="shared" si="40"/>
        <v>2.8093894574982761E-3</v>
      </c>
      <c r="F132">
        <f t="shared" si="40"/>
        <v>65.61</v>
      </c>
    </row>
    <row r="133" spans="3:6" x14ac:dyDescent="0.3">
      <c r="C133">
        <f t="shared" si="40"/>
        <v>0.5166015625</v>
      </c>
      <c r="D133">
        <f t="shared" si="40"/>
        <v>2500</v>
      </c>
      <c r="E133">
        <f t="shared" si="40"/>
        <v>2.6709461233528089E-3</v>
      </c>
      <c r="F133">
        <f t="shared" si="40"/>
        <v>49</v>
      </c>
    </row>
    <row r="134" spans="3:6" x14ac:dyDescent="0.3">
      <c r="C134">
        <f t="shared" si="40"/>
        <v>0.5166015625</v>
      </c>
      <c r="D134">
        <f t="shared" si="40"/>
        <v>2500</v>
      </c>
      <c r="E134">
        <f t="shared" si="40"/>
        <v>9.0913176688334403E-4</v>
      </c>
      <c r="F134">
        <f t="shared" si="40"/>
        <v>49</v>
      </c>
    </row>
    <row r="135" spans="3:6" x14ac:dyDescent="0.3">
      <c r="C135">
        <f t="shared" si="40"/>
        <v>0.5166015625</v>
      </c>
      <c r="D135">
        <f t="shared" si="40"/>
        <v>2500</v>
      </c>
      <c r="E135">
        <f t="shared" si="40"/>
        <v>4.9223225138523934E-4</v>
      </c>
      <c r="F135">
        <f t="shared" si="40"/>
        <v>49</v>
      </c>
    </row>
    <row r="136" spans="3:6" x14ac:dyDescent="0.3">
      <c r="C136">
        <f t="shared" si="40"/>
        <v>0.5166015625</v>
      </c>
      <c r="D136">
        <f t="shared" si="40"/>
        <v>2500</v>
      </c>
      <c r="E136">
        <f t="shared" si="40"/>
        <v>2.9003258269764899E-4</v>
      </c>
      <c r="F136">
        <f t="shared" si="40"/>
        <v>49</v>
      </c>
    </row>
    <row r="137" spans="3:6" x14ac:dyDescent="0.3">
      <c r="C137">
        <f t="shared" si="40"/>
        <v>0.5166015625</v>
      </c>
      <c r="D137">
        <f t="shared" si="40"/>
        <v>2500</v>
      </c>
      <c r="E137">
        <f t="shared" si="40"/>
        <v>1.6175422209423998E-5</v>
      </c>
      <c r="F137">
        <f t="shared" si="40"/>
        <v>49</v>
      </c>
    </row>
    <row r="138" spans="3:6" x14ac:dyDescent="0.3">
      <c r="C138">
        <f t="shared" si="40"/>
        <v>0.5166015625</v>
      </c>
      <c r="D138">
        <f t="shared" si="40"/>
        <v>2500</v>
      </c>
      <c r="E138">
        <f t="shared" si="40"/>
        <v>3.2563799860899995E-7</v>
      </c>
      <c r="F138">
        <f t="shared" si="40"/>
        <v>62.410000000000004</v>
      </c>
    </row>
    <row r="139" spans="3:6" x14ac:dyDescent="0.3">
      <c r="C139">
        <f t="shared" si="40"/>
        <v>0.5166015625</v>
      </c>
      <c r="D139">
        <f t="shared" si="40"/>
        <v>1111.1111111111088</v>
      </c>
      <c r="E139">
        <f t="shared" si="40"/>
        <v>4.174333476882724E-3</v>
      </c>
      <c r="F139">
        <f t="shared" si="40"/>
        <v>62.410000000000004</v>
      </c>
    </row>
    <row r="140" spans="3:6" x14ac:dyDescent="0.3">
      <c r="C140">
        <f t="shared" si="40"/>
        <v>0.5166015625</v>
      </c>
      <c r="D140">
        <f t="shared" si="40"/>
        <v>1111.1111111111088</v>
      </c>
      <c r="E140">
        <f t="shared" si="40"/>
        <v>3.4893941120639999E-6</v>
      </c>
      <c r="F140">
        <f t="shared" si="40"/>
        <v>60.528400000000005</v>
      </c>
    </row>
    <row r="141" spans="3:6" x14ac:dyDescent="0.3">
      <c r="C141">
        <f t="shared" si="40"/>
        <v>0.5166015625</v>
      </c>
      <c r="D141">
        <f t="shared" si="40"/>
        <v>277.77777777777555</v>
      </c>
      <c r="E141">
        <f t="shared" si="40"/>
        <v>2.2835566921289817E-2</v>
      </c>
      <c r="F141">
        <f t="shared" si="40"/>
        <v>49</v>
      </c>
    </row>
    <row r="142" spans="3:6" x14ac:dyDescent="0.3">
      <c r="C142">
        <f t="shared" si="40"/>
        <v>0.5166015625</v>
      </c>
      <c r="D142">
        <f t="shared" si="40"/>
        <v>277.77777777777555</v>
      </c>
      <c r="E142">
        <f t="shared" si="40"/>
        <v>9.4029221209440727E-4</v>
      </c>
      <c r="F142">
        <f t="shared" si="40"/>
        <v>49</v>
      </c>
    </row>
    <row r="143" spans="3:6" x14ac:dyDescent="0.3">
      <c r="C143">
        <f t="shared" si="40"/>
        <v>0.5166015625</v>
      </c>
      <c r="D143">
        <f t="shared" si="40"/>
        <v>277.77777777777555</v>
      </c>
      <c r="E143">
        <f t="shared" si="40"/>
        <v>9.1179753318481002E-5</v>
      </c>
      <c r="F143">
        <f t="shared" si="40"/>
        <v>52.128399999999999</v>
      </c>
    </row>
    <row r="144" spans="3:6" x14ac:dyDescent="0.3">
      <c r="C144">
        <f t="shared" si="40"/>
        <v>0.5166015625</v>
      </c>
      <c r="D144">
        <f t="shared" si="40"/>
        <v>277.77777777777555</v>
      </c>
      <c r="E144">
        <f t="shared" si="40"/>
        <v>8.1185674760999997E-6</v>
      </c>
      <c r="F144">
        <f t="shared" si="40"/>
        <v>52.272900000000007</v>
      </c>
    </row>
    <row r="145" spans="3:6" x14ac:dyDescent="0.3">
      <c r="C145">
        <f t="shared" si="40"/>
        <v>0.5166015625</v>
      </c>
      <c r="D145">
        <f t="shared" si="40"/>
        <v>277.77777777777555</v>
      </c>
      <c r="E145">
        <f t="shared" si="40"/>
        <v>5.9503698782440006E-6</v>
      </c>
      <c r="F145">
        <f t="shared" si="40"/>
        <v>49</v>
      </c>
    </row>
    <row r="146" spans="3:6" x14ac:dyDescent="0.3">
      <c r="C146">
        <f t="shared" si="40"/>
        <v>0.5166015625</v>
      </c>
      <c r="D146">
        <f t="shared" si="40"/>
        <v>277.77777777777555</v>
      </c>
      <c r="E146">
        <f t="shared" si="40"/>
        <v>4.2328686602499995E-7</v>
      </c>
      <c r="F146">
        <f t="shared" si="40"/>
        <v>64</v>
      </c>
    </row>
    <row r="147" spans="3:6" x14ac:dyDescent="0.3">
      <c r="C147">
        <f t="shared" si="40"/>
        <v>0.5166015625</v>
      </c>
      <c r="D147">
        <f t="shared" si="40"/>
        <v>0</v>
      </c>
      <c r="E147">
        <f t="shared" si="40"/>
        <v>1.5568653226862991E-3</v>
      </c>
      <c r="F147">
        <f t="shared" si="40"/>
        <v>49</v>
      </c>
    </row>
    <row r="148" spans="3:6" x14ac:dyDescent="0.3">
      <c r="C148">
        <f t="shared" si="40"/>
        <v>0.5166015625</v>
      </c>
      <c r="D148">
        <f t="shared" si="40"/>
        <v>0</v>
      </c>
      <c r="E148">
        <f t="shared" si="40"/>
        <v>1.0240211910622994E-4</v>
      </c>
      <c r="F148">
        <f t="shared" si="40"/>
        <v>52.272900000000007</v>
      </c>
    </row>
    <row r="149" spans="3:6" x14ac:dyDescent="0.3">
      <c r="C149">
        <f t="shared" si="40"/>
        <v>0.5166015625</v>
      </c>
      <c r="D149">
        <f t="shared" si="40"/>
        <v>0</v>
      </c>
      <c r="E149">
        <f t="shared" si="40"/>
        <v>6.1029234518640999E-5</v>
      </c>
      <c r="F149">
        <f t="shared" si="40"/>
        <v>64.1601</v>
      </c>
    </row>
    <row r="150" spans="3:6" x14ac:dyDescent="0.3">
      <c r="C150">
        <f t="shared" si="40"/>
        <v>0.5166015625</v>
      </c>
      <c r="D150">
        <f t="shared" si="40"/>
        <v>0</v>
      </c>
      <c r="E150">
        <f t="shared" si="40"/>
        <v>4.0781944581159997E-6</v>
      </c>
      <c r="F150">
        <f t="shared" si="40"/>
        <v>49</v>
      </c>
    </row>
    <row r="151" spans="3:6" x14ac:dyDescent="0.3">
      <c r="C151">
        <f t="shared" si="40"/>
        <v>0.5166015625</v>
      </c>
      <c r="D151">
        <f t="shared" si="40"/>
        <v>0</v>
      </c>
      <c r="E151">
        <f t="shared" si="40"/>
        <v>9.5776756633600001E-7</v>
      </c>
      <c r="F151">
        <f t="shared" si="40"/>
        <v>49</v>
      </c>
    </row>
    <row r="152" spans="3:6" x14ac:dyDescent="0.3">
      <c r="C152">
        <f t="shared" si="40"/>
        <v>0.494384765625</v>
      </c>
      <c r="D152">
        <f t="shared" si="40"/>
        <v>10000</v>
      </c>
      <c r="E152">
        <f t="shared" si="40"/>
        <v>2.3392284581560414E-3</v>
      </c>
      <c r="F152">
        <f t="shared" si="40"/>
        <v>49</v>
      </c>
    </row>
    <row r="153" spans="3:6" x14ac:dyDescent="0.3">
      <c r="C153">
        <f t="shared" si="40"/>
        <v>0.494384765625</v>
      </c>
      <c r="D153">
        <f t="shared" si="40"/>
        <v>6944.4444444444389</v>
      </c>
      <c r="E153">
        <f t="shared" si="40"/>
        <v>2.1943753261056001E-5</v>
      </c>
      <c r="F153">
        <f t="shared" si="40"/>
        <v>74.822500000000005</v>
      </c>
    </row>
    <row r="154" spans="3:6" x14ac:dyDescent="0.3">
      <c r="C154">
        <f t="shared" si="40"/>
        <v>0.494384765625</v>
      </c>
      <c r="D154">
        <f t="shared" si="40"/>
        <v>4444.4444444444352</v>
      </c>
      <c r="E154">
        <f t="shared" si="40"/>
        <v>5.3166651361547868E-4</v>
      </c>
      <c r="F154">
        <f t="shared" si="40"/>
        <v>49</v>
      </c>
    </row>
    <row r="155" spans="3:6" x14ac:dyDescent="0.3">
      <c r="C155">
        <f t="shared" si="40"/>
        <v>0.494384765625</v>
      </c>
      <c r="D155">
        <f t="shared" si="40"/>
        <v>4444.4444444444352</v>
      </c>
      <c r="E155">
        <f t="shared" si="40"/>
        <v>1.3866546189689999E-6</v>
      </c>
      <c r="F155">
        <f t="shared" si="40"/>
        <v>49</v>
      </c>
    </row>
    <row r="156" spans="3:6" x14ac:dyDescent="0.3">
      <c r="C156">
        <f t="shared" si="40"/>
        <v>0.494384765625</v>
      </c>
      <c r="D156">
        <f t="shared" si="40"/>
        <v>4444.4444444444352</v>
      </c>
      <c r="E156">
        <f t="shared" si="40"/>
        <v>1.263807652864E-6</v>
      </c>
      <c r="F156">
        <f t="shared" si="40"/>
        <v>60.839999999999996</v>
      </c>
    </row>
    <row r="157" spans="3:6" x14ac:dyDescent="0.3">
      <c r="C157">
        <f t="shared" si="40"/>
        <v>0.494384765625</v>
      </c>
      <c r="D157">
        <f t="shared" si="40"/>
        <v>4444.4444444444352</v>
      </c>
      <c r="E157">
        <f t="shared" si="40"/>
        <v>7.8976102922499993E-7</v>
      </c>
      <c r="F157">
        <f t="shared" si="40"/>
        <v>77.440000000000012</v>
      </c>
    </row>
    <row r="158" spans="3:6" x14ac:dyDescent="0.3">
      <c r="C158">
        <f t="shared" si="40"/>
        <v>0.494384765625</v>
      </c>
      <c r="D158">
        <f t="shared" si="40"/>
        <v>2500</v>
      </c>
      <c r="E158">
        <f t="shared" si="40"/>
        <v>1.2847934113202251E-3</v>
      </c>
      <c r="F158">
        <f t="shared" si="40"/>
        <v>49</v>
      </c>
    </row>
    <row r="159" spans="3:6" x14ac:dyDescent="0.3">
      <c r="C159">
        <f t="shared" si="40"/>
        <v>0.494384765625</v>
      </c>
      <c r="D159">
        <f t="shared" si="40"/>
        <v>2500</v>
      </c>
      <c r="E159">
        <f t="shared" si="40"/>
        <v>8.5516695462199894E-4</v>
      </c>
      <c r="F159">
        <f t="shared" si="40"/>
        <v>52.5625</v>
      </c>
    </row>
    <row r="160" spans="3:6" x14ac:dyDescent="0.3">
      <c r="C160">
        <f t="shared" si="40"/>
        <v>0.494384765625</v>
      </c>
      <c r="D160">
        <f t="shared" si="40"/>
        <v>2500</v>
      </c>
      <c r="E160">
        <f t="shared" si="40"/>
        <v>7.5476495975619607E-4</v>
      </c>
      <c r="F160">
        <f t="shared" si="40"/>
        <v>59.907600000000002</v>
      </c>
    </row>
    <row r="161" spans="3:6" x14ac:dyDescent="0.3">
      <c r="C161">
        <f t="shared" si="40"/>
        <v>0.494384765625</v>
      </c>
      <c r="D161">
        <f t="shared" si="40"/>
        <v>2500</v>
      </c>
      <c r="E161">
        <f t="shared" si="40"/>
        <v>6.0997911933455994E-5</v>
      </c>
      <c r="F161">
        <f t="shared" si="40"/>
        <v>50.552100000000003</v>
      </c>
    </row>
    <row r="162" spans="3:6" x14ac:dyDescent="0.3">
      <c r="C162">
        <f t="shared" si="40"/>
        <v>0.494384765625</v>
      </c>
      <c r="D162">
        <f t="shared" si="40"/>
        <v>2500</v>
      </c>
      <c r="E162">
        <f t="shared" si="40"/>
        <v>2.1597202103840997E-5</v>
      </c>
      <c r="F162">
        <f t="shared" si="40"/>
        <v>49</v>
      </c>
    </row>
    <row r="163" spans="3:6" x14ac:dyDescent="0.3">
      <c r="C163">
        <f t="shared" si="40"/>
        <v>0.494384765625</v>
      </c>
      <c r="D163">
        <f t="shared" si="40"/>
        <v>1111.1111111111088</v>
      </c>
      <c r="E163">
        <f t="shared" si="40"/>
        <v>9.1819271987302498E-4</v>
      </c>
      <c r="F163">
        <f t="shared" si="40"/>
        <v>63.680400000000006</v>
      </c>
    </row>
    <row r="164" spans="3:6" x14ac:dyDescent="0.3">
      <c r="C164">
        <f t="shared" si="40"/>
        <v>0.494384765625</v>
      </c>
      <c r="D164">
        <f t="shared" si="40"/>
        <v>1111.1111111111088</v>
      </c>
      <c r="E164">
        <f t="shared" si="40"/>
        <v>5.2684838454108702E-4</v>
      </c>
      <c r="F164">
        <f t="shared" si="40"/>
        <v>49</v>
      </c>
    </row>
    <row r="165" spans="3:6" x14ac:dyDescent="0.3">
      <c r="C165">
        <f t="shared" si="40"/>
        <v>0.494384765625</v>
      </c>
      <c r="D165">
        <f t="shared" si="40"/>
        <v>1111.1111111111088</v>
      </c>
      <c r="E165">
        <f t="shared" si="40"/>
        <v>2.970116348076424E-4</v>
      </c>
      <c r="F165">
        <f t="shared" si="40"/>
        <v>59.444099999999999</v>
      </c>
    </row>
    <row r="166" spans="3:6" x14ac:dyDescent="0.3">
      <c r="C166">
        <f t="shared" si="40"/>
        <v>0.494384765625</v>
      </c>
      <c r="D166">
        <f t="shared" si="40"/>
        <v>1111.1111111111088</v>
      </c>
      <c r="E166">
        <f t="shared" si="40"/>
        <v>5.7491895040281001E-5</v>
      </c>
      <c r="F166">
        <f t="shared" si="40"/>
        <v>50.8369</v>
      </c>
    </row>
    <row r="167" spans="3:6" x14ac:dyDescent="0.3">
      <c r="C167">
        <f t="shared" si="40"/>
        <v>0.494384765625</v>
      </c>
      <c r="D167">
        <f t="shared" si="40"/>
        <v>1111.1111111111088</v>
      </c>
      <c r="E167">
        <f t="shared" si="40"/>
        <v>8.3354907656249997E-6</v>
      </c>
      <c r="F167">
        <f t="shared" ref="F167" si="41">F66^2</f>
        <v>53.29</v>
      </c>
    </row>
    <row r="168" spans="3:6" x14ac:dyDescent="0.3">
      <c r="C168">
        <f t="shared" ref="C168:F201" si="42">C67^2</f>
        <v>0.494384765625</v>
      </c>
      <c r="D168">
        <f t="shared" si="42"/>
        <v>1111.1111111111088</v>
      </c>
      <c r="E168">
        <f t="shared" si="42"/>
        <v>3.7375058271689999E-6</v>
      </c>
      <c r="F168">
        <f t="shared" si="42"/>
        <v>49</v>
      </c>
    </row>
    <row r="169" spans="3:6" x14ac:dyDescent="0.3">
      <c r="C169">
        <f t="shared" si="42"/>
        <v>0.494384765625</v>
      </c>
      <c r="D169">
        <f t="shared" si="42"/>
        <v>1111.1111111111088</v>
      </c>
      <c r="E169">
        <f t="shared" si="42"/>
        <v>1.9481627267560001E-6</v>
      </c>
      <c r="F169">
        <f t="shared" si="42"/>
        <v>49</v>
      </c>
    </row>
    <row r="170" spans="3:6" x14ac:dyDescent="0.3">
      <c r="C170">
        <f t="shared" si="42"/>
        <v>0.494384765625</v>
      </c>
      <c r="D170">
        <f t="shared" si="42"/>
        <v>277.77777777777555</v>
      </c>
      <c r="E170">
        <f t="shared" si="42"/>
        <v>1.5232676805998443E-3</v>
      </c>
      <c r="F170">
        <f t="shared" si="42"/>
        <v>49</v>
      </c>
    </row>
    <row r="171" spans="3:6" x14ac:dyDescent="0.3">
      <c r="C171">
        <f t="shared" si="42"/>
        <v>0.494384765625</v>
      </c>
      <c r="D171">
        <f t="shared" si="42"/>
        <v>277.77777777777555</v>
      </c>
      <c r="E171">
        <f t="shared" si="42"/>
        <v>9.1819271987302498E-4</v>
      </c>
      <c r="F171">
        <f t="shared" si="42"/>
        <v>49</v>
      </c>
    </row>
    <row r="172" spans="3:6" x14ac:dyDescent="0.3">
      <c r="C172">
        <f t="shared" si="42"/>
        <v>0.494384765625</v>
      </c>
      <c r="D172">
        <f t="shared" si="42"/>
        <v>277.77777777777555</v>
      </c>
      <c r="E172">
        <f t="shared" si="42"/>
        <v>7.6840909995724903E-4</v>
      </c>
      <c r="F172">
        <f t="shared" si="42"/>
        <v>63.840100000000007</v>
      </c>
    </row>
    <row r="173" spans="3:6" x14ac:dyDescent="0.3">
      <c r="C173">
        <f t="shared" si="42"/>
        <v>0.494384765625</v>
      </c>
      <c r="D173">
        <f t="shared" si="42"/>
        <v>277.77777777777555</v>
      </c>
      <c r="E173">
        <f t="shared" si="42"/>
        <v>4.5765984787582171E-4</v>
      </c>
      <c r="F173">
        <f t="shared" si="42"/>
        <v>49</v>
      </c>
    </row>
    <row r="174" spans="3:6" x14ac:dyDescent="0.3">
      <c r="C174">
        <f t="shared" si="42"/>
        <v>0.494384765625</v>
      </c>
      <c r="D174">
        <f t="shared" si="42"/>
        <v>277.77777777777555</v>
      </c>
      <c r="E174">
        <f t="shared" si="42"/>
        <v>4.1815510514184068E-4</v>
      </c>
      <c r="F174">
        <f t="shared" si="42"/>
        <v>62.410000000000004</v>
      </c>
    </row>
    <row r="175" spans="3:6" x14ac:dyDescent="0.3">
      <c r="C175">
        <f t="shared" si="42"/>
        <v>0.494384765625</v>
      </c>
      <c r="D175">
        <f t="shared" si="42"/>
        <v>277.77777777777555</v>
      </c>
      <c r="E175">
        <f t="shared" si="42"/>
        <v>2.8073911768908581E-4</v>
      </c>
      <c r="F175">
        <f t="shared" si="42"/>
        <v>49</v>
      </c>
    </row>
    <row r="176" spans="3:6" x14ac:dyDescent="0.3">
      <c r="C176">
        <f t="shared" si="42"/>
        <v>0.494384765625</v>
      </c>
      <c r="D176">
        <f t="shared" si="42"/>
        <v>277.77777777777555</v>
      </c>
      <c r="E176">
        <f t="shared" si="42"/>
        <v>2.1147539684619241E-4</v>
      </c>
      <c r="F176">
        <f t="shared" si="42"/>
        <v>53.436099999999996</v>
      </c>
    </row>
    <row r="177" spans="3:6" x14ac:dyDescent="0.3">
      <c r="C177">
        <f t="shared" si="42"/>
        <v>0.494384765625</v>
      </c>
      <c r="D177">
        <f t="shared" si="42"/>
        <v>277.77777777777555</v>
      </c>
      <c r="E177">
        <f t="shared" si="42"/>
        <v>1.4169158606585047E-4</v>
      </c>
      <c r="F177">
        <f t="shared" si="42"/>
        <v>49</v>
      </c>
    </row>
    <row r="178" spans="3:6" x14ac:dyDescent="0.3">
      <c r="C178">
        <f t="shared" si="42"/>
        <v>0.494384765625</v>
      </c>
      <c r="D178">
        <f t="shared" si="42"/>
        <v>277.77777777777555</v>
      </c>
      <c r="E178">
        <f t="shared" si="42"/>
        <v>1.339764718441932E-4</v>
      </c>
      <c r="F178">
        <f t="shared" si="42"/>
        <v>53.728900000000003</v>
      </c>
    </row>
    <row r="179" spans="3:6" x14ac:dyDescent="0.3">
      <c r="C179">
        <f t="shared" si="42"/>
        <v>0.494384765625</v>
      </c>
      <c r="D179">
        <f t="shared" si="42"/>
        <v>277.77777777777555</v>
      </c>
      <c r="E179">
        <f t="shared" si="42"/>
        <v>1.0491203954676112E-4</v>
      </c>
      <c r="F179">
        <f t="shared" si="42"/>
        <v>42.120100000000001</v>
      </c>
    </row>
    <row r="180" spans="3:6" x14ac:dyDescent="0.3">
      <c r="C180">
        <f t="shared" si="42"/>
        <v>0.494384765625</v>
      </c>
      <c r="D180">
        <f t="shared" si="42"/>
        <v>277.77777777777555</v>
      </c>
      <c r="E180">
        <f t="shared" si="42"/>
        <v>8.6292952359999991E-5</v>
      </c>
      <c r="F180">
        <f t="shared" si="42"/>
        <v>0</v>
      </c>
    </row>
    <row r="181" spans="3:6" x14ac:dyDescent="0.3">
      <c r="C181">
        <f t="shared" si="42"/>
        <v>0.494384765625</v>
      </c>
      <c r="D181">
        <f t="shared" si="42"/>
        <v>277.77777777777555</v>
      </c>
      <c r="E181">
        <f t="shared" si="42"/>
        <v>4.7525622817689E-5</v>
      </c>
      <c r="F181">
        <f t="shared" si="42"/>
        <v>64</v>
      </c>
    </row>
    <row r="182" spans="3:6" x14ac:dyDescent="0.3">
      <c r="C182">
        <f t="shared" si="42"/>
        <v>0.494384765625</v>
      </c>
      <c r="D182">
        <f t="shared" si="42"/>
        <v>277.77777777777555</v>
      </c>
      <c r="E182">
        <f t="shared" si="42"/>
        <v>1.4588580250000001E-5</v>
      </c>
      <c r="F182">
        <f t="shared" si="42"/>
        <v>64</v>
      </c>
    </row>
    <row r="183" spans="3:6" x14ac:dyDescent="0.3">
      <c r="C183">
        <f t="shared" si="42"/>
        <v>0.494384765625</v>
      </c>
      <c r="D183">
        <f t="shared" si="42"/>
        <v>277.77777777777555</v>
      </c>
      <c r="E183">
        <f t="shared" si="42"/>
        <v>3.0510936406440001E-6</v>
      </c>
      <c r="F183">
        <f t="shared" si="42"/>
        <v>64</v>
      </c>
    </row>
    <row r="184" spans="3:6" x14ac:dyDescent="0.3">
      <c r="C184">
        <f t="shared" si="42"/>
        <v>0.494384765625</v>
      </c>
      <c r="D184">
        <f t="shared" si="42"/>
        <v>0</v>
      </c>
      <c r="E184">
        <f t="shared" si="42"/>
        <v>1.6345669263256181E-2</v>
      </c>
      <c r="F184">
        <f t="shared" si="42"/>
        <v>49</v>
      </c>
    </row>
    <row r="185" spans="3:6" x14ac:dyDescent="0.3">
      <c r="C185">
        <f t="shared" si="42"/>
        <v>0.494384765625</v>
      </c>
      <c r="D185">
        <f t="shared" si="42"/>
        <v>0</v>
      </c>
      <c r="E185">
        <f t="shared" si="42"/>
        <v>5.5261525037290005E-4</v>
      </c>
      <c r="F185">
        <f t="shared" si="42"/>
        <v>49</v>
      </c>
    </row>
    <row r="186" spans="3:6" x14ac:dyDescent="0.3">
      <c r="C186">
        <f t="shared" si="42"/>
        <v>0.494384765625</v>
      </c>
      <c r="D186">
        <f t="shared" si="42"/>
        <v>0</v>
      </c>
      <c r="E186">
        <f t="shared" si="42"/>
        <v>2.7563148674476139E-4</v>
      </c>
      <c r="F186">
        <f t="shared" si="42"/>
        <v>51.84</v>
      </c>
    </row>
    <row r="187" spans="3:6" x14ac:dyDescent="0.3">
      <c r="C187">
        <f t="shared" si="42"/>
        <v>0.494384765625</v>
      </c>
      <c r="D187">
        <f t="shared" si="42"/>
        <v>0</v>
      </c>
      <c r="E187">
        <f t="shared" si="42"/>
        <v>1.9633875024064899E-4</v>
      </c>
      <c r="F187">
        <f t="shared" si="42"/>
        <v>49</v>
      </c>
    </row>
    <row r="188" spans="3:6" x14ac:dyDescent="0.3">
      <c r="C188">
        <f t="shared" si="42"/>
        <v>0.494384765625</v>
      </c>
      <c r="D188">
        <f t="shared" si="42"/>
        <v>0</v>
      </c>
      <c r="E188">
        <f t="shared" si="42"/>
        <v>1.588129320645232E-4</v>
      </c>
      <c r="F188">
        <f t="shared" si="42"/>
        <v>50.694400000000002</v>
      </c>
    </row>
    <row r="189" spans="3:6" x14ac:dyDescent="0.3">
      <c r="C189">
        <f t="shared" si="42"/>
        <v>0.494384765625</v>
      </c>
      <c r="D189">
        <f t="shared" si="42"/>
        <v>0</v>
      </c>
      <c r="E189">
        <f t="shared" si="42"/>
        <v>2.3599551895968998E-5</v>
      </c>
      <c r="F189">
        <f t="shared" si="42"/>
        <v>36</v>
      </c>
    </row>
    <row r="190" spans="3:6" x14ac:dyDescent="0.3">
      <c r="C190">
        <f t="shared" si="42"/>
        <v>0.494384765625</v>
      </c>
      <c r="D190">
        <f t="shared" si="42"/>
        <v>0</v>
      </c>
      <c r="E190">
        <f t="shared" si="42"/>
        <v>1.4726183675840999E-5</v>
      </c>
      <c r="F190">
        <f t="shared" si="42"/>
        <v>49</v>
      </c>
    </row>
    <row r="191" spans="3:6" x14ac:dyDescent="0.3">
      <c r="C191">
        <f t="shared" si="42"/>
        <v>0.494384765625</v>
      </c>
      <c r="D191">
        <f t="shared" si="42"/>
        <v>0</v>
      </c>
      <c r="E191">
        <f t="shared" si="42"/>
        <v>1.4634950625000003E-6</v>
      </c>
      <c r="F191">
        <f t="shared" si="42"/>
        <v>49</v>
      </c>
    </row>
    <row r="192" spans="3:6" x14ac:dyDescent="0.3">
      <c r="C192">
        <f t="shared" si="42"/>
        <v>0.47265625</v>
      </c>
      <c r="D192">
        <f t="shared" si="42"/>
        <v>10000</v>
      </c>
      <c r="E192">
        <f t="shared" si="42"/>
        <v>5.5775158361418232E-3</v>
      </c>
      <c r="F192">
        <f t="shared" si="42"/>
        <v>60.839999999999996</v>
      </c>
    </row>
    <row r="193" spans="3:6" x14ac:dyDescent="0.3">
      <c r="C193">
        <f t="shared" si="42"/>
        <v>0.47265625</v>
      </c>
      <c r="D193">
        <f t="shared" si="42"/>
        <v>6944.4444444444389</v>
      </c>
      <c r="E193">
        <f t="shared" si="42"/>
        <v>4.002775933706233E-4</v>
      </c>
      <c r="F193">
        <f t="shared" si="42"/>
        <v>56.25</v>
      </c>
    </row>
    <row r="194" spans="3:6" x14ac:dyDescent="0.3">
      <c r="C194">
        <f t="shared" si="42"/>
        <v>0.47265625</v>
      </c>
      <c r="D194">
        <f t="shared" si="42"/>
        <v>4444.4444444444352</v>
      </c>
      <c r="E194">
        <f t="shared" si="42"/>
        <v>8.9335646162110786E-4</v>
      </c>
      <c r="F194">
        <f t="shared" si="42"/>
        <v>49</v>
      </c>
    </row>
    <row r="195" spans="3:6" x14ac:dyDescent="0.3">
      <c r="C195">
        <f t="shared" si="42"/>
        <v>0.47265625</v>
      </c>
      <c r="D195">
        <f t="shared" si="42"/>
        <v>4444.4444444444352</v>
      </c>
      <c r="E195">
        <f t="shared" si="42"/>
        <v>5.5393717165019916E-4</v>
      </c>
      <c r="F195">
        <f t="shared" si="42"/>
        <v>49</v>
      </c>
    </row>
    <row r="196" spans="3:6" x14ac:dyDescent="0.3">
      <c r="C196">
        <f t="shared" si="42"/>
        <v>0.47265625</v>
      </c>
      <c r="D196">
        <f t="shared" si="42"/>
        <v>4444.4444444444352</v>
      </c>
      <c r="E196">
        <f t="shared" si="42"/>
        <v>3.1497972264237027E-4</v>
      </c>
      <c r="F196">
        <f t="shared" si="42"/>
        <v>50.41</v>
      </c>
    </row>
    <row r="197" spans="3:6" x14ac:dyDescent="0.3">
      <c r="C197">
        <f t="shared" si="42"/>
        <v>0.47265625</v>
      </c>
      <c r="D197">
        <f t="shared" si="42"/>
        <v>4444.4444444444352</v>
      </c>
      <c r="E197">
        <f t="shared" si="42"/>
        <v>2.2764181351017911E-4</v>
      </c>
      <c r="F197">
        <f t="shared" si="42"/>
        <v>49</v>
      </c>
    </row>
    <row r="198" spans="3:6" x14ac:dyDescent="0.3">
      <c r="C198">
        <f t="shared" si="42"/>
        <v>0.47265625</v>
      </c>
      <c r="D198">
        <f t="shared" si="42"/>
        <v>4444.4444444444352</v>
      </c>
      <c r="E198">
        <f t="shared" si="42"/>
        <v>2.926160836E-5</v>
      </c>
      <c r="F198">
        <f t="shared" si="42"/>
        <v>49</v>
      </c>
    </row>
    <row r="199" spans="3:6" x14ac:dyDescent="0.3">
      <c r="C199">
        <f t="shared" si="42"/>
        <v>0.47265625</v>
      </c>
      <c r="D199">
        <f t="shared" si="42"/>
        <v>4444.4444444444352</v>
      </c>
      <c r="E199">
        <f t="shared" si="42"/>
        <v>1.3308071808528999E-5</v>
      </c>
      <c r="F199">
        <f t="shared" si="42"/>
        <v>46.239999999999995</v>
      </c>
    </row>
    <row r="200" spans="3:6" x14ac:dyDescent="0.3">
      <c r="C200">
        <f t="shared" si="42"/>
        <v>0.47265625</v>
      </c>
      <c r="D200">
        <f t="shared" si="42"/>
        <v>4444.4444444444352</v>
      </c>
      <c r="E200">
        <f t="shared" si="42"/>
        <v>1.0033727771236E-5</v>
      </c>
      <c r="F200">
        <f t="shared" si="42"/>
        <v>49</v>
      </c>
    </row>
    <row r="201" spans="3:6" x14ac:dyDescent="0.3">
      <c r="C201">
        <f t="shared" si="42"/>
        <v>0.47265625</v>
      </c>
      <c r="D201">
        <f t="shared" si="42"/>
        <v>4444.4444444444352</v>
      </c>
      <c r="E201">
        <f t="shared" si="42"/>
        <v>5.6933586777760002E-6</v>
      </c>
      <c r="F201">
        <f t="shared" si="42"/>
        <v>51.84</v>
      </c>
    </row>
    <row r="202" spans="3:6" x14ac:dyDescent="0.3">
      <c r="C202">
        <f>C101^2</f>
        <v>0.47265625</v>
      </c>
      <c r="D202">
        <f t="shared" ref="D202:F202" si="43">D101^2</f>
        <v>4444.4444444444352</v>
      </c>
      <c r="E202">
        <f t="shared" si="43"/>
        <v>4.3472000488900002E-7</v>
      </c>
      <c r="F202">
        <f t="shared" si="43"/>
        <v>49</v>
      </c>
    </row>
  </sheetData>
  <sortState xmlns:xlrd2="http://schemas.microsoft.com/office/spreadsheetml/2017/richdata2" ref="A2:S101">
    <sortCondition ref="S2:S101"/>
  </sortState>
  <mergeCells count="1">
    <mergeCell ref="A102:B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238E-74D2-4CBA-9C04-485F1D731DCA}">
  <dimension ref="A1:W104"/>
  <sheetViews>
    <sheetView topLeftCell="A79" workbookViewId="0">
      <selection activeCell="W1" sqref="W1:W10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>
        <v>0.25</v>
      </c>
      <c r="P1" t="s">
        <v>115</v>
      </c>
      <c r="Q1" t="s">
        <v>116</v>
      </c>
      <c r="R1" t="s">
        <v>119</v>
      </c>
      <c r="S1" t="s">
        <v>120</v>
      </c>
      <c r="T1" t="s">
        <v>121</v>
      </c>
      <c r="U1" t="s">
        <v>122</v>
      </c>
      <c r="V1" t="s">
        <v>117</v>
      </c>
      <c r="W1" t="s">
        <v>118</v>
      </c>
    </row>
    <row r="2" spans="1:23" x14ac:dyDescent="0.3">
      <c r="A2" cm="1">
        <f t="array" ref="A2:F101">'CONTENT FILTER BASE'!A2:F101</f>
        <v>3952</v>
      </c>
      <c r="B2" t="str">
        <v>When I Was Reincarnated in Another World, I Was a Heroine and He Was a Hero</v>
      </c>
      <c r="C2">
        <v>0.78125</v>
      </c>
      <c r="D2">
        <v>50</v>
      </c>
      <c r="E2">
        <v>8.3087579999999994E-3</v>
      </c>
      <c r="F2">
        <v>7</v>
      </c>
      <c r="G2">
        <f t="shared" ref="G2:G65" si="0">C2/$C$102</f>
        <v>1.0902747492368076E-2</v>
      </c>
      <c r="H2">
        <f t="shared" ref="H2:H65" si="1">D2/$D$102</f>
        <v>1.3761467889908277E-2</v>
      </c>
      <c r="I2">
        <f t="shared" ref="I2:I65" si="2">E2/$E$102</f>
        <v>4.4299903853690838E-3</v>
      </c>
      <c r="J2">
        <f t="shared" ref="J2:J65" si="3">F2/$F$102</f>
        <v>9.8099669263972192E-3</v>
      </c>
      <c r="K2">
        <f>G2*$O$1</f>
        <v>2.725686873092019E-3</v>
      </c>
      <c r="L2">
        <f t="shared" ref="L2:N17" si="4">H2*$O$1</f>
        <v>3.4403669724770692E-3</v>
      </c>
      <c r="M2">
        <f t="shared" si="4"/>
        <v>1.107497596342271E-3</v>
      </c>
      <c r="N2">
        <f t="shared" si="4"/>
        <v>2.4524917315993048E-3</v>
      </c>
      <c r="P2">
        <f t="shared" ref="P2" si="5">SUM(K2:N2)</f>
        <v>9.7260431735106644E-3</v>
      </c>
      <c r="Q2">
        <f t="shared" ref="Q2:Q65" si="6">SUM(O2)</f>
        <v>0</v>
      </c>
      <c r="R2">
        <f>$P$102/P2</f>
        <v>102.81673463300548</v>
      </c>
      <c r="S2">
        <f>IFERROR($Q$102/Q2, 0)</f>
        <v>0</v>
      </c>
      <c r="T2">
        <f>P2*$R$102</f>
        <v>109.0648747801422</v>
      </c>
      <c r="U2">
        <f>Q2*$S$102</f>
        <v>0</v>
      </c>
      <c r="V2">
        <f>P2+IFERROR($Q$104/U2,0)</f>
        <v>9.7260431735106644E-3</v>
      </c>
      <c r="W2">
        <f t="shared" ref="W2:W65" si="7">_xlfn.RANK.AVG(V2,$V$2:$V$101,0)</f>
        <v>47</v>
      </c>
    </row>
    <row r="3" spans="1:23" x14ac:dyDescent="0.3">
      <c r="A3">
        <v>3759</v>
      </c>
      <c r="B3" t="str">
        <v>A Shitty Hero Manga</v>
      </c>
      <c r="C3">
        <v>0.78125</v>
      </c>
      <c r="D3">
        <v>33.3333333333333</v>
      </c>
      <c r="E3">
        <v>1.0707838000000001E-2</v>
      </c>
      <c r="F3">
        <v>7</v>
      </c>
      <c r="G3">
        <f t="shared" si="0"/>
        <v>1.0902747492368076E-2</v>
      </c>
      <c r="H3">
        <f t="shared" si="1"/>
        <v>9.1743119266055086E-3</v>
      </c>
      <c r="I3">
        <f t="shared" si="2"/>
        <v>5.7091107224557184E-3</v>
      </c>
      <c r="J3">
        <f t="shared" si="3"/>
        <v>9.8099669263972192E-3</v>
      </c>
      <c r="K3">
        <f t="shared" ref="K3:N66" si="8">G3*$O$1</f>
        <v>2.725686873092019E-3</v>
      </c>
      <c r="L3">
        <f t="shared" si="4"/>
        <v>2.2935779816513771E-3</v>
      </c>
      <c r="M3">
        <f t="shared" si="4"/>
        <v>1.4272776806139296E-3</v>
      </c>
      <c r="N3">
        <f t="shared" si="4"/>
        <v>2.4524917315993048E-3</v>
      </c>
      <c r="P3">
        <f t="shared" ref="P3:P66" si="9">SUM(K3:N3)</f>
        <v>8.8990342669566305E-3</v>
      </c>
      <c r="Q3">
        <f t="shared" si="6"/>
        <v>0</v>
      </c>
      <c r="R3">
        <f t="shared" ref="R3:R66" si="10">$P$102/P3</f>
        <v>112.37174394452458</v>
      </c>
      <c r="S3">
        <f t="shared" ref="S3:S66" si="11">IFERROR($Q$102/Q3, 0)</f>
        <v>0</v>
      </c>
      <c r="T3">
        <f t="shared" ref="T3:T66" si="12">P3*$R$102</f>
        <v>99.791049728549226</v>
      </c>
      <c r="U3">
        <f t="shared" ref="U3:U66" si="13">Q3*$S$102</f>
        <v>0</v>
      </c>
      <c r="V3">
        <f t="shared" ref="V3:V66" si="14">P3+IFERROR($Q$104/U3,0)</f>
        <v>8.8990342669566305E-3</v>
      </c>
      <c r="W3">
        <f t="shared" si="7"/>
        <v>58</v>
      </c>
    </row>
    <row r="4" spans="1:23" x14ac:dyDescent="0.3">
      <c r="A4">
        <v>7002</v>
      </c>
      <c r="B4" t="str">
        <v>37 Year Old Kindaichi Hajime Case Files</v>
      </c>
      <c r="C4">
        <v>0.78125</v>
      </c>
      <c r="D4">
        <v>16.6666666666666</v>
      </c>
      <c r="E4">
        <v>8.6927014999999996E-2</v>
      </c>
      <c r="F4">
        <v>7.9</v>
      </c>
      <c r="G4">
        <f t="shared" si="0"/>
        <v>1.0902747492368076E-2</v>
      </c>
      <c r="H4">
        <f t="shared" si="1"/>
        <v>4.5871559633027404E-3</v>
      </c>
      <c r="I4">
        <f t="shared" si="2"/>
        <v>4.634697997929825E-2</v>
      </c>
      <c r="J4">
        <f t="shared" si="3"/>
        <v>1.1071248388362575E-2</v>
      </c>
      <c r="K4">
        <f t="shared" si="8"/>
        <v>2.725686873092019E-3</v>
      </c>
      <c r="L4">
        <f t="shared" si="4"/>
        <v>1.1467889908256851E-3</v>
      </c>
      <c r="M4">
        <f t="shared" si="4"/>
        <v>1.1586744994824563E-2</v>
      </c>
      <c r="N4">
        <f t="shared" si="4"/>
        <v>2.7678120970906438E-3</v>
      </c>
      <c r="P4">
        <f t="shared" si="9"/>
        <v>1.822703295583291E-2</v>
      </c>
      <c r="Q4">
        <f t="shared" si="6"/>
        <v>0</v>
      </c>
      <c r="R4">
        <f t="shared" si="10"/>
        <v>54.863564597878572</v>
      </c>
      <c r="S4">
        <f t="shared" si="11"/>
        <v>0</v>
      </c>
      <c r="T4">
        <f t="shared" si="12"/>
        <v>204.39237534495629</v>
      </c>
      <c r="U4">
        <f t="shared" si="13"/>
        <v>0</v>
      </c>
      <c r="V4">
        <f t="shared" si="14"/>
        <v>1.822703295583291E-2</v>
      </c>
      <c r="W4">
        <f t="shared" si="7"/>
        <v>5</v>
      </c>
    </row>
    <row r="5" spans="1:23" x14ac:dyDescent="0.3">
      <c r="A5">
        <v>6475</v>
      </c>
      <c r="B5" t="str">
        <v>Weakest Little Monster</v>
      </c>
      <c r="C5">
        <v>0.765625</v>
      </c>
      <c r="D5">
        <v>50</v>
      </c>
      <c r="E5">
        <v>2.4444148437465299E-2</v>
      </c>
      <c r="F5">
        <v>7</v>
      </c>
      <c r="G5">
        <f t="shared" si="0"/>
        <v>1.0684692542520715E-2</v>
      </c>
      <c r="H5">
        <f t="shared" si="1"/>
        <v>1.3761467889908277E-2</v>
      </c>
      <c r="I5">
        <f t="shared" si="2"/>
        <v>1.3032915696486286E-2</v>
      </c>
      <c r="J5">
        <f t="shared" si="3"/>
        <v>9.8099669263972192E-3</v>
      </c>
      <c r="K5">
        <f t="shared" si="8"/>
        <v>2.6711731356301787E-3</v>
      </c>
      <c r="L5">
        <f t="shared" si="4"/>
        <v>3.4403669724770692E-3</v>
      </c>
      <c r="M5">
        <f t="shared" si="4"/>
        <v>3.2582289241215715E-3</v>
      </c>
      <c r="N5">
        <f t="shared" si="4"/>
        <v>2.4524917315993048E-3</v>
      </c>
      <c r="P5">
        <f t="shared" si="9"/>
        <v>1.1822260763828123E-2</v>
      </c>
      <c r="Q5">
        <f t="shared" si="6"/>
        <v>0</v>
      </c>
      <c r="R5">
        <f t="shared" si="10"/>
        <v>84.586190406122796</v>
      </c>
      <c r="S5">
        <f t="shared" si="11"/>
        <v>0</v>
      </c>
      <c r="T5">
        <f t="shared" si="12"/>
        <v>132.57121799919889</v>
      </c>
      <c r="U5">
        <f t="shared" si="13"/>
        <v>0</v>
      </c>
      <c r="V5">
        <f t="shared" si="14"/>
        <v>1.1822260763828123E-2</v>
      </c>
      <c r="W5">
        <f t="shared" si="7"/>
        <v>24</v>
      </c>
    </row>
    <row r="6" spans="1:23" x14ac:dyDescent="0.3">
      <c r="A6">
        <v>4302</v>
      </c>
      <c r="B6" t="str">
        <v>Kikaku Hazure no Eiyuu ni Sodaterareta, Joushiki Hazure no Mahou Kenshi</v>
      </c>
      <c r="C6">
        <v>0.765625</v>
      </c>
      <c r="D6">
        <v>50</v>
      </c>
      <c r="E6">
        <v>3.4038369999999998E-3</v>
      </c>
      <c r="F6">
        <v>7.9</v>
      </c>
      <c r="G6">
        <f t="shared" si="0"/>
        <v>1.0684692542520715E-2</v>
      </c>
      <c r="H6">
        <f t="shared" si="1"/>
        <v>1.3761467889908277E-2</v>
      </c>
      <c r="I6">
        <f t="shared" si="2"/>
        <v>1.8148278218433546E-3</v>
      </c>
      <c r="J6">
        <f t="shared" si="3"/>
        <v>1.1071248388362575E-2</v>
      </c>
      <c r="K6">
        <f t="shared" si="8"/>
        <v>2.6711731356301787E-3</v>
      </c>
      <c r="L6">
        <f t="shared" si="4"/>
        <v>3.4403669724770692E-3</v>
      </c>
      <c r="M6">
        <f t="shared" si="4"/>
        <v>4.5370695546083866E-4</v>
      </c>
      <c r="N6">
        <f t="shared" si="4"/>
        <v>2.7678120970906438E-3</v>
      </c>
      <c r="P6">
        <f t="shared" si="9"/>
        <v>9.3330591606587306E-3</v>
      </c>
      <c r="Q6">
        <f t="shared" si="6"/>
        <v>0</v>
      </c>
      <c r="R6">
        <f t="shared" si="10"/>
        <v>107.14600462571376</v>
      </c>
      <c r="S6">
        <f t="shared" si="11"/>
        <v>0</v>
      </c>
      <c r="T6">
        <f t="shared" si="12"/>
        <v>104.65807219992878</v>
      </c>
      <c r="U6">
        <f t="shared" si="13"/>
        <v>0</v>
      </c>
      <c r="V6">
        <f t="shared" si="14"/>
        <v>9.3330591606587306E-3</v>
      </c>
      <c r="W6">
        <f t="shared" si="7"/>
        <v>53</v>
      </c>
    </row>
    <row r="7" spans="1:23" x14ac:dyDescent="0.3">
      <c r="A7">
        <v>7879</v>
      </c>
      <c r="B7" t="str">
        <v>Ghost Blade</v>
      </c>
      <c r="C7">
        <v>0.765625</v>
      </c>
      <c r="D7">
        <v>33.3333333333333</v>
      </c>
      <c r="E7">
        <v>2.32767847882288E-2</v>
      </c>
      <c r="F7">
        <v>0</v>
      </c>
      <c r="G7">
        <f t="shared" si="0"/>
        <v>1.0684692542520715E-2</v>
      </c>
      <c r="H7">
        <f t="shared" si="1"/>
        <v>9.1743119266055086E-3</v>
      </c>
      <c r="I7">
        <f t="shared" si="2"/>
        <v>1.2410511031150376E-2</v>
      </c>
      <c r="J7">
        <f t="shared" si="3"/>
        <v>0</v>
      </c>
      <c r="K7">
        <f t="shared" si="8"/>
        <v>2.6711731356301787E-3</v>
      </c>
      <c r="L7">
        <f t="shared" si="4"/>
        <v>2.2935779816513771E-3</v>
      </c>
      <c r="M7">
        <f t="shared" si="4"/>
        <v>3.1026277577875941E-3</v>
      </c>
      <c r="N7">
        <f t="shared" si="4"/>
        <v>0</v>
      </c>
      <c r="P7">
        <f t="shared" si="9"/>
        <v>8.0673788750691491E-3</v>
      </c>
      <c r="Q7">
        <f t="shared" si="6"/>
        <v>0</v>
      </c>
      <c r="R7">
        <f t="shared" si="10"/>
        <v>123.95599803677611</v>
      </c>
      <c r="S7">
        <f t="shared" si="11"/>
        <v>0</v>
      </c>
      <c r="T7">
        <f t="shared" si="12"/>
        <v>90.465120410913059</v>
      </c>
      <c r="U7">
        <f t="shared" si="13"/>
        <v>0</v>
      </c>
      <c r="V7">
        <f t="shared" si="14"/>
        <v>8.0673788750691491E-3</v>
      </c>
      <c r="W7">
        <f t="shared" si="7"/>
        <v>64</v>
      </c>
    </row>
    <row r="8" spans="1:23" x14ac:dyDescent="0.3">
      <c r="A8">
        <v>4385</v>
      </c>
      <c r="B8" t="str">
        <v>Fate Strange Fake</v>
      </c>
      <c r="C8">
        <v>0.765625</v>
      </c>
      <c r="D8">
        <v>33.3333333333333</v>
      </c>
      <c r="E8">
        <v>1.6576259999999999E-3</v>
      </c>
      <c r="F8">
        <v>7</v>
      </c>
      <c r="G8">
        <f t="shared" si="0"/>
        <v>1.0684692542520715E-2</v>
      </c>
      <c r="H8">
        <f t="shared" si="1"/>
        <v>9.1743119266055086E-3</v>
      </c>
      <c r="I8">
        <f t="shared" si="2"/>
        <v>8.8379842601479233E-4</v>
      </c>
      <c r="J8">
        <f t="shared" si="3"/>
        <v>9.8099669263972192E-3</v>
      </c>
      <c r="K8">
        <f t="shared" si="8"/>
        <v>2.6711731356301787E-3</v>
      </c>
      <c r="L8">
        <f t="shared" si="4"/>
        <v>2.2935779816513771E-3</v>
      </c>
      <c r="M8">
        <f t="shared" si="4"/>
        <v>2.2094960650369808E-4</v>
      </c>
      <c r="N8">
        <f t="shared" si="4"/>
        <v>2.4524917315993048E-3</v>
      </c>
      <c r="P8">
        <f t="shared" si="9"/>
        <v>7.6381924553845584E-3</v>
      </c>
      <c r="Q8">
        <f t="shared" si="6"/>
        <v>0</v>
      </c>
      <c r="R8">
        <f t="shared" si="10"/>
        <v>130.92102691063363</v>
      </c>
      <c r="S8">
        <f t="shared" si="11"/>
        <v>0</v>
      </c>
      <c r="T8">
        <f t="shared" si="12"/>
        <v>85.652355107986537</v>
      </c>
      <c r="U8">
        <f t="shared" si="13"/>
        <v>0</v>
      </c>
      <c r="V8">
        <f t="shared" si="14"/>
        <v>7.6381924553845584E-3</v>
      </c>
      <c r="W8">
        <f t="shared" si="7"/>
        <v>73</v>
      </c>
    </row>
    <row r="9" spans="1:23" x14ac:dyDescent="0.3">
      <c r="A9">
        <v>3575</v>
      </c>
      <c r="B9" t="str">
        <v>Overly Straightforward Classmate</v>
      </c>
      <c r="C9">
        <v>0.765625</v>
      </c>
      <c r="D9">
        <v>16.6666666666666</v>
      </c>
      <c r="E9">
        <v>3.0443129999999999E-3</v>
      </c>
      <c r="F9">
        <v>7</v>
      </c>
      <c r="G9">
        <f t="shared" si="0"/>
        <v>1.0684692542520715E-2</v>
      </c>
      <c r="H9">
        <f t="shared" si="1"/>
        <v>4.5871559633027404E-3</v>
      </c>
      <c r="I9">
        <f t="shared" si="2"/>
        <v>1.6231399831423798E-3</v>
      </c>
      <c r="J9">
        <f t="shared" si="3"/>
        <v>9.8099669263972192E-3</v>
      </c>
      <c r="K9">
        <f t="shared" si="8"/>
        <v>2.6711731356301787E-3</v>
      </c>
      <c r="L9">
        <f t="shared" si="4"/>
        <v>1.1467889908256851E-3</v>
      </c>
      <c r="M9">
        <f t="shared" si="4"/>
        <v>4.0578499578559495E-4</v>
      </c>
      <c r="N9">
        <f t="shared" si="4"/>
        <v>2.4524917315993048E-3</v>
      </c>
      <c r="P9">
        <f t="shared" si="9"/>
        <v>6.6762388538407639E-3</v>
      </c>
      <c r="Q9">
        <f t="shared" si="6"/>
        <v>0</v>
      </c>
      <c r="R9">
        <f t="shared" si="10"/>
        <v>149.78493458554317</v>
      </c>
      <c r="S9">
        <f t="shared" si="11"/>
        <v>0</v>
      </c>
      <c r="T9">
        <f t="shared" si="12"/>
        <v>74.865301500983989</v>
      </c>
      <c r="U9">
        <f t="shared" si="13"/>
        <v>0</v>
      </c>
      <c r="V9">
        <f t="shared" si="14"/>
        <v>6.6762388538407639E-3</v>
      </c>
      <c r="W9">
        <f t="shared" si="7"/>
        <v>84</v>
      </c>
    </row>
    <row r="10" spans="1:23" x14ac:dyDescent="0.3">
      <c r="A10">
        <v>7173</v>
      </c>
      <c r="B10" t="str">
        <v>Genocide Online</v>
      </c>
      <c r="C10">
        <v>0.75</v>
      </c>
      <c r="D10">
        <v>50</v>
      </c>
      <c r="E10">
        <v>2.4161563E-2</v>
      </c>
      <c r="F10">
        <v>7</v>
      </c>
      <c r="G10">
        <f t="shared" si="0"/>
        <v>1.0466637592673354E-2</v>
      </c>
      <c r="H10">
        <f t="shared" si="1"/>
        <v>1.3761467889908277E-2</v>
      </c>
      <c r="I10">
        <f t="shared" si="2"/>
        <v>1.2882249282683333E-2</v>
      </c>
      <c r="J10">
        <f t="shared" si="3"/>
        <v>9.8099669263972192E-3</v>
      </c>
      <c r="K10">
        <f t="shared" si="8"/>
        <v>2.6166593981683385E-3</v>
      </c>
      <c r="L10">
        <f t="shared" si="4"/>
        <v>3.4403669724770692E-3</v>
      </c>
      <c r="M10">
        <f t="shared" si="4"/>
        <v>3.2205623206708334E-3</v>
      </c>
      <c r="N10">
        <f t="shared" si="4"/>
        <v>2.4524917315993048E-3</v>
      </c>
      <c r="P10">
        <f t="shared" si="9"/>
        <v>1.1730080422915545E-2</v>
      </c>
      <c r="Q10">
        <f t="shared" si="6"/>
        <v>0</v>
      </c>
      <c r="R10">
        <f t="shared" si="10"/>
        <v>85.250907406093262</v>
      </c>
      <c r="S10">
        <f t="shared" si="11"/>
        <v>0</v>
      </c>
      <c r="T10">
        <f t="shared" si="12"/>
        <v>131.53753583683684</v>
      </c>
      <c r="U10">
        <f t="shared" si="13"/>
        <v>0</v>
      </c>
      <c r="V10">
        <f t="shared" si="14"/>
        <v>1.1730080422915545E-2</v>
      </c>
      <c r="W10">
        <f t="shared" si="7"/>
        <v>25</v>
      </c>
    </row>
    <row r="11" spans="1:23" x14ac:dyDescent="0.3">
      <c r="A11">
        <v>5336</v>
      </c>
      <c r="B11" t="str">
        <v>Kawarimonono Kanojo ni Mousukoshi Dake Tsukiau Hanashi</v>
      </c>
      <c r="C11">
        <v>0.75</v>
      </c>
      <c r="D11">
        <v>33.3333333333333</v>
      </c>
      <c r="E11">
        <v>2.121993E-3</v>
      </c>
      <c r="F11">
        <v>7.39</v>
      </c>
      <c r="G11">
        <f t="shared" si="0"/>
        <v>1.0466637592673354E-2</v>
      </c>
      <c r="H11">
        <f t="shared" si="1"/>
        <v>9.1743119266055086E-3</v>
      </c>
      <c r="I11">
        <f t="shared" si="2"/>
        <v>1.1313855317269439E-3</v>
      </c>
      <c r="J11">
        <f t="shared" si="3"/>
        <v>1.0356522226582206E-2</v>
      </c>
      <c r="K11">
        <f t="shared" si="8"/>
        <v>2.6166593981683385E-3</v>
      </c>
      <c r="L11">
        <f t="shared" si="4"/>
        <v>2.2935779816513771E-3</v>
      </c>
      <c r="M11">
        <f t="shared" si="4"/>
        <v>2.8284638293173597E-4</v>
      </c>
      <c r="N11">
        <f t="shared" si="4"/>
        <v>2.5891305566455515E-3</v>
      </c>
      <c r="P11">
        <f t="shared" si="9"/>
        <v>7.7822143193970027E-3</v>
      </c>
      <c r="Q11">
        <f t="shared" si="6"/>
        <v>0</v>
      </c>
      <c r="R11">
        <f t="shared" si="10"/>
        <v>128.49813163170305</v>
      </c>
      <c r="S11">
        <f t="shared" si="11"/>
        <v>0</v>
      </c>
      <c r="T11">
        <f t="shared" si="12"/>
        <v>87.267372261817471</v>
      </c>
      <c r="U11">
        <f t="shared" si="13"/>
        <v>0</v>
      </c>
      <c r="V11">
        <f t="shared" si="14"/>
        <v>7.7822143193970027E-3</v>
      </c>
      <c r="W11">
        <f t="shared" si="7"/>
        <v>67</v>
      </c>
    </row>
    <row r="12" spans="1:23" x14ac:dyDescent="0.3">
      <c r="A12">
        <v>8294</v>
      </c>
      <c r="B12" t="str">
        <v>Baroque Night</v>
      </c>
      <c r="C12">
        <v>0.75</v>
      </c>
      <c r="D12">
        <v>33.3333333333333</v>
      </c>
      <c r="E12">
        <v>7.1498000000000004E-4</v>
      </c>
      <c r="F12">
        <v>6.54</v>
      </c>
      <c r="G12">
        <f t="shared" si="0"/>
        <v>1.0466637592673354E-2</v>
      </c>
      <c r="H12">
        <f t="shared" si="1"/>
        <v>9.1743119266055086E-3</v>
      </c>
      <c r="I12">
        <f t="shared" si="2"/>
        <v>3.812067370034352E-4</v>
      </c>
      <c r="J12">
        <f t="shared" si="3"/>
        <v>9.1653119569482591E-3</v>
      </c>
      <c r="K12">
        <f t="shared" si="8"/>
        <v>2.6166593981683385E-3</v>
      </c>
      <c r="L12">
        <f t="shared" si="4"/>
        <v>2.2935779816513771E-3</v>
      </c>
      <c r="M12">
        <f t="shared" si="4"/>
        <v>9.5301684250858801E-5</v>
      </c>
      <c r="N12">
        <f t="shared" si="4"/>
        <v>2.2913279892370648E-3</v>
      </c>
      <c r="P12">
        <f t="shared" si="9"/>
        <v>7.296867053307639E-3</v>
      </c>
      <c r="Q12">
        <f t="shared" si="6"/>
        <v>0</v>
      </c>
      <c r="R12">
        <f t="shared" si="10"/>
        <v>137.04511712964603</v>
      </c>
      <c r="S12">
        <f t="shared" si="11"/>
        <v>0</v>
      </c>
      <c r="T12">
        <f t="shared" si="12"/>
        <v>81.824836396349582</v>
      </c>
      <c r="U12">
        <f t="shared" si="13"/>
        <v>0</v>
      </c>
      <c r="V12">
        <f t="shared" si="14"/>
        <v>7.296867053307639E-3</v>
      </c>
      <c r="W12">
        <f t="shared" si="7"/>
        <v>78</v>
      </c>
    </row>
    <row r="13" spans="1:23" x14ac:dyDescent="0.3">
      <c r="A13">
        <v>4767</v>
      </c>
      <c r="B13" t="str">
        <v>My Bestfriend Girlfriend</v>
      </c>
      <c r="C13">
        <v>0.75</v>
      </c>
      <c r="D13">
        <v>16.6666666666666</v>
      </c>
      <c r="E13">
        <v>3.6060509999999997E-2</v>
      </c>
      <c r="F13">
        <v>7</v>
      </c>
      <c r="G13">
        <f t="shared" si="0"/>
        <v>1.0466637592673354E-2</v>
      </c>
      <c r="H13">
        <f t="shared" si="1"/>
        <v>4.5871559633027404E-3</v>
      </c>
      <c r="I13">
        <f t="shared" si="2"/>
        <v>1.9226425007384463E-2</v>
      </c>
      <c r="J13">
        <f t="shared" si="3"/>
        <v>9.8099669263972192E-3</v>
      </c>
      <c r="K13">
        <f t="shared" si="8"/>
        <v>2.6166593981683385E-3</v>
      </c>
      <c r="L13">
        <f t="shared" si="4"/>
        <v>1.1467889908256851E-3</v>
      </c>
      <c r="M13">
        <f t="shared" si="4"/>
        <v>4.8066062518461157E-3</v>
      </c>
      <c r="N13">
        <f t="shared" si="4"/>
        <v>2.4524917315993048E-3</v>
      </c>
      <c r="P13">
        <f t="shared" si="9"/>
        <v>1.1022546372439443E-2</v>
      </c>
      <c r="Q13">
        <f t="shared" si="6"/>
        <v>0</v>
      </c>
      <c r="R13">
        <f t="shared" si="10"/>
        <v>90.723138393899674</v>
      </c>
      <c r="S13">
        <f t="shared" si="11"/>
        <v>0</v>
      </c>
      <c r="T13">
        <f t="shared" si="12"/>
        <v>123.60346529641079</v>
      </c>
      <c r="U13">
        <f t="shared" si="13"/>
        <v>0</v>
      </c>
      <c r="V13">
        <f t="shared" si="14"/>
        <v>1.1022546372439443E-2</v>
      </c>
      <c r="W13">
        <f t="shared" si="7"/>
        <v>32</v>
      </c>
    </row>
    <row r="14" spans="1:23" x14ac:dyDescent="0.3">
      <c r="A14">
        <v>5208</v>
      </c>
      <c r="B14" t="str">
        <v>Ore no Imouto ga Konna ni Kawaii Wake ga Nai â€“ Ayase IF</v>
      </c>
      <c r="C14">
        <v>0.75</v>
      </c>
      <c r="D14">
        <v>16.6666666666666</v>
      </c>
      <c r="E14">
        <v>4.6770539999999999E-3</v>
      </c>
      <c r="F14">
        <v>7</v>
      </c>
      <c r="G14">
        <f t="shared" si="0"/>
        <v>1.0466637592673354E-2</v>
      </c>
      <c r="H14">
        <f t="shared" si="1"/>
        <v>4.5871559633027404E-3</v>
      </c>
      <c r="I14">
        <f t="shared" si="2"/>
        <v>2.4936704441087367E-3</v>
      </c>
      <c r="J14">
        <f t="shared" si="3"/>
        <v>9.8099669263972192E-3</v>
      </c>
      <c r="K14">
        <f t="shared" si="8"/>
        <v>2.6166593981683385E-3</v>
      </c>
      <c r="L14">
        <f t="shared" si="4"/>
        <v>1.1467889908256851E-3</v>
      </c>
      <c r="M14">
        <f t="shared" si="4"/>
        <v>6.2341761102718417E-4</v>
      </c>
      <c r="N14">
        <f t="shared" si="4"/>
        <v>2.4524917315993048E-3</v>
      </c>
      <c r="P14">
        <f t="shared" si="9"/>
        <v>6.8393577316205123E-3</v>
      </c>
      <c r="Q14">
        <f t="shared" si="6"/>
        <v>0</v>
      </c>
      <c r="R14">
        <f t="shared" si="10"/>
        <v>146.21255960580689</v>
      </c>
      <c r="S14">
        <f t="shared" si="11"/>
        <v>0</v>
      </c>
      <c r="T14">
        <f t="shared" si="12"/>
        <v>76.694466729016185</v>
      </c>
      <c r="U14">
        <f t="shared" si="13"/>
        <v>0</v>
      </c>
      <c r="V14">
        <f t="shared" si="14"/>
        <v>6.8393577316205123E-3</v>
      </c>
      <c r="W14">
        <f t="shared" si="7"/>
        <v>82</v>
      </c>
    </row>
    <row r="15" spans="1:23" x14ac:dyDescent="0.3">
      <c r="A15">
        <v>1745</v>
      </c>
      <c r="B15" t="str">
        <v>Child of Light</v>
      </c>
      <c r="C15">
        <v>0.734375</v>
      </c>
      <c r="D15">
        <v>83.3333333333333</v>
      </c>
      <c r="E15">
        <v>4.3725115815194698E-2</v>
      </c>
      <c r="F15">
        <v>7</v>
      </c>
      <c r="G15">
        <f t="shared" si="0"/>
        <v>1.0248582642825993E-2</v>
      </c>
      <c r="H15">
        <f t="shared" si="1"/>
        <v>2.2935779816513787E-2</v>
      </c>
      <c r="I15">
        <f t="shared" si="2"/>
        <v>2.3312972006220688E-2</v>
      </c>
      <c r="J15">
        <f t="shared" si="3"/>
        <v>9.8099669263972192E-3</v>
      </c>
      <c r="K15">
        <f t="shared" si="8"/>
        <v>2.5621456607064982E-3</v>
      </c>
      <c r="L15">
        <f t="shared" si="4"/>
        <v>5.7339449541284468E-3</v>
      </c>
      <c r="M15">
        <f t="shared" si="4"/>
        <v>5.8282430015551721E-3</v>
      </c>
      <c r="N15">
        <f t="shared" si="4"/>
        <v>2.4524917315993048E-3</v>
      </c>
      <c r="P15">
        <f t="shared" si="9"/>
        <v>1.6576825347989425E-2</v>
      </c>
      <c r="Q15">
        <f t="shared" si="6"/>
        <v>0</v>
      </c>
      <c r="R15">
        <f t="shared" si="10"/>
        <v>60.325181632035999</v>
      </c>
      <c r="S15">
        <f t="shared" si="11"/>
        <v>0</v>
      </c>
      <c r="T15">
        <f t="shared" si="12"/>
        <v>185.8874517187821</v>
      </c>
      <c r="U15">
        <f t="shared" si="13"/>
        <v>0</v>
      </c>
      <c r="V15">
        <f t="shared" si="14"/>
        <v>1.6576825347989425E-2</v>
      </c>
      <c r="W15">
        <f t="shared" si="7"/>
        <v>7</v>
      </c>
    </row>
    <row r="16" spans="1:23" x14ac:dyDescent="0.3">
      <c r="A16">
        <v>7012</v>
      </c>
      <c r="B16" t="str">
        <v>The Holy Knightâ€™s Dark Road</v>
      </c>
      <c r="C16">
        <v>0.734375</v>
      </c>
      <c r="D16">
        <v>83.3333333333333</v>
      </c>
      <c r="E16">
        <v>1.0239209999999999E-3</v>
      </c>
      <c r="F16">
        <v>7.9</v>
      </c>
      <c r="G16">
        <f t="shared" si="0"/>
        <v>1.0248582642825993E-2</v>
      </c>
      <c r="H16">
        <f t="shared" si="1"/>
        <v>2.2935779816513787E-2</v>
      </c>
      <c r="I16">
        <f t="shared" si="2"/>
        <v>5.4592517743054948E-4</v>
      </c>
      <c r="J16">
        <f t="shared" si="3"/>
        <v>1.1071248388362575E-2</v>
      </c>
      <c r="K16">
        <f t="shared" si="8"/>
        <v>2.5621456607064982E-3</v>
      </c>
      <c r="L16">
        <f t="shared" si="4"/>
        <v>5.7339449541284468E-3</v>
      </c>
      <c r="M16">
        <f t="shared" si="4"/>
        <v>1.3648129435763737E-4</v>
      </c>
      <c r="N16">
        <f t="shared" si="4"/>
        <v>2.7678120970906438E-3</v>
      </c>
      <c r="P16">
        <f t="shared" si="9"/>
        <v>1.1200384006283228E-2</v>
      </c>
      <c r="Q16">
        <f t="shared" si="6"/>
        <v>0</v>
      </c>
      <c r="R16">
        <f t="shared" si="10"/>
        <v>89.282653116091126</v>
      </c>
      <c r="S16">
        <f t="shared" si="11"/>
        <v>0</v>
      </c>
      <c r="T16">
        <f t="shared" si="12"/>
        <v>125.59768215524549</v>
      </c>
      <c r="U16">
        <f t="shared" si="13"/>
        <v>0</v>
      </c>
      <c r="V16">
        <f t="shared" si="14"/>
        <v>1.1200384006283228E-2</v>
      </c>
      <c r="W16">
        <f t="shared" si="7"/>
        <v>30</v>
      </c>
    </row>
    <row r="17" spans="1:23" x14ac:dyDescent="0.3">
      <c r="A17">
        <v>5250</v>
      </c>
      <c r="B17" t="str">
        <v>Saikyou no Shokugyou wa Yuusha demo Kenja demo naku Kanteishi (Kari) rashii desu yo?</v>
      </c>
      <c r="C17">
        <v>0.734375</v>
      </c>
      <c r="D17">
        <v>66.6666666666666</v>
      </c>
      <c r="E17">
        <v>1.5786102999999999E-2</v>
      </c>
      <c r="F17">
        <v>7.8</v>
      </c>
      <c r="G17">
        <f t="shared" si="0"/>
        <v>1.0248582642825993E-2</v>
      </c>
      <c r="H17">
        <f t="shared" si="1"/>
        <v>1.8348623853211017E-2</v>
      </c>
      <c r="I17">
        <f t="shared" si="2"/>
        <v>8.4166953126383094E-3</v>
      </c>
      <c r="J17">
        <f t="shared" si="3"/>
        <v>1.0931106003699757E-2</v>
      </c>
      <c r="K17">
        <f t="shared" si="8"/>
        <v>2.5621456607064982E-3</v>
      </c>
      <c r="L17">
        <f t="shared" si="4"/>
        <v>4.5871559633027543E-3</v>
      </c>
      <c r="M17">
        <f t="shared" si="4"/>
        <v>2.1041738281595774E-3</v>
      </c>
      <c r="N17">
        <f t="shared" si="4"/>
        <v>2.7327765009249392E-3</v>
      </c>
      <c r="P17">
        <f t="shared" si="9"/>
        <v>1.198625195309377E-2</v>
      </c>
      <c r="Q17">
        <f t="shared" si="6"/>
        <v>0</v>
      </c>
      <c r="R17">
        <f t="shared" si="10"/>
        <v>83.428915386839549</v>
      </c>
      <c r="S17">
        <f t="shared" si="11"/>
        <v>0</v>
      </c>
      <c r="T17">
        <f t="shared" si="12"/>
        <v>134.4101650615579</v>
      </c>
      <c r="U17">
        <f t="shared" si="13"/>
        <v>0</v>
      </c>
      <c r="V17">
        <f t="shared" si="14"/>
        <v>1.198625195309377E-2</v>
      </c>
      <c r="W17">
        <f t="shared" si="7"/>
        <v>21</v>
      </c>
    </row>
    <row r="18" spans="1:23" x14ac:dyDescent="0.3">
      <c r="A18">
        <v>1857</v>
      </c>
      <c r="B18" t="str">
        <v>Eiyuu Sagi â€“ Deshi ga Saikyou Dakaratte Shishou Made Tsuyoi to Omouna yo!?</v>
      </c>
      <c r="C18">
        <v>0.734375</v>
      </c>
      <c r="D18">
        <v>50</v>
      </c>
      <c r="E18">
        <v>8.3573099999999997E-3</v>
      </c>
      <c r="F18">
        <v>7</v>
      </c>
      <c r="G18">
        <f t="shared" si="0"/>
        <v>1.0248582642825993E-2</v>
      </c>
      <c r="H18">
        <f t="shared" si="1"/>
        <v>1.3761467889908277E-2</v>
      </c>
      <c r="I18">
        <f t="shared" si="2"/>
        <v>4.4558769129572559E-3</v>
      </c>
      <c r="J18">
        <f t="shared" si="3"/>
        <v>9.8099669263972192E-3</v>
      </c>
      <c r="K18">
        <f t="shared" si="8"/>
        <v>2.5621456607064982E-3</v>
      </c>
      <c r="L18">
        <f t="shared" si="8"/>
        <v>3.4403669724770692E-3</v>
      </c>
      <c r="M18">
        <f t="shared" si="8"/>
        <v>1.113969228239314E-3</v>
      </c>
      <c r="N18">
        <f t="shared" si="8"/>
        <v>2.4524917315993048E-3</v>
      </c>
      <c r="P18">
        <f t="shared" si="9"/>
        <v>9.5689735930221866E-3</v>
      </c>
      <c r="Q18">
        <f t="shared" si="6"/>
        <v>0</v>
      </c>
      <c r="R18">
        <f t="shared" si="10"/>
        <v>104.50441630743059</v>
      </c>
      <c r="S18">
        <f t="shared" si="11"/>
        <v>0</v>
      </c>
      <c r="T18">
        <f t="shared" si="12"/>
        <v>107.30354452259185</v>
      </c>
      <c r="U18">
        <f t="shared" si="13"/>
        <v>0</v>
      </c>
      <c r="V18">
        <f t="shared" si="14"/>
        <v>9.5689735930221866E-3</v>
      </c>
      <c r="W18">
        <f t="shared" si="7"/>
        <v>50</v>
      </c>
    </row>
    <row r="19" spans="1:23" x14ac:dyDescent="0.3">
      <c r="A19">
        <v>4275</v>
      </c>
      <c r="B19" t="str">
        <v>Alma (Shinji Mito)</v>
      </c>
      <c r="C19">
        <v>0.734375</v>
      </c>
      <c r="D19">
        <v>33.3333333333333</v>
      </c>
      <c r="E19">
        <v>3.9582769999999996E-3</v>
      </c>
      <c r="F19">
        <v>7</v>
      </c>
      <c r="G19">
        <f t="shared" si="0"/>
        <v>1.0248582642825993E-2</v>
      </c>
      <c r="H19">
        <f t="shared" si="1"/>
        <v>9.1743119266055086E-3</v>
      </c>
      <c r="I19">
        <f t="shared" si="2"/>
        <v>2.1104392560991163E-3</v>
      </c>
      <c r="J19">
        <f t="shared" si="3"/>
        <v>9.8099669263972192E-3</v>
      </c>
      <c r="K19">
        <f t="shared" si="8"/>
        <v>2.5621456607064982E-3</v>
      </c>
      <c r="L19">
        <f t="shared" si="8"/>
        <v>2.2935779816513771E-3</v>
      </c>
      <c r="M19">
        <f t="shared" si="8"/>
        <v>5.2760981402477907E-4</v>
      </c>
      <c r="N19">
        <f t="shared" si="8"/>
        <v>2.4524917315993048E-3</v>
      </c>
      <c r="P19">
        <f t="shared" si="9"/>
        <v>7.8358251879819592E-3</v>
      </c>
      <c r="Q19">
        <f t="shared" si="6"/>
        <v>0</v>
      </c>
      <c r="R19">
        <f t="shared" si="10"/>
        <v>127.61897770942242</v>
      </c>
      <c r="S19">
        <f t="shared" si="11"/>
        <v>0</v>
      </c>
      <c r="T19">
        <f t="shared" si="12"/>
        <v>87.868548152646085</v>
      </c>
      <c r="U19">
        <f t="shared" si="13"/>
        <v>0</v>
      </c>
      <c r="V19">
        <f t="shared" si="14"/>
        <v>7.8358251879819592E-3</v>
      </c>
      <c r="W19">
        <f t="shared" si="7"/>
        <v>66</v>
      </c>
    </row>
    <row r="20" spans="1:23" x14ac:dyDescent="0.3">
      <c r="A20">
        <v>6067</v>
      </c>
      <c r="B20" t="str">
        <v>Pashiri na Boku to Koisuru Banchou-san</v>
      </c>
      <c r="C20">
        <v>0.734375</v>
      </c>
      <c r="D20">
        <v>16.6666666666666</v>
      </c>
      <c r="E20">
        <v>3.4691881000000001E-2</v>
      </c>
      <c r="F20">
        <v>8</v>
      </c>
      <c r="G20">
        <f t="shared" si="0"/>
        <v>1.0248582642825993E-2</v>
      </c>
      <c r="H20">
        <f t="shared" si="1"/>
        <v>4.5871559633027404E-3</v>
      </c>
      <c r="I20">
        <f t="shared" si="2"/>
        <v>1.849671145559522E-2</v>
      </c>
      <c r="J20">
        <f t="shared" si="3"/>
        <v>1.1211390773025394E-2</v>
      </c>
      <c r="K20">
        <f t="shared" si="8"/>
        <v>2.5621456607064982E-3</v>
      </c>
      <c r="L20">
        <f t="shared" si="8"/>
        <v>1.1467889908256851E-3</v>
      </c>
      <c r="M20">
        <f t="shared" si="8"/>
        <v>4.6241778638988051E-3</v>
      </c>
      <c r="N20">
        <f t="shared" si="8"/>
        <v>2.8028476932563484E-3</v>
      </c>
      <c r="P20">
        <f t="shared" si="9"/>
        <v>1.1135960208687337E-2</v>
      </c>
      <c r="Q20">
        <f t="shared" si="6"/>
        <v>0</v>
      </c>
      <c r="R20">
        <f t="shared" si="10"/>
        <v>89.799171446381862</v>
      </c>
      <c r="S20">
        <f t="shared" si="11"/>
        <v>0</v>
      </c>
      <c r="T20">
        <f t="shared" si="12"/>
        <v>124.87525338412985</v>
      </c>
      <c r="U20">
        <f t="shared" si="13"/>
        <v>0</v>
      </c>
      <c r="V20">
        <f t="shared" si="14"/>
        <v>1.1135960208687337E-2</v>
      </c>
      <c r="W20">
        <f t="shared" si="7"/>
        <v>31</v>
      </c>
    </row>
    <row r="21" spans="1:23" x14ac:dyDescent="0.3">
      <c r="A21">
        <v>5859</v>
      </c>
      <c r="B21" t="str">
        <v>Medusa-san Mitsumenaide</v>
      </c>
      <c r="C21">
        <v>0.734375</v>
      </c>
      <c r="D21">
        <v>16.6666666666666</v>
      </c>
      <c r="E21">
        <v>1.1475280000000001E-3</v>
      </c>
      <c r="F21">
        <v>7.55</v>
      </c>
      <c r="G21">
        <f t="shared" si="0"/>
        <v>1.0248582642825993E-2</v>
      </c>
      <c r="H21">
        <f t="shared" si="1"/>
        <v>4.5871559633027404E-3</v>
      </c>
      <c r="I21">
        <f t="shared" si="2"/>
        <v>6.1182886863979131E-4</v>
      </c>
      <c r="J21">
        <f t="shared" si="3"/>
        <v>1.0580750042042715E-2</v>
      </c>
      <c r="K21">
        <f t="shared" si="8"/>
        <v>2.5621456607064982E-3</v>
      </c>
      <c r="L21">
        <f t="shared" si="8"/>
        <v>1.1467889908256851E-3</v>
      </c>
      <c r="M21">
        <f t="shared" si="8"/>
        <v>1.5295721715994783E-4</v>
      </c>
      <c r="N21">
        <f t="shared" si="8"/>
        <v>2.6451875105106787E-3</v>
      </c>
      <c r="P21">
        <f t="shared" si="9"/>
        <v>6.5070793792028105E-3</v>
      </c>
      <c r="Q21">
        <f t="shared" si="6"/>
        <v>0</v>
      </c>
      <c r="R21">
        <f t="shared" si="10"/>
        <v>153.6787768712469</v>
      </c>
      <c r="S21">
        <f t="shared" si="11"/>
        <v>0</v>
      </c>
      <c r="T21">
        <f t="shared" si="12"/>
        <v>72.968398866466515</v>
      </c>
      <c r="U21">
        <f t="shared" si="13"/>
        <v>0</v>
      </c>
      <c r="V21">
        <f t="shared" si="14"/>
        <v>6.5070793792028105E-3</v>
      </c>
      <c r="W21">
        <f t="shared" si="7"/>
        <v>89</v>
      </c>
    </row>
    <row r="22" spans="1:23" x14ac:dyDescent="0.3">
      <c r="A22">
        <v>3219</v>
      </c>
      <c r="B22" t="str">
        <v>The Sheep Princess in Wolfâ€™s Clothing</v>
      </c>
      <c r="C22">
        <v>0.734375</v>
      </c>
      <c r="D22">
        <v>16.6666666666666</v>
      </c>
      <c r="E22">
        <v>9.846290000000001E-4</v>
      </c>
      <c r="F22">
        <v>7</v>
      </c>
      <c r="G22">
        <f t="shared" si="0"/>
        <v>1.0248582642825993E-2</v>
      </c>
      <c r="H22">
        <f t="shared" si="1"/>
        <v>4.5871559633027404E-3</v>
      </c>
      <c r="I22">
        <f t="shared" si="2"/>
        <v>5.2497581505630284E-4</v>
      </c>
      <c r="J22">
        <f t="shared" si="3"/>
        <v>9.8099669263972192E-3</v>
      </c>
      <c r="K22">
        <f t="shared" si="8"/>
        <v>2.5621456607064982E-3</v>
      </c>
      <c r="L22">
        <f t="shared" si="8"/>
        <v>1.1467889908256851E-3</v>
      </c>
      <c r="M22">
        <f t="shared" si="8"/>
        <v>1.3124395376407571E-4</v>
      </c>
      <c r="N22">
        <f t="shared" si="8"/>
        <v>2.4524917315993048E-3</v>
      </c>
      <c r="P22">
        <f t="shared" si="9"/>
        <v>6.2926703368955637E-3</v>
      </c>
      <c r="Q22">
        <f t="shared" si="6"/>
        <v>0</v>
      </c>
      <c r="R22">
        <f t="shared" si="10"/>
        <v>158.91504662762011</v>
      </c>
      <c r="S22">
        <f t="shared" si="11"/>
        <v>0</v>
      </c>
      <c r="T22">
        <f t="shared" si="12"/>
        <v>70.564081413439069</v>
      </c>
      <c r="U22">
        <f t="shared" si="13"/>
        <v>0</v>
      </c>
      <c r="V22">
        <f t="shared" si="14"/>
        <v>6.2926703368955637E-3</v>
      </c>
      <c r="W22">
        <f t="shared" si="7"/>
        <v>93</v>
      </c>
    </row>
    <row r="23" spans="1:23" x14ac:dyDescent="0.3">
      <c r="A23">
        <v>5434</v>
      </c>
      <c r="B23" t="str">
        <v>Yandere x Stalker</v>
      </c>
      <c r="C23">
        <v>0.734375</v>
      </c>
      <c r="D23">
        <v>0</v>
      </c>
      <c r="E23">
        <v>2.6863171309583201E-2</v>
      </c>
      <c r="F23">
        <v>7</v>
      </c>
      <c r="G23">
        <f t="shared" si="0"/>
        <v>1.0248582642825993E-2</v>
      </c>
      <c r="H23">
        <f t="shared" si="1"/>
        <v>0</v>
      </c>
      <c r="I23">
        <f t="shared" si="2"/>
        <v>1.4322668998420248E-2</v>
      </c>
      <c r="J23">
        <f t="shared" si="3"/>
        <v>9.8099669263972192E-3</v>
      </c>
      <c r="K23">
        <f t="shared" si="8"/>
        <v>2.5621456607064982E-3</v>
      </c>
      <c r="L23">
        <f t="shared" si="8"/>
        <v>0</v>
      </c>
      <c r="M23">
        <f t="shared" si="8"/>
        <v>3.5806672496050619E-3</v>
      </c>
      <c r="N23">
        <f t="shared" si="8"/>
        <v>2.4524917315993048E-3</v>
      </c>
      <c r="P23">
        <f t="shared" si="9"/>
        <v>8.5953046419108645E-3</v>
      </c>
      <c r="Q23">
        <f t="shared" si="6"/>
        <v>0</v>
      </c>
      <c r="R23">
        <f t="shared" si="10"/>
        <v>116.342589548715</v>
      </c>
      <c r="S23">
        <f t="shared" si="11"/>
        <v>0</v>
      </c>
      <c r="T23">
        <f t="shared" si="12"/>
        <v>96.385118567061383</v>
      </c>
      <c r="U23">
        <f t="shared" si="13"/>
        <v>0</v>
      </c>
      <c r="V23">
        <f t="shared" si="14"/>
        <v>8.5953046419108645E-3</v>
      </c>
      <c r="W23">
        <f t="shared" si="7"/>
        <v>60</v>
      </c>
    </row>
    <row r="24" spans="1:23" x14ac:dyDescent="0.3">
      <c r="A24">
        <v>7019</v>
      </c>
      <c r="B24" t="str">
        <v>Tokushu Seiheki Kyoushitsu e Youkoso</v>
      </c>
      <c r="C24">
        <v>0.734375</v>
      </c>
      <c r="D24">
        <v>0</v>
      </c>
      <c r="E24">
        <v>2.0215800157771802E-2</v>
      </c>
      <c r="F24">
        <v>7</v>
      </c>
      <c r="G24">
        <f t="shared" si="0"/>
        <v>1.0248582642825993E-2</v>
      </c>
      <c r="H24">
        <f t="shared" si="1"/>
        <v>0</v>
      </c>
      <c r="I24">
        <f t="shared" si="2"/>
        <v>1.0778482214967857E-2</v>
      </c>
      <c r="J24">
        <f t="shared" si="3"/>
        <v>9.8099669263972192E-3</v>
      </c>
      <c r="K24">
        <f t="shared" si="8"/>
        <v>2.5621456607064982E-3</v>
      </c>
      <c r="L24">
        <f t="shared" si="8"/>
        <v>0</v>
      </c>
      <c r="M24">
        <f t="shared" si="8"/>
        <v>2.6946205537419642E-3</v>
      </c>
      <c r="N24">
        <f t="shared" si="8"/>
        <v>2.4524917315993048E-3</v>
      </c>
      <c r="P24">
        <f t="shared" si="9"/>
        <v>7.7092579460477668E-3</v>
      </c>
      <c r="Q24">
        <f t="shared" si="6"/>
        <v>0</v>
      </c>
      <c r="R24">
        <f t="shared" si="10"/>
        <v>129.7141705464222</v>
      </c>
      <c r="S24">
        <f t="shared" si="11"/>
        <v>0</v>
      </c>
      <c r="T24">
        <f t="shared" si="12"/>
        <v>86.449261794714161</v>
      </c>
      <c r="U24">
        <f t="shared" si="13"/>
        <v>0</v>
      </c>
      <c r="V24">
        <f t="shared" si="14"/>
        <v>7.7092579460477668E-3</v>
      </c>
      <c r="W24">
        <f t="shared" si="7"/>
        <v>70</v>
      </c>
    </row>
    <row r="25" spans="1:23" x14ac:dyDescent="0.3">
      <c r="A25">
        <v>768</v>
      </c>
      <c r="B25" t="str">
        <v>Kusuriya no Hitorigoto</v>
      </c>
      <c r="C25">
        <v>0.734375</v>
      </c>
      <c r="D25">
        <v>0</v>
      </c>
      <c r="E25">
        <v>1.116667E-3</v>
      </c>
      <c r="F25">
        <v>8.2100000000000009</v>
      </c>
      <c r="G25">
        <f t="shared" si="0"/>
        <v>1.0248582642825993E-2</v>
      </c>
      <c r="H25">
        <f t="shared" si="1"/>
        <v>0</v>
      </c>
      <c r="I25">
        <f t="shared" si="2"/>
        <v>5.9537467256344924E-4</v>
      </c>
      <c r="J25">
        <f t="shared" si="3"/>
        <v>1.1505689780817311E-2</v>
      </c>
      <c r="K25">
        <f t="shared" si="8"/>
        <v>2.5621456607064982E-3</v>
      </c>
      <c r="L25">
        <f t="shared" si="8"/>
        <v>0</v>
      </c>
      <c r="M25">
        <f t="shared" si="8"/>
        <v>1.4884366814086231E-4</v>
      </c>
      <c r="N25">
        <f t="shared" si="8"/>
        <v>2.8764224452043278E-3</v>
      </c>
      <c r="P25">
        <f t="shared" si="9"/>
        <v>5.5874117740516878E-3</v>
      </c>
      <c r="Q25">
        <f t="shared" si="6"/>
        <v>0</v>
      </c>
      <c r="R25">
        <f t="shared" si="10"/>
        <v>178.97374319968094</v>
      </c>
      <c r="S25">
        <f t="shared" si="11"/>
        <v>0</v>
      </c>
      <c r="T25">
        <f t="shared" si="12"/>
        <v>62.655527495677049</v>
      </c>
      <c r="U25">
        <f t="shared" si="13"/>
        <v>0</v>
      </c>
      <c r="V25">
        <f t="shared" si="14"/>
        <v>5.5874117740516878E-3</v>
      </c>
      <c r="W25">
        <f t="shared" si="7"/>
        <v>94</v>
      </c>
    </row>
    <row r="26" spans="1:23" x14ac:dyDescent="0.3">
      <c r="A26">
        <v>4521</v>
      </c>
      <c r="B26" t="str">
        <v>Ankoku Kishi no Ore desu Ga Saikyou no Seikishi wo Mezashimasu</v>
      </c>
      <c r="C26">
        <v>0.71875</v>
      </c>
      <c r="D26">
        <v>83.3333333333333</v>
      </c>
      <c r="E26">
        <v>5.0733982278356397E-2</v>
      </c>
      <c r="F26">
        <v>7.89</v>
      </c>
      <c r="G26">
        <f t="shared" si="0"/>
        <v>1.003052769297863E-2</v>
      </c>
      <c r="H26">
        <f t="shared" si="1"/>
        <v>2.2935779816513787E-2</v>
      </c>
      <c r="I26">
        <f t="shared" si="2"/>
        <v>2.7049897674791389E-2</v>
      </c>
      <c r="J26">
        <f t="shared" si="3"/>
        <v>1.1057234149896292E-2</v>
      </c>
      <c r="K26">
        <f t="shared" si="8"/>
        <v>2.5076319232446576E-3</v>
      </c>
      <c r="L26">
        <f t="shared" si="8"/>
        <v>5.7339449541284468E-3</v>
      </c>
      <c r="M26">
        <f t="shared" si="8"/>
        <v>6.7624744186978473E-3</v>
      </c>
      <c r="N26">
        <f t="shared" si="8"/>
        <v>2.7643085374740731E-3</v>
      </c>
      <c r="P26">
        <f t="shared" si="9"/>
        <v>1.7768359833545026E-2</v>
      </c>
      <c r="Q26">
        <f t="shared" si="6"/>
        <v>0</v>
      </c>
      <c r="R26">
        <f t="shared" si="10"/>
        <v>56.279814758821608</v>
      </c>
      <c r="S26">
        <f t="shared" si="11"/>
        <v>0</v>
      </c>
      <c r="T26">
        <f t="shared" si="12"/>
        <v>199.24895517347372</v>
      </c>
      <c r="U26">
        <f t="shared" si="13"/>
        <v>0</v>
      </c>
      <c r="V26">
        <f t="shared" si="14"/>
        <v>1.7768359833545026E-2</v>
      </c>
      <c r="W26">
        <f t="shared" si="7"/>
        <v>6</v>
      </c>
    </row>
    <row r="27" spans="1:23" x14ac:dyDescent="0.3">
      <c r="A27">
        <v>5636</v>
      </c>
      <c r="B27" t="str">
        <v>Seven Knights: Alkaid</v>
      </c>
      <c r="C27">
        <v>0.71875</v>
      </c>
      <c r="D27">
        <v>83.3333333333333</v>
      </c>
      <c r="E27">
        <v>1.6644106987070199E-2</v>
      </c>
      <c r="F27">
        <v>7</v>
      </c>
      <c r="G27">
        <f t="shared" si="0"/>
        <v>1.003052769297863E-2</v>
      </c>
      <c r="H27">
        <f t="shared" si="1"/>
        <v>2.2935779816513787E-2</v>
      </c>
      <c r="I27">
        <f t="shared" si="2"/>
        <v>8.8741583189419389E-3</v>
      </c>
      <c r="J27">
        <f t="shared" si="3"/>
        <v>9.8099669263972192E-3</v>
      </c>
      <c r="K27">
        <f t="shared" si="8"/>
        <v>2.5076319232446576E-3</v>
      </c>
      <c r="L27">
        <f t="shared" si="8"/>
        <v>5.7339449541284468E-3</v>
      </c>
      <c r="M27">
        <f t="shared" si="8"/>
        <v>2.2185395797354847E-3</v>
      </c>
      <c r="N27">
        <f t="shared" si="8"/>
        <v>2.4524917315993048E-3</v>
      </c>
      <c r="P27">
        <f t="shared" si="9"/>
        <v>1.2912608188707894E-2</v>
      </c>
      <c r="Q27">
        <f t="shared" si="6"/>
        <v>0</v>
      </c>
      <c r="R27">
        <f t="shared" si="10"/>
        <v>77.443688012968806</v>
      </c>
      <c r="S27">
        <f t="shared" si="11"/>
        <v>0</v>
      </c>
      <c r="T27">
        <f t="shared" si="12"/>
        <v>144.79804068956523</v>
      </c>
      <c r="U27">
        <f t="shared" si="13"/>
        <v>0</v>
      </c>
      <c r="V27">
        <f t="shared" si="14"/>
        <v>1.2912608188707894E-2</v>
      </c>
      <c r="W27">
        <f t="shared" si="7"/>
        <v>14</v>
      </c>
    </row>
    <row r="28" spans="1:23" x14ac:dyDescent="0.3">
      <c r="A28">
        <v>1284</v>
      </c>
      <c r="B28" t="str">
        <v>The Breaker Eternal Force</v>
      </c>
      <c r="C28">
        <v>0.71875</v>
      </c>
      <c r="D28">
        <v>66.6666666666666</v>
      </c>
      <c r="E28">
        <v>2.0496189117123899E-2</v>
      </c>
      <c r="F28">
        <v>7.9</v>
      </c>
      <c r="G28">
        <f t="shared" si="0"/>
        <v>1.003052769297863E-2</v>
      </c>
      <c r="H28">
        <f t="shared" si="1"/>
        <v>1.8348623853211017E-2</v>
      </c>
      <c r="I28">
        <f t="shared" si="2"/>
        <v>1.0927977529922684E-2</v>
      </c>
      <c r="J28">
        <f t="shared" si="3"/>
        <v>1.1071248388362575E-2</v>
      </c>
      <c r="K28">
        <f t="shared" si="8"/>
        <v>2.5076319232446576E-3</v>
      </c>
      <c r="L28">
        <f t="shared" si="8"/>
        <v>4.5871559633027543E-3</v>
      </c>
      <c r="M28">
        <f t="shared" si="8"/>
        <v>2.731994382480671E-3</v>
      </c>
      <c r="N28">
        <f t="shared" si="8"/>
        <v>2.7678120970906438E-3</v>
      </c>
      <c r="P28">
        <f t="shared" si="9"/>
        <v>1.2594594366118728E-2</v>
      </c>
      <c r="Q28">
        <f t="shared" si="6"/>
        <v>0</v>
      </c>
      <c r="R28">
        <f t="shared" si="10"/>
        <v>79.399143071264319</v>
      </c>
      <c r="S28">
        <f t="shared" si="11"/>
        <v>0</v>
      </c>
      <c r="T28">
        <f t="shared" si="12"/>
        <v>141.23193090367556</v>
      </c>
      <c r="U28">
        <f t="shared" si="13"/>
        <v>0</v>
      </c>
      <c r="V28">
        <f t="shared" si="14"/>
        <v>1.2594594366118728E-2</v>
      </c>
      <c r="W28">
        <f t="shared" si="7"/>
        <v>15</v>
      </c>
    </row>
    <row r="29" spans="1:23" x14ac:dyDescent="0.3">
      <c r="A29">
        <v>82</v>
      </c>
      <c r="B29" t="str">
        <v>The Demon Prince Goes to the Academy</v>
      </c>
      <c r="C29">
        <v>0.71875</v>
      </c>
      <c r="D29">
        <v>66.6666666666666</v>
      </c>
      <c r="E29">
        <v>1.463567E-3</v>
      </c>
      <c r="F29">
        <v>7</v>
      </c>
      <c r="G29">
        <f t="shared" si="0"/>
        <v>1.003052769297863E-2</v>
      </c>
      <c r="H29">
        <f t="shared" si="1"/>
        <v>1.8348623853211017E-2</v>
      </c>
      <c r="I29">
        <f t="shared" si="2"/>
        <v>7.8033175816932864E-4</v>
      </c>
      <c r="J29">
        <f t="shared" si="3"/>
        <v>9.8099669263972192E-3</v>
      </c>
      <c r="K29">
        <f t="shared" si="8"/>
        <v>2.5076319232446576E-3</v>
      </c>
      <c r="L29">
        <f t="shared" si="8"/>
        <v>4.5871559633027543E-3</v>
      </c>
      <c r="M29">
        <f t="shared" si="8"/>
        <v>1.9508293954233216E-4</v>
      </c>
      <c r="N29">
        <f t="shared" si="8"/>
        <v>2.4524917315993048E-3</v>
      </c>
      <c r="P29">
        <f t="shared" si="9"/>
        <v>9.7423625576890487E-3</v>
      </c>
      <c r="Q29">
        <f t="shared" si="6"/>
        <v>0</v>
      </c>
      <c r="R29">
        <f t="shared" si="10"/>
        <v>102.644506820449</v>
      </c>
      <c r="S29">
        <f t="shared" si="11"/>
        <v>0</v>
      </c>
      <c r="T29">
        <f t="shared" si="12"/>
        <v>109.24787536528787</v>
      </c>
      <c r="U29">
        <f t="shared" si="13"/>
        <v>0</v>
      </c>
      <c r="V29">
        <f t="shared" si="14"/>
        <v>9.7423625576890487E-3</v>
      </c>
      <c r="W29">
        <f t="shared" si="7"/>
        <v>46</v>
      </c>
    </row>
    <row r="30" spans="1:23" x14ac:dyDescent="0.3">
      <c r="A30">
        <v>1830</v>
      </c>
      <c r="B30" t="str">
        <v>Rooster Fighter</v>
      </c>
      <c r="C30">
        <v>0.71875</v>
      </c>
      <c r="D30">
        <v>66.6666666666666</v>
      </c>
      <c r="E30">
        <v>1.1151679999999999E-3</v>
      </c>
      <c r="F30">
        <v>7</v>
      </c>
      <c r="G30">
        <f t="shared" si="0"/>
        <v>1.003052769297863E-2</v>
      </c>
      <c r="H30">
        <f t="shared" si="1"/>
        <v>1.8348623853211017E-2</v>
      </c>
      <c r="I30">
        <f t="shared" si="2"/>
        <v>5.9457544895052559E-4</v>
      </c>
      <c r="J30">
        <f t="shared" si="3"/>
        <v>9.8099669263972192E-3</v>
      </c>
      <c r="K30">
        <f t="shared" si="8"/>
        <v>2.5076319232446576E-3</v>
      </c>
      <c r="L30">
        <f t="shared" si="8"/>
        <v>4.5871559633027543E-3</v>
      </c>
      <c r="M30">
        <f t="shared" si="8"/>
        <v>1.486438622376314E-4</v>
      </c>
      <c r="N30">
        <f t="shared" si="8"/>
        <v>2.4524917315993048E-3</v>
      </c>
      <c r="P30">
        <f t="shared" si="9"/>
        <v>9.695923480384349E-3</v>
      </c>
      <c r="Q30">
        <f t="shared" si="6"/>
        <v>0</v>
      </c>
      <c r="R30">
        <f t="shared" si="10"/>
        <v>103.13612746873289</v>
      </c>
      <c r="S30">
        <f t="shared" si="11"/>
        <v>0</v>
      </c>
      <c r="T30">
        <f t="shared" si="12"/>
        <v>108.72712174937377</v>
      </c>
      <c r="U30">
        <f t="shared" si="13"/>
        <v>0</v>
      </c>
      <c r="V30">
        <f t="shared" si="14"/>
        <v>9.695923480384349E-3</v>
      </c>
      <c r="W30">
        <f t="shared" si="7"/>
        <v>48</v>
      </c>
    </row>
    <row r="31" spans="1:23" x14ac:dyDescent="0.3">
      <c r="A31">
        <v>1678</v>
      </c>
      <c r="B31" t="str">
        <v>The Invincible of the East</v>
      </c>
      <c r="C31">
        <v>0.71875</v>
      </c>
      <c r="D31">
        <v>50</v>
      </c>
      <c r="E31">
        <v>5.3003674000000001E-2</v>
      </c>
      <c r="F31">
        <v>8.1</v>
      </c>
      <c r="G31">
        <f t="shared" si="0"/>
        <v>1.003052769297863E-2</v>
      </c>
      <c r="H31">
        <f t="shared" si="1"/>
        <v>1.3761467889908277E-2</v>
      </c>
      <c r="I31">
        <f t="shared" si="2"/>
        <v>2.8260031909611197E-2</v>
      </c>
      <c r="J31">
        <f t="shared" si="3"/>
        <v>1.135153315768821E-2</v>
      </c>
      <c r="K31">
        <f t="shared" si="8"/>
        <v>2.5076319232446576E-3</v>
      </c>
      <c r="L31">
        <f t="shared" si="8"/>
        <v>3.4403669724770692E-3</v>
      </c>
      <c r="M31">
        <f t="shared" si="8"/>
        <v>7.0650079774027992E-3</v>
      </c>
      <c r="N31">
        <f t="shared" si="8"/>
        <v>2.8378832894220525E-3</v>
      </c>
      <c r="P31">
        <f t="shared" si="9"/>
        <v>1.585089016254658E-2</v>
      </c>
      <c r="Q31">
        <f t="shared" si="6"/>
        <v>0</v>
      </c>
      <c r="R31">
        <f t="shared" si="10"/>
        <v>63.087939525494889</v>
      </c>
      <c r="S31">
        <f t="shared" si="11"/>
        <v>0</v>
      </c>
      <c r="T31">
        <f t="shared" si="12"/>
        <v>177.74703647628579</v>
      </c>
      <c r="U31">
        <f t="shared" si="13"/>
        <v>0</v>
      </c>
      <c r="V31">
        <f t="shared" si="14"/>
        <v>1.585089016254658E-2</v>
      </c>
      <c r="W31">
        <f t="shared" si="7"/>
        <v>9</v>
      </c>
    </row>
    <row r="32" spans="1:23" x14ac:dyDescent="0.3">
      <c r="A32">
        <v>2288</v>
      </c>
      <c r="B32" t="str">
        <v>The Fate Of The Slain Monster</v>
      </c>
      <c r="C32">
        <v>0.71875</v>
      </c>
      <c r="D32">
        <v>50</v>
      </c>
      <c r="E32">
        <v>5.1681196999999998E-2</v>
      </c>
      <c r="F32">
        <v>7</v>
      </c>
      <c r="G32">
        <f t="shared" si="0"/>
        <v>1.003052769297863E-2</v>
      </c>
      <c r="H32">
        <f t="shared" si="1"/>
        <v>1.3761467889908277E-2</v>
      </c>
      <c r="I32">
        <f t="shared" si="2"/>
        <v>2.7554925274555542E-2</v>
      </c>
      <c r="J32">
        <f t="shared" si="3"/>
        <v>9.8099669263972192E-3</v>
      </c>
      <c r="K32">
        <f t="shared" si="8"/>
        <v>2.5076319232446576E-3</v>
      </c>
      <c r="L32">
        <f t="shared" si="8"/>
        <v>3.4403669724770692E-3</v>
      </c>
      <c r="M32">
        <f t="shared" si="8"/>
        <v>6.8887313186388856E-3</v>
      </c>
      <c r="N32">
        <f t="shared" si="8"/>
        <v>2.4524917315993048E-3</v>
      </c>
      <c r="P32">
        <f t="shared" si="9"/>
        <v>1.5289221945959918E-2</v>
      </c>
      <c r="Q32">
        <f t="shared" si="6"/>
        <v>0</v>
      </c>
      <c r="R32">
        <f t="shared" si="10"/>
        <v>65.40555193289245</v>
      </c>
      <c r="S32">
        <f t="shared" si="11"/>
        <v>0</v>
      </c>
      <c r="T32">
        <f t="shared" si="12"/>
        <v>171.44866080416767</v>
      </c>
      <c r="U32">
        <f t="shared" si="13"/>
        <v>0</v>
      </c>
      <c r="V32">
        <f t="shared" si="14"/>
        <v>1.5289221945959918E-2</v>
      </c>
      <c r="W32">
        <f t="shared" si="7"/>
        <v>10</v>
      </c>
    </row>
    <row r="33" spans="1:23" x14ac:dyDescent="0.3">
      <c r="A33">
        <v>4191</v>
      </c>
      <c r="B33" t="str">
        <v>The Witch Controls Her Age and Magic With a Kiss (Toshi to Mahou wa Kiss Shidai)</v>
      </c>
      <c r="C33">
        <v>0.71875</v>
      </c>
      <c r="D33">
        <v>50</v>
      </c>
      <c r="E33">
        <v>3.0151812E-2</v>
      </c>
      <c r="F33">
        <v>7</v>
      </c>
      <c r="G33">
        <f t="shared" si="0"/>
        <v>1.003052769297863E-2</v>
      </c>
      <c r="H33">
        <f t="shared" si="1"/>
        <v>1.3761467889908277E-2</v>
      </c>
      <c r="I33">
        <f t="shared" si="2"/>
        <v>1.6076077466867632E-2</v>
      </c>
      <c r="J33">
        <f t="shared" si="3"/>
        <v>9.8099669263972192E-3</v>
      </c>
      <c r="K33">
        <f t="shared" si="8"/>
        <v>2.5076319232446576E-3</v>
      </c>
      <c r="L33">
        <f t="shared" si="8"/>
        <v>3.4403669724770692E-3</v>
      </c>
      <c r="M33">
        <f t="shared" si="8"/>
        <v>4.0190193667169081E-3</v>
      </c>
      <c r="N33">
        <f t="shared" si="8"/>
        <v>2.4524917315993048E-3</v>
      </c>
      <c r="P33">
        <f t="shared" si="9"/>
        <v>1.2419509994037939E-2</v>
      </c>
      <c r="Q33">
        <f t="shared" si="6"/>
        <v>0</v>
      </c>
      <c r="R33">
        <f t="shared" si="10"/>
        <v>80.51847460004916</v>
      </c>
      <c r="S33">
        <f t="shared" si="11"/>
        <v>0</v>
      </c>
      <c r="T33">
        <f t="shared" si="12"/>
        <v>139.26858828054608</v>
      </c>
      <c r="U33">
        <f t="shared" si="13"/>
        <v>0</v>
      </c>
      <c r="V33">
        <f t="shared" si="14"/>
        <v>1.2419509994037939E-2</v>
      </c>
      <c r="W33">
        <f t="shared" si="7"/>
        <v>18</v>
      </c>
    </row>
    <row r="34" spans="1:23" x14ac:dyDescent="0.3">
      <c r="A34">
        <v>1952</v>
      </c>
      <c r="B34" t="str">
        <v>Began With a Bang, I Relied on Killing Monsters to Lengthen My Life</v>
      </c>
      <c r="C34">
        <v>0.71875</v>
      </c>
      <c r="D34">
        <v>50</v>
      </c>
      <c r="E34">
        <v>2.2186307745662399E-2</v>
      </c>
      <c r="F34">
        <v>7</v>
      </c>
      <c r="G34">
        <f t="shared" si="0"/>
        <v>1.003052769297863E-2</v>
      </c>
      <c r="H34">
        <f t="shared" si="1"/>
        <v>1.3761467889908277E-2</v>
      </c>
      <c r="I34">
        <f t="shared" si="2"/>
        <v>1.1829100089342362E-2</v>
      </c>
      <c r="J34">
        <f t="shared" si="3"/>
        <v>9.8099669263972192E-3</v>
      </c>
      <c r="K34">
        <f t="shared" si="8"/>
        <v>2.5076319232446576E-3</v>
      </c>
      <c r="L34">
        <f t="shared" si="8"/>
        <v>3.4403669724770692E-3</v>
      </c>
      <c r="M34">
        <f t="shared" si="8"/>
        <v>2.9572750223355905E-3</v>
      </c>
      <c r="N34">
        <f t="shared" si="8"/>
        <v>2.4524917315993048E-3</v>
      </c>
      <c r="P34">
        <f t="shared" si="9"/>
        <v>1.1357765649656622E-2</v>
      </c>
      <c r="Q34">
        <f t="shared" si="6"/>
        <v>0</v>
      </c>
      <c r="R34">
        <f t="shared" si="10"/>
        <v>88.045486308324499</v>
      </c>
      <c r="S34">
        <f t="shared" si="11"/>
        <v>0</v>
      </c>
      <c r="T34">
        <f t="shared" si="12"/>
        <v>127.36251179058594</v>
      </c>
      <c r="U34">
        <f t="shared" si="13"/>
        <v>0</v>
      </c>
      <c r="V34">
        <f t="shared" si="14"/>
        <v>1.1357765649656622E-2</v>
      </c>
      <c r="W34">
        <f t="shared" si="7"/>
        <v>28</v>
      </c>
    </row>
    <row r="35" spans="1:23" x14ac:dyDescent="0.3">
      <c r="A35">
        <v>3554</v>
      </c>
      <c r="B35" t="str">
        <v>Cultivators In The City</v>
      </c>
      <c r="C35">
        <v>0.71875</v>
      </c>
      <c r="D35">
        <v>50</v>
      </c>
      <c r="E35">
        <v>1.7030343E-2</v>
      </c>
      <c r="F35">
        <v>7</v>
      </c>
      <c r="G35">
        <f t="shared" si="0"/>
        <v>1.003052769297863E-2</v>
      </c>
      <c r="H35">
        <f t="shared" si="1"/>
        <v>1.3761467889908277E-2</v>
      </c>
      <c r="I35">
        <f t="shared" si="2"/>
        <v>9.080088233348195E-3</v>
      </c>
      <c r="J35">
        <f t="shared" si="3"/>
        <v>9.8099669263972192E-3</v>
      </c>
      <c r="K35">
        <f t="shared" si="8"/>
        <v>2.5076319232446576E-3</v>
      </c>
      <c r="L35">
        <f t="shared" si="8"/>
        <v>3.4403669724770692E-3</v>
      </c>
      <c r="M35">
        <f t="shared" si="8"/>
        <v>2.2700220583370487E-3</v>
      </c>
      <c r="N35">
        <f t="shared" si="8"/>
        <v>2.4524917315993048E-3</v>
      </c>
      <c r="P35">
        <f t="shared" si="9"/>
        <v>1.0670512685658081E-2</v>
      </c>
      <c r="Q35">
        <f t="shared" si="6"/>
        <v>0</v>
      </c>
      <c r="R35">
        <f t="shared" si="10"/>
        <v>93.716209282434079</v>
      </c>
      <c r="S35">
        <f t="shared" si="11"/>
        <v>0</v>
      </c>
      <c r="T35">
        <f t="shared" si="12"/>
        <v>119.6558671537488</v>
      </c>
      <c r="U35">
        <f t="shared" si="13"/>
        <v>0</v>
      </c>
      <c r="V35">
        <f t="shared" si="14"/>
        <v>1.0670512685658081E-2</v>
      </c>
      <c r="W35">
        <f t="shared" si="7"/>
        <v>33</v>
      </c>
    </row>
    <row r="36" spans="1:23" x14ac:dyDescent="0.3">
      <c r="A36">
        <v>6430</v>
      </c>
      <c r="B36" t="str">
        <v>Return From the World of Immortals</v>
      </c>
      <c r="C36">
        <v>0.71875</v>
      </c>
      <c r="D36">
        <v>50</v>
      </c>
      <c r="E36">
        <v>4.0218679999999996E-3</v>
      </c>
      <c r="F36">
        <v>7</v>
      </c>
      <c r="G36">
        <f t="shared" si="0"/>
        <v>1.003052769297863E-2</v>
      </c>
      <c r="H36">
        <f t="shared" si="1"/>
        <v>1.3761467889908277E-2</v>
      </c>
      <c r="I36">
        <f t="shared" si="2"/>
        <v>2.1443441452048051E-3</v>
      </c>
      <c r="J36">
        <f t="shared" si="3"/>
        <v>9.8099669263972192E-3</v>
      </c>
      <c r="K36">
        <f t="shared" si="8"/>
        <v>2.5076319232446576E-3</v>
      </c>
      <c r="L36">
        <f t="shared" si="8"/>
        <v>3.4403669724770692E-3</v>
      </c>
      <c r="M36">
        <f t="shared" si="8"/>
        <v>5.3608603630120127E-4</v>
      </c>
      <c r="N36">
        <f t="shared" si="8"/>
        <v>2.4524917315993048E-3</v>
      </c>
      <c r="P36">
        <f t="shared" si="9"/>
        <v>8.9365766636222334E-3</v>
      </c>
      <c r="Q36">
        <f t="shared" si="6"/>
        <v>0</v>
      </c>
      <c r="R36">
        <f t="shared" si="10"/>
        <v>111.89967228398102</v>
      </c>
      <c r="S36">
        <f t="shared" si="11"/>
        <v>0</v>
      </c>
      <c r="T36">
        <f t="shared" si="12"/>
        <v>100.21203868759807</v>
      </c>
      <c r="U36">
        <f t="shared" si="13"/>
        <v>0</v>
      </c>
      <c r="V36">
        <f t="shared" si="14"/>
        <v>8.9365766636222334E-3</v>
      </c>
      <c r="W36">
        <f t="shared" si="7"/>
        <v>56</v>
      </c>
    </row>
    <row r="37" spans="1:23" x14ac:dyDescent="0.3">
      <c r="A37">
        <v>7057</v>
      </c>
      <c r="B37" t="str">
        <v>Royal Agent</v>
      </c>
      <c r="C37">
        <v>0.71875</v>
      </c>
      <c r="D37">
        <v>50</v>
      </c>
      <c r="E37">
        <v>5.7064699999999997E-4</v>
      </c>
      <c r="F37">
        <v>7.9</v>
      </c>
      <c r="G37">
        <f t="shared" si="0"/>
        <v>1.003052769297863E-2</v>
      </c>
      <c r="H37">
        <f t="shared" si="1"/>
        <v>1.3761467889908277E-2</v>
      </c>
      <c r="I37">
        <f t="shared" si="2"/>
        <v>3.0425253972250868E-4</v>
      </c>
      <c r="J37">
        <f t="shared" si="3"/>
        <v>1.1071248388362575E-2</v>
      </c>
      <c r="K37">
        <f t="shared" si="8"/>
        <v>2.5076319232446576E-3</v>
      </c>
      <c r="L37">
        <f t="shared" si="8"/>
        <v>3.4403669724770692E-3</v>
      </c>
      <c r="M37">
        <f t="shared" si="8"/>
        <v>7.6063134930627171E-5</v>
      </c>
      <c r="N37">
        <f t="shared" si="8"/>
        <v>2.7678120970906438E-3</v>
      </c>
      <c r="P37">
        <f t="shared" si="9"/>
        <v>8.7918741277429983E-3</v>
      </c>
      <c r="Q37">
        <f t="shared" si="6"/>
        <v>0</v>
      </c>
      <c r="R37">
        <f t="shared" si="10"/>
        <v>113.74139182048492</v>
      </c>
      <c r="S37">
        <f t="shared" si="11"/>
        <v>0</v>
      </c>
      <c r="T37">
        <f t="shared" si="12"/>
        <v>98.589388687542481</v>
      </c>
      <c r="U37">
        <f t="shared" si="13"/>
        <v>0</v>
      </c>
      <c r="V37">
        <f t="shared" si="14"/>
        <v>8.7918741277429983E-3</v>
      </c>
      <c r="W37">
        <f t="shared" si="7"/>
        <v>59</v>
      </c>
    </row>
    <row r="38" spans="1:23" x14ac:dyDescent="0.3">
      <c r="A38">
        <v>3755</v>
      </c>
      <c r="B38" t="str">
        <v>Wang Gu Shen Wang</v>
      </c>
      <c r="C38">
        <v>0.71875</v>
      </c>
      <c r="D38">
        <v>33.3333333333333</v>
      </c>
      <c r="E38">
        <v>6.4609081999999998E-2</v>
      </c>
      <c r="F38">
        <v>7.9</v>
      </c>
      <c r="G38">
        <f t="shared" si="0"/>
        <v>1.003052769297863E-2</v>
      </c>
      <c r="H38">
        <f t="shared" si="1"/>
        <v>9.1743119266055086E-3</v>
      </c>
      <c r="I38">
        <f t="shared" si="2"/>
        <v>3.4447701096544485E-2</v>
      </c>
      <c r="J38">
        <f t="shared" si="3"/>
        <v>1.1071248388362575E-2</v>
      </c>
      <c r="K38">
        <f t="shared" si="8"/>
        <v>2.5076319232446576E-3</v>
      </c>
      <c r="L38">
        <f t="shared" si="8"/>
        <v>2.2935779816513771E-3</v>
      </c>
      <c r="M38">
        <f t="shared" si="8"/>
        <v>8.6119252741361212E-3</v>
      </c>
      <c r="N38">
        <f t="shared" si="8"/>
        <v>2.7678120970906438E-3</v>
      </c>
      <c r="P38">
        <f t="shared" si="9"/>
        <v>1.6180947276122799E-2</v>
      </c>
      <c r="Q38">
        <f t="shared" si="6"/>
        <v>0</v>
      </c>
      <c r="R38">
        <f t="shared" si="10"/>
        <v>61.801078943977352</v>
      </c>
      <c r="S38">
        <f t="shared" si="11"/>
        <v>0</v>
      </c>
      <c r="T38">
        <f t="shared" si="12"/>
        <v>181.44819604552634</v>
      </c>
      <c r="U38">
        <f t="shared" si="13"/>
        <v>0</v>
      </c>
      <c r="V38">
        <f t="shared" si="14"/>
        <v>1.6180947276122799E-2</v>
      </c>
      <c r="W38">
        <f t="shared" si="7"/>
        <v>8</v>
      </c>
    </row>
    <row r="39" spans="1:23" x14ac:dyDescent="0.3">
      <c r="A39">
        <v>463</v>
      </c>
      <c r="B39" t="str">
        <v>A Quirky Girl Is Inviting Me to Bed</v>
      </c>
      <c r="C39">
        <v>0.71875</v>
      </c>
      <c r="D39">
        <v>33.3333333333333</v>
      </c>
      <c r="E39">
        <v>1.867992E-3</v>
      </c>
      <c r="F39">
        <v>7.78</v>
      </c>
      <c r="G39">
        <f t="shared" si="0"/>
        <v>1.003052769297863E-2</v>
      </c>
      <c r="H39">
        <f t="shared" si="1"/>
        <v>9.1743119266055086E-3</v>
      </c>
      <c r="I39">
        <f t="shared" si="2"/>
        <v>9.9595951644594377E-4</v>
      </c>
      <c r="J39">
        <f t="shared" si="3"/>
        <v>1.0903077526767195E-2</v>
      </c>
      <c r="K39">
        <f t="shared" si="8"/>
        <v>2.5076319232446576E-3</v>
      </c>
      <c r="L39">
        <f t="shared" si="8"/>
        <v>2.2935779816513771E-3</v>
      </c>
      <c r="M39">
        <f t="shared" si="8"/>
        <v>2.4898987911148594E-4</v>
      </c>
      <c r="N39">
        <f t="shared" si="8"/>
        <v>2.7257693816917987E-3</v>
      </c>
      <c r="P39">
        <f t="shared" si="9"/>
        <v>7.7759691656993195E-3</v>
      </c>
      <c r="Q39">
        <f t="shared" si="6"/>
        <v>0</v>
      </c>
      <c r="R39">
        <f t="shared" si="10"/>
        <v>128.60133299024818</v>
      </c>
      <c r="S39">
        <f t="shared" si="11"/>
        <v>0</v>
      </c>
      <c r="T39">
        <f t="shared" si="12"/>
        <v>87.197341017469753</v>
      </c>
      <c r="U39">
        <f t="shared" si="13"/>
        <v>0</v>
      </c>
      <c r="V39">
        <f t="shared" si="14"/>
        <v>7.7759691656993195E-3</v>
      </c>
      <c r="W39">
        <f t="shared" si="7"/>
        <v>68</v>
      </c>
    </row>
    <row r="40" spans="1:23" x14ac:dyDescent="0.3">
      <c r="A40">
        <v>2982</v>
      </c>
      <c r="B40" t="str">
        <v>Morning Glow is Golden: The IDOLM@STER</v>
      </c>
      <c r="C40">
        <v>0.71875</v>
      </c>
      <c r="D40">
        <v>16.6666666666666</v>
      </c>
      <c r="E40">
        <v>0.15111441665602199</v>
      </c>
      <c r="F40">
        <v>7</v>
      </c>
      <c r="G40">
        <f t="shared" si="0"/>
        <v>1.003052769297863E-2</v>
      </c>
      <c r="H40">
        <f t="shared" si="1"/>
        <v>4.5871559633027404E-3</v>
      </c>
      <c r="I40">
        <f t="shared" si="2"/>
        <v>8.0569853265293714E-2</v>
      </c>
      <c r="J40">
        <f t="shared" si="3"/>
        <v>9.8099669263972192E-3</v>
      </c>
      <c r="K40">
        <f t="shared" si="8"/>
        <v>2.5076319232446576E-3</v>
      </c>
      <c r="L40">
        <f t="shared" si="8"/>
        <v>1.1467889908256851E-3</v>
      </c>
      <c r="M40">
        <f t="shared" si="8"/>
        <v>2.0142463316323429E-2</v>
      </c>
      <c r="N40">
        <f t="shared" si="8"/>
        <v>2.4524917315993048E-3</v>
      </c>
      <c r="P40">
        <f t="shared" si="9"/>
        <v>2.6249375961993074E-2</v>
      </c>
      <c r="Q40">
        <f t="shared" si="6"/>
        <v>0</v>
      </c>
      <c r="R40">
        <f t="shared" si="10"/>
        <v>38.09614375015687</v>
      </c>
      <c r="S40">
        <f t="shared" si="11"/>
        <v>0</v>
      </c>
      <c r="T40">
        <f t="shared" si="12"/>
        <v>294.35247728992721</v>
      </c>
      <c r="U40">
        <f t="shared" si="13"/>
        <v>0</v>
      </c>
      <c r="V40">
        <f t="shared" si="14"/>
        <v>2.6249375961993074E-2</v>
      </c>
      <c r="W40">
        <f t="shared" si="7"/>
        <v>1</v>
      </c>
    </row>
    <row r="41" spans="1:23" x14ac:dyDescent="0.3">
      <c r="A41">
        <v>3621</v>
      </c>
      <c r="B41" t="str">
        <v>Osananajimi ga Zettai ni Makenai Love Comedy</v>
      </c>
      <c r="C41">
        <v>0.71875</v>
      </c>
      <c r="D41">
        <v>16.6666666666666</v>
      </c>
      <c r="E41">
        <v>3.0664184517029101E-2</v>
      </c>
      <c r="F41">
        <v>7</v>
      </c>
      <c r="G41">
        <f t="shared" si="0"/>
        <v>1.003052769297863E-2</v>
      </c>
      <c r="H41">
        <f t="shared" si="1"/>
        <v>4.5871559633027404E-3</v>
      </c>
      <c r="I41">
        <f t="shared" si="2"/>
        <v>1.6349259731192372E-2</v>
      </c>
      <c r="J41">
        <f t="shared" si="3"/>
        <v>9.8099669263972192E-3</v>
      </c>
      <c r="K41">
        <f t="shared" si="8"/>
        <v>2.5076319232446576E-3</v>
      </c>
      <c r="L41">
        <f t="shared" si="8"/>
        <v>1.1467889908256851E-3</v>
      </c>
      <c r="M41">
        <f t="shared" si="8"/>
        <v>4.087314932798093E-3</v>
      </c>
      <c r="N41">
        <f t="shared" si="8"/>
        <v>2.4524917315993048E-3</v>
      </c>
      <c r="P41">
        <f t="shared" si="9"/>
        <v>1.0194227578467741E-2</v>
      </c>
      <c r="Q41">
        <f t="shared" si="6"/>
        <v>0</v>
      </c>
      <c r="R41">
        <f t="shared" si="10"/>
        <v>98.094729816725064</v>
      </c>
      <c r="S41">
        <f t="shared" si="11"/>
        <v>0</v>
      </c>
      <c r="T41">
        <f t="shared" si="12"/>
        <v>114.31495156776433</v>
      </c>
      <c r="U41">
        <f t="shared" si="13"/>
        <v>0</v>
      </c>
      <c r="V41">
        <f t="shared" si="14"/>
        <v>1.0194227578467741E-2</v>
      </c>
      <c r="W41">
        <f t="shared" si="7"/>
        <v>37</v>
      </c>
    </row>
    <row r="42" spans="1:23" x14ac:dyDescent="0.3">
      <c r="A42">
        <v>3136</v>
      </c>
      <c r="B42" t="str">
        <v>My Dead Boyfriend Came Back as a High School Girl</v>
      </c>
      <c r="C42">
        <v>0.71875</v>
      </c>
      <c r="D42">
        <v>16.6666666666666</v>
      </c>
      <c r="E42">
        <v>9.5488090000000001E-3</v>
      </c>
      <c r="F42">
        <v>7.22</v>
      </c>
      <c r="G42">
        <f t="shared" si="0"/>
        <v>1.003052769297863E-2</v>
      </c>
      <c r="H42">
        <f t="shared" si="1"/>
        <v>4.5871559633027404E-3</v>
      </c>
      <c r="I42">
        <f t="shared" si="2"/>
        <v>5.0911498519665369E-3</v>
      </c>
      <c r="J42">
        <f t="shared" si="3"/>
        <v>1.0118280172655416E-2</v>
      </c>
      <c r="K42">
        <f t="shared" si="8"/>
        <v>2.5076319232446576E-3</v>
      </c>
      <c r="L42">
        <f t="shared" si="8"/>
        <v>1.1467889908256851E-3</v>
      </c>
      <c r="M42">
        <f t="shared" si="8"/>
        <v>1.2727874629916342E-3</v>
      </c>
      <c r="N42">
        <f t="shared" si="8"/>
        <v>2.5295700431638541E-3</v>
      </c>
      <c r="P42">
        <f t="shared" si="9"/>
        <v>7.4567784202258305E-3</v>
      </c>
      <c r="Q42">
        <f t="shared" si="6"/>
        <v>0</v>
      </c>
      <c r="R42">
        <f t="shared" si="10"/>
        <v>134.10617074091832</v>
      </c>
      <c r="S42">
        <f t="shared" si="11"/>
        <v>0</v>
      </c>
      <c r="T42">
        <f t="shared" si="12"/>
        <v>83.618033578154666</v>
      </c>
      <c r="U42">
        <f t="shared" si="13"/>
        <v>0</v>
      </c>
      <c r="V42">
        <f t="shared" si="14"/>
        <v>7.4567784202258305E-3</v>
      </c>
      <c r="W42">
        <f t="shared" si="7"/>
        <v>75</v>
      </c>
    </row>
    <row r="43" spans="1:23" x14ac:dyDescent="0.3">
      <c r="A43">
        <v>6244</v>
      </c>
      <c r="B43" t="str">
        <v>Bakana Shinigami</v>
      </c>
      <c r="C43">
        <v>0.71875</v>
      </c>
      <c r="D43">
        <v>16.6666666666666</v>
      </c>
      <c r="E43">
        <v>2.8493099999999999E-3</v>
      </c>
      <c r="F43">
        <v>7.23</v>
      </c>
      <c r="G43">
        <f t="shared" si="0"/>
        <v>1.003052769297863E-2</v>
      </c>
      <c r="H43">
        <f t="shared" si="1"/>
        <v>4.5871559633027404E-3</v>
      </c>
      <c r="I43">
        <f t="shared" si="2"/>
        <v>1.5191700016941143E-3</v>
      </c>
      <c r="J43">
        <f t="shared" si="3"/>
        <v>1.0132294411121699E-2</v>
      </c>
      <c r="K43">
        <f t="shared" si="8"/>
        <v>2.5076319232446576E-3</v>
      </c>
      <c r="L43">
        <f t="shared" si="8"/>
        <v>1.1467889908256851E-3</v>
      </c>
      <c r="M43">
        <f t="shared" si="8"/>
        <v>3.7979250042352857E-4</v>
      </c>
      <c r="N43">
        <f t="shared" si="8"/>
        <v>2.5330736027804248E-3</v>
      </c>
      <c r="P43">
        <f t="shared" si="9"/>
        <v>6.5672870172742964E-3</v>
      </c>
      <c r="Q43">
        <f t="shared" si="6"/>
        <v>0</v>
      </c>
      <c r="R43">
        <f t="shared" si="10"/>
        <v>152.26987907938931</v>
      </c>
      <c r="S43">
        <f t="shared" si="11"/>
        <v>0</v>
      </c>
      <c r="T43">
        <f t="shared" si="12"/>
        <v>73.643548913605827</v>
      </c>
      <c r="U43">
        <f t="shared" si="13"/>
        <v>0</v>
      </c>
      <c r="V43">
        <f t="shared" si="14"/>
        <v>6.5672870172742964E-3</v>
      </c>
      <c r="W43">
        <f t="shared" si="7"/>
        <v>87</v>
      </c>
    </row>
    <row r="44" spans="1:23" x14ac:dyDescent="0.3">
      <c r="A44">
        <v>4940</v>
      </c>
      <c r="B44" t="str">
        <v>Dracula Yakin!</v>
      </c>
      <c r="C44">
        <v>0.71875</v>
      </c>
      <c r="D44">
        <v>16.6666666666666</v>
      </c>
      <c r="E44">
        <v>2.4393380000000001E-3</v>
      </c>
      <c r="F44">
        <v>7</v>
      </c>
      <c r="G44">
        <f t="shared" si="0"/>
        <v>1.003052769297863E-2</v>
      </c>
      <c r="H44">
        <f t="shared" si="1"/>
        <v>4.5871559633027404E-3</v>
      </c>
      <c r="I44">
        <f t="shared" si="2"/>
        <v>1.3005847428298491E-3</v>
      </c>
      <c r="J44">
        <f t="shared" si="3"/>
        <v>9.8099669263972192E-3</v>
      </c>
      <c r="K44">
        <f t="shared" si="8"/>
        <v>2.5076319232446576E-3</v>
      </c>
      <c r="L44">
        <f t="shared" si="8"/>
        <v>1.1467889908256851E-3</v>
      </c>
      <c r="M44">
        <f t="shared" si="8"/>
        <v>3.2514618570746227E-4</v>
      </c>
      <c r="N44">
        <f t="shared" si="8"/>
        <v>2.4524917315993048E-3</v>
      </c>
      <c r="P44">
        <f t="shared" si="9"/>
        <v>6.4320588313771096E-3</v>
      </c>
      <c r="Q44">
        <f t="shared" si="6"/>
        <v>0</v>
      </c>
      <c r="R44">
        <f t="shared" si="10"/>
        <v>155.47121477212912</v>
      </c>
      <c r="S44">
        <f t="shared" si="11"/>
        <v>0</v>
      </c>
      <c r="T44">
        <f t="shared" si="12"/>
        <v>72.127141377826931</v>
      </c>
      <c r="U44">
        <f t="shared" si="13"/>
        <v>0</v>
      </c>
      <c r="V44">
        <f t="shared" si="14"/>
        <v>6.4320588313771096E-3</v>
      </c>
      <c r="W44">
        <f t="shared" si="7"/>
        <v>90</v>
      </c>
    </row>
    <row r="45" spans="1:23" x14ac:dyDescent="0.3">
      <c r="A45">
        <v>8408</v>
      </c>
      <c r="B45" t="str">
        <v>Half &amp; Half</v>
      </c>
      <c r="C45">
        <v>0.71875</v>
      </c>
      <c r="D45">
        <v>16.6666666666666</v>
      </c>
      <c r="E45">
        <v>6.5060499999999996E-4</v>
      </c>
      <c r="F45">
        <v>8</v>
      </c>
      <c r="G45">
        <f t="shared" si="0"/>
        <v>1.003052769297863E-2</v>
      </c>
      <c r="H45">
        <f t="shared" si="1"/>
        <v>4.5871559633027404E-3</v>
      </c>
      <c r="I45">
        <f t="shared" si="2"/>
        <v>3.468838416852498E-4</v>
      </c>
      <c r="J45">
        <f t="shared" si="3"/>
        <v>1.1211390773025394E-2</v>
      </c>
      <c r="K45">
        <f t="shared" si="8"/>
        <v>2.5076319232446576E-3</v>
      </c>
      <c r="L45">
        <f t="shared" si="8"/>
        <v>1.1467889908256851E-3</v>
      </c>
      <c r="M45">
        <f t="shared" si="8"/>
        <v>8.6720960421312449E-5</v>
      </c>
      <c r="N45">
        <f t="shared" si="8"/>
        <v>2.8028476932563484E-3</v>
      </c>
      <c r="P45">
        <f t="shared" si="9"/>
        <v>6.5439895677480032E-3</v>
      </c>
      <c r="Q45">
        <f t="shared" si="6"/>
        <v>0</v>
      </c>
      <c r="R45">
        <f t="shared" si="10"/>
        <v>152.81197954967593</v>
      </c>
      <c r="S45">
        <f t="shared" si="11"/>
        <v>0</v>
      </c>
      <c r="T45">
        <f t="shared" si="12"/>
        <v>73.382298436926661</v>
      </c>
      <c r="U45">
        <f t="shared" si="13"/>
        <v>0</v>
      </c>
      <c r="V45">
        <f t="shared" si="14"/>
        <v>6.5439895677480032E-3</v>
      </c>
      <c r="W45">
        <f t="shared" si="7"/>
        <v>88</v>
      </c>
    </row>
    <row r="46" spans="1:23" x14ac:dyDescent="0.3">
      <c r="A46">
        <v>5138</v>
      </c>
      <c r="B46" t="str">
        <v>It Was Soo Hot After All</v>
      </c>
      <c r="C46">
        <v>0.71875</v>
      </c>
      <c r="D46">
        <v>0</v>
      </c>
      <c r="E46">
        <v>3.9457132722567401E-2</v>
      </c>
      <c r="F46">
        <v>7</v>
      </c>
      <c r="G46">
        <f t="shared" si="0"/>
        <v>1.003052769297863E-2</v>
      </c>
      <c r="H46">
        <f t="shared" si="1"/>
        <v>0</v>
      </c>
      <c r="I46">
        <f t="shared" si="2"/>
        <v>2.1037406384348353E-2</v>
      </c>
      <c r="J46">
        <f t="shared" si="3"/>
        <v>9.8099669263972192E-3</v>
      </c>
      <c r="K46">
        <f t="shared" si="8"/>
        <v>2.5076319232446576E-3</v>
      </c>
      <c r="L46">
        <f t="shared" si="8"/>
        <v>0</v>
      </c>
      <c r="M46">
        <f t="shared" si="8"/>
        <v>5.2593515960870883E-3</v>
      </c>
      <c r="N46">
        <f t="shared" si="8"/>
        <v>2.4524917315993048E-3</v>
      </c>
      <c r="P46">
        <f t="shared" si="9"/>
        <v>1.0219475250931051E-2</v>
      </c>
      <c r="Q46">
        <f t="shared" si="6"/>
        <v>0</v>
      </c>
      <c r="R46">
        <f t="shared" si="10"/>
        <v>97.852382382245594</v>
      </c>
      <c r="S46">
        <f t="shared" si="11"/>
        <v>0</v>
      </c>
      <c r="T46">
        <f t="shared" si="12"/>
        <v>114.59807124825274</v>
      </c>
      <c r="U46">
        <f t="shared" si="13"/>
        <v>0</v>
      </c>
      <c r="V46">
        <f t="shared" si="14"/>
        <v>1.0219475250931051E-2</v>
      </c>
      <c r="W46">
        <f t="shared" si="7"/>
        <v>36</v>
      </c>
    </row>
    <row r="47" spans="1:23" x14ac:dyDescent="0.3">
      <c r="A47">
        <v>5278</v>
      </c>
      <c r="B47" t="str">
        <v>Sayonara Miniskirt</v>
      </c>
      <c r="C47">
        <v>0.71875</v>
      </c>
      <c r="D47">
        <v>0</v>
      </c>
      <c r="E47">
        <v>1.01193932182829E-2</v>
      </c>
      <c r="F47">
        <v>7.23</v>
      </c>
      <c r="G47">
        <f t="shared" si="0"/>
        <v>1.003052769297863E-2</v>
      </c>
      <c r="H47">
        <f t="shared" si="1"/>
        <v>0</v>
      </c>
      <c r="I47">
        <f t="shared" si="2"/>
        <v>5.3953689182862658E-3</v>
      </c>
      <c r="J47">
        <f t="shared" si="3"/>
        <v>1.0132294411121699E-2</v>
      </c>
      <c r="K47">
        <f t="shared" si="8"/>
        <v>2.5076319232446576E-3</v>
      </c>
      <c r="L47">
        <f t="shared" si="8"/>
        <v>0</v>
      </c>
      <c r="M47">
        <f t="shared" si="8"/>
        <v>1.3488422295715665E-3</v>
      </c>
      <c r="N47">
        <f t="shared" si="8"/>
        <v>2.5330736027804248E-3</v>
      </c>
      <c r="P47">
        <f t="shared" si="9"/>
        <v>6.3895477555966484E-3</v>
      </c>
      <c r="Q47">
        <f t="shared" si="6"/>
        <v>0</v>
      </c>
      <c r="R47">
        <f t="shared" si="10"/>
        <v>156.50559918330583</v>
      </c>
      <c r="S47">
        <f t="shared" si="11"/>
        <v>0</v>
      </c>
      <c r="T47">
        <f t="shared" si="12"/>
        <v>71.650435170168635</v>
      </c>
      <c r="U47">
        <f t="shared" si="13"/>
        <v>0</v>
      </c>
      <c r="V47">
        <f t="shared" si="14"/>
        <v>6.3895477555966484E-3</v>
      </c>
      <c r="W47">
        <f t="shared" si="7"/>
        <v>91</v>
      </c>
    </row>
    <row r="48" spans="1:23" x14ac:dyDescent="0.3">
      <c r="A48">
        <v>5922</v>
      </c>
      <c r="B48" t="str">
        <v>A Man and a Woman Who Hate Obligatory Chocolates</v>
      </c>
      <c r="C48">
        <v>0.71875</v>
      </c>
      <c r="D48">
        <v>0</v>
      </c>
      <c r="E48">
        <v>7.812121E-3</v>
      </c>
      <c r="F48">
        <v>8.01</v>
      </c>
      <c r="G48">
        <f t="shared" si="0"/>
        <v>1.003052769297863E-2</v>
      </c>
      <c r="H48">
        <f t="shared" si="1"/>
        <v>0</v>
      </c>
      <c r="I48">
        <f t="shared" si="2"/>
        <v>4.1651978453747136E-3</v>
      </c>
      <c r="J48">
        <f t="shared" si="3"/>
        <v>1.1225405011491675E-2</v>
      </c>
      <c r="K48">
        <f t="shared" si="8"/>
        <v>2.5076319232446576E-3</v>
      </c>
      <c r="L48">
        <f t="shared" si="8"/>
        <v>0</v>
      </c>
      <c r="M48">
        <f t="shared" si="8"/>
        <v>1.0412994613436784E-3</v>
      </c>
      <c r="N48">
        <f t="shared" si="8"/>
        <v>2.8063512528729187E-3</v>
      </c>
      <c r="P48">
        <f t="shared" si="9"/>
        <v>6.3552826374612542E-3</v>
      </c>
      <c r="Q48">
        <f t="shared" si="6"/>
        <v>0</v>
      </c>
      <c r="R48">
        <f t="shared" si="10"/>
        <v>157.34941418741852</v>
      </c>
      <c r="S48">
        <f t="shared" si="11"/>
        <v>0</v>
      </c>
      <c r="T48">
        <f t="shared" si="12"/>
        <v>71.266196610654347</v>
      </c>
      <c r="U48">
        <f t="shared" si="13"/>
        <v>0</v>
      </c>
      <c r="V48">
        <f t="shared" si="14"/>
        <v>6.3552826374612542E-3</v>
      </c>
      <c r="W48">
        <f t="shared" si="7"/>
        <v>92</v>
      </c>
    </row>
    <row r="49" spans="1:23" x14ac:dyDescent="0.3">
      <c r="A49">
        <v>3597</v>
      </c>
      <c r="B49" t="str">
        <v>I Donâ€™t Know If Amatsuka Hijiri Is A Boy Or A Girl!</v>
      </c>
      <c r="C49">
        <v>0.71875</v>
      </c>
      <c r="D49">
        <v>0</v>
      </c>
      <c r="E49">
        <v>2.019454E-3</v>
      </c>
      <c r="F49">
        <v>7</v>
      </c>
      <c r="G49">
        <f t="shared" si="0"/>
        <v>1.003052769297863E-2</v>
      </c>
      <c r="H49">
        <f t="shared" si="1"/>
        <v>0</v>
      </c>
      <c r="I49">
        <f t="shared" si="2"/>
        <v>1.0767146911361649E-3</v>
      </c>
      <c r="J49">
        <f t="shared" si="3"/>
        <v>9.8099669263972192E-3</v>
      </c>
      <c r="K49">
        <f t="shared" si="8"/>
        <v>2.5076319232446576E-3</v>
      </c>
      <c r="L49">
        <f t="shared" si="8"/>
        <v>0</v>
      </c>
      <c r="M49">
        <f t="shared" si="8"/>
        <v>2.6917867278404122E-4</v>
      </c>
      <c r="N49">
        <f t="shared" si="8"/>
        <v>2.4524917315993048E-3</v>
      </c>
      <c r="P49">
        <f t="shared" si="9"/>
        <v>5.2293023276280036E-3</v>
      </c>
      <c r="Q49">
        <f t="shared" si="6"/>
        <v>0</v>
      </c>
      <c r="R49">
        <f t="shared" si="10"/>
        <v>191.23009865325525</v>
      </c>
      <c r="S49">
        <f t="shared" si="11"/>
        <v>0</v>
      </c>
      <c r="T49">
        <f t="shared" si="12"/>
        <v>58.639797641818376</v>
      </c>
      <c r="U49">
        <f t="shared" si="13"/>
        <v>0</v>
      </c>
      <c r="V49">
        <f t="shared" si="14"/>
        <v>5.2293023276280036E-3</v>
      </c>
      <c r="W49">
        <f t="shared" si="7"/>
        <v>96</v>
      </c>
    </row>
    <row r="50" spans="1:23" x14ac:dyDescent="0.3">
      <c r="A50">
        <v>3093</v>
      </c>
      <c r="B50" t="str">
        <v>Angelica ni Utau</v>
      </c>
      <c r="C50">
        <v>0.71875</v>
      </c>
      <c r="D50">
        <v>0</v>
      </c>
      <c r="E50">
        <v>9.7865600000000006E-4</v>
      </c>
      <c r="F50">
        <v>7</v>
      </c>
      <c r="G50">
        <f t="shared" si="0"/>
        <v>1.003052769297863E-2</v>
      </c>
      <c r="H50">
        <f t="shared" si="1"/>
        <v>0</v>
      </c>
      <c r="I50">
        <f t="shared" si="2"/>
        <v>5.2179118354196458E-4</v>
      </c>
      <c r="J50">
        <f t="shared" si="3"/>
        <v>9.8099669263972192E-3</v>
      </c>
      <c r="K50">
        <f t="shared" si="8"/>
        <v>2.5076319232446576E-3</v>
      </c>
      <c r="L50">
        <f t="shared" si="8"/>
        <v>0</v>
      </c>
      <c r="M50">
        <f t="shared" si="8"/>
        <v>1.3044779588549114E-4</v>
      </c>
      <c r="N50">
        <f t="shared" si="8"/>
        <v>2.4524917315993048E-3</v>
      </c>
      <c r="P50">
        <f t="shared" si="9"/>
        <v>5.0905714507294541E-3</v>
      </c>
      <c r="Q50">
        <f t="shared" si="6"/>
        <v>0</v>
      </c>
      <c r="R50">
        <f t="shared" si="10"/>
        <v>196.44159986335234</v>
      </c>
      <c r="S50">
        <f t="shared" si="11"/>
        <v>0</v>
      </c>
      <c r="T50">
        <f t="shared" si="12"/>
        <v>57.084111999964684</v>
      </c>
      <c r="U50">
        <f t="shared" si="13"/>
        <v>0</v>
      </c>
      <c r="V50">
        <f t="shared" si="14"/>
        <v>5.0905714507294541E-3</v>
      </c>
      <c r="W50">
        <f t="shared" si="7"/>
        <v>98</v>
      </c>
    </row>
    <row r="51" spans="1:23" x14ac:dyDescent="0.3">
      <c r="A51">
        <v>4436</v>
      </c>
      <c r="B51" t="str">
        <v>Hundreds of Option for Becoming A God</v>
      </c>
      <c r="C51">
        <v>0.703125</v>
      </c>
      <c r="D51">
        <v>100</v>
      </c>
      <c r="E51">
        <v>4.8365571000000003E-2</v>
      </c>
      <c r="F51">
        <v>7</v>
      </c>
      <c r="G51">
        <f t="shared" si="0"/>
        <v>9.8124727431312692E-3</v>
      </c>
      <c r="H51">
        <f t="shared" si="1"/>
        <v>2.7522935779816553E-2</v>
      </c>
      <c r="I51">
        <f t="shared" si="2"/>
        <v>2.5787129016501122E-2</v>
      </c>
      <c r="J51">
        <f t="shared" si="3"/>
        <v>9.8099669263972192E-3</v>
      </c>
      <c r="K51">
        <f t="shared" si="8"/>
        <v>2.4531181857828173E-3</v>
      </c>
      <c r="L51">
        <f t="shared" si="8"/>
        <v>6.8807339449541384E-3</v>
      </c>
      <c r="M51">
        <f t="shared" si="8"/>
        <v>6.4467822541252806E-3</v>
      </c>
      <c r="N51">
        <f t="shared" si="8"/>
        <v>2.4524917315993048E-3</v>
      </c>
      <c r="P51">
        <f t="shared" si="9"/>
        <v>1.8233126116461544E-2</v>
      </c>
      <c r="Q51">
        <f t="shared" si="6"/>
        <v>0</v>
      </c>
      <c r="R51">
        <f t="shared" si="10"/>
        <v>54.845230248101188</v>
      </c>
      <c r="S51">
        <f t="shared" si="11"/>
        <v>0</v>
      </c>
      <c r="T51">
        <f t="shared" si="12"/>
        <v>204.46070218549377</v>
      </c>
      <c r="U51">
        <f t="shared" si="13"/>
        <v>0</v>
      </c>
      <c r="V51">
        <f t="shared" si="14"/>
        <v>1.8233126116461544E-2</v>
      </c>
      <c r="W51">
        <f t="shared" si="7"/>
        <v>4</v>
      </c>
    </row>
    <row r="52" spans="1:23" x14ac:dyDescent="0.3">
      <c r="A52">
        <v>363</v>
      </c>
      <c r="B52" t="str">
        <v>Tales of Demons and Gods</v>
      </c>
      <c r="C52">
        <v>0.703125</v>
      </c>
      <c r="D52">
        <v>83.3333333333333</v>
      </c>
      <c r="E52">
        <v>4.6844160000000003E-3</v>
      </c>
      <c r="F52">
        <v>8.65</v>
      </c>
      <c r="G52">
        <f t="shared" si="0"/>
        <v>9.8124727431312692E-3</v>
      </c>
      <c r="H52">
        <f t="shared" si="1"/>
        <v>2.2935779816513787E-2</v>
      </c>
      <c r="I52">
        <f t="shared" si="2"/>
        <v>2.4975956504051633E-3</v>
      </c>
      <c r="J52">
        <f t="shared" si="3"/>
        <v>1.2122316273333707E-2</v>
      </c>
      <c r="K52">
        <f t="shared" si="8"/>
        <v>2.4531181857828173E-3</v>
      </c>
      <c r="L52">
        <f t="shared" si="8"/>
        <v>5.7339449541284468E-3</v>
      </c>
      <c r="M52">
        <f t="shared" si="8"/>
        <v>6.2439891260129084E-4</v>
      </c>
      <c r="N52">
        <f t="shared" si="8"/>
        <v>3.0305790683334268E-3</v>
      </c>
      <c r="P52">
        <f t="shared" si="9"/>
        <v>1.1842041120845984E-2</v>
      </c>
      <c r="Q52">
        <f t="shared" si="6"/>
        <v>0</v>
      </c>
      <c r="R52">
        <f t="shared" si="10"/>
        <v>84.444901837037492</v>
      </c>
      <c r="S52">
        <f t="shared" si="11"/>
        <v>0</v>
      </c>
      <c r="T52">
        <f t="shared" si="12"/>
        <v>132.79302887570569</v>
      </c>
      <c r="U52">
        <f t="shared" si="13"/>
        <v>0</v>
      </c>
      <c r="V52">
        <f t="shared" si="14"/>
        <v>1.1842041120845984E-2</v>
      </c>
      <c r="W52">
        <f t="shared" si="7"/>
        <v>22</v>
      </c>
    </row>
    <row r="53" spans="1:23" x14ac:dyDescent="0.3">
      <c r="A53">
        <v>4791</v>
      </c>
      <c r="B53" t="str">
        <v>One Thousand Live Broadcast Big Local Tyrant</v>
      </c>
      <c r="C53">
        <v>0.703125</v>
      </c>
      <c r="D53">
        <v>66.6666666666666</v>
      </c>
      <c r="E53">
        <v>2.3057894821849601E-2</v>
      </c>
      <c r="F53">
        <v>7</v>
      </c>
      <c r="G53">
        <f t="shared" si="0"/>
        <v>9.8124727431312692E-3</v>
      </c>
      <c r="H53">
        <f t="shared" si="1"/>
        <v>1.8348623853211017E-2</v>
      </c>
      <c r="I53">
        <f t="shared" si="2"/>
        <v>1.2293805207426348E-2</v>
      </c>
      <c r="J53">
        <f t="shared" si="3"/>
        <v>9.8099669263972192E-3</v>
      </c>
      <c r="K53">
        <f t="shared" si="8"/>
        <v>2.4531181857828173E-3</v>
      </c>
      <c r="L53">
        <f t="shared" si="8"/>
        <v>4.5871559633027543E-3</v>
      </c>
      <c r="M53">
        <f t="shared" si="8"/>
        <v>3.0734513018565871E-3</v>
      </c>
      <c r="N53">
        <f t="shared" si="8"/>
        <v>2.4524917315993048E-3</v>
      </c>
      <c r="P53">
        <f t="shared" si="9"/>
        <v>1.2566217182541464E-2</v>
      </c>
      <c r="Q53">
        <f t="shared" si="6"/>
        <v>0</v>
      </c>
      <c r="R53">
        <f t="shared" si="10"/>
        <v>79.578443176147204</v>
      </c>
      <c r="S53">
        <f t="shared" si="11"/>
        <v>0</v>
      </c>
      <c r="T53">
        <f t="shared" si="12"/>
        <v>140.9137178422842</v>
      </c>
      <c r="U53">
        <f t="shared" si="13"/>
        <v>0</v>
      </c>
      <c r="V53">
        <f t="shared" si="14"/>
        <v>1.2566217182541464E-2</v>
      </c>
      <c r="W53">
        <f t="shared" si="7"/>
        <v>17</v>
      </c>
    </row>
    <row r="54" spans="1:23" x14ac:dyDescent="0.3">
      <c r="A54">
        <v>861</v>
      </c>
      <c r="B54" t="str">
        <v>Isekai Tensei de Kenja ni Natte Boukensha Seikatsu</v>
      </c>
      <c r="C54">
        <v>0.703125</v>
      </c>
      <c r="D54">
        <v>66.6666666666666</v>
      </c>
      <c r="E54">
        <v>1.177563E-3</v>
      </c>
      <c r="F54">
        <v>7</v>
      </c>
      <c r="G54">
        <f t="shared" si="0"/>
        <v>9.8124727431312692E-3</v>
      </c>
      <c r="H54">
        <f t="shared" si="1"/>
        <v>1.8348623853211017E-2</v>
      </c>
      <c r="I54">
        <f t="shared" si="2"/>
        <v>6.2784266531368163E-4</v>
      </c>
      <c r="J54">
        <f t="shared" si="3"/>
        <v>9.8099669263972192E-3</v>
      </c>
      <c r="K54">
        <f t="shared" si="8"/>
        <v>2.4531181857828173E-3</v>
      </c>
      <c r="L54">
        <f t="shared" si="8"/>
        <v>4.5871559633027543E-3</v>
      </c>
      <c r="M54">
        <f t="shared" si="8"/>
        <v>1.5696066632842041E-4</v>
      </c>
      <c r="N54">
        <f t="shared" si="8"/>
        <v>2.4524917315993048E-3</v>
      </c>
      <c r="P54">
        <f t="shared" si="9"/>
        <v>9.6497265470132966E-3</v>
      </c>
      <c r="Q54">
        <f t="shared" si="6"/>
        <v>0</v>
      </c>
      <c r="R54">
        <f t="shared" si="10"/>
        <v>103.62987957513803</v>
      </c>
      <c r="S54">
        <f t="shared" si="11"/>
        <v>0</v>
      </c>
      <c r="T54">
        <f t="shared" si="12"/>
        <v>108.20908346150527</v>
      </c>
      <c r="U54">
        <f t="shared" si="13"/>
        <v>0</v>
      </c>
      <c r="V54">
        <f t="shared" si="14"/>
        <v>9.6497265470132966E-3</v>
      </c>
      <c r="W54">
        <f t="shared" si="7"/>
        <v>49</v>
      </c>
    </row>
    <row r="55" spans="1:23" x14ac:dyDescent="0.3">
      <c r="A55">
        <v>1957</v>
      </c>
      <c r="B55" t="str">
        <v>Level 1 Player</v>
      </c>
      <c r="C55">
        <v>0.703125</v>
      </c>
      <c r="D55">
        <v>66.6666666666666</v>
      </c>
      <c r="E55">
        <v>1.124192E-3</v>
      </c>
      <c r="F55">
        <v>7.8</v>
      </c>
      <c r="G55">
        <f t="shared" si="0"/>
        <v>9.8124727431312692E-3</v>
      </c>
      <c r="H55">
        <f t="shared" si="1"/>
        <v>1.8348623853211017E-2</v>
      </c>
      <c r="I55">
        <f t="shared" si="2"/>
        <v>5.9938678576374968E-4</v>
      </c>
      <c r="J55">
        <f t="shared" si="3"/>
        <v>1.0931106003699757E-2</v>
      </c>
      <c r="K55">
        <f t="shared" si="8"/>
        <v>2.4531181857828173E-3</v>
      </c>
      <c r="L55">
        <f t="shared" si="8"/>
        <v>4.5871559633027543E-3</v>
      </c>
      <c r="M55">
        <f t="shared" si="8"/>
        <v>1.4984669644093742E-4</v>
      </c>
      <c r="N55">
        <f t="shared" si="8"/>
        <v>2.7327765009249392E-3</v>
      </c>
      <c r="P55">
        <f t="shared" si="9"/>
        <v>9.9228973464514474E-3</v>
      </c>
      <c r="Q55">
        <f t="shared" si="6"/>
        <v>0</v>
      </c>
      <c r="R55">
        <f t="shared" si="10"/>
        <v>100.77701754695799</v>
      </c>
      <c r="S55">
        <f t="shared" si="11"/>
        <v>0</v>
      </c>
      <c r="T55">
        <f t="shared" si="12"/>
        <v>111.27233729482742</v>
      </c>
      <c r="U55">
        <f t="shared" si="13"/>
        <v>0</v>
      </c>
      <c r="V55">
        <f t="shared" si="14"/>
        <v>9.9228973464514474E-3</v>
      </c>
      <c r="W55">
        <f t="shared" si="7"/>
        <v>41</v>
      </c>
    </row>
    <row r="56" spans="1:23" x14ac:dyDescent="0.3">
      <c r="A56">
        <v>4099</v>
      </c>
      <c r="B56" t="str">
        <v>Onepunchman Saitama vs God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f t="shared" si="0"/>
        <v>9.8124727431312692E-3</v>
      </c>
      <c r="H56">
        <f t="shared" si="1"/>
        <v>1.8348623853211017E-2</v>
      </c>
      <c r="I56">
        <f t="shared" si="2"/>
        <v>4.7382123845967407E-4</v>
      </c>
      <c r="J56">
        <f t="shared" si="3"/>
        <v>1.2332529850327933E-2</v>
      </c>
      <c r="K56">
        <f t="shared" si="8"/>
        <v>2.4531181857828173E-3</v>
      </c>
      <c r="L56">
        <f t="shared" si="8"/>
        <v>4.5871559633027543E-3</v>
      </c>
      <c r="M56">
        <f t="shared" si="8"/>
        <v>1.1845530961491852E-4</v>
      </c>
      <c r="N56">
        <f t="shared" si="8"/>
        <v>3.0831324625819833E-3</v>
      </c>
      <c r="P56">
        <f t="shared" si="9"/>
        <v>1.0241861921282474E-2</v>
      </c>
      <c r="Q56">
        <f t="shared" si="6"/>
        <v>0</v>
      </c>
      <c r="R56">
        <f t="shared" si="10"/>
        <v>97.638496563013774</v>
      </c>
      <c r="S56">
        <f t="shared" si="11"/>
        <v>0</v>
      </c>
      <c r="T56">
        <f t="shared" si="12"/>
        <v>114.849108525701</v>
      </c>
      <c r="U56">
        <f t="shared" si="13"/>
        <v>0</v>
      </c>
      <c r="V56">
        <f t="shared" si="14"/>
        <v>1.0241861921282474E-2</v>
      </c>
      <c r="W56">
        <f t="shared" si="7"/>
        <v>35</v>
      </c>
    </row>
    <row r="57" spans="1:23" x14ac:dyDescent="0.3">
      <c r="A57">
        <v>7570</v>
      </c>
      <c r="B57" t="str">
        <v>Mugen Sekai no Amadeus</v>
      </c>
      <c r="C57">
        <v>0.703125</v>
      </c>
      <c r="D57">
        <v>50</v>
      </c>
      <c r="E57">
        <v>3.5844015E-2</v>
      </c>
      <c r="F57">
        <v>7</v>
      </c>
      <c r="G57">
        <f t="shared" si="0"/>
        <v>9.8124727431312692E-3</v>
      </c>
      <c r="H57">
        <f t="shared" si="1"/>
        <v>1.3761467889908277E-2</v>
      </c>
      <c r="I57">
        <f t="shared" si="2"/>
        <v>1.9110996110733428E-2</v>
      </c>
      <c r="J57">
        <f t="shared" si="3"/>
        <v>9.8099669263972192E-3</v>
      </c>
      <c r="K57">
        <f t="shared" si="8"/>
        <v>2.4531181857828173E-3</v>
      </c>
      <c r="L57">
        <f t="shared" si="8"/>
        <v>3.4403669724770692E-3</v>
      </c>
      <c r="M57">
        <f t="shared" si="8"/>
        <v>4.7777490276833569E-3</v>
      </c>
      <c r="N57">
        <f t="shared" si="8"/>
        <v>2.4524917315993048E-3</v>
      </c>
      <c r="P57">
        <f t="shared" si="9"/>
        <v>1.3123725917542548E-2</v>
      </c>
      <c r="Q57">
        <f t="shared" si="6"/>
        <v>0</v>
      </c>
      <c r="R57">
        <f t="shared" si="10"/>
        <v>76.197872942720906</v>
      </c>
      <c r="S57">
        <f t="shared" si="11"/>
        <v>0</v>
      </c>
      <c r="T57">
        <f t="shared" si="12"/>
        <v>147.16545035950486</v>
      </c>
      <c r="U57">
        <f t="shared" si="13"/>
        <v>0</v>
      </c>
      <c r="V57">
        <f t="shared" si="14"/>
        <v>1.3123725917542548E-2</v>
      </c>
      <c r="W57">
        <f t="shared" si="7"/>
        <v>13</v>
      </c>
    </row>
    <row r="58" spans="1:23" x14ac:dyDescent="0.3">
      <c r="A58">
        <v>644</v>
      </c>
      <c r="B58" t="str">
        <v>Ore no Ie ga Maryoku Spot datta Ken â€“ Sundeiru dake de Sekai Saikyou</v>
      </c>
      <c r="C58">
        <v>0.703125</v>
      </c>
      <c r="D58">
        <v>50</v>
      </c>
      <c r="E58">
        <v>2.92432377588734E-2</v>
      </c>
      <c r="F58">
        <v>7.25</v>
      </c>
      <c r="G58">
        <f t="shared" si="0"/>
        <v>9.8124727431312692E-3</v>
      </c>
      <c r="H58">
        <f t="shared" si="1"/>
        <v>1.3761467889908277E-2</v>
      </c>
      <c r="I58">
        <f t="shared" si="2"/>
        <v>1.5591651858060053E-2</v>
      </c>
      <c r="J58">
        <f t="shared" si="3"/>
        <v>1.0160322888054261E-2</v>
      </c>
      <c r="K58">
        <f t="shared" si="8"/>
        <v>2.4531181857828173E-3</v>
      </c>
      <c r="L58">
        <f t="shared" si="8"/>
        <v>3.4403669724770692E-3</v>
      </c>
      <c r="M58">
        <f t="shared" si="8"/>
        <v>3.8979129645150133E-3</v>
      </c>
      <c r="N58">
        <f t="shared" si="8"/>
        <v>2.5400807220135654E-3</v>
      </c>
      <c r="P58">
        <f t="shared" si="9"/>
        <v>1.2331478844788465E-2</v>
      </c>
      <c r="Q58">
        <f t="shared" si="6"/>
        <v>0</v>
      </c>
      <c r="R58">
        <f t="shared" si="10"/>
        <v>81.093274585036568</v>
      </c>
      <c r="S58">
        <f t="shared" si="11"/>
        <v>0</v>
      </c>
      <c r="T58">
        <f t="shared" si="12"/>
        <v>138.28143388503659</v>
      </c>
      <c r="U58">
        <f t="shared" si="13"/>
        <v>0</v>
      </c>
      <c r="V58">
        <f t="shared" si="14"/>
        <v>1.2331478844788465E-2</v>
      </c>
      <c r="W58">
        <f t="shared" si="7"/>
        <v>19</v>
      </c>
    </row>
    <row r="59" spans="1:23" x14ac:dyDescent="0.3">
      <c r="A59">
        <v>7604</v>
      </c>
      <c r="B59" t="str">
        <v>Kino no Tabi: The Beautiful World</v>
      </c>
      <c r="C59">
        <v>0.703125</v>
      </c>
      <c r="D59">
        <v>50</v>
      </c>
      <c r="E59">
        <v>2.7472986000000001E-2</v>
      </c>
      <c r="F59">
        <v>7.74</v>
      </c>
      <c r="G59">
        <f t="shared" si="0"/>
        <v>9.8124727431312692E-3</v>
      </c>
      <c r="H59">
        <f t="shared" si="1"/>
        <v>1.3761467889908277E-2</v>
      </c>
      <c r="I59">
        <f t="shared" si="2"/>
        <v>1.4647804622228673E-2</v>
      </c>
      <c r="J59">
        <f t="shared" si="3"/>
        <v>1.0847020572902068E-2</v>
      </c>
      <c r="K59">
        <f t="shared" si="8"/>
        <v>2.4531181857828173E-3</v>
      </c>
      <c r="L59">
        <f t="shared" si="8"/>
        <v>3.4403669724770692E-3</v>
      </c>
      <c r="M59">
        <f t="shared" si="8"/>
        <v>3.6619511555571684E-3</v>
      </c>
      <c r="N59">
        <f t="shared" si="8"/>
        <v>2.7117551432255171E-3</v>
      </c>
      <c r="P59">
        <f t="shared" si="9"/>
        <v>1.2267191457042571E-2</v>
      </c>
      <c r="Q59">
        <f t="shared" si="6"/>
        <v>0</v>
      </c>
      <c r="R59">
        <f t="shared" si="10"/>
        <v>81.518251630930763</v>
      </c>
      <c r="S59">
        <f t="shared" si="11"/>
        <v>0</v>
      </c>
      <c r="T59">
        <f t="shared" si="12"/>
        <v>137.5605347722767</v>
      </c>
      <c r="U59">
        <f t="shared" si="13"/>
        <v>0</v>
      </c>
      <c r="V59">
        <f t="shared" si="14"/>
        <v>1.2267191457042571E-2</v>
      </c>
      <c r="W59">
        <f t="shared" si="7"/>
        <v>20</v>
      </c>
    </row>
    <row r="60" spans="1:23" x14ac:dyDescent="0.3">
      <c r="A60">
        <v>2880</v>
      </c>
      <c r="B60" t="str">
        <v>HiGH &amp; LOW: THE WORST Housen Gakuen Nikki</v>
      </c>
      <c r="C60">
        <v>0.703125</v>
      </c>
      <c r="D60">
        <v>50</v>
      </c>
      <c r="E60">
        <v>7.8101159999999998E-3</v>
      </c>
      <c r="F60">
        <v>7.11</v>
      </c>
      <c r="G60">
        <f t="shared" si="0"/>
        <v>9.8124727431312692E-3</v>
      </c>
      <c r="H60">
        <f t="shared" si="1"/>
        <v>1.3761467889908277E-2</v>
      </c>
      <c r="I60">
        <f t="shared" si="2"/>
        <v>4.164128837139949E-3</v>
      </c>
      <c r="J60">
        <f t="shared" si="3"/>
        <v>9.9641235495263186E-3</v>
      </c>
      <c r="K60">
        <f t="shared" si="8"/>
        <v>2.4531181857828173E-3</v>
      </c>
      <c r="L60">
        <f t="shared" si="8"/>
        <v>3.4403669724770692E-3</v>
      </c>
      <c r="M60">
        <f t="shared" si="8"/>
        <v>1.0410322092849872E-3</v>
      </c>
      <c r="N60">
        <f t="shared" si="8"/>
        <v>2.4910308873815797E-3</v>
      </c>
      <c r="P60">
        <f t="shared" si="9"/>
        <v>9.4255482549264538E-3</v>
      </c>
      <c r="Q60">
        <f t="shared" si="6"/>
        <v>0</v>
      </c>
      <c r="R60">
        <f t="shared" si="10"/>
        <v>106.09462420155032</v>
      </c>
      <c r="S60">
        <f t="shared" si="11"/>
        <v>0</v>
      </c>
      <c r="T60">
        <f t="shared" si="12"/>
        <v>105.69521662802583</v>
      </c>
      <c r="U60">
        <f t="shared" si="13"/>
        <v>0</v>
      </c>
      <c r="V60">
        <f t="shared" si="14"/>
        <v>9.4255482549264538E-3</v>
      </c>
      <c r="W60">
        <f t="shared" si="7"/>
        <v>52</v>
      </c>
    </row>
    <row r="61" spans="1:23" x14ac:dyDescent="0.3">
      <c r="A61">
        <v>4460</v>
      </c>
      <c r="B61" t="str">
        <v>Yakusai no Moushigo to Seijo no Meikyuu</v>
      </c>
      <c r="C61">
        <v>0.703125</v>
      </c>
      <c r="D61">
        <v>50</v>
      </c>
      <c r="E61">
        <v>4.6472789999999998E-3</v>
      </c>
      <c r="F61">
        <v>7</v>
      </c>
      <c r="G61">
        <f t="shared" si="0"/>
        <v>9.8124727431312692E-3</v>
      </c>
      <c r="H61">
        <f t="shared" si="1"/>
        <v>1.3761467889908277E-2</v>
      </c>
      <c r="I61">
        <f t="shared" si="2"/>
        <v>2.4777952719440923E-3</v>
      </c>
      <c r="J61">
        <f t="shared" si="3"/>
        <v>9.8099669263972192E-3</v>
      </c>
      <c r="K61">
        <f t="shared" si="8"/>
        <v>2.4531181857828173E-3</v>
      </c>
      <c r="L61">
        <f t="shared" si="8"/>
        <v>3.4403669724770692E-3</v>
      </c>
      <c r="M61">
        <f t="shared" si="8"/>
        <v>6.1944881798602308E-4</v>
      </c>
      <c r="N61">
        <f t="shared" si="8"/>
        <v>2.4524917315993048E-3</v>
      </c>
      <c r="P61">
        <f t="shared" si="9"/>
        <v>8.9654257078452156E-3</v>
      </c>
      <c r="Q61">
        <f t="shared" si="6"/>
        <v>0</v>
      </c>
      <c r="R61">
        <f t="shared" si="10"/>
        <v>111.53960030307856</v>
      </c>
      <c r="S61">
        <f t="shared" si="11"/>
        <v>0</v>
      </c>
      <c r="T61">
        <f t="shared" si="12"/>
        <v>100.53554305001708</v>
      </c>
      <c r="U61">
        <f t="shared" si="13"/>
        <v>0</v>
      </c>
      <c r="V61">
        <f t="shared" si="14"/>
        <v>8.9654257078452156E-3</v>
      </c>
      <c r="W61">
        <f t="shared" si="7"/>
        <v>55</v>
      </c>
    </row>
    <row r="62" spans="1:23" x14ac:dyDescent="0.3">
      <c r="A62">
        <v>2393</v>
      </c>
      <c r="B62" t="str">
        <v>Jibaku Shounen Hanako-kun</v>
      </c>
      <c r="C62">
        <v>0.703125</v>
      </c>
      <c r="D62">
        <v>33.3333333333333</v>
      </c>
      <c r="E62">
        <v>3.0301695E-2</v>
      </c>
      <c r="F62">
        <v>7.98</v>
      </c>
      <c r="G62">
        <f t="shared" si="0"/>
        <v>9.8124727431312692E-3</v>
      </c>
      <c r="H62">
        <f t="shared" si="1"/>
        <v>9.1743119266055086E-3</v>
      </c>
      <c r="I62">
        <f t="shared" si="2"/>
        <v>1.6155990764249777E-2</v>
      </c>
      <c r="J62">
        <f t="shared" si="3"/>
        <v>1.118336229609283E-2</v>
      </c>
      <c r="K62">
        <f t="shared" si="8"/>
        <v>2.4531181857828173E-3</v>
      </c>
      <c r="L62">
        <f t="shared" si="8"/>
        <v>2.2935779816513771E-3</v>
      </c>
      <c r="M62">
        <f t="shared" si="8"/>
        <v>4.0389976910624441E-3</v>
      </c>
      <c r="N62">
        <f t="shared" si="8"/>
        <v>2.7958405740232074E-3</v>
      </c>
      <c r="P62">
        <f t="shared" si="9"/>
        <v>1.1581534432519847E-2</v>
      </c>
      <c r="Q62">
        <f t="shared" si="6"/>
        <v>0</v>
      </c>
      <c r="R62">
        <f t="shared" si="10"/>
        <v>86.344344596696573</v>
      </c>
      <c r="S62">
        <f t="shared" si="11"/>
        <v>0</v>
      </c>
      <c r="T62">
        <f t="shared" si="12"/>
        <v>129.8717865128236</v>
      </c>
      <c r="U62">
        <f t="shared" si="13"/>
        <v>0</v>
      </c>
      <c r="V62">
        <f t="shared" si="14"/>
        <v>1.1581534432519847E-2</v>
      </c>
      <c r="W62">
        <f t="shared" si="7"/>
        <v>26</v>
      </c>
    </row>
    <row r="63" spans="1:23" x14ac:dyDescent="0.3">
      <c r="A63">
        <v>4095</v>
      </c>
      <c r="B63" t="str">
        <v>Otomege no Mobu de Sura Nain da ga</v>
      </c>
      <c r="C63">
        <v>0.703125</v>
      </c>
      <c r="D63">
        <v>33.3333333333333</v>
      </c>
      <c r="E63">
        <v>2.2953178092392501E-2</v>
      </c>
      <c r="F63">
        <v>7</v>
      </c>
      <c r="G63">
        <f t="shared" si="0"/>
        <v>9.8124727431312692E-3</v>
      </c>
      <c r="H63">
        <f t="shared" si="1"/>
        <v>9.1743119266055086E-3</v>
      </c>
      <c r="I63">
        <f t="shared" si="2"/>
        <v>1.2237973264230716E-2</v>
      </c>
      <c r="J63">
        <f t="shared" si="3"/>
        <v>9.8099669263972192E-3</v>
      </c>
      <c r="K63">
        <f t="shared" si="8"/>
        <v>2.4531181857828173E-3</v>
      </c>
      <c r="L63">
        <f t="shared" si="8"/>
        <v>2.2935779816513771E-3</v>
      </c>
      <c r="M63">
        <f t="shared" si="8"/>
        <v>3.0594933160576791E-3</v>
      </c>
      <c r="N63">
        <f t="shared" si="8"/>
        <v>2.4524917315993048E-3</v>
      </c>
      <c r="P63">
        <f t="shared" si="9"/>
        <v>1.025868121509118E-2</v>
      </c>
      <c r="Q63">
        <f t="shared" si="6"/>
        <v>0</v>
      </c>
      <c r="R63">
        <f t="shared" si="10"/>
        <v>97.478416478029956</v>
      </c>
      <c r="S63">
        <f t="shared" si="11"/>
        <v>0</v>
      </c>
      <c r="T63">
        <f t="shared" si="12"/>
        <v>115.03771494461274</v>
      </c>
      <c r="U63">
        <f t="shared" si="13"/>
        <v>0</v>
      </c>
      <c r="V63">
        <f t="shared" si="14"/>
        <v>1.025868121509118E-2</v>
      </c>
      <c r="W63">
        <f t="shared" si="7"/>
        <v>34</v>
      </c>
    </row>
    <row r="64" spans="1:23" x14ac:dyDescent="0.3">
      <c r="A64">
        <v>8149</v>
      </c>
      <c r="B64" t="str">
        <v>Flying Witch</v>
      </c>
      <c r="C64">
        <v>0.703125</v>
      </c>
      <c r="D64">
        <v>33.3333333333333</v>
      </c>
      <c r="E64">
        <v>1.7234025496315201E-2</v>
      </c>
      <c r="F64">
        <v>7.71</v>
      </c>
      <c r="G64">
        <f t="shared" si="0"/>
        <v>9.8124727431312692E-3</v>
      </c>
      <c r="H64">
        <f t="shared" si="1"/>
        <v>9.1743119266055086E-3</v>
      </c>
      <c r="I64">
        <f t="shared" si="2"/>
        <v>9.188685872170305E-3</v>
      </c>
      <c r="J64">
        <f t="shared" si="3"/>
        <v>1.0804977857503222E-2</v>
      </c>
      <c r="K64">
        <f t="shared" si="8"/>
        <v>2.4531181857828173E-3</v>
      </c>
      <c r="L64">
        <f t="shared" si="8"/>
        <v>2.2935779816513771E-3</v>
      </c>
      <c r="M64">
        <f t="shared" si="8"/>
        <v>2.2971714680425762E-3</v>
      </c>
      <c r="N64">
        <f t="shared" si="8"/>
        <v>2.7012444643758054E-3</v>
      </c>
      <c r="P64">
        <f t="shared" si="9"/>
        <v>9.7451120998525761E-3</v>
      </c>
      <c r="Q64">
        <f t="shared" si="6"/>
        <v>0</v>
      </c>
      <c r="R64">
        <f t="shared" si="10"/>
        <v>102.61554610696868</v>
      </c>
      <c r="S64">
        <f t="shared" si="11"/>
        <v>0</v>
      </c>
      <c r="T64">
        <f t="shared" si="12"/>
        <v>109.27870789054178</v>
      </c>
      <c r="U64">
        <f t="shared" si="13"/>
        <v>0</v>
      </c>
      <c r="V64">
        <f t="shared" si="14"/>
        <v>9.7451120998525761E-3</v>
      </c>
      <c r="W64">
        <f t="shared" si="7"/>
        <v>45</v>
      </c>
    </row>
    <row r="65" spans="1:23" x14ac:dyDescent="0.3">
      <c r="A65">
        <v>7581</v>
      </c>
      <c r="B65" t="str">
        <v>Shinyaku MÃ¤rchent</v>
      </c>
      <c r="C65">
        <v>0.703125</v>
      </c>
      <c r="D65">
        <v>33.3333333333333</v>
      </c>
      <c r="E65">
        <v>7.5823410000000003E-3</v>
      </c>
      <c r="F65">
        <v>7.13</v>
      </c>
      <c r="G65">
        <f t="shared" si="0"/>
        <v>9.8124727431312692E-3</v>
      </c>
      <c r="H65">
        <f t="shared" si="1"/>
        <v>9.1743119266055086E-3</v>
      </c>
      <c r="I65">
        <f t="shared" si="2"/>
        <v>4.0426857694723824E-3</v>
      </c>
      <c r="J65">
        <f t="shared" si="3"/>
        <v>9.9921520264588809E-3</v>
      </c>
      <c r="K65">
        <f t="shared" si="8"/>
        <v>2.4531181857828173E-3</v>
      </c>
      <c r="L65">
        <f t="shared" si="8"/>
        <v>2.2935779816513771E-3</v>
      </c>
      <c r="M65">
        <f t="shared" si="8"/>
        <v>1.0106714423680956E-3</v>
      </c>
      <c r="N65">
        <f t="shared" si="8"/>
        <v>2.4980380066147202E-3</v>
      </c>
      <c r="P65">
        <f t="shared" si="9"/>
        <v>8.2554056164170116E-3</v>
      </c>
      <c r="Q65">
        <f t="shared" si="6"/>
        <v>0</v>
      </c>
      <c r="R65">
        <f t="shared" si="10"/>
        <v>121.13275185550697</v>
      </c>
      <c r="S65">
        <f t="shared" si="11"/>
        <v>0</v>
      </c>
      <c r="T65">
        <f t="shared" si="12"/>
        <v>92.573594806366586</v>
      </c>
      <c r="U65">
        <f t="shared" si="13"/>
        <v>0</v>
      </c>
      <c r="V65">
        <f t="shared" si="14"/>
        <v>8.2554056164170116E-3</v>
      </c>
      <c r="W65">
        <f t="shared" si="7"/>
        <v>62</v>
      </c>
    </row>
    <row r="66" spans="1:23" x14ac:dyDescent="0.3">
      <c r="A66">
        <v>7964</v>
      </c>
      <c r="B66" t="str">
        <v>Kenja Chan Wa Satottenai!</v>
      </c>
      <c r="C66">
        <v>0.703125</v>
      </c>
      <c r="D66">
        <v>33.3333333333333</v>
      </c>
      <c r="E66">
        <v>2.8871249999999999E-3</v>
      </c>
      <c r="F66">
        <v>7.3</v>
      </c>
      <c r="G66">
        <f t="shared" ref="G66:G104" si="15">C66/$C$102</f>
        <v>9.8124727431312692E-3</v>
      </c>
      <c r="H66">
        <f t="shared" ref="H66:H104" si="16">D66/$D$102</f>
        <v>9.1743119266055086E-3</v>
      </c>
      <c r="I66">
        <f t="shared" ref="I66:I104" si="17">E66/$E$102</f>
        <v>1.5393318702216043E-3</v>
      </c>
      <c r="J66">
        <f t="shared" ref="J66:J104" si="18">F66/$F$102</f>
        <v>1.0230394080385671E-2</v>
      </c>
      <c r="K66">
        <f t="shared" si="8"/>
        <v>2.4531181857828173E-3</v>
      </c>
      <c r="L66">
        <f t="shared" si="8"/>
        <v>2.2935779816513771E-3</v>
      </c>
      <c r="M66">
        <f t="shared" si="8"/>
        <v>3.8483296755540108E-4</v>
      </c>
      <c r="N66">
        <f t="shared" si="8"/>
        <v>2.5575985200964177E-3</v>
      </c>
      <c r="P66">
        <f t="shared" si="9"/>
        <v>7.6891276550860137E-3</v>
      </c>
      <c r="Q66">
        <f t="shared" ref="Q66:Q104" si="19">SUM(O66)</f>
        <v>0</v>
      </c>
      <c r="R66">
        <f t="shared" si="10"/>
        <v>130.05376485569792</v>
      </c>
      <c r="S66">
        <f t="shared" si="11"/>
        <v>0</v>
      </c>
      <c r="T66">
        <f t="shared" si="12"/>
        <v>86.223526865939519</v>
      </c>
      <c r="U66">
        <f t="shared" si="13"/>
        <v>0</v>
      </c>
      <c r="V66">
        <f t="shared" si="14"/>
        <v>7.6891276550860137E-3</v>
      </c>
      <c r="W66">
        <f t="shared" ref="W66:W101" si="20">_xlfn.RANK.AVG(V66,$V$2:$V$101,0)</f>
        <v>71</v>
      </c>
    </row>
    <row r="67" spans="1:23" x14ac:dyDescent="0.3">
      <c r="A67">
        <v>1958</v>
      </c>
      <c r="B67" t="str">
        <v>Nigoru Hitomi de Nani wo Negau â€“ Highserk Senki</v>
      </c>
      <c r="C67">
        <v>0.703125</v>
      </c>
      <c r="D67">
        <v>33.3333333333333</v>
      </c>
      <c r="E67">
        <v>1.933263E-3</v>
      </c>
      <c r="F67">
        <v>7</v>
      </c>
      <c r="G67">
        <f t="shared" si="15"/>
        <v>9.8124727431312692E-3</v>
      </c>
      <c r="H67">
        <f t="shared" si="16"/>
        <v>9.1743119266055086E-3</v>
      </c>
      <c r="I67">
        <f t="shared" si="17"/>
        <v>1.0307601331498392E-3</v>
      </c>
      <c r="J67">
        <f t="shared" si="18"/>
        <v>9.8099669263972192E-3</v>
      </c>
      <c r="K67">
        <f t="shared" ref="K67:N101" si="21">G67*$O$1</f>
        <v>2.4531181857828173E-3</v>
      </c>
      <c r="L67">
        <f t="shared" si="21"/>
        <v>2.2935779816513771E-3</v>
      </c>
      <c r="M67">
        <f t="shared" si="21"/>
        <v>2.5769003328745979E-4</v>
      </c>
      <c r="N67">
        <f t="shared" si="21"/>
        <v>2.4524917315993048E-3</v>
      </c>
      <c r="P67">
        <f t="shared" ref="P67:P101" si="22">SUM(K67:N67)</f>
        <v>7.4568779323209598E-3</v>
      </c>
      <c r="Q67">
        <f t="shared" si="19"/>
        <v>0</v>
      </c>
      <c r="R67">
        <f t="shared" ref="R67:R101" si="23">$P$102/P67</f>
        <v>134.10438109300651</v>
      </c>
      <c r="S67">
        <f t="shared" ref="S67:S102" si="24">IFERROR($Q$102/Q67, 0)</f>
        <v>0</v>
      </c>
      <c r="T67">
        <f t="shared" ref="T67:T101" si="25">P67*$R$102</f>
        <v>83.619149476367411</v>
      </c>
      <c r="U67">
        <f t="shared" ref="U67:U101" si="26">Q67*$S$102</f>
        <v>0</v>
      </c>
      <c r="V67">
        <f t="shared" ref="V67:V101" si="27">P67+IFERROR($Q$104/U67,0)</f>
        <v>7.4568779323209598E-3</v>
      </c>
      <c r="W67">
        <f t="shared" si="20"/>
        <v>74</v>
      </c>
    </row>
    <row r="68" spans="1:23" x14ac:dyDescent="0.3">
      <c r="A68">
        <v>2206</v>
      </c>
      <c r="B68" t="str">
        <v>Kurai Anoko to Shitai koto</v>
      </c>
      <c r="C68">
        <v>0.703125</v>
      </c>
      <c r="D68">
        <v>33.3333333333333</v>
      </c>
      <c r="E68">
        <v>1.3957660000000001E-3</v>
      </c>
      <c r="F68">
        <v>7</v>
      </c>
      <c r="G68">
        <f t="shared" si="15"/>
        <v>9.8124727431312692E-3</v>
      </c>
      <c r="H68">
        <f t="shared" si="16"/>
        <v>9.1743119266055086E-3</v>
      </c>
      <c r="I68">
        <f t="shared" si="17"/>
        <v>7.4418221835622917E-4</v>
      </c>
      <c r="J68">
        <f t="shared" si="18"/>
        <v>9.8099669263972192E-3</v>
      </c>
      <c r="K68">
        <f t="shared" si="21"/>
        <v>2.4531181857828173E-3</v>
      </c>
      <c r="L68">
        <f t="shared" si="21"/>
        <v>2.2935779816513771E-3</v>
      </c>
      <c r="M68">
        <f t="shared" si="21"/>
        <v>1.8604555458905729E-4</v>
      </c>
      <c r="N68">
        <f t="shared" si="21"/>
        <v>2.4524917315993048E-3</v>
      </c>
      <c r="P68">
        <f t="shared" si="22"/>
        <v>7.3852334536225568E-3</v>
      </c>
      <c r="Q68">
        <f t="shared" si="19"/>
        <v>0</v>
      </c>
      <c r="R68">
        <f t="shared" si="23"/>
        <v>135.40533366748033</v>
      </c>
      <c r="S68">
        <f t="shared" si="24"/>
        <v>0</v>
      </c>
      <c r="T68">
        <f t="shared" si="25"/>
        <v>82.815750194816687</v>
      </c>
      <c r="U68">
        <f t="shared" si="26"/>
        <v>0</v>
      </c>
      <c r="V68">
        <f t="shared" si="27"/>
        <v>7.3852334536225568E-3</v>
      </c>
      <c r="W68">
        <f t="shared" si="20"/>
        <v>76</v>
      </c>
    </row>
    <row r="69" spans="1:23" x14ac:dyDescent="0.3">
      <c r="A69">
        <v>3602</v>
      </c>
      <c r="B69" t="str">
        <v>Neko no Youna Nanika</v>
      </c>
      <c r="C69">
        <v>0.703125</v>
      </c>
      <c r="D69">
        <v>16.6666666666666</v>
      </c>
      <c r="E69">
        <v>3.9029062000000003E-2</v>
      </c>
      <c r="F69">
        <v>7</v>
      </c>
      <c r="G69">
        <f t="shared" si="15"/>
        <v>9.8124727431312692E-3</v>
      </c>
      <c r="H69">
        <f t="shared" si="16"/>
        <v>4.5871559633027404E-3</v>
      </c>
      <c r="I69">
        <f t="shared" si="17"/>
        <v>2.0809171408046053E-2</v>
      </c>
      <c r="J69">
        <f t="shared" si="18"/>
        <v>9.8099669263972192E-3</v>
      </c>
      <c r="K69">
        <f t="shared" si="21"/>
        <v>2.4531181857828173E-3</v>
      </c>
      <c r="L69">
        <f t="shared" si="21"/>
        <v>1.1467889908256851E-3</v>
      </c>
      <c r="M69">
        <f t="shared" si="21"/>
        <v>5.2022928520115133E-3</v>
      </c>
      <c r="N69">
        <f t="shared" si="21"/>
        <v>2.4524917315993048E-3</v>
      </c>
      <c r="P69">
        <f t="shared" si="22"/>
        <v>1.125469176021932E-2</v>
      </c>
      <c r="Q69">
        <f t="shared" si="19"/>
        <v>0</v>
      </c>
      <c r="R69">
        <f t="shared" si="23"/>
        <v>88.851833644577169</v>
      </c>
      <c r="S69">
        <f t="shared" si="24"/>
        <v>0</v>
      </c>
      <c r="T69">
        <f t="shared" si="25"/>
        <v>126.20667270535559</v>
      </c>
      <c r="U69">
        <f t="shared" si="26"/>
        <v>0</v>
      </c>
      <c r="V69">
        <f t="shared" si="27"/>
        <v>1.125469176021932E-2</v>
      </c>
      <c r="W69">
        <f t="shared" si="20"/>
        <v>29</v>
      </c>
    </row>
    <row r="70" spans="1:23" x14ac:dyDescent="0.3">
      <c r="A70">
        <v>3340</v>
      </c>
      <c r="B70" t="str">
        <v>Okaeri Alice</v>
      </c>
      <c r="C70">
        <v>0.703125</v>
      </c>
      <c r="D70">
        <v>16.6666666666666</v>
      </c>
      <c r="E70">
        <v>3.0301695E-2</v>
      </c>
      <c r="F70">
        <v>7</v>
      </c>
      <c r="G70">
        <f t="shared" si="15"/>
        <v>9.8124727431312692E-3</v>
      </c>
      <c r="H70">
        <f t="shared" si="16"/>
        <v>4.5871559633027404E-3</v>
      </c>
      <c r="I70">
        <f t="shared" si="17"/>
        <v>1.6155990764249777E-2</v>
      </c>
      <c r="J70">
        <f t="shared" si="18"/>
        <v>9.8099669263972192E-3</v>
      </c>
      <c r="K70">
        <f t="shared" si="21"/>
        <v>2.4531181857828173E-3</v>
      </c>
      <c r="L70">
        <f t="shared" si="21"/>
        <v>1.1467889908256851E-3</v>
      </c>
      <c r="M70">
        <f t="shared" si="21"/>
        <v>4.0389976910624441E-3</v>
      </c>
      <c r="N70">
        <f t="shared" si="21"/>
        <v>2.4524917315993048E-3</v>
      </c>
      <c r="P70">
        <f t="shared" si="22"/>
        <v>1.009139659927025E-2</v>
      </c>
      <c r="Q70">
        <f t="shared" si="19"/>
        <v>0</v>
      </c>
      <c r="R70">
        <f t="shared" si="23"/>
        <v>99.094311690446744</v>
      </c>
      <c r="S70">
        <f t="shared" si="24"/>
        <v>0</v>
      </c>
      <c r="T70">
        <f t="shared" si="25"/>
        <v>113.16183640370265</v>
      </c>
      <c r="U70">
        <f t="shared" si="26"/>
        <v>0</v>
      </c>
      <c r="V70">
        <f t="shared" si="27"/>
        <v>1.009139659927025E-2</v>
      </c>
      <c r="W70">
        <f t="shared" si="20"/>
        <v>40</v>
      </c>
    </row>
    <row r="71" spans="1:23" x14ac:dyDescent="0.3">
      <c r="A71">
        <v>1251</v>
      </c>
      <c r="B71" t="str">
        <v>Majo Taisen</v>
      </c>
      <c r="C71">
        <v>0.703125</v>
      </c>
      <c r="D71">
        <v>16.6666666666666</v>
      </c>
      <c r="E71">
        <v>2.7720193000000001E-2</v>
      </c>
      <c r="F71">
        <v>7.99</v>
      </c>
      <c r="G71">
        <f t="shared" si="15"/>
        <v>9.8124727431312692E-3</v>
      </c>
      <c r="H71">
        <f t="shared" si="16"/>
        <v>4.5871559633027404E-3</v>
      </c>
      <c r="I71">
        <f t="shared" si="17"/>
        <v>1.477960827244883E-2</v>
      </c>
      <c r="J71">
        <f t="shared" si="18"/>
        <v>1.1197376534559111E-2</v>
      </c>
      <c r="K71">
        <f t="shared" si="21"/>
        <v>2.4531181857828173E-3</v>
      </c>
      <c r="L71">
        <f t="shared" si="21"/>
        <v>1.1467889908256851E-3</v>
      </c>
      <c r="M71">
        <f t="shared" si="21"/>
        <v>3.6949020681122076E-3</v>
      </c>
      <c r="N71">
        <f t="shared" si="21"/>
        <v>2.7993441336397777E-3</v>
      </c>
      <c r="P71">
        <f t="shared" si="22"/>
        <v>1.0094153378360487E-2</v>
      </c>
      <c r="Q71">
        <f t="shared" si="19"/>
        <v>0</v>
      </c>
      <c r="R71">
        <f t="shared" si="23"/>
        <v>99.067248387939841</v>
      </c>
      <c r="S71">
        <f t="shared" si="24"/>
        <v>0</v>
      </c>
      <c r="T71">
        <f t="shared" si="25"/>
        <v>113.19275008164024</v>
      </c>
      <c r="U71">
        <f t="shared" si="26"/>
        <v>0</v>
      </c>
      <c r="V71">
        <f t="shared" si="27"/>
        <v>1.0094153378360487E-2</v>
      </c>
      <c r="W71">
        <f t="shared" si="20"/>
        <v>39</v>
      </c>
    </row>
    <row r="72" spans="1:23" x14ac:dyDescent="0.3">
      <c r="A72">
        <v>5766</v>
      </c>
      <c r="B72" t="str">
        <v>This Crossdressing Boyâ€™s Reflection Gave Him Away</v>
      </c>
      <c r="C72">
        <v>0.703125</v>
      </c>
      <c r="D72">
        <v>16.6666666666666</v>
      </c>
      <c r="E72">
        <v>2.1392985950442301E-2</v>
      </c>
      <c r="F72">
        <v>7</v>
      </c>
      <c r="G72">
        <f t="shared" si="15"/>
        <v>9.8124727431312692E-3</v>
      </c>
      <c r="H72">
        <f t="shared" si="16"/>
        <v>4.5871559633027404E-3</v>
      </c>
      <c r="I72">
        <f t="shared" si="17"/>
        <v>1.1406123764201016E-2</v>
      </c>
      <c r="J72">
        <f t="shared" si="18"/>
        <v>9.8099669263972192E-3</v>
      </c>
      <c r="K72">
        <f t="shared" si="21"/>
        <v>2.4531181857828173E-3</v>
      </c>
      <c r="L72">
        <f t="shared" si="21"/>
        <v>1.1467889908256851E-3</v>
      </c>
      <c r="M72">
        <f t="shared" si="21"/>
        <v>2.8515309410502539E-3</v>
      </c>
      <c r="N72">
        <f t="shared" si="21"/>
        <v>2.4524917315993048E-3</v>
      </c>
      <c r="P72">
        <f t="shared" si="22"/>
        <v>8.9039298492580611E-3</v>
      </c>
      <c r="Q72">
        <f t="shared" si="19"/>
        <v>0</v>
      </c>
      <c r="R72">
        <f t="shared" si="23"/>
        <v>112.30995941453061</v>
      </c>
      <c r="S72">
        <f t="shared" si="24"/>
        <v>0</v>
      </c>
      <c r="T72">
        <f t="shared" si="25"/>
        <v>99.845947291839465</v>
      </c>
      <c r="U72">
        <f t="shared" si="26"/>
        <v>0</v>
      </c>
      <c r="V72">
        <f t="shared" si="27"/>
        <v>8.9039298492580611E-3</v>
      </c>
      <c r="W72">
        <f t="shared" si="20"/>
        <v>57</v>
      </c>
    </row>
    <row r="73" spans="1:23" x14ac:dyDescent="0.3">
      <c r="A73">
        <v>6943</v>
      </c>
      <c r="B73" t="str">
        <v>Mayuri-chan Who Quickly Gives Up</v>
      </c>
      <c r="C73">
        <v>0.703125</v>
      </c>
      <c r="D73">
        <v>16.6666666666666</v>
      </c>
      <c r="E73">
        <v>2.0448841168678501E-2</v>
      </c>
      <c r="F73">
        <v>7.9</v>
      </c>
      <c r="G73">
        <f t="shared" si="15"/>
        <v>9.8124727431312692E-3</v>
      </c>
      <c r="H73">
        <f t="shared" si="16"/>
        <v>4.5871559633027404E-3</v>
      </c>
      <c r="I73">
        <f t="shared" si="17"/>
        <v>1.0902732967933988E-2</v>
      </c>
      <c r="J73">
        <f t="shared" si="18"/>
        <v>1.1071248388362575E-2</v>
      </c>
      <c r="K73">
        <f t="shared" si="21"/>
        <v>2.4531181857828173E-3</v>
      </c>
      <c r="L73">
        <f t="shared" si="21"/>
        <v>1.1467889908256851E-3</v>
      </c>
      <c r="M73">
        <f t="shared" si="21"/>
        <v>2.7256832419834971E-3</v>
      </c>
      <c r="N73">
        <f t="shared" si="21"/>
        <v>2.7678120970906438E-3</v>
      </c>
      <c r="P73">
        <f t="shared" si="22"/>
        <v>9.0934025156826429E-3</v>
      </c>
      <c r="Q73">
        <f t="shared" si="19"/>
        <v>0</v>
      </c>
      <c r="R73">
        <f t="shared" si="23"/>
        <v>109.96983783302045</v>
      </c>
      <c r="S73">
        <f t="shared" si="24"/>
        <v>0</v>
      </c>
      <c r="T73">
        <f t="shared" si="25"/>
        <v>101.97063584906675</v>
      </c>
      <c r="U73">
        <f t="shared" si="26"/>
        <v>0</v>
      </c>
      <c r="V73">
        <f t="shared" si="27"/>
        <v>9.0934025156826429E-3</v>
      </c>
      <c r="W73">
        <f t="shared" si="20"/>
        <v>54</v>
      </c>
    </row>
    <row r="74" spans="1:23" x14ac:dyDescent="0.3">
      <c r="A74">
        <v>1747</v>
      </c>
      <c r="B74" t="str">
        <v>Onnanoko wa Otoko no Tame no Kisekae Ningyouja Nenda yo</v>
      </c>
      <c r="C74">
        <v>0.703125</v>
      </c>
      <c r="D74">
        <v>16.6666666666666</v>
      </c>
      <c r="E74">
        <v>1.6755271340359899E-2</v>
      </c>
      <c r="F74">
        <v>7</v>
      </c>
      <c r="G74">
        <f t="shared" si="15"/>
        <v>9.8124727431312692E-3</v>
      </c>
      <c r="H74">
        <f t="shared" si="16"/>
        <v>4.5871559633027404E-3</v>
      </c>
      <c r="I74">
        <f t="shared" si="17"/>
        <v>8.9334279494052565E-3</v>
      </c>
      <c r="J74">
        <f t="shared" si="18"/>
        <v>9.8099669263972192E-3</v>
      </c>
      <c r="K74">
        <f t="shared" si="21"/>
        <v>2.4531181857828173E-3</v>
      </c>
      <c r="L74">
        <f t="shared" si="21"/>
        <v>1.1467889908256851E-3</v>
      </c>
      <c r="M74">
        <f t="shared" si="21"/>
        <v>2.2333569873513141E-3</v>
      </c>
      <c r="N74">
        <f t="shared" si="21"/>
        <v>2.4524917315993048E-3</v>
      </c>
      <c r="P74">
        <f t="shared" si="22"/>
        <v>8.2857558955591222E-3</v>
      </c>
      <c r="Q74">
        <f t="shared" si="19"/>
        <v>0</v>
      </c>
      <c r="R74">
        <f t="shared" si="23"/>
        <v>120.68904908675451</v>
      </c>
      <c r="S74">
        <f t="shared" si="24"/>
        <v>0</v>
      </c>
      <c r="T74">
        <f t="shared" si="25"/>
        <v>92.913933558223249</v>
      </c>
      <c r="U74">
        <f t="shared" si="26"/>
        <v>0</v>
      </c>
      <c r="V74">
        <f t="shared" si="27"/>
        <v>8.2857558955591222E-3</v>
      </c>
      <c r="W74">
        <f t="shared" si="20"/>
        <v>61</v>
      </c>
    </row>
    <row r="75" spans="1:23" x14ac:dyDescent="0.3">
      <c r="A75">
        <v>5272</v>
      </c>
      <c r="B75" t="str">
        <v>Hatsukoi Maze</v>
      </c>
      <c r="C75">
        <v>0.703125</v>
      </c>
      <c r="D75">
        <v>16.6666666666666</v>
      </c>
      <c r="E75">
        <v>1.4542193673796E-2</v>
      </c>
      <c r="F75">
        <v>7.31</v>
      </c>
      <c r="G75">
        <f t="shared" si="15"/>
        <v>9.8124727431312692E-3</v>
      </c>
      <c r="H75">
        <f t="shared" si="16"/>
        <v>4.5871559633027404E-3</v>
      </c>
      <c r="I75">
        <f t="shared" si="17"/>
        <v>7.7534786976695439E-3</v>
      </c>
      <c r="J75">
        <f t="shared" si="18"/>
        <v>1.0244408318851952E-2</v>
      </c>
      <c r="K75">
        <f t="shared" si="21"/>
        <v>2.4531181857828173E-3</v>
      </c>
      <c r="L75">
        <f t="shared" si="21"/>
        <v>1.1467889908256851E-3</v>
      </c>
      <c r="M75">
        <f t="shared" si="21"/>
        <v>1.938369674417386E-3</v>
      </c>
      <c r="N75">
        <f t="shared" si="21"/>
        <v>2.5611020797129879E-3</v>
      </c>
      <c r="P75">
        <f t="shared" si="22"/>
        <v>8.0993789307388757E-3</v>
      </c>
      <c r="Q75">
        <f t="shared" si="19"/>
        <v>0</v>
      </c>
      <c r="R75">
        <f t="shared" si="23"/>
        <v>123.46625692555098</v>
      </c>
      <c r="S75">
        <f t="shared" si="24"/>
        <v>0</v>
      </c>
      <c r="T75">
        <f t="shared" si="25"/>
        <v>90.823959252394005</v>
      </c>
      <c r="U75">
        <f t="shared" si="26"/>
        <v>0</v>
      </c>
      <c r="V75">
        <f t="shared" si="27"/>
        <v>8.0993789307388757E-3</v>
      </c>
      <c r="W75">
        <f t="shared" si="20"/>
        <v>63</v>
      </c>
    </row>
    <row r="76" spans="1:23" x14ac:dyDescent="0.3">
      <c r="A76">
        <v>5531</v>
      </c>
      <c r="B76" t="str">
        <v>I Brought Home a Succubus who Failed to Find a Job</v>
      </c>
      <c r="C76">
        <v>0.703125</v>
      </c>
      <c r="D76">
        <v>16.6666666666666</v>
      </c>
      <c r="E76">
        <v>1.1903427492359101E-2</v>
      </c>
      <c r="F76">
        <v>7</v>
      </c>
      <c r="G76">
        <f t="shared" si="15"/>
        <v>9.8124727431312692E-3</v>
      </c>
      <c r="H76">
        <f t="shared" si="16"/>
        <v>4.5871559633027404E-3</v>
      </c>
      <c r="I76">
        <f t="shared" si="17"/>
        <v>6.3465645941413679E-3</v>
      </c>
      <c r="J76">
        <f t="shared" si="18"/>
        <v>9.8099669263972192E-3</v>
      </c>
      <c r="K76">
        <f t="shared" si="21"/>
        <v>2.4531181857828173E-3</v>
      </c>
      <c r="L76">
        <f t="shared" si="21"/>
        <v>1.1467889908256851E-3</v>
      </c>
      <c r="M76">
        <f t="shared" si="21"/>
        <v>1.586641148535342E-3</v>
      </c>
      <c r="N76">
        <f t="shared" si="21"/>
        <v>2.4524917315993048E-3</v>
      </c>
      <c r="P76">
        <f t="shared" si="22"/>
        <v>7.639040056743149E-3</v>
      </c>
      <c r="Q76">
        <f t="shared" si="19"/>
        <v>0</v>
      </c>
      <c r="R76">
        <f t="shared" si="23"/>
        <v>130.90650036810297</v>
      </c>
      <c r="S76">
        <f t="shared" si="24"/>
        <v>0</v>
      </c>
      <c r="T76">
        <f t="shared" si="25"/>
        <v>85.661859850499908</v>
      </c>
      <c r="U76">
        <f t="shared" si="26"/>
        <v>0</v>
      </c>
      <c r="V76">
        <f t="shared" si="27"/>
        <v>7.639040056743149E-3</v>
      </c>
      <c r="W76">
        <f t="shared" si="20"/>
        <v>72</v>
      </c>
    </row>
    <row r="77" spans="1:23" x14ac:dyDescent="0.3">
      <c r="A77">
        <v>2546</v>
      </c>
      <c r="B77" t="str">
        <v>Out (Mizuta Makoto)</v>
      </c>
      <c r="C77">
        <v>0.703125</v>
      </c>
      <c r="D77">
        <v>16.6666666666666</v>
      </c>
      <c r="E77">
        <v>1.1574820596630999E-2</v>
      </c>
      <c r="F77">
        <v>7.33</v>
      </c>
      <c r="G77">
        <f t="shared" si="15"/>
        <v>9.8124727431312692E-3</v>
      </c>
      <c r="H77">
        <f t="shared" si="16"/>
        <v>4.5871559633027404E-3</v>
      </c>
      <c r="I77">
        <f t="shared" si="17"/>
        <v>6.1713608646981142E-3</v>
      </c>
      <c r="J77">
        <f t="shared" si="18"/>
        <v>1.0272436795784516E-2</v>
      </c>
      <c r="K77">
        <f t="shared" si="21"/>
        <v>2.4531181857828173E-3</v>
      </c>
      <c r="L77">
        <f t="shared" si="21"/>
        <v>1.1467889908256851E-3</v>
      </c>
      <c r="M77">
        <f t="shared" si="21"/>
        <v>1.5428402161745285E-3</v>
      </c>
      <c r="N77">
        <f t="shared" si="21"/>
        <v>2.5681091989461289E-3</v>
      </c>
      <c r="P77">
        <f t="shared" si="22"/>
        <v>7.7108565917291608E-3</v>
      </c>
      <c r="Q77">
        <f t="shared" si="19"/>
        <v>0</v>
      </c>
      <c r="R77">
        <f t="shared" si="23"/>
        <v>129.68727768489731</v>
      </c>
      <c r="S77">
        <f t="shared" si="24"/>
        <v>0</v>
      </c>
      <c r="T77">
        <f t="shared" si="25"/>
        <v>86.467188518660222</v>
      </c>
      <c r="U77">
        <f t="shared" si="26"/>
        <v>0</v>
      </c>
      <c r="V77">
        <f t="shared" si="27"/>
        <v>7.7108565917291608E-3</v>
      </c>
      <c r="W77">
        <f t="shared" si="20"/>
        <v>69</v>
      </c>
    </row>
    <row r="78" spans="1:23" x14ac:dyDescent="0.3">
      <c r="A78">
        <v>7121</v>
      </c>
      <c r="B78" t="str">
        <v>Yuizaki-san wa Nageru!</v>
      </c>
      <c r="C78">
        <v>0.703125</v>
      </c>
      <c r="D78">
        <v>16.6666666666666</v>
      </c>
      <c r="E78">
        <v>1.0242657836067801E-2</v>
      </c>
      <c r="F78">
        <v>6.49</v>
      </c>
      <c r="G78">
        <f t="shared" si="15"/>
        <v>9.8124727431312692E-3</v>
      </c>
      <c r="H78">
        <f t="shared" si="16"/>
        <v>4.5871559633027404E-3</v>
      </c>
      <c r="I78">
        <f t="shared" si="17"/>
        <v>5.4610900611626514E-3</v>
      </c>
      <c r="J78">
        <f t="shared" si="18"/>
        <v>9.09524076461685E-3</v>
      </c>
      <c r="K78">
        <f t="shared" si="21"/>
        <v>2.4531181857828173E-3</v>
      </c>
      <c r="L78">
        <f t="shared" si="21"/>
        <v>1.1467889908256851E-3</v>
      </c>
      <c r="M78">
        <f t="shared" si="21"/>
        <v>1.3652725152906628E-3</v>
      </c>
      <c r="N78">
        <f t="shared" si="21"/>
        <v>2.2738101911542125E-3</v>
      </c>
      <c r="P78">
        <f t="shared" si="22"/>
        <v>7.2389898830533773E-3</v>
      </c>
      <c r="Q78">
        <f t="shared" si="19"/>
        <v>0</v>
      </c>
      <c r="R78">
        <f t="shared" si="23"/>
        <v>138.14082021871874</v>
      </c>
      <c r="S78">
        <f t="shared" si="24"/>
        <v>0</v>
      </c>
      <c r="T78">
        <f t="shared" si="25"/>
        <v>81.175819502860762</v>
      </c>
      <c r="U78">
        <f t="shared" si="26"/>
        <v>0</v>
      </c>
      <c r="V78">
        <f t="shared" si="27"/>
        <v>7.2389898830533773E-3</v>
      </c>
      <c r="W78">
        <f t="shared" si="20"/>
        <v>79</v>
      </c>
    </row>
    <row r="79" spans="1:23" x14ac:dyDescent="0.3">
      <c r="A79">
        <v>6242</v>
      </c>
      <c r="B79" t="str">
        <v>I Want to Listen to xx</v>
      </c>
      <c r="C79">
        <v>0.703125</v>
      </c>
      <c r="D79">
        <v>16.6666666666666</v>
      </c>
      <c r="E79">
        <v>9.2893999999999997E-3</v>
      </c>
      <c r="F79">
        <v>0</v>
      </c>
      <c r="G79">
        <f t="shared" si="15"/>
        <v>9.8124727431312692E-3</v>
      </c>
      <c r="H79">
        <f t="shared" si="16"/>
        <v>4.5871559633027404E-3</v>
      </c>
      <c r="I79">
        <f t="shared" si="17"/>
        <v>4.9528404468932143E-3</v>
      </c>
      <c r="J79">
        <f t="shared" si="18"/>
        <v>0</v>
      </c>
      <c r="K79">
        <f t="shared" si="21"/>
        <v>2.4531181857828173E-3</v>
      </c>
      <c r="L79">
        <f t="shared" si="21"/>
        <v>1.1467889908256851E-3</v>
      </c>
      <c r="M79">
        <f t="shared" si="21"/>
        <v>1.2382101117233036E-3</v>
      </c>
      <c r="N79">
        <f t="shared" si="21"/>
        <v>0</v>
      </c>
      <c r="P79">
        <f t="shared" si="22"/>
        <v>4.8381172883318058E-3</v>
      </c>
      <c r="Q79">
        <f t="shared" si="19"/>
        <v>0</v>
      </c>
      <c r="R79">
        <f t="shared" si="23"/>
        <v>206.69197136078583</v>
      </c>
      <c r="S79">
        <f t="shared" si="24"/>
        <v>0</v>
      </c>
      <c r="T79">
        <f t="shared" si="25"/>
        <v>54.253168201091263</v>
      </c>
      <c r="U79">
        <f t="shared" si="26"/>
        <v>0</v>
      </c>
      <c r="V79">
        <f t="shared" si="27"/>
        <v>4.8381172883318058E-3</v>
      </c>
      <c r="W79">
        <f t="shared" si="20"/>
        <v>100</v>
      </c>
    </row>
    <row r="80" spans="1:23" x14ac:dyDescent="0.3">
      <c r="A80">
        <v>8124</v>
      </c>
      <c r="B80" t="str">
        <v>Mahouka Koukou no Rettousei â€“ Kyuukousenhen</v>
      </c>
      <c r="C80">
        <v>0.703125</v>
      </c>
      <c r="D80">
        <v>16.6666666666666</v>
      </c>
      <c r="E80">
        <v>6.893883E-3</v>
      </c>
      <c r="F80">
        <v>8</v>
      </c>
      <c r="G80">
        <f t="shared" si="15"/>
        <v>9.8124727431312692E-3</v>
      </c>
      <c r="H80">
        <f t="shared" si="16"/>
        <v>4.5871559633027404E-3</v>
      </c>
      <c r="I80">
        <f t="shared" si="17"/>
        <v>3.6756197987544443E-3</v>
      </c>
      <c r="J80">
        <f t="shared" si="18"/>
        <v>1.1211390773025394E-2</v>
      </c>
      <c r="K80">
        <f t="shared" si="21"/>
        <v>2.4531181857828173E-3</v>
      </c>
      <c r="L80">
        <f t="shared" si="21"/>
        <v>1.1467889908256851E-3</v>
      </c>
      <c r="M80">
        <f t="shared" si="21"/>
        <v>9.1890494968861107E-4</v>
      </c>
      <c r="N80">
        <f t="shared" si="21"/>
        <v>2.8028476932563484E-3</v>
      </c>
      <c r="P80">
        <f t="shared" si="22"/>
        <v>7.3216598195534627E-3</v>
      </c>
      <c r="Q80">
        <f t="shared" si="19"/>
        <v>0</v>
      </c>
      <c r="R80">
        <f t="shared" si="23"/>
        <v>136.58105192614494</v>
      </c>
      <c r="S80">
        <f t="shared" si="24"/>
        <v>0</v>
      </c>
      <c r="T80">
        <f t="shared" si="25"/>
        <v>82.102854897585388</v>
      </c>
      <c r="U80">
        <f t="shared" si="26"/>
        <v>0</v>
      </c>
      <c r="V80">
        <f t="shared" si="27"/>
        <v>7.3216598195534627E-3</v>
      </c>
      <c r="W80">
        <f t="shared" si="20"/>
        <v>77</v>
      </c>
    </row>
    <row r="81" spans="1:23" x14ac:dyDescent="0.3">
      <c r="A81">
        <v>6774</v>
      </c>
      <c r="B81" t="str">
        <v>Parasol Alliance</v>
      </c>
      <c r="C81">
        <v>0.703125</v>
      </c>
      <c r="D81">
        <v>16.6666666666666</v>
      </c>
      <c r="E81">
        <v>3.8195E-3</v>
      </c>
      <c r="F81">
        <v>8</v>
      </c>
      <c r="G81">
        <f t="shared" si="15"/>
        <v>9.8124727431312692E-3</v>
      </c>
      <c r="H81">
        <f t="shared" si="16"/>
        <v>4.5871559633027404E-3</v>
      </c>
      <c r="I81">
        <f t="shared" si="17"/>
        <v>2.0364473579465446E-3</v>
      </c>
      <c r="J81">
        <f t="shared" si="18"/>
        <v>1.1211390773025394E-2</v>
      </c>
      <c r="K81">
        <f t="shared" si="21"/>
        <v>2.4531181857828173E-3</v>
      </c>
      <c r="L81">
        <f t="shared" si="21"/>
        <v>1.1467889908256851E-3</v>
      </c>
      <c r="M81">
        <f t="shared" si="21"/>
        <v>5.0911183948663616E-4</v>
      </c>
      <c r="N81">
        <f t="shared" si="21"/>
        <v>2.8028476932563484E-3</v>
      </c>
      <c r="P81">
        <f t="shared" si="22"/>
        <v>6.9118667093514864E-3</v>
      </c>
      <c r="Q81">
        <f t="shared" si="19"/>
        <v>0</v>
      </c>
      <c r="R81">
        <f t="shared" si="23"/>
        <v>144.67871590275885</v>
      </c>
      <c r="S81">
        <f t="shared" si="24"/>
        <v>0</v>
      </c>
      <c r="T81">
        <f t="shared" si="25"/>
        <v>77.507560238430486</v>
      </c>
      <c r="U81">
        <f t="shared" si="26"/>
        <v>0</v>
      </c>
      <c r="V81">
        <f t="shared" si="27"/>
        <v>6.9118667093514864E-3</v>
      </c>
      <c r="W81">
        <f t="shared" si="20"/>
        <v>81</v>
      </c>
    </row>
    <row r="82" spans="1:23" x14ac:dyDescent="0.3">
      <c r="A82">
        <v>7697</v>
      </c>
      <c r="B82" t="str">
        <v>Satoko to Nada</v>
      </c>
      <c r="C82">
        <v>0.703125</v>
      </c>
      <c r="D82">
        <v>16.6666666666666</v>
      </c>
      <c r="E82">
        <v>1.7467380000000001E-3</v>
      </c>
      <c r="F82">
        <v>8</v>
      </c>
      <c r="G82">
        <f t="shared" si="15"/>
        <v>9.8124727431312692E-3</v>
      </c>
      <c r="H82">
        <f t="shared" si="16"/>
        <v>4.5871559633027404E-3</v>
      </c>
      <c r="I82">
        <f t="shared" si="17"/>
        <v>9.3131037704538078E-4</v>
      </c>
      <c r="J82">
        <f t="shared" si="18"/>
        <v>1.1211390773025394E-2</v>
      </c>
      <c r="K82">
        <f t="shared" si="21"/>
        <v>2.4531181857828173E-3</v>
      </c>
      <c r="L82">
        <f t="shared" si="21"/>
        <v>1.1467889908256851E-3</v>
      </c>
      <c r="M82">
        <f t="shared" si="21"/>
        <v>2.328275942613452E-4</v>
      </c>
      <c r="N82">
        <f t="shared" si="21"/>
        <v>2.8028476932563484E-3</v>
      </c>
      <c r="P82">
        <f t="shared" si="22"/>
        <v>6.6355824641261959E-3</v>
      </c>
      <c r="Q82">
        <f t="shared" si="19"/>
        <v>0</v>
      </c>
      <c r="R82">
        <f t="shared" si="23"/>
        <v>150.70267085162132</v>
      </c>
      <c r="S82">
        <f t="shared" si="24"/>
        <v>0</v>
      </c>
      <c r="T82">
        <f t="shared" si="25"/>
        <v>74.409393175868928</v>
      </c>
      <c r="U82">
        <f t="shared" si="26"/>
        <v>0</v>
      </c>
      <c r="V82">
        <f t="shared" si="27"/>
        <v>6.6355824641261959E-3</v>
      </c>
      <c r="W82">
        <f t="shared" si="20"/>
        <v>85</v>
      </c>
    </row>
    <row r="83" spans="1:23" x14ac:dyDescent="0.3">
      <c r="A83">
        <v>3746</v>
      </c>
      <c r="B83" t="str">
        <v>Shirogane x Kaguya â€“ Telework</v>
      </c>
      <c r="C83">
        <v>0.703125</v>
      </c>
      <c r="D83">
        <v>0</v>
      </c>
      <c r="E83">
        <v>0.127850182883155</v>
      </c>
      <c r="F83">
        <v>7</v>
      </c>
      <c r="G83">
        <f t="shared" si="15"/>
        <v>9.8124727431312692E-3</v>
      </c>
      <c r="H83">
        <f t="shared" si="16"/>
        <v>0</v>
      </c>
      <c r="I83">
        <f t="shared" si="17"/>
        <v>6.8166034073932083E-2</v>
      </c>
      <c r="J83">
        <f t="shared" si="18"/>
        <v>9.8099669263972192E-3</v>
      </c>
      <c r="K83">
        <f t="shared" si="21"/>
        <v>2.4531181857828173E-3</v>
      </c>
      <c r="L83">
        <f t="shared" si="21"/>
        <v>0</v>
      </c>
      <c r="M83">
        <f t="shared" si="21"/>
        <v>1.7041508518483021E-2</v>
      </c>
      <c r="N83">
        <f t="shared" si="21"/>
        <v>2.4524917315993048E-3</v>
      </c>
      <c r="P83">
        <f t="shared" si="22"/>
        <v>2.1947118435865144E-2</v>
      </c>
      <c r="Q83">
        <f t="shared" si="19"/>
        <v>0</v>
      </c>
      <c r="R83">
        <f t="shared" si="23"/>
        <v>45.564068145084534</v>
      </c>
      <c r="S83">
        <f t="shared" si="24"/>
        <v>0</v>
      </c>
      <c r="T83">
        <f t="shared" si="25"/>
        <v>246.10827664345837</v>
      </c>
      <c r="U83">
        <f t="shared" si="26"/>
        <v>0</v>
      </c>
      <c r="V83">
        <f t="shared" si="27"/>
        <v>2.1947118435865144E-2</v>
      </c>
      <c r="W83">
        <f t="shared" si="20"/>
        <v>3</v>
      </c>
    </row>
    <row r="84" spans="1:23" x14ac:dyDescent="0.3">
      <c r="A84">
        <v>5581</v>
      </c>
      <c r="B84" t="str">
        <v>Tsurikomachi</v>
      </c>
      <c r="C84">
        <v>0.703125</v>
      </c>
      <c r="D84">
        <v>0</v>
      </c>
      <c r="E84">
        <v>2.3507770000000001E-2</v>
      </c>
      <c r="F84">
        <v>7</v>
      </c>
      <c r="G84">
        <f t="shared" si="15"/>
        <v>9.8124727431312692E-3</v>
      </c>
      <c r="H84">
        <f t="shared" si="16"/>
        <v>0</v>
      </c>
      <c r="I84">
        <f t="shared" si="17"/>
        <v>1.2533665691246249E-2</v>
      </c>
      <c r="J84">
        <f t="shared" si="18"/>
        <v>9.8099669263972192E-3</v>
      </c>
      <c r="K84">
        <f t="shared" si="21"/>
        <v>2.4531181857828173E-3</v>
      </c>
      <c r="L84">
        <f t="shared" si="21"/>
        <v>0</v>
      </c>
      <c r="M84">
        <f t="shared" si="21"/>
        <v>3.1334164228115622E-3</v>
      </c>
      <c r="N84">
        <f t="shared" si="21"/>
        <v>2.4524917315993048E-3</v>
      </c>
      <c r="P84">
        <f t="shared" si="22"/>
        <v>8.0390263401936835E-3</v>
      </c>
      <c r="Q84">
        <f t="shared" si="19"/>
        <v>0</v>
      </c>
      <c r="R84">
        <f t="shared" si="23"/>
        <v>124.39317371062471</v>
      </c>
      <c r="S84">
        <f t="shared" si="24"/>
        <v>0</v>
      </c>
      <c r="T84">
        <f t="shared" si="25"/>
        <v>90.14718375252825</v>
      </c>
      <c r="U84">
        <f t="shared" si="26"/>
        <v>0</v>
      </c>
      <c r="V84">
        <f t="shared" si="27"/>
        <v>8.0390263401936835E-3</v>
      </c>
      <c r="W84">
        <f t="shared" si="20"/>
        <v>65</v>
      </c>
    </row>
    <row r="85" spans="1:23" x14ac:dyDescent="0.3">
      <c r="A85">
        <v>5342</v>
      </c>
      <c r="B85" t="str">
        <v>Karesen Joshikousei to Tokikake Ojisan</v>
      </c>
      <c r="C85">
        <v>0.703125</v>
      </c>
      <c r="D85">
        <v>0</v>
      </c>
      <c r="E85">
        <v>1.6602153075573101E-2</v>
      </c>
      <c r="F85">
        <v>7.2</v>
      </c>
      <c r="G85">
        <f t="shared" si="15"/>
        <v>9.8124727431312692E-3</v>
      </c>
      <c r="H85">
        <f t="shared" si="16"/>
        <v>0</v>
      </c>
      <c r="I85">
        <f t="shared" si="17"/>
        <v>8.8517897020486836E-3</v>
      </c>
      <c r="J85">
        <f t="shared" si="18"/>
        <v>1.0090251695722854E-2</v>
      </c>
      <c r="K85">
        <f t="shared" si="21"/>
        <v>2.4531181857828173E-3</v>
      </c>
      <c r="L85">
        <f t="shared" si="21"/>
        <v>0</v>
      </c>
      <c r="M85">
        <f t="shared" si="21"/>
        <v>2.2129474255121709E-3</v>
      </c>
      <c r="N85">
        <f t="shared" si="21"/>
        <v>2.5225629239307135E-3</v>
      </c>
      <c r="P85">
        <f t="shared" si="22"/>
        <v>7.1886285352257013E-3</v>
      </c>
      <c r="Q85">
        <f t="shared" si="19"/>
        <v>0</v>
      </c>
      <c r="R85">
        <f t="shared" si="23"/>
        <v>139.10859284212597</v>
      </c>
      <c r="S85">
        <f t="shared" si="24"/>
        <v>0</v>
      </c>
      <c r="T85">
        <f t="shared" si="25"/>
        <v>80.611082744386962</v>
      </c>
      <c r="U85">
        <f t="shared" si="26"/>
        <v>0</v>
      </c>
      <c r="V85">
        <f t="shared" si="27"/>
        <v>7.1886285352257013E-3</v>
      </c>
      <c r="W85">
        <f t="shared" si="20"/>
        <v>80</v>
      </c>
    </row>
    <row r="86" spans="1:23" x14ac:dyDescent="0.3">
      <c r="A86">
        <v>3386</v>
      </c>
      <c r="B86" t="str">
        <v>The Boy Who Gets Cuter and Cuter</v>
      </c>
      <c r="C86">
        <v>0.703125</v>
      </c>
      <c r="D86">
        <v>0</v>
      </c>
      <c r="E86">
        <v>1.4012093E-2</v>
      </c>
      <c r="F86">
        <v>7</v>
      </c>
      <c r="G86">
        <f t="shared" si="15"/>
        <v>9.8124727431312692E-3</v>
      </c>
      <c r="H86">
        <f t="shared" si="16"/>
        <v>0</v>
      </c>
      <c r="I86">
        <f t="shared" si="17"/>
        <v>7.470844290915375E-3</v>
      </c>
      <c r="J86">
        <f t="shared" si="18"/>
        <v>9.8099669263972192E-3</v>
      </c>
      <c r="K86">
        <f t="shared" si="21"/>
        <v>2.4531181857828173E-3</v>
      </c>
      <c r="L86">
        <f t="shared" si="21"/>
        <v>0</v>
      </c>
      <c r="M86">
        <f t="shared" si="21"/>
        <v>1.8677110727288438E-3</v>
      </c>
      <c r="N86">
        <f t="shared" si="21"/>
        <v>2.4524917315993048E-3</v>
      </c>
      <c r="P86">
        <f t="shared" si="22"/>
        <v>6.7733209901109656E-3</v>
      </c>
      <c r="Q86">
        <f t="shared" si="19"/>
        <v>0</v>
      </c>
      <c r="R86">
        <f t="shared" si="23"/>
        <v>147.63806432029403</v>
      </c>
      <c r="S86">
        <f t="shared" si="24"/>
        <v>0</v>
      </c>
      <c r="T86">
        <f t="shared" si="25"/>
        <v>75.953950897949014</v>
      </c>
      <c r="U86">
        <f t="shared" si="26"/>
        <v>0</v>
      </c>
      <c r="V86">
        <f t="shared" si="27"/>
        <v>6.7733209901109656E-3</v>
      </c>
      <c r="W86">
        <f t="shared" si="20"/>
        <v>83</v>
      </c>
    </row>
    <row r="87" spans="1:23" x14ac:dyDescent="0.3">
      <c r="A87">
        <v>6365</v>
      </c>
      <c r="B87" t="str">
        <v>The Wolf Lordâ€™s Lady</v>
      </c>
      <c r="C87">
        <v>0.703125</v>
      </c>
      <c r="D87">
        <v>0</v>
      </c>
      <c r="E87">
        <v>1.2602100303700301E-2</v>
      </c>
      <c r="F87">
        <v>7.12</v>
      </c>
      <c r="G87">
        <f t="shared" si="15"/>
        <v>9.8124727431312692E-3</v>
      </c>
      <c r="H87">
        <f t="shared" si="16"/>
        <v>0</v>
      </c>
      <c r="I87">
        <f t="shared" si="17"/>
        <v>6.7190768079716792E-3</v>
      </c>
      <c r="J87">
        <f t="shared" si="18"/>
        <v>9.9781377879925998E-3</v>
      </c>
      <c r="K87">
        <f t="shared" si="21"/>
        <v>2.4531181857828173E-3</v>
      </c>
      <c r="L87">
        <f t="shared" si="21"/>
        <v>0</v>
      </c>
      <c r="M87">
        <f t="shared" si="21"/>
        <v>1.6797692019929198E-3</v>
      </c>
      <c r="N87">
        <f t="shared" si="21"/>
        <v>2.4945344469981499E-3</v>
      </c>
      <c r="P87">
        <f t="shared" si="22"/>
        <v>6.6274218347738868E-3</v>
      </c>
      <c r="Q87">
        <f t="shared" si="19"/>
        <v>0</v>
      </c>
      <c r="R87">
        <f t="shared" si="23"/>
        <v>150.88823752745449</v>
      </c>
      <c r="S87">
        <f t="shared" si="24"/>
        <v>0</v>
      </c>
      <c r="T87">
        <f t="shared" si="25"/>
        <v>74.317882373114031</v>
      </c>
      <c r="U87">
        <f t="shared" si="26"/>
        <v>0</v>
      </c>
      <c r="V87">
        <f t="shared" si="27"/>
        <v>6.6274218347738868E-3</v>
      </c>
      <c r="W87">
        <f t="shared" si="20"/>
        <v>86</v>
      </c>
    </row>
    <row r="88" spans="1:23" x14ac:dyDescent="0.3">
      <c r="A88">
        <v>6363</v>
      </c>
      <c r="B88" t="str">
        <v>Itsuka, Tanshoku no Sora no Shita</v>
      </c>
      <c r="C88">
        <v>0.703125</v>
      </c>
      <c r="D88">
        <v>0</v>
      </c>
      <c r="E88">
        <v>4.8579369999999997E-3</v>
      </c>
      <c r="F88">
        <v>6</v>
      </c>
      <c r="G88">
        <f t="shared" si="15"/>
        <v>9.8124727431312692E-3</v>
      </c>
      <c r="H88">
        <f t="shared" si="16"/>
        <v>0</v>
      </c>
      <c r="I88">
        <f t="shared" si="17"/>
        <v>2.5901120483625508E-3</v>
      </c>
      <c r="J88">
        <f t="shared" si="18"/>
        <v>8.4085430797690448E-3</v>
      </c>
      <c r="K88">
        <f t="shared" si="21"/>
        <v>2.4531181857828173E-3</v>
      </c>
      <c r="L88">
        <f t="shared" si="21"/>
        <v>0</v>
      </c>
      <c r="M88">
        <f t="shared" si="21"/>
        <v>6.4752801209063771E-4</v>
      </c>
      <c r="N88">
        <f t="shared" si="21"/>
        <v>2.1021357699422612E-3</v>
      </c>
      <c r="P88">
        <f t="shared" si="22"/>
        <v>5.2027819678157165E-3</v>
      </c>
      <c r="Q88">
        <f t="shared" si="19"/>
        <v>0</v>
      </c>
      <c r="R88">
        <f t="shared" si="23"/>
        <v>192.20486389511925</v>
      </c>
      <c r="S88">
        <f t="shared" si="24"/>
        <v>0</v>
      </c>
      <c r="T88">
        <f t="shared" si="25"/>
        <v>58.342406434474249</v>
      </c>
      <c r="U88">
        <f t="shared" si="26"/>
        <v>0</v>
      </c>
      <c r="V88">
        <f t="shared" si="27"/>
        <v>5.2027819678157165E-3</v>
      </c>
      <c r="W88">
        <f t="shared" si="20"/>
        <v>97</v>
      </c>
    </row>
    <row r="89" spans="1:23" x14ac:dyDescent="0.3">
      <c r="A89">
        <v>5617</v>
      </c>
      <c r="B89" t="str">
        <v>The Female Teacher Who Fight Back</v>
      </c>
      <c r="C89">
        <v>0.703125</v>
      </c>
      <c r="D89">
        <v>0</v>
      </c>
      <c r="E89">
        <v>3.8374709999999999E-3</v>
      </c>
      <c r="F89">
        <v>7</v>
      </c>
      <c r="G89">
        <f t="shared" si="15"/>
        <v>9.8124727431312692E-3</v>
      </c>
      <c r="H89">
        <f t="shared" si="16"/>
        <v>0</v>
      </c>
      <c r="I89">
        <f t="shared" si="17"/>
        <v>2.0460289773914083E-3</v>
      </c>
      <c r="J89">
        <f t="shared" si="18"/>
        <v>9.8099669263972192E-3</v>
      </c>
      <c r="K89">
        <f t="shared" si="21"/>
        <v>2.4531181857828173E-3</v>
      </c>
      <c r="L89">
        <f t="shared" si="21"/>
        <v>0</v>
      </c>
      <c r="M89">
        <f t="shared" si="21"/>
        <v>5.1150724434785209E-4</v>
      </c>
      <c r="N89">
        <f t="shared" si="21"/>
        <v>2.4524917315993048E-3</v>
      </c>
      <c r="P89">
        <f t="shared" si="22"/>
        <v>5.417117161729974E-3</v>
      </c>
      <c r="Q89">
        <f t="shared" si="19"/>
        <v>0</v>
      </c>
      <c r="R89">
        <f t="shared" si="23"/>
        <v>184.60003174098733</v>
      </c>
      <c r="S89">
        <f t="shared" si="24"/>
        <v>0</v>
      </c>
      <c r="T89">
        <f t="shared" si="25"/>
        <v>60.745895774199042</v>
      </c>
      <c r="U89">
        <f t="shared" si="26"/>
        <v>0</v>
      </c>
      <c r="V89">
        <f t="shared" si="27"/>
        <v>5.417117161729974E-3</v>
      </c>
      <c r="W89">
        <f t="shared" si="20"/>
        <v>95</v>
      </c>
    </row>
    <row r="90" spans="1:23" x14ac:dyDescent="0.3">
      <c r="A90">
        <v>5150</v>
      </c>
      <c r="B90" t="str">
        <v>Vicious Luck</v>
      </c>
      <c r="C90">
        <v>0.703125</v>
      </c>
      <c r="D90">
        <v>0</v>
      </c>
      <c r="E90">
        <v>1.2097500000000001E-3</v>
      </c>
      <c r="F90">
        <v>7</v>
      </c>
      <c r="G90">
        <f t="shared" si="15"/>
        <v>9.8124727431312692E-3</v>
      </c>
      <c r="H90">
        <f t="shared" si="16"/>
        <v>0</v>
      </c>
      <c r="I90">
        <f t="shared" si="17"/>
        <v>6.4500384638717964E-4</v>
      </c>
      <c r="J90">
        <f t="shared" si="18"/>
        <v>9.8099669263972192E-3</v>
      </c>
      <c r="K90">
        <f t="shared" si="21"/>
        <v>2.4531181857828173E-3</v>
      </c>
      <c r="L90">
        <f t="shared" si="21"/>
        <v>0</v>
      </c>
      <c r="M90">
        <f t="shared" si="21"/>
        <v>1.6125096159679491E-4</v>
      </c>
      <c r="N90">
        <f t="shared" si="21"/>
        <v>2.4524917315993048E-3</v>
      </c>
      <c r="P90">
        <f t="shared" si="22"/>
        <v>5.0668608789789168E-3</v>
      </c>
      <c r="Q90">
        <f t="shared" si="19"/>
        <v>0</v>
      </c>
      <c r="R90">
        <f t="shared" si="23"/>
        <v>197.36085593917517</v>
      </c>
      <c r="S90">
        <f t="shared" si="24"/>
        <v>0</v>
      </c>
      <c r="T90">
        <f t="shared" si="25"/>
        <v>56.818228896959241</v>
      </c>
      <c r="U90">
        <f t="shared" si="26"/>
        <v>0</v>
      </c>
      <c r="V90">
        <f t="shared" si="27"/>
        <v>5.0668608789789168E-3</v>
      </c>
      <c r="W90">
        <f t="shared" si="20"/>
        <v>99</v>
      </c>
    </row>
    <row r="91" spans="1:23" x14ac:dyDescent="0.3">
      <c r="A91">
        <v>237</v>
      </c>
      <c r="B91" t="str">
        <v>The Dungeon Master</v>
      </c>
      <c r="C91">
        <v>0.6875</v>
      </c>
      <c r="D91">
        <v>100</v>
      </c>
      <c r="E91">
        <v>7.4682767999999997E-2</v>
      </c>
      <c r="F91">
        <v>7.8</v>
      </c>
      <c r="G91">
        <f t="shared" si="15"/>
        <v>9.5944177932839082E-3</v>
      </c>
      <c r="H91">
        <f t="shared" si="16"/>
        <v>2.7522935779816553E-2</v>
      </c>
      <c r="I91">
        <f t="shared" si="17"/>
        <v>3.9818700242894293E-2</v>
      </c>
      <c r="J91">
        <f t="shared" si="18"/>
        <v>1.0931106003699757E-2</v>
      </c>
      <c r="K91">
        <f t="shared" si="21"/>
        <v>2.3986044483209771E-3</v>
      </c>
      <c r="L91">
        <f t="shared" si="21"/>
        <v>6.8807339449541384E-3</v>
      </c>
      <c r="M91">
        <f t="shared" si="21"/>
        <v>9.9546750607235734E-3</v>
      </c>
      <c r="N91">
        <f t="shared" si="21"/>
        <v>2.7327765009249392E-3</v>
      </c>
      <c r="P91">
        <f t="shared" si="22"/>
        <v>2.1966789954923627E-2</v>
      </c>
      <c r="Q91">
        <f t="shared" si="19"/>
        <v>0</v>
      </c>
      <c r="R91">
        <f t="shared" si="23"/>
        <v>45.523264985554292</v>
      </c>
      <c r="S91">
        <f t="shared" si="24"/>
        <v>0</v>
      </c>
      <c r="T91">
        <f t="shared" si="25"/>
        <v>246.32886704436177</v>
      </c>
      <c r="U91">
        <f t="shared" si="26"/>
        <v>0</v>
      </c>
      <c r="V91">
        <f t="shared" si="27"/>
        <v>2.1966789954923627E-2</v>
      </c>
      <c r="W91">
        <f t="shared" si="20"/>
        <v>2</v>
      </c>
    </row>
    <row r="92" spans="1:23" x14ac:dyDescent="0.3">
      <c r="A92">
        <v>5141</v>
      </c>
      <c r="B92" t="str">
        <v>Battle Through The Heavens: Return Of The Beasts</v>
      </c>
      <c r="C92">
        <v>0.6875</v>
      </c>
      <c r="D92">
        <v>83.3333333333333</v>
      </c>
      <c r="E92">
        <v>2.00069386306507E-2</v>
      </c>
      <c r="F92">
        <v>7.5</v>
      </c>
      <c r="G92">
        <f t="shared" si="15"/>
        <v>9.5944177932839082E-3</v>
      </c>
      <c r="H92">
        <f t="shared" si="16"/>
        <v>2.2935779816513787E-2</v>
      </c>
      <c r="I92">
        <f t="shared" si="17"/>
        <v>1.0667123266130981E-2</v>
      </c>
      <c r="J92">
        <f t="shared" si="18"/>
        <v>1.0510678849711306E-2</v>
      </c>
      <c r="K92">
        <f t="shared" si="21"/>
        <v>2.3986044483209771E-3</v>
      </c>
      <c r="L92">
        <f t="shared" si="21"/>
        <v>5.7339449541284468E-3</v>
      </c>
      <c r="M92">
        <f t="shared" si="21"/>
        <v>2.6667808165327452E-3</v>
      </c>
      <c r="N92">
        <f t="shared" si="21"/>
        <v>2.6276697124278264E-3</v>
      </c>
      <c r="P92">
        <f t="shared" si="22"/>
        <v>1.3426999931409994E-2</v>
      </c>
      <c r="Q92">
        <f t="shared" si="19"/>
        <v>0</v>
      </c>
      <c r="R92">
        <f t="shared" si="23"/>
        <v>74.47680085710617</v>
      </c>
      <c r="S92">
        <f t="shared" si="24"/>
        <v>0</v>
      </c>
      <c r="T92">
        <f t="shared" si="25"/>
        <v>150.5662724365248</v>
      </c>
      <c r="U92">
        <f t="shared" si="26"/>
        <v>0</v>
      </c>
      <c r="V92">
        <f t="shared" si="27"/>
        <v>1.3426999931409994E-2</v>
      </c>
      <c r="W92">
        <f t="shared" si="20"/>
        <v>11</v>
      </c>
    </row>
    <row r="93" spans="1:23" x14ac:dyDescent="0.3">
      <c r="A93">
        <v>2268</v>
      </c>
      <c r="B93" t="str">
        <v>The Great Sage Of Humanity</v>
      </c>
      <c r="C93">
        <v>0.6875</v>
      </c>
      <c r="D93">
        <v>66.6666666666666</v>
      </c>
      <c r="E93">
        <v>2.9889069266558099E-2</v>
      </c>
      <c r="F93">
        <v>7</v>
      </c>
      <c r="G93">
        <f t="shared" si="15"/>
        <v>9.5944177932839082E-3</v>
      </c>
      <c r="H93">
        <f t="shared" si="16"/>
        <v>1.8348623853211017E-2</v>
      </c>
      <c r="I93">
        <f t="shared" si="17"/>
        <v>1.5935990611169921E-2</v>
      </c>
      <c r="J93">
        <f t="shared" si="18"/>
        <v>9.8099669263972192E-3</v>
      </c>
      <c r="K93">
        <f t="shared" si="21"/>
        <v>2.3986044483209771E-3</v>
      </c>
      <c r="L93">
        <f t="shared" si="21"/>
        <v>4.5871559633027543E-3</v>
      </c>
      <c r="M93">
        <f t="shared" si="21"/>
        <v>3.9839976527924802E-3</v>
      </c>
      <c r="N93">
        <f t="shared" si="21"/>
        <v>2.4524917315993048E-3</v>
      </c>
      <c r="P93">
        <f t="shared" si="22"/>
        <v>1.3422249796015516E-2</v>
      </c>
      <c r="Q93">
        <f t="shared" si="19"/>
        <v>0</v>
      </c>
      <c r="R93">
        <f t="shared" si="23"/>
        <v>74.503158203541787</v>
      </c>
      <c r="S93">
        <f t="shared" si="24"/>
        <v>0</v>
      </c>
      <c r="T93">
        <f t="shared" si="25"/>
        <v>150.51300587038426</v>
      </c>
      <c r="U93">
        <f t="shared" si="26"/>
        <v>0</v>
      </c>
      <c r="V93">
        <f>P93+IFERROR($Q$104/U93,0)</f>
        <v>1.3422249796015516E-2</v>
      </c>
      <c r="W93">
        <f t="shared" si="20"/>
        <v>12</v>
      </c>
    </row>
    <row r="94" spans="1:23" x14ac:dyDescent="0.3">
      <c r="A94">
        <v>2127</v>
      </c>
      <c r="B94" t="str">
        <v>Fairy, You have a Bad Omen!</v>
      </c>
      <c r="C94">
        <v>0.6875</v>
      </c>
      <c r="D94">
        <v>66.6666666666666</v>
      </c>
      <c r="E94">
        <v>2.3535869893636801E-2</v>
      </c>
      <c r="F94">
        <v>7</v>
      </c>
      <c r="G94">
        <f t="shared" si="15"/>
        <v>9.5944177932839082E-3</v>
      </c>
      <c r="H94">
        <f t="shared" si="16"/>
        <v>1.8348623853211017E-2</v>
      </c>
      <c r="I94">
        <f t="shared" si="17"/>
        <v>1.2548647744958841E-2</v>
      </c>
      <c r="J94">
        <f t="shared" si="18"/>
        <v>9.8099669263972192E-3</v>
      </c>
      <c r="K94">
        <f t="shared" si="21"/>
        <v>2.3986044483209771E-3</v>
      </c>
      <c r="L94">
        <f t="shared" si="21"/>
        <v>4.5871559633027543E-3</v>
      </c>
      <c r="M94">
        <f t="shared" si="21"/>
        <v>3.1371619362397102E-3</v>
      </c>
      <c r="N94">
        <f t="shared" si="21"/>
        <v>2.4524917315993048E-3</v>
      </c>
      <c r="P94">
        <f t="shared" si="22"/>
        <v>1.2575414079462747E-2</v>
      </c>
      <c r="Q94">
        <f t="shared" si="19"/>
        <v>0</v>
      </c>
      <c r="R94">
        <f t="shared" si="23"/>
        <v>79.520244318087933</v>
      </c>
      <c r="S94">
        <f t="shared" si="24"/>
        <v>0</v>
      </c>
      <c r="T94">
        <f t="shared" si="25"/>
        <v>141.01684903275819</v>
      </c>
      <c r="U94">
        <f t="shared" si="26"/>
        <v>0</v>
      </c>
      <c r="V94">
        <f t="shared" si="27"/>
        <v>1.2575414079462747E-2</v>
      </c>
      <c r="W94">
        <f t="shared" si="20"/>
        <v>16</v>
      </c>
    </row>
    <row r="95" spans="1:23" x14ac:dyDescent="0.3">
      <c r="A95">
        <v>6487</v>
      </c>
      <c r="B95" t="str">
        <v>Legend of Wuquan</v>
      </c>
      <c r="C95">
        <v>0.6875</v>
      </c>
      <c r="D95">
        <v>66.6666666666666</v>
      </c>
      <c r="E95">
        <v>1.7747668090269501E-2</v>
      </c>
      <c r="F95">
        <v>7.1</v>
      </c>
      <c r="G95">
        <f t="shared" si="15"/>
        <v>9.5944177932839082E-3</v>
      </c>
      <c r="H95">
        <f t="shared" si="16"/>
        <v>1.8348623853211017E-2</v>
      </c>
      <c r="I95">
        <f t="shared" si="17"/>
        <v>9.4625453049198924E-3</v>
      </c>
      <c r="J95">
        <f t="shared" si="18"/>
        <v>9.9501093110600358E-3</v>
      </c>
      <c r="K95">
        <f t="shared" si="21"/>
        <v>2.3986044483209771E-3</v>
      </c>
      <c r="L95">
        <f t="shared" si="21"/>
        <v>4.5871559633027543E-3</v>
      </c>
      <c r="M95">
        <f t="shared" si="21"/>
        <v>2.3656363262299731E-3</v>
      </c>
      <c r="N95">
        <f t="shared" si="21"/>
        <v>2.4875273277650089E-3</v>
      </c>
      <c r="P95">
        <f t="shared" si="22"/>
        <v>1.1838924065618714E-2</v>
      </c>
      <c r="Q95">
        <f t="shared" si="19"/>
        <v>0</v>
      </c>
      <c r="R95">
        <f t="shared" si="23"/>
        <v>84.467135227608154</v>
      </c>
      <c r="S95">
        <f t="shared" si="24"/>
        <v>0</v>
      </c>
      <c r="T95">
        <f t="shared" si="25"/>
        <v>132.75807517130812</v>
      </c>
      <c r="U95">
        <f t="shared" si="26"/>
        <v>0</v>
      </c>
      <c r="V95">
        <f t="shared" si="27"/>
        <v>1.1838924065618714E-2</v>
      </c>
      <c r="W95">
        <f t="shared" si="20"/>
        <v>23</v>
      </c>
    </row>
    <row r="96" spans="1:23" x14ac:dyDescent="0.3">
      <c r="A96">
        <v>104</v>
      </c>
      <c r="B96" t="str">
        <v>Monster Pet Evolution</v>
      </c>
      <c r="C96">
        <v>0.6875</v>
      </c>
      <c r="D96">
        <v>66.6666666666666</v>
      </c>
      <c r="E96">
        <v>1.50878034687021E-2</v>
      </c>
      <c r="F96">
        <v>7</v>
      </c>
      <c r="G96">
        <f t="shared" si="15"/>
        <v>9.5944177932839082E-3</v>
      </c>
      <c r="H96">
        <f t="shared" si="16"/>
        <v>1.8348623853211017E-2</v>
      </c>
      <c r="I96">
        <f t="shared" si="17"/>
        <v>8.0443821209726686E-3</v>
      </c>
      <c r="J96">
        <f t="shared" si="18"/>
        <v>9.8099669263972192E-3</v>
      </c>
      <c r="K96">
        <f t="shared" si="21"/>
        <v>2.3986044483209771E-3</v>
      </c>
      <c r="L96">
        <f t="shared" si="21"/>
        <v>4.5871559633027543E-3</v>
      </c>
      <c r="M96">
        <f t="shared" si="21"/>
        <v>2.0110955302431672E-3</v>
      </c>
      <c r="N96">
        <f t="shared" si="21"/>
        <v>2.4524917315993048E-3</v>
      </c>
      <c r="P96">
        <f t="shared" si="22"/>
        <v>1.1449347673466203E-2</v>
      </c>
      <c r="Q96">
        <f t="shared" si="19"/>
        <v>0</v>
      </c>
      <c r="R96">
        <f t="shared" si="23"/>
        <v>87.341220523636878</v>
      </c>
      <c r="S96">
        <f t="shared" si="24"/>
        <v>0</v>
      </c>
      <c r="T96">
        <f t="shared" si="25"/>
        <v>128.38948460786767</v>
      </c>
      <c r="U96">
        <f t="shared" si="26"/>
        <v>0</v>
      </c>
      <c r="V96">
        <f t="shared" si="27"/>
        <v>1.1449347673466203E-2</v>
      </c>
      <c r="W96">
        <f t="shared" si="20"/>
        <v>27</v>
      </c>
    </row>
    <row r="97" spans="1:23" x14ac:dyDescent="0.3">
      <c r="A97">
        <v>345</v>
      </c>
      <c r="B97" t="str">
        <v>Regression of the Close Combat Mage</v>
      </c>
      <c r="C97">
        <v>0.6875</v>
      </c>
      <c r="D97">
        <v>66.6666666666666</v>
      </c>
      <c r="E97">
        <v>5.4094E-3</v>
      </c>
      <c r="F97">
        <v>7</v>
      </c>
      <c r="G97">
        <f t="shared" si="15"/>
        <v>9.5944177932839082E-3</v>
      </c>
      <c r="H97">
        <f t="shared" si="16"/>
        <v>1.8348623853211017E-2</v>
      </c>
      <c r="I97">
        <f t="shared" si="17"/>
        <v>2.8841362319874434E-3</v>
      </c>
      <c r="J97">
        <f t="shared" si="18"/>
        <v>9.8099669263972192E-3</v>
      </c>
      <c r="K97">
        <f t="shared" si="21"/>
        <v>2.3986044483209771E-3</v>
      </c>
      <c r="L97">
        <f t="shared" si="21"/>
        <v>4.5871559633027543E-3</v>
      </c>
      <c r="M97">
        <f t="shared" si="21"/>
        <v>7.2103405799686085E-4</v>
      </c>
      <c r="N97">
        <f t="shared" si="21"/>
        <v>2.4524917315993048E-3</v>
      </c>
      <c r="P97">
        <f t="shared" si="22"/>
        <v>1.0159286201219897E-2</v>
      </c>
      <c r="Q97">
        <f t="shared" si="19"/>
        <v>0</v>
      </c>
      <c r="R97">
        <f t="shared" si="23"/>
        <v>98.43211227575452</v>
      </c>
      <c r="S97">
        <f t="shared" si="24"/>
        <v>0</v>
      </c>
      <c r="T97">
        <f t="shared" si="25"/>
        <v>113.9231296453035</v>
      </c>
      <c r="U97">
        <f t="shared" si="26"/>
        <v>0</v>
      </c>
      <c r="V97">
        <f t="shared" si="27"/>
        <v>1.0159286201219897E-2</v>
      </c>
      <c r="W97">
        <f t="shared" si="20"/>
        <v>38</v>
      </c>
    </row>
    <row r="98" spans="1:23" x14ac:dyDescent="0.3">
      <c r="A98">
        <v>7265</v>
      </c>
      <c r="B98" t="str">
        <v>Kagamigami</v>
      </c>
      <c r="C98">
        <v>0.6875</v>
      </c>
      <c r="D98">
        <v>66.6666666666666</v>
      </c>
      <c r="E98">
        <v>3.6480229999999998E-3</v>
      </c>
      <c r="F98">
        <v>6.8</v>
      </c>
      <c r="G98">
        <f t="shared" si="15"/>
        <v>9.5944177932839082E-3</v>
      </c>
      <c r="H98">
        <f t="shared" si="16"/>
        <v>1.8348623853211017E-2</v>
      </c>
      <c r="I98">
        <f t="shared" si="17"/>
        <v>1.9450207619003085E-3</v>
      </c>
      <c r="J98">
        <f t="shared" si="18"/>
        <v>9.5296821570715843E-3</v>
      </c>
      <c r="K98">
        <f t="shared" si="21"/>
        <v>2.3986044483209771E-3</v>
      </c>
      <c r="L98">
        <f t="shared" si="21"/>
        <v>4.5871559633027543E-3</v>
      </c>
      <c r="M98">
        <f t="shared" si="21"/>
        <v>4.8625519047507712E-4</v>
      </c>
      <c r="N98">
        <f t="shared" si="21"/>
        <v>2.3824205392678961E-3</v>
      </c>
      <c r="P98">
        <f t="shared" si="22"/>
        <v>9.8544361413667042E-3</v>
      </c>
      <c r="Q98">
        <f t="shared" si="19"/>
        <v>0</v>
      </c>
      <c r="R98">
        <f t="shared" si="23"/>
        <v>101.47714041214653</v>
      </c>
      <c r="S98">
        <f t="shared" si="24"/>
        <v>0</v>
      </c>
      <c r="T98">
        <f t="shared" si="25"/>
        <v>110.50463427041549</v>
      </c>
      <c r="U98">
        <f t="shared" si="26"/>
        <v>0</v>
      </c>
      <c r="V98">
        <f t="shared" si="27"/>
        <v>9.8544361413667042E-3</v>
      </c>
      <c r="W98">
        <f t="shared" si="20"/>
        <v>43</v>
      </c>
    </row>
    <row r="99" spans="1:23" x14ac:dyDescent="0.3">
      <c r="A99">
        <v>1615</v>
      </c>
      <c r="B99" t="str">
        <v>Bad Ending Maker</v>
      </c>
      <c r="C99">
        <v>0.6875</v>
      </c>
      <c r="D99">
        <v>66.6666666666666</v>
      </c>
      <c r="E99">
        <v>3.1676059999999999E-3</v>
      </c>
      <c r="F99">
        <v>7</v>
      </c>
      <c r="G99">
        <f t="shared" si="15"/>
        <v>9.5944177932839082E-3</v>
      </c>
      <c r="H99">
        <f t="shared" si="16"/>
        <v>1.8348623853211017E-2</v>
      </c>
      <c r="I99">
        <f t="shared" si="17"/>
        <v>1.688876258598147E-3</v>
      </c>
      <c r="J99">
        <f t="shared" si="18"/>
        <v>9.8099669263972192E-3</v>
      </c>
      <c r="K99">
        <f t="shared" si="21"/>
        <v>2.3986044483209771E-3</v>
      </c>
      <c r="L99">
        <f t="shared" si="21"/>
        <v>4.5871559633027543E-3</v>
      </c>
      <c r="M99">
        <f t="shared" si="21"/>
        <v>4.2221906464953675E-4</v>
      </c>
      <c r="N99">
        <f t="shared" si="21"/>
        <v>2.4524917315993048E-3</v>
      </c>
      <c r="P99">
        <f t="shared" si="22"/>
        <v>9.8604712078725724E-3</v>
      </c>
      <c r="Q99">
        <f t="shared" si="19"/>
        <v>0</v>
      </c>
      <c r="R99">
        <f t="shared" si="23"/>
        <v>101.4150316874921</v>
      </c>
      <c r="S99">
        <f t="shared" si="24"/>
        <v>0</v>
      </c>
      <c r="T99">
        <f t="shared" si="25"/>
        <v>110.57230966122036</v>
      </c>
      <c r="U99">
        <f t="shared" si="26"/>
        <v>0</v>
      </c>
      <c r="V99">
        <f t="shared" si="27"/>
        <v>9.8604712078725724E-3</v>
      </c>
      <c r="W99">
        <f t="shared" si="20"/>
        <v>42</v>
      </c>
    </row>
    <row r="100" spans="1:23" x14ac:dyDescent="0.3">
      <c r="A100">
        <v>143</v>
      </c>
      <c r="B100" t="str">
        <v>I Became The King by Scavenging</v>
      </c>
      <c r="C100">
        <v>0.6875</v>
      </c>
      <c r="D100">
        <v>66.6666666666666</v>
      </c>
      <c r="E100">
        <v>2.386076E-3</v>
      </c>
      <c r="F100">
        <v>7.2</v>
      </c>
      <c r="G100">
        <f t="shared" si="15"/>
        <v>9.5944177932839082E-3</v>
      </c>
      <c r="H100">
        <f t="shared" si="16"/>
        <v>1.8348623853211017E-2</v>
      </c>
      <c r="I100">
        <f t="shared" si="17"/>
        <v>1.2721869789395627E-3</v>
      </c>
      <c r="J100">
        <f t="shared" si="18"/>
        <v>1.0090251695722854E-2</v>
      </c>
      <c r="K100">
        <f t="shared" si="21"/>
        <v>2.3986044483209771E-3</v>
      </c>
      <c r="L100">
        <f t="shared" si="21"/>
        <v>4.5871559633027543E-3</v>
      </c>
      <c r="M100">
        <f t="shared" si="21"/>
        <v>3.1804674473489067E-4</v>
      </c>
      <c r="N100">
        <f t="shared" si="21"/>
        <v>2.5225629239307135E-3</v>
      </c>
      <c r="P100">
        <f t="shared" si="22"/>
        <v>9.8263700802893351E-3</v>
      </c>
      <c r="Q100">
        <f t="shared" si="19"/>
        <v>0</v>
      </c>
      <c r="R100">
        <f t="shared" si="23"/>
        <v>101.76697924352506</v>
      </c>
      <c r="S100">
        <f t="shared" si="24"/>
        <v>0</v>
      </c>
      <c r="T100">
        <f t="shared" si="25"/>
        <v>110.18991004162409</v>
      </c>
      <c r="U100">
        <f t="shared" si="26"/>
        <v>0</v>
      </c>
      <c r="V100">
        <f t="shared" si="27"/>
        <v>9.8263700802893351E-3</v>
      </c>
      <c r="W100">
        <f t="shared" si="20"/>
        <v>44</v>
      </c>
    </row>
    <row r="101" spans="1:23" x14ac:dyDescent="0.3">
      <c r="A101">
        <v>2368</v>
      </c>
      <c r="B101" t="str">
        <v>Kyokutou Chimeratica</v>
      </c>
      <c r="C101">
        <v>0.6875</v>
      </c>
      <c r="D101">
        <v>66.6666666666666</v>
      </c>
      <c r="E101">
        <v>6.5933300000000001E-4</v>
      </c>
      <c r="F101">
        <v>7</v>
      </c>
      <c r="G101">
        <f t="shared" si="15"/>
        <v>9.5944177932839082E-3</v>
      </c>
      <c r="H101">
        <f t="shared" si="16"/>
        <v>1.8348623853211017E-2</v>
      </c>
      <c r="I101">
        <f t="shared" si="17"/>
        <v>3.5153735982640903E-4</v>
      </c>
      <c r="J101">
        <f t="shared" si="18"/>
        <v>9.8099669263972192E-3</v>
      </c>
      <c r="K101">
        <f t="shared" si="21"/>
        <v>2.3986044483209771E-3</v>
      </c>
      <c r="L101">
        <f t="shared" si="21"/>
        <v>4.5871559633027543E-3</v>
      </c>
      <c r="M101">
        <f t="shared" si="21"/>
        <v>8.7884339956602258E-5</v>
      </c>
      <c r="N101">
        <f t="shared" si="21"/>
        <v>2.4524917315993048E-3</v>
      </c>
      <c r="P101">
        <f t="shared" si="22"/>
        <v>9.5261364831796397E-3</v>
      </c>
      <c r="Q101">
        <f t="shared" si="19"/>
        <v>0</v>
      </c>
      <c r="R101">
        <f t="shared" si="23"/>
        <v>104.97435153965166</v>
      </c>
      <c r="S101">
        <f t="shared" si="24"/>
        <v>0</v>
      </c>
      <c r="T101">
        <f t="shared" si="25"/>
        <v>106.82318226863384</v>
      </c>
      <c r="U101">
        <f t="shared" si="26"/>
        <v>0</v>
      </c>
      <c r="V101">
        <f t="shared" si="27"/>
        <v>9.5261364831796397E-3</v>
      </c>
      <c r="W101">
        <f t="shared" si="20"/>
        <v>51</v>
      </c>
    </row>
    <row r="102" spans="1:23" x14ac:dyDescent="0.3">
      <c r="A102" s="2" t="s">
        <v>105</v>
      </c>
      <c r="B102" s="2"/>
      <c r="C102">
        <f>SUM(C2:C101)</f>
        <v>71.65625</v>
      </c>
      <c r="D102">
        <f t="shared" ref="D102:F102" si="28">SUM(D2:D101)</f>
        <v>3633.333333333328</v>
      </c>
      <c r="E102">
        <f t="shared" si="28"/>
        <v>1.8755702105903682</v>
      </c>
      <c r="F102">
        <f t="shared" si="28"/>
        <v>713.56000000000006</v>
      </c>
      <c r="N102" t="s">
        <v>123</v>
      </c>
      <c r="P102" s="3">
        <f>SUM(P2:P101)</f>
        <v>1.0000000000000004</v>
      </c>
      <c r="Q102">
        <f>SUM(Q2:Q101)</f>
        <v>0</v>
      </c>
      <c r="R102">
        <f t="shared" ref="R102" si="29">SUM(R2:R101)</f>
        <v>11213.694288051847</v>
      </c>
      <c r="S102">
        <f t="shared" si="24"/>
        <v>0</v>
      </c>
    </row>
    <row r="103" spans="1:23" x14ac:dyDescent="0.3">
      <c r="N103" t="s">
        <v>124</v>
      </c>
      <c r="P103">
        <f>MIN(P2:P101)</f>
        <v>4.8381172883318058E-3</v>
      </c>
      <c r="Q103">
        <f>MIN(Q2:Q101)</f>
        <v>0</v>
      </c>
      <c r="R103" s="4" t="s">
        <v>125</v>
      </c>
      <c r="S103" s="4"/>
    </row>
    <row r="104" spans="1:23" x14ac:dyDescent="0.3">
      <c r="N104" t="s">
        <v>126</v>
      </c>
      <c r="P104">
        <f>P103*P102</f>
        <v>4.8381172883318075E-3</v>
      </c>
      <c r="Q104">
        <f>Q103*Q102</f>
        <v>0</v>
      </c>
      <c r="R104" s="4"/>
      <c r="S104" s="4"/>
    </row>
  </sheetData>
  <mergeCells count="2">
    <mergeCell ref="A102:B102"/>
    <mergeCell ref="R103:S1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2F78-FF87-4970-AD80-3DA0CB7D2DB5}">
  <dimension ref="A1:AG105"/>
  <sheetViews>
    <sheetView topLeftCell="N42" workbookViewId="0">
      <selection activeCell="R102" sqref="R102"/>
    </sheetView>
  </sheetViews>
  <sheetFormatPr defaultRowHeight="14.4" x14ac:dyDescent="0.3"/>
  <cols>
    <col min="15" max="15" width="0" hidden="1" customWidth="1"/>
    <col min="16" max="16" width="9.5546875" bestFit="1" customWidth="1"/>
    <col min="20" max="20" width="11" bestFit="1" customWidth="1"/>
    <col min="21" max="21" width="10.6640625" bestFit="1" customWidth="1"/>
    <col min="22" max="23" width="12" bestFit="1" customWidth="1"/>
    <col min="26" max="26" width="9.21875" bestFit="1" customWidth="1"/>
    <col min="28" max="28" width="19.109375" bestFit="1" customWidth="1"/>
    <col min="29" max="29" width="19.77734375" bestFit="1" customWidth="1"/>
  </cols>
  <sheetData>
    <row r="1" spans="1:3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127</v>
      </c>
      <c r="H1" t="s">
        <v>128</v>
      </c>
      <c r="I1" t="s">
        <v>129</v>
      </c>
      <c r="J1" t="s">
        <v>130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>
        <v>0.25</v>
      </c>
      <c r="T1" t="s">
        <v>115</v>
      </c>
      <c r="U1" t="s">
        <v>116</v>
      </c>
      <c r="W1" t="s">
        <v>131</v>
      </c>
      <c r="X1" t="s">
        <v>132</v>
      </c>
      <c r="Z1" s="5" t="s">
        <v>133</v>
      </c>
      <c r="AA1" s="5" t="s">
        <v>134</v>
      </c>
      <c r="AB1" s="5" t="s">
        <v>135</v>
      </c>
      <c r="AC1" s="5" t="s">
        <v>136</v>
      </c>
      <c r="AD1" s="5" t="s">
        <v>137</v>
      </c>
      <c r="AE1" s="5" t="s">
        <v>138</v>
      </c>
      <c r="AF1" t="s">
        <v>117</v>
      </c>
      <c r="AG1" t="s">
        <v>118</v>
      </c>
    </row>
    <row r="2" spans="1:33" x14ac:dyDescent="0.3">
      <c r="A2" cm="1">
        <f t="array" ref="A2:F101">'CONTENT FILTER BASE'!A2:F101</f>
        <v>3952</v>
      </c>
      <c r="B2" t="str">
        <v>When I Was Reincarnated in Another World, I Was a Heroine and He Was a Hero</v>
      </c>
      <c r="C2">
        <v>0.78125</v>
      </c>
      <c r="D2">
        <v>50</v>
      </c>
      <c r="E2">
        <v>8.3087579999999994E-3</v>
      </c>
      <c r="F2">
        <v>7</v>
      </c>
      <c r="G2">
        <f>$C$102-C2</f>
        <v>0</v>
      </c>
      <c r="H2">
        <f>$D$102-D2</f>
        <v>50</v>
      </c>
      <c r="I2">
        <f>$E$102-E2</f>
        <v>0.14280565865602199</v>
      </c>
      <c r="J2">
        <f>$F$102-F2</f>
        <v>1.8000000000000007</v>
      </c>
      <c r="K2">
        <f>C2/$C$104</f>
        <v>8.3333333333333339</v>
      </c>
      <c r="L2">
        <f>D2/$D$104</f>
        <v>0.5</v>
      </c>
      <c r="M2">
        <f>E2/$E$102</f>
        <v>5.498322518699867E-2</v>
      </c>
      <c r="N2">
        <f>F2/$F$104</f>
        <v>0.79545454545454541</v>
      </c>
      <c r="O2">
        <f t="shared" ref="O2:R33" si="0">K2*$S$1</f>
        <v>2.0833333333333335</v>
      </c>
      <c r="P2">
        <f t="shared" si="0"/>
        <v>0.125</v>
      </c>
      <c r="Q2">
        <f>M2*$S$1</f>
        <v>1.3745806296749668E-2</v>
      </c>
      <c r="R2">
        <f t="shared" si="0"/>
        <v>0.19886363636363635</v>
      </c>
      <c r="T2">
        <f>SUM(O2:R2)</f>
        <v>2.4209427759937192</v>
      </c>
      <c r="U2">
        <f>SUM(S2)</f>
        <v>0</v>
      </c>
      <c r="W2">
        <f>MAX(O2:R2)</f>
        <v>2.0833333333333335</v>
      </c>
      <c r="X2">
        <f>MAX(S2)</f>
        <v>0</v>
      </c>
      <c r="Z2">
        <f>(T2-U2)/($T$103-$T$102)</f>
        <v>1.2530533854786641</v>
      </c>
      <c r="AA2">
        <f>(W2-X2)/($W$103-$W$102)</f>
        <v>1.1363636363636365</v>
      </c>
      <c r="AB2">
        <f>Z2/$T$104</f>
        <v>-0.64856666684946662</v>
      </c>
      <c r="AC2">
        <f>AA2/$W$104</f>
        <v>-0.6198347107438017</v>
      </c>
      <c r="AD2">
        <f>AB2*0.5</f>
        <v>-0.32428333342473331</v>
      </c>
      <c r="AE2">
        <f>AC2*0.5</f>
        <v>-0.30991735537190085</v>
      </c>
      <c r="AF2">
        <f>SUM(AD2:AE2)</f>
        <v>-0.63420068879663416</v>
      </c>
      <c r="AG2">
        <f>_xlfn.RANK.AVG(AF2,$AF$2:$AF$101,1)</f>
        <v>2</v>
      </c>
    </row>
    <row r="3" spans="1:33" x14ac:dyDescent="0.3">
      <c r="A3">
        <v>3759</v>
      </c>
      <c r="B3" t="str">
        <v>A Shitty Hero Manga</v>
      </c>
      <c r="C3">
        <v>0.78125</v>
      </c>
      <c r="D3">
        <v>33.3333333333333</v>
      </c>
      <c r="E3">
        <v>1.0707838000000001E-2</v>
      </c>
      <c r="F3">
        <v>7</v>
      </c>
      <c r="G3">
        <f t="shared" ref="G3:G66" si="1">$C$102-C3</f>
        <v>0</v>
      </c>
      <c r="H3">
        <f t="shared" ref="H3:H66" si="2">$D$102-D3</f>
        <v>66.6666666666667</v>
      </c>
      <c r="I3">
        <f t="shared" ref="I3:I66" si="3">$E$102-E3</f>
        <v>0.14040657865602199</v>
      </c>
      <c r="J3">
        <f t="shared" ref="J3:J66" si="4">$F$102-F3</f>
        <v>1.8000000000000007</v>
      </c>
      <c r="K3">
        <f t="shared" ref="K3:K66" si="5">C3/$C$104</f>
        <v>8.3333333333333339</v>
      </c>
      <c r="L3">
        <f t="shared" ref="L3:L66" si="6">D3/$D$104</f>
        <v>0.33333333333333298</v>
      </c>
      <c r="M3">
        <f t="shared" ref="M3:M66" si="7">E3/$E$102</f>
        <v>7.0859142608305781E-2</v>
      </c>
      <c r="N3">
        <f t="shared" ref="N3:N66" si="8">F3/$F$104</f>
        <v>0.79545454545454541</v>
      </c>
      <c r="O3">
        <f t="shared" si="0"/>
        <v>2.0833333333333335</v>
      </c>
      <c r="P3">
        <f t="shared" si="0"/>
        <v>8.3333333333333245E-2</v>
      </c>
      <c r="Q3">
        <f t="shared" si="0"/>
        <v>1.7714785652076445E-2</v>
      </c>
      <c r="R3">
        <f t="shared" si="0"/>
        <v>0.19886363636363635</v>
      </c>
      <c r="T3">
        <f t="shared" ref="T3:T66" si="9">SUM(O3:R3)</f>
        <v>2.3832450886823793</v>
      </c>
      <c r="U3">
        <f t="shared" ref="U3:U66" si="10">SUM(S3)</f>
        <v>0</v>
      </c>
      <c r="W3">
        <f t="shared" ref="W3:W66" si="11">MAX(O3:R3)</f>
        <v>2.0833333333333335</v>
      </c>
      <c r="X3">
        <f t="shared" ref="X3:X66" si="12">MAX(S3)</f>
        <v>0</v>
      </c>
      <c r="Z3">
        <f t="shared" ref="Z3:Z66" si="13">(T3-U3)/($T$103-$T$102)</f>
        <v>1.2335414766559529</v>
      </c>
      <c r="AA3">
        <f t="shared" ref="AA3:AA66" si="14">(W3-X3)/($W$103-$W$102)</f>
        <v>1.1363636363636365</v>
      </c>
      <c r="AB3">
        <f t="shared" ref="AB3:AB66" si="15">Z3/$T$104</f>
        <v>-0.63846751719178274</v>
      </c>
      <c r="AC3">
        <f t="shared" ref="AC3:AC66" si="16">AA3/$W$104</f>
        <v>-0.6198347107438017</v>
      </c>
      <c r="AD3">
        <f t="shared" ref="AD3:AE66" si="17">AB3*0.5</f>
        <v>-0.31923375859589137</v>
      </c>
      <c r="AE3">
        <f t="shared" si="17"/>
        <v>-0.30991735537190085</v>
      </c>
      <c r="AF3">
        <f t="shared" ref="AF3:AF66" si="18">SUM(AD3:AE3)</f>
        <v>-0.62915111396779222</v>
      </c>
      <c r="AG3">
        <f t="shared" ref="AG3:AG66" si="19">_xlfn.RANK.AVG(AF3,$AF$2:$AF$101,1)</f>
        <v>3</v>
      </c>
    </row>
    <row r="4" spans="1:33" x14ac:dyDescent="0.3">
      <c r="A4">
        <v>7002</v>
      </c>
      <c r="B4" t="str">
        <v>37 Year Old Kindaichi Hajime Case Files</v>
      </c>
      <c r="C4">
        <v>0.78125</v>
      </c>
      <c r="D4">
        <v>16.6666666666666</v>
      </c>
      <c r="E4">
        <v>8.6927014999999996E-2</v>
      </c>
      <c r="F4">
        <v>7.9</v>
      </c>
      <c r="G4">
        <f t="shared" si="1"/>
        <v>0</v>
      </c>
      <c r="H4">
        <f t="shared" si="2"/>
        <v>83.3333333333334</v>
      </c>
      <c r="I4">
        <f t="shared" si="3"/>
        <v>6.4187401656021992E-2</v>
      </c>
      <c r="J4">
        <f t="shared" si="4"/>
        <v>0.90000000000000036</v>
      </c>
      <c r="K4">
        <f t="shared" si="5"/>
        <v>8.3333333333333339</v>
      </c>
      <c r="L4">
        <f t="shared" si="6"/>
        <v>0.16666666666666599</v>
      </c>
      <c r="M4">
        <f t="shared" si="7"/>
        <v>0.57523972181866545</v>
      </c>
      <c r="N4">
        <f t="shared" si="8"/>
        <v>0.89772727272727271</v>
      </c>
      <c r="O4">
        <f t="shared" si="0"/>
        <v>2.0833333333333335</v>
      </c>
      <c r="P4">
        <f t="shared" si="0"/>
        <v>4.1666666666666498E-2</v>
      </c>
      <c r="Q4">
        <f t="shared" si="0"/>
        <v>0.14380993045466636</v>
      </c>
      <c r="R4">
        <f t="shared" si="0"/>
        <v>0.22443181818181818</v>
      </c>
      <c r="T4">
        <f t="shared" si="9"/>
        <v>2.4932417486364846</v>
      </c>
      <c r="U4">
        <f t="shared" si="10"/>
        <v>0</v>
      </c>
      <c r="W4">
        <f t="shared" si="11"/>
        <v>2.0833333333333335</v>
      </c>
      <c r="X4">
        <f t="shared" si="12"/>
        <v>0</v>
      </c>
      <c r="Z4">
        <f t="shared" si="13"/>
        <v>1.2904745394749457</v>
      </c>
      <c r="AA4">
        <f t="shared" si="14"/>
        <v>1.1363636363636365</v>
      </c>
      <c r="AB4">
        <f t="shared" si="15"/>
        <v>-0.66793544506617275</v>
      </c>
      <c r="AC4">
        <f t="shared" si="16"/>
        <v>-0.6198347107438017</v>
      </c>
      <c r="AD4">
        <f t="shared" si="17"/>
        <v>-0.33396772253308638</v>
      </c>
      <c r="AE4">
        <f t="shared" si="17"/>
        <v>-0.30991735537190085</v>
      </c>
      <c r="AF4">
        <f t="shared" si="18"/>
        <v>-0.64388507790498717</v>
      </c>
      <c r="AG4">
        <f t="shared" si="19"/>
        <v>1</v>
      </c>
    </row>
    <row r="5" spans="1:33" x14ac:dyDescent="0.3">
      <c r="A5">
        <v>6475</v>
      </c>
      <c r="B5" t="str">
        <v>Weakest Little Monster</v>
      </c>
      <c r="C5">
        <v>0.765625</v>
      </c>
      <c r="D5">
        <v>50</v>
      </c>
      <c r="E5">
        <v>2.4444148437465299E-2</v>
      </c>
      <c r="F5">
        <v>7</v>
      </c>
      <c r="G5">
        <f t="shared" si="1"/>
        <v>1.5625E-2</v>
      </c>
      <c r="H5">
        <f t="shared" si="2"/>
        <v>50</v>
      </c>
      <c r="I5">
        <f t="shared" si="3"/>
        <v>0.1266702682185567</v>
      </c>
      <c r="J5">
        <f t="shared" si="4"/>
        <v>1.8000000000000007</v>
      </c>
      <c r="K5">
        <f t="shared" si="5"/>
        <v>8.1666666666666661</v>
      </c>
      <c r="L5">
        <f t="shared" si="6"/>
        <v>0.5</v>
      </c>
      <c r="M5">
        <f t="shared" si="7"/>
        <v>0.16175920854134593</v>
      </c>
      <c r="N5">
        <f t="shared" si="8"/>
        <v>0.79545454545454541</v>
      </c>
      <c r="O5">
        <f t="shared" si="0"/>
        <v>2.0416666666666665</v>
      </c>
      <c r="P5">
        <f t="shared" si="0"/>
        <v>0.125</v>
      </c>
      <c r="Q5">
        <f t="shared" si="0"/>
        <v>4.0439802135336482E-2</v>
      </c>
      <c r="R5">
        <f t="shared" si="0"/>
        <v>0.19886363636363635</v>
      </c>
      <c r="T5">
        <f t="shared" si="9"/>
        <v>2.4059701051656393</v>
      </c>
      <c r="U5">
        <f t="shared" si="10"/>
        <v>0</v>
      </c>
      <c r="W5">
        <f t="shared" si="11"/>
        <v>2.0416666666666665</v>
      </c>
      <c r="X5">
        <f t="shared" si="12"/>
        <v>0</v>
      </c>
      <c r="Z5">
        <f t="shared" si="13"/>
        <v>1.2453036955409982</v>
      </c>
      <c r="AA5">
        <f t="shared" si="14"/>
        <v>1.1136363636363635</v>
      </c>
      <c r="AB5">
        <f t="shared" si="15"/>
        <v>-0.64455551247229792</v>
      </c>
      <c r="AC5">
        <f t="shared" si="16"/>
        <v>-0.6074380165289256</v>
      </c>
      <c r="AD5">
        <f t="shared" si="17"/>
        <v>-0.32227775623614896</v>
      </c>
      <c r="AE5">
        <f t="shared" si="17"/>
        <v>-0.3037190082644628</v>
      </c>
      <c r="AF5">
        <f t="shared" si="18"/>
        <v>-0.6259967645006117</v>
      </c>
      <c r="AG5">
        <f t="shared" si="19"/>
        <v>4</v>
      </c>
    </row>
    <row r="6" spans="1:33" x14ac:dyDescent="0.3">
      <c r="A6">
        <v>4302</v>
      </c>
      <c r="B6" t="str">
        <v>Kikaku Hazure no Eiyuu ni Sodaterareta, Joushiki Hazure no Mahou Kenshi</v>
      </c>
      <c r="C6">
        <v>0.765625</v>
      </c>
      <c r="D6">
        <v>50</v>
      </c>
      <c r="E6">
        <v>3.4038369999999998E-3</v>
      </c>
      <c r="F6">
        <v>7.9</v>
      </c>
      <c r="G6">
        <f t="shared" si="1"/>
        <v>1.5625E-2</v>
      </c>
      <c r="H6">
        <f t="shared" si="2"/>
        <v>50</v>
      </c>
      <c r="I6">
        <f t="shared" si="3"/>
        <v>0.147710579656022</v>
      </c>
      <c r="J6">
        <f t="shared" si="4"/>
        <v>0.90000000000000036</v>
      </c>
      <c r="K6">
        <f t="shared" si="5"/>
        <v>8.1666666666666661</v>
      </c>
      <c r="L6">
        <f t="shared" si="6"/>
        <v>0.5</v>
      </c>
      <c r="M6">
        <f t="shared" si="7"/>
        <v>2.2524899181181831E-2</v>
      </c>
      <c r="N6">
        <f t="shared" si="8"/>
        <v>0.89772727272727271</v>
      </c>
      <c r="O6">
        <f t="shared" si="0"/>
        <v>2.0416666666666665</v>
      </c>
      <c r="P6">
        <f t="shared" si="0"/>
        <v>0.125</v>
      </c>
      <c r="Q6">
        <f t="shared" si="0"/>
        <v>5.6312247952954577E-3</v>
      </c>
      <c r="R6">
        <f t="shared" si="0"/>
        <v>0.22443181818181818</v>
      </c>
      <c r="T6">
        <f t="shared" si="9"/>
        <v>2.3967297096437803</v>
      </c>
      <c r="U6">
        <f t="shared" si="10"/>
        <v>0</v>
      </c>
      <c r="W6">
        <f t="shared" si="11"/>
        <v>2.0416666666666665</v>
      </c>
      <c r="X6">
        <f t="shared" si="12"/>
        <v>0</v>
      </c>
      <c r="Z6">
        <f t="shared" si="13"/>
        <v>1.2405209683296643</v>
      </c>
      <c r="AA6">
        <f t="shared" si="14"/>
        <v>1.1136363636363635</v>
      </c>
      <c r="AB6">
        <f t="shared" si="15"/>
        <v>-0.64208002540857623</v>
      </c>
      <c r="AC6">
        <f t="shared" si="16"/>
        <v>-0.6074380165289256</v>
      </c>
      <c r="AD6">
        <f t="shared" si="17"/>
        <v>-0.32104001270428811</v>
      </c>
      <c r="AE6">
        <f t="shared" si="17"/>
        <v>-0.3037190082644628</v>
      </c>
      <c r="AF6">
        <f t="shared" si="18"/>
        <v>-0.62475902096875091</v>
      </c>
      <c r="AG6">
        <f t="shared" si="19"/>
        <v>5</v>
      </c>
    </row>
    <row r="7" spans="1:33" x14ac:dyDescent="0.3">
      <c r="A7">
        <v>7879</v>
      </c>
      <c r="B7" t="str">
        <v>Ghost Blade</v>
      </c>
      <c r="C7">
        <v>0.765625</v>
      </c>
      <c r="D7">
        <v>33.3333333333333</v>
      </c>
      <c r="E7">
        <v>2.32767847882288E-2</v>
      </c>
      <c r="F7">
        <v>0</v>
      </c>
      <c r="G7">
        <f t="shared" si="1"/>
        <v>1.5625E-2</v>
      </c>
      <c r="H7">
        <f t="shared" si="2"/>
        <v>66.6666666666667</v>
      </c>
      <c r="I7">
        <f t="shared" si="3"/>
        <v>0.12783763186779318</v>
      </c>
      <c r="J7">
        <f t="shared" si="4"/>
        <v>8.8000000000000007</v>
      </c>
      <c r="K7">
        <f t="shared" si="5"/>
        <v>8.1666666666666661</v>
      </c>
      <c r="L7">
        <f t="shared" si="6"/>
        <v>0.33333333333333298</v>
      </c>
      <c r="M7">
        <f t="shared" si="7"/>
        <v>0.15403417690592136</v>
      </c>
      <c r="N7">
        <f t="shared" si="8"/>
        <v>0</v>
      </c>
      <c r="O7">
        <f t="shared" si="0"/>
        <v>2.0416666666666665</v>
      </c>
      <c r="P7">
        <f t="shared" si="0"/>
        <v>8.3333333333333245E-2</v>
      </c>
      <c r="Q7">
        <f t="shared" si="0"/>
        <v>3.850854422648034E-2</v>
      </c>
      <c r="R7">
        <f t="shared" si="0"/>
        <v>0</v>
      </c>
      <c r="T7">
        <f t="shared" si="9"/>
        <v>2.1635085442264801</v>
      </c>
      <c r="U7">
        <f t="shared" si="10"/>
        <v>0</v>
      </c>
      <c r="W7">
        <f t="shared" si="11"/>
        <v>2.0416666666666665</v>
      </c>
      <c r="X7">
        <f t="shared" si="12"/>
        <v>0</v>
      </c>
      <c r="Z7">
        <f t="shared" si="13"/>
        <v>1.1198082551712656</v>
      </c>
      <c r="AA7">
        <f t="shared" si="14"/>
        <v>1.1136363636363635</v>
      </c>
      <c r="AB7">
        <f t="shared" si="15"/>
        <v>-0.57960045117272541</v>
      </c>
      <c r="AC7">
        <f t="shared" si="16"/>
        <v>-0.6074380165289256</v>
      </c>
      <c r="AD7">
        <f t="shared" si="17"/>
        <v>-0.2898002255863627</v>
      </c>
      <c r="AE7">
        <f t="shared" si="17"/>
        <v>-0.3037190082644628</v>
      </c>
      <c r="AF7">
        <f t="shared" si="18"/>
        <v>-0.5935192338508255</v>
      </c>
      <c r="AG7">
        <f t="shared" si="19"/>
        <v>27</v>
      </c>
    </row>
    <row r="8" spans="1:33" x14ac:dyDescent="0.3">
      <c r="A8">
        <v>4385</v>
      </c>
      <c r="B8" t="str">
        <v>Fate Strange Fake</v>
      </c>
      <c r="C8">
        <v>0.765625</v>
      </c>
      <c r="D8">
        <v>33.3333333333333</v>
      </c>
      <c r="E8">
        <v>1.6576259999999999E-3</v>
      </c>
      <c r="F8">
        <v>7</v>
      </c>
      <c r="G8">
        <f t="shared" si="1"/>
        <v>1.5625E-2</v>
      </c>
      <c r="H8">
        <f t="shared" si="2"/>
        <v>66.6666666666667</v>
      </c>
      <c r="I8">
        <f t="shared" si="3"/>
        <v>0.14945679065602199</v>
      </c>
      <c r="J8">
        <f t="shared" si="4"/>
        <v>1.8000000000000007</v>
      </c>
      <c r="K8">
        <f t="shared" si="5"/>
        <v>8.1666666666666661</v>
      </c>
      <c r="L8">
        <f t="shared" si="6"/>
        <v>0.33333333333333298</v>
      </c>
      <c r="M8">
        <f t="shared" si="7"/>
        <v>1.0969343869904967E-2</v>
      </c>
      <c r="N8">
        <f t="shared" si="8"/>
        <v>0.79545454545454541</v>
      </c>
      <c r="O8">
        <f t="shared" si="0"/>
        <v>2.0416666666666665</v>
      </c>
      <c r="P8">
        <f t="shared" si="0"/>
        <v>8.3333333333333245E-2</v>
      </c>
      <c r="Q8">
        <f t="shared" si="0"/>
        <v>2.7423359674762417E-3</v>
      </c>
      <c r="R8">
        <f t="shared" si="0"/>
        <v>0.19886363636363635</v>
      </c>
      <c r="T8">
        <f t="shared" si="9"/>
        <v>2.3266059723311119</v>
      </c>
      <c r="U8">
        <f t="shared" si="10"/>
        <v>0</v>
      </c>
      <c r="W8">
        <f t="shared" si="11"/>
        <v>2.0416666666666665</v>
      </c>
      <c r="X8">
        <f t="shared" si="12"/>
        <v>0</v>
      </c>
      <c r="Z8">
        <f t="shared" si="13"/>
        <v>1.2042256922440955</v>
      </c>
      <c r="AA8">
        <f t="shared" si="14"/>
        <v>1.1136363636363635</v>
      </c>
      <c r="AB8">
        <f t="shared" si="15"/>
        <v>-0.62329398923007273</v>
      </c>
      <c r="AC8">
        <f t="shared" si="16"/>
        <v>-0.6074380165289256</v>
      </c>
      <c r="AD8">
        <f t="shared" si="17"/>
        <v>-0.31164699461503637</v>
      </c>
      <c r="AE8">
        <f t="shared" si="17"/>
        <v>-0.3037190082644628</v>
      </c>
      <c r="AF8">
        <f t="shared" si="18"/>
        <v>-0.61536600287949916</v>
      </c>
      <c r="AG8">
        <f t="shared" si="19"/>
        <v>7</v>
      </c>
    </row>
    <row r="9" spans="1:33" x14ac:dyDescent="0.3">
      <c r="A9">
        <v>3575</v>
      </c>
      <c r="B9" t="str">
        <v>Overly Straightforward Classmate</v>
      </c>
      <c r="C9">
        <v>0.765625</v>
      </c>
      <c r="D9">
        <v>16.6666666666666</v>
      </c>
      <c r="E9">
        <v>3.0443129999999999E-3</v>
      </c>
      <c r="F9">
        <v>7</v>
      </c>
      <c r="G9">
        <f t="shared" si="1"/>
        <v>1.5625E-2</v>
      </c>
      <c r="H9">
        <f t="shared" si="2"/>
        <v>83.3333333333334</v>
      </c>
      <c r="I9">
        <f t="shared" si="3"/>
        <v>0.148070103656022</v>
      </c>
      <c r="J9">
        <f t="shared" si="4"/>
        <v>1.8000000000000007</v>
      </c>
      <c r="K9">
        <f t="shared" si="5"/>
        <v>8.1666666666666661</v>
      </c>
      <c r="L9">
        <f t="shared" si="6"/>
        <v>0.16666666666666599</v>
      </c>
      <c r="M9">
        <f t="shared" si="7"/>
        <v>2.014574828376365E-2</v>
      </c>
      <c r="N9">
        <f t="shared" si="8"/>
        <v>0.79545454545454541</v>
      </c>
      <c r="O9">
        <f t="shared" si="0"/>
        <v>2.0416666666666665</v>
      </c>
      <c r="P9">
        <f t="shared" si="0"/>
        <v>4.1666666666666498E-2</v>
      </c>
      <c r="Q9">
        <f t="shared" si="0"/>
        <v>5.0364370709409124E-3</v>
      </c>
      <c r="R9">
        <f t="shared" si="0"/>
        <v>0.19886363636363635</v>
      </c>
      <c r="T9">
        <f t="shared" si="9"/>
        <v>2.2872334067679101</v>
      </c>
      <c r="U9">
        <f t="shared" si="10"/>
        <v>0</v>
      </c>
      <c r="W9">
        <f t="shared" si="11"/>
        <v>2.0416666666666665</v>
      </c>
      <c r="X9">
        <f t="shared" si="12"/>
        <v>0</v>
      </c>
      <c r="Z9">
        <f t="shared" si="13"/>
        <v>1.1838468848376711</v>
      </c>
      <c r="AA9">
        <f t="shared" si="14"/>
        <v>1.1136363636363635</v>
      </c>
      <c r="AB9">
        <f t="shared" si="15"/>
        <v>-0.6127461423888122</v>
      </c>
      <c r="AC9">
        <f t="shared" si="16"/>
        <v>-0.6074380165289256</v>
      </c>
      <c r="AD9">
        <f t="shared" si="17"/>
        <v>-0.3063730711944061</v>
      </c>
      <c r="AE9">
        <f t="shared" si="17"/>
        <v>-0.3037190082644628</v>
      </c>
      <c r="AF9">
        <f t="shared" si="18"/>
        <v>-0.6100920794588689</v>
      </c>
      <c r="AG9">
        <f t="shared" si="19"/>
        <v>11</v>
      </c>
    </row>
    <row r="10" spans="1:33" x14ac:dyDescent="0.3">
      <c r="A10">
        <v>7173</v>
      </c>
      <c r="B10" t="str">
        <v>Genocide Online</v>
      </c>
      <c r="C10">
        <v>0.75</v>
      </c>
      <c r="D10">
        <v>50</v>
      </c>
      <c r="E10">
        <v>2.4161563E-2</v>
      </c>
      <c r="F10">
        <v>7</v>
      </c>
      <c r="G10">
        <f t="shared" si="1"/>
        <v>3.125E-2</v>
      </c>
      <c r="H10">
        <f t="shared" si="2"/>
        <v>50</v>
      </c>
      <c r="I10">
        <f t="shared" si="3"/>
        <v>0.12695285365602199</v>
      </c>
      <c r="J10">
        <f t="shared" si="4"/>
        <v>1.8000000000000007</v>
      </c>
      <c r="K10">
        <f t="shared" si="5"/>
        <v>8</v>
      </c>
      <c r="L10">
        <f t="shared" si="6"/>
        <v>0.5</v>
      </c>
      <c r="M10">
        <f t="shared" si="7"/>
        <v>0.15988919875856961</v>
      </c>
      <c r="N10">
        <f t="shared" si="8"/>
        <v>0.79545454545454541</v>
      </c>
      <c r="O10">
        <f t="shared" si="0"/>
        <v>2</v>
      </c>
      <c r="P10">
        <f t="shared" si="0"/>
        <v>0.125</v>
      </c>
      <c r="Q10">
        <f t="shared" si="0"/>
        <v>3.9972299689642402E-2</v>
      </c>
      <c r="R10">
        <f t="shared" si="0"/>
        <v>0.19886363636363635</v>
      </c>
      <c r="T10">
        <f t="shared" si="9"/>
        <v>2.3638359360532788</v>
      </c>
      <c r="U10">
        <f t="shared" si="10"/>
        <v>0</v>
      </c>
      <c r="W10">
        <f t="shared" si="11"/>
        <v>2</v>
      </c>
      <c r="X10">
        <f t="shared" si="12"/>
        <v>0</v>
      </c>
      <c r="Z10">
        <f t="shared" si="13"/>
        <v>1.2234955124752491</v>
      </c>
      <c r="AA10">
        <f t="shared" si="14"/>
        <v>1.0909090909090911</v>
      </c>
      <c r="AB10">
        <f t="shared" si="15"/>
        <v>-0.6332678364922415</v>
      </c>
      <c r="AC10">
        <f t="shared" si="16"/>
        <v>-0.59504132231404971</v>
      </c>
      <c r="AD10">
        <f t="shared" si="17"/>
        <v>-0.31663391824612075</v>
      </c>
      <c r="AE10">
        <f t="shared" si="17"/>
        <v>-0.29752066115702486</v>
      </c>
      <c r="AF10">
        <f t="shared" si="18"/>
        <v>-0.61415457940314555</v>
      </c>
      <c r="AG10">
        <f t="shared" si="19"/>
        <v>8</v>
      </c>
    </row>
    <row r="11" spans="1:33" x14ac:dyDescent="0.3">
      <c r="A11">
        <v>5336</v>
      </c>
      <c r="B11" t="str">
        <v>Kawarimonono Kanojo ni Mousukoshi Dake Tsukiau Hanashi</v>
      </c>
      <c r="C11">
        <v>0.75</v>
      </c>
      <c r="D11">
        <v>33.3333333333333</v>
      </c>
      <c r="E11">
        <v>2.121993E-3</v>
      </c>
      <c r="F11">
        <v>7.39</v>
      </c>
      <c r="G11">
        <f t="shared" si="1"/>
        <v>3.125E-2</v>
      </c>
      <c r="H11">
        <f t="shared" si="2"/>
        <v>66.6666666666667</v>
      </c>
      <c r="I11">
        <f t="shared" si="3"/>
        <v>0.148992423656022</v>
      </c>
      <c r="J11">
        <f t="shared" si="4"/>
        <v>1.410000000000001</v>
      </c>
      <c r="K11">
        <f t="shared" si="5"/>
        <v>8</v>
      </c>
      <c r="L11">
        <f t="shared" si="6"/>
        <v>0.33333333333333298</v>
      </c>
      <c r="M11">
        <f t="shared" si="7"/>
        <v>1.4042293561111646E-2</v>
      </c>
      <c r="N11">
        <f t="shared" si="8"/>
        <v>0.83977272727272712</v>
      </c>
      <c r="O11">
        <f t="shared" si="0"/>
        <v>2</v>
      </c>
      <c r="P11">
        <f t="shared" si="0"/>
        <v>8.3333333333333245E-2</v>
      </c>
      <c r="Q11">
        <f t="shared" si="0"/>
        <v>3.5105733902779115E-3</v>
      </c>
      <c r="R11">
        <f t="shared" si="0"/>
        <v>0.20994318181818178</v>
      </c>
      <c r="T11">
        <f t="shared" si="9"/>
        <v>2.2967870885417927</v>
      </c>
      <c r="U11">
        <f t="shared" si="10"/>
        <v>0</v>
      </c>
      <c r="W11">
        <f t="shared" si="11"/>
        <v>2</v>
      </c>
      <c r="X11">
        <f t="shared" si="12"/>
        <v>0</v>
      </c>
      <c r="Z11">
        <f t="shared" si="13"/>
        <v>1.188791765571432</v>
      </c>
      <c r="AA11">
        <f t="shared" si="14"/>
        <v>1.0909090909090911</v>
      </c>
      <c r="AB11">
        <f t="shared" si="15"/>
        <v>-0.61530555833439726</v>
      </c>
      <c r="AC11">
        <f t="shared" si="16"/>
        <v>-0.59504132231404971</v>
      </c>
      <c r="AD11">
        <f t="shared" si="17"/>
        <v>-0.30765277916719863</v>
      </c>
      <c r="AE11">
        <f t="shared" si="17"/>
        <v>-0.29752066115702486</v>
      </c>
      <c r="AF11">
        <f t="shared" si="18"/>
        <v>-0.60517344032422349</v>
      </c>
      <c r="AG11">
        <f t="shared" si="19"/>
        <v>15</v>
      </c>
    </row>
    <row r="12" spans="1:33" x14ac:dyDescent="0.3">
      <c r="A12">
        <v>8294</v>
      </c>
      <c r="B12" t="str">
        <v>Baroque Night</v>
      </c>
      <c r="C12">
        <v>0.75</v>
      </c>
      <c r="D12">
        <v>33.3333333333333</v>
      </c>
      <c r="E12">
        <v>7.1498000000000004E-4</v>
      </c>
      <c r="F12">
        <v>6.54</v>
      </c>
      <c r="G12">
        <f t="shared" si="1"/>
        <v>3.125E-2</v>
      </c>
      <c r="H12">
        <f t="shared" si="2"/>
        <v>66.6666666666667</v>
      </c>
      <c r="I12">
        <f t="shared" si="3"/>
        <v>0.15039943665602198</v>
      </c>
      <c r="J12">
        <f t="shared" si="4"/>
        <v>2.2600000000000007</v>
      </c>
      <c r="K12">
        <f t="shared" si="5"/>
        <v>8</v>
      </c>
      <c r="L12">
        <f t="shared" si="6"/>
        <v>0.33333333333333298</v>
      </c>
      <c r="M12">
        <f t="shared" si="7"/>
        <v>4.7313817954741629E-3</v>
      </c>
      <c r="N12">
        <f t="shared" si="8"/>
        <v>0.74318181818181817</v>
      </c>
      <c r="O12">
        <f t="shared" si="0"/>
        <v>2</v>
      </c>
      <c r="P12">
        <f t="shared" si="0"/>
        <v>8.3333333333333245E-2</v>
      </c>
      <c r="Q12">
        <f t="shared" si="0"/>
        <v>1.1828454488685407E-3</v>
      </c>
      <c r="R12">
        <f t="shared" si="0"/>
        <v>0.18579545454545454</v>
      </c>
      <c r="T12">
        <f t="shared" si="9"/>
        <v>2.2703116333276565</v>
      </c>
      <c r="U12">
        <f t="shared" si="10"/>
        <v>0</v>
      </c>
      <c r="W12">
        <f t="shared" si="11"/>
        <v>2</v>
      </c>
      <c r="X12">
        <f t="shared" si="12"/>
        <v>0</v>
      </c>
      <c r="Z12">
        <f t="shared" si="13"/>
        <v>1.1750883607998985</v>
      </c>
      <c r="AA12">
        <f t="shared" si="14"/>
        <v>1.0909090909090911</v>
      </c>
      <c r="AB12">
        <f t="shared" si="15"/>
        <v>-0.60821282656402065</v>
      </c>
      <c r="AC12">
        <f t="shared" si="16"/>
        <v>-0.59504132231404971</v>
      </c>
      <c r="AD12">
        <f t="shared" si="17"/>
        <v>-0.30410641328201032</v>
      </c>
      <c r="AE12">
        <f t="shared" si="17"/>
        <v>-0.29752066115702486</v>
      </c>
      <c r="AF12">
        <f t="shared" si="18"/>
        <v>-0.60162707443903518</v>
      </c>
      <c r="AG12">
        <f t="shared" si="19"/>
        <v>16</v>
      </c>
    </row>
    <row r="13" spans="1:33" x14ac:dyDescent="0.3">
      <c r="A13">
        <v>4767</v>
      </c>
      <c r="B13" t="str">
        <v>My Bestfriend Girlfriend</v>
      </c>
      <c r="C13">
        <v>0.75</v>
      </c>
      <c r="D13">
        <v>16.6666666666666</v>
      </c>
      <c r="E13">
        <v>3.6060509999999997E-2</v>
      </c>
      <c r="F13">
        <v>7</v>
      </c>
      <c r="G13">
        <f t="shared" si="1"/>
        <v>3.125E-2</v>
      </c>
      <c r="H13">
        <f t="shared" si="2"/>
        <v>83.3333333333334</v>
      </c>
      <c r="I13">
        <f t="shared" si="3"/>
        <v>0.115053906656022</v>
      </c>
      <c r="J13">
        <f t="shared" si="4"/>
        <v>1.8000000000000007</v>
      </c>
      <c r="K13">
        <f t="shared" si="5"/>
        <v>8</v>
      </c>
      <c r="L13">
        <f t="shared" si="6"/>
        <v>0.16666666666666599</v>
      </c>
      <c r="M13">
        <f t="shared" si="7"/>
        <v>0.23863050791562557</v>
      </c>
      <c r="N13">
        <f t="shared" si="8"/>
        <v>0.79545454545454541</v>
      </c>
      <c r="O13">
        <f t="shared" si="0"/>
        <v>2</v>
      </c>
      <c r="P13">
        <f t="shared" si="0"/>
        <v>4.1666666666666498E-2</v>
      </c>
      <c r="Q13">
        <f t="shared" si="0"/>
        <v>5.9657626978906392E-2</v>
      </c>
      <c r="R13">
        <f t="shared" si="0"/>
        <v>0.19886363636363635</v>
      </c>
      <c r="T13">
        <f t="shared" si="9"/>
        <v>2.300187930009209</v>
      </c>
      <c r="U13">
        <f t="shared" si="10"/>
        <v>0</v>
      </c>
      <c r="W13">
        <f t="shared" si="11"/>
        <v>2</v>
      </c>
      <c r="X13">
        <f t="shared" si="12"/>
        <v>0</v>
      </c>
      <c r="Z13">
        <f t="shared" si="13"/>
        <v>1.1905520037548698</v>
      </c>
      <c r="AA13">
        <f t="shared" si="14"/>
        <v>1.0909090909090911</v>
      </c>
      <c r="AB13">
        <f t="shared" si="15"/>
        <v>-0.61621663828096906</v>
      </c>
      <c r="AC13">
        <f t="shared" si="16"/>
        <v>-0.59504132231404971</v>
      </c>
      <c r="AD13">
        <f t="shared" si="17"/>
        <v>-0.30810831914048453</v>
      </c>
      <c r="AE13">
        <f t="shared" si="17"/>
        <v>-0.29752066115702486</v>
      </c>
      <c r="AF13">
        <f t="shared" si="18"/>
        <v>-0.60562898029750944</v>
      </c>
      <c r="AG13">
        <f t="shared" si="19"/>
        <v>14</v>
      </c>
    </row>
    <row r="14" spans="1:33" x14ac:dyDescent="0.3">
      <c r="A14">
        <v>5208</v>
      </c>
      <c r="B14" t="str">
        <v>Ore no Imouto ga Konna ni Kawaii Wake ga Nai â€“ Ayase IF</v>
      </c>
      <c r="C14">
        <v>0.75</v>
      </c>
      <c r="D14">
        <v>16.6666666666666</v>
      </c>
      <c r="E14">
        <v>4.6770539999999999E-3</v>
      </c>
      <c r="F14">
        <v>7</v>
      </c>
      <c r="G14">
        <f t="shared" si="1"/>
        <v>3.125E-2</v>
      </c>
      <c r="H14">
        <f t="shared" si="2"/>
        <v>83.3333333333334</v>
      </c>
      <c r="I14">
        <f t="shared" si="3"/>
        <v>0.14643736265602197</v>
      </c>
      <c r="J14">
        <f t="shared" si="4"/>
        <v>1.8000000000000007</v>
      </c>
      <c r="K14">
        <f t="shared" si="5"/>
        <v>8</v>
      </c>
      <c r="L14">
        <f t="shared" si="6"/>
        <v>0.16666666666666599</v>
      </c>
      <c r="M14">
        <f t="shared" si="7"/>
        <v>3.0950415608897611E-2</v>
      </c>
      <c r="N14">
        <f t="shared" si="8"/>
        <v>0.79545454545454541</v>
      </c>
      <c r="O14">
        <f t="shared" si="0"/>
        <v>2</v>
      </c>
      <c r="P14">
        <f t="shared" si="0"/>
        <v>4.1666666666666498E-2</v>
      </c>
      <c r="Q14">
        <f t="shared" si="0"/>
        <v>7.7376039022244028E-3</v>
      </c>
      <c r="R14">
        <f t="shared" si="0"/>
        <v>0.19886363636363635</v>
      </c>
      <c r="T14">
        <f t="shared" si="9"/>
        <v>2.2482679069325271</v>
      </c>
      <c r="U14">
        <f t="shared" si="10"/>
        <v>0</v>
      </c>
      <c r="W14">
        <f t="shared" si="11"/>
        <v>2</v>
      </c>
      <c r="X14">
        <f t="shared" si="12"/>
        <v>0</v>
      </c>
      <c r="Z14">
        <f t="shared" si="13"/>
        <v>1.1636787701801266</v>
      </c>
      <c r="AA14">
        <f t="shared" si="14"/>
        <v>1.0909090909090911</v>
      </c>
      <c r="AB14">
        <f t="shared" si="15"/>
        <v>-0.60230734779979733</v>
      </c>
      <c r="AC14">
        <f t="shared" si="16"/>
        <v>-0.59504132231404971</v>
      </c>
      <c r="AD14">
        <f t="shared" si="17"/>
        <v>-0.30115367389989867</v>
      </c>
      <c r="AE14">
        <f t="shared" si="17"/>
        <v>-0.29752066115702486</v>
      </c>
      <c r="AF14">
        <f t="shared" si="18"/>
        <v>-0.59867433505692347</v>
      </c>
      <c r="AG14">
        <f t="shared" si="19"/>
        <v>22</v>
      </c>
    </row>
    <row r="15" spans="1:33" x14ac:dyDescent="0.3">
      <c r="A15">
        <v>1745</v>
      </c>
      <c r="B15" t="str">
        <v>Child of Light</v>
      </c>
      <c r="C15">
        <v>0.734375</v>
      </c>
      <c r="D15">
        <v>83.3333333333333</v>
      </c>
      <c r="E15">
        <v>4.3725115815194698E-2</v>
      </c>
      <c r="F15">
        <v>7</v>
      </c>
      <c r="G15">
        <f t="shared" si="1"/>
        <v>4.6875E-2</v>
      </c>
      <c r="H15">
        <f t="shared" si="2"/>
        <v>16.6666666666667</v>
      </c>
      <c r="I15">
        <f t="shared" si="3"/>
        <v>0.10738930084082729</v>
      </c>
      <c r="J15">
        <f t="shared" si="4"/>
        <v>1.8000000000000007</v>
      </c>
      <c r="K15">
        <f t="shared" si="5"/>
        <v>7.833333333333333</v>
      </c>
      <c r="L15">
        <f t="shared" si="6"/>
        <v>0.83333333333333304</v>
      </c>
      <c r="M15">
        <f t="shared" si="7"/>
        <v>0.28935105453720605</v>
      </c>
      <c r="N15">
        <f t="shared" si="8"/>
        <v>0.79545454545454541</v>
      </c>
      <c r="O15">
        <f t="shared" si="0"/>
        <v>1.9583333333333333</v>
      </c>
      <c r="P15">
        <f t="shared" si="0"/>
        <v>0.20833333333333326</v>
      </c>
      <c r="Q15">
        <f t="shared" si="0"/>
        <v>7.2337763634301513E-2</v>
      </c>
      <c r="R15">
        <f t="shared" si="0"/>
        <v>0.19886363636363635</v>
      </c>
      <c r="T15">
        <f t="shared" si="9"/>
        <v>2.4378680666646044</v>
      </c>
      <c r="U15">
        <f t="shared" si="10"/>
        <v>0</v>
      </c>
      <c r="W15">
        <f t="shared" si="11"/>
        <v>1.9583333333333333</v>
      </c>
      <c r="X15">
        <f t="shared" si="12"/>
        <v>0</v>
      </c>
      <c r="Z15">
        <f t="shared" si="13"/>
        <v>1.2618137299963728</v>
      </c>
      <c r="AA15">
        <f t="shared" si="14"/>
        <v>1.0681818181818181</v>
      </c>
      <c r="AB15">
        <f t="shared" si="15"/>
        <v>-0.6531009249346742</v>
      </c>
      <c r="AC15">
        <f t="shared" si="16"/>
        <v>-0.5826446280991735</v>
      </c>
      <c r="AD15">
        <f t="shared" si="17"/>
        <v>-0.3265504624673371</v>
      </c>
      <c r="AE15">
        <f t="shared" si="17"/>
        <v>-0.29132231404958675</v>
      </c>
      <c r="AF15">
        <f t="shared" si="18"/>
        <v>-0.61787277651692385</v>
      </c>
      <c r="AG15">
        <f t="shared" si="19"/>
        <v>6</v>
      </c>
    </row>
    <row r="16" spans="1:33" x14ac:dyDescent="0.3">
      <c r="A16">
        <v>7012</v>
      </c>
      <c r="B16" t="str">
        <v>The Holy Knightâ€™s Dark Road</v>
      </c>
      <c r="C16">
        <v>0.734375</v>
      </c>
      <c r="D16">
        <v>83.3333333333333</v>
      </c>
      <c r="E16">
        <v>1.0239209999999999E-3</v>
      </c>
      <c r="F16">
        <v>7.9</v>
      </c>
      <c r="G16">
        <f t="shared" si="1"/>
        <v>4.6875E-2</v>
      </c>
      <c r="H16">
        <f t="shared" si="2"/>
        <v>16.6666666666667</v>
      </c>
      <c r="I16">
        <f t="shared" si="3"/>
        <v>0.15009049565602198</v>
      </c>
      <c r="J16">
        <f t="shared" si="4"/>
        <v>0.90000000000000036</v>
      </c>
      <c r="K16">
        <f t="shared" si="5"/>
        <v>7.833333333333333</v>
      </c>
      <c r="L16">
        <f t="shared" si="6"/>
        <v>0.83333333333333304</v>
      </c>
      <c r="M16">
        <f t="shared" si="7"/>
        <v>6.7757995739792711E-3</v>
      </c>
      <c r="N16">
        <f t="shared" si="8"/>
        <v>0.89772727272727271</v>
      </c>
      <c r="O16">
        <f t="shared" si="0"/>
        <v>1.9583333333333333</v>
      </c>
      <c r="P16">
        <f t="shared" si="0"/>
        <v>0.20833333333333326</v>
      </c>
      <c r="Q16">
        <f t="shared" si="0"/>
        <v>1.6939498934948178E-3</v>
      </c>
      <c r="R16">
        <f t="shared" si="0"/>
        <v>0.22443181818181818</v>
      </c>
      <c r="T16">
        <f t="shared" si="9"/>
        <v>2.3927924347419798</v>
      </c>
      <c r="U16">
        <f t="shared" si="10"/>
        <v>0</v>
      </c>
      <c r="W16">
        <f t="shared" si="11"/>
        <v>1.9583333333333333</v>
      </c>
      <c r="X16">
        <f t="shared" si="12"/>
        <v>0</v>
      </c>
      <c r="Z16">
        <f t="shared" si="13"/>
        <v>1.2384830780936029</v>
      </c>
      <c r="AA16">
        <f t="shared" si="14"/>
        <v>1.0681818181818181</v>
      </c>
      <c r="AB16">
        <f t="shared" si="15"/>
        <v>-0.6410252358097257</v>
      </c>
      <c r="AC16">
        <f t="shared" si="16"/>
        <v>-0.5826446280991735</v>
      </c>
      <c r="AD16">
        <f t="shared" si="17"/>
        <v>-0.32051261790486285</v>
      </c>
      <c r="AE16">
        <f t="shared" si="17"/>
        <v>-0.29132231404958675</v>
      </c>
      <c r="AF16">
        <f t="shared" si="18"/>
        <v>-0.6118349319544496</v>
      </c>
      <c r="AG16">
        <f t="shared" si="19"/>
        <v>9</v>
      </c>
    </row>
    <row r="17" spans="1:33" x14ac:dyDescent="0.3">
      <c r="A17">
        <v>5250</v>
      </c>
      <c r="B17" t="str">
        <v>Saikyou no Shokugyou wa Yuusha demo Kenja demo naku Kanteishi (Kari) rashii desu yo?</v>
      </c>
      <c r="C17">
        <v>0.734375</v>
      </c>
      <c r="D17">
        <v>66.6666666666666</v>
      </c>
      <c r="E17">
        <v>1.5786102999999999E-2</v>
      </c>
      <c r="F17">
        <v>7.8</v>
      </c>
      <c r="G17">
        <f t="shared" si="1"/>
        <v>4.6875E-2</v>
      </c>
      <c r="H17">
        <f t="shared" si="2"/>
        <v>33.3333333333334</v>
      </c>
      <c r="I17">
        <f t="shared" si="3"/>
        <v>0.13532831365602199</v>
      </c>
      <c r="J17">
        <f t="shared" si="4"/>
        <v>1.0000000000000009</v>
      </c>
      <c r="K17">
        <f t="shared" si="5"/>
        <v>7.833333333333333</v>
      </c>
      <c r="L17">
        <f t="shared" si="6"/>
        <v>0.66666666666666596</v>
      </c>
      <c r="M17">
        <f t="shared" si="7"/>
        <v>0.10446457293306115</v>
      </c>
      <c r="N17">
        <f t="shared" si="8"/>
        <v>0.88636363636363624</v>
      </c>
      <c r="O17">
        <f t="shared" si="0"/>
        <v>1.9583333333333333</v>
      </c>
      <c r="P17">
        <f t="shared" si="0"/>
        <v>0.16666666666666649</v>
      </c>
      <c r="Q17">
        <f t="shared" si="0"/>
        <v>2.6116143233265287E-2</v>
      </c>
      <c r="R17">
        <f t="shared" si="0"/>
        <v>0.22159090909090906</v>
      </c>
      <c r="T17">
        <f t="shared" si="9"/>
        <v>2.372707052324174</v>
      </c>
      <c r="U17">
        <f t="shared" si="10"/>
        <v>0</v>
      </c>
      <c r="W17">
        <f t="shared" si="11"/>
        <v>1.9583333333333333</v>
      </c>
      <c r="X17">
        <f t="shared" si="12"/>
        <v>0</v>
      </c>
      <c r="Z17">
        <f t="shared" si="13"/>
        <v>1.228087104803018</v>
      </c>
      <c r="AA17">
        <f t="shared" si="14"/>
        <v>1.0681818181818181</v>
      </c>
      <c r="AB17">
        <f t="shared" si="15"/>
        <v>-0.63564439423995078</v>
      </c>
      <c r="AC17">
        <f t="shared" si="16"/>
        <v>-0.5826446280991735</v>
      </c>
      <c r="AD17">
        <f t="shared" si="17"/>
        <v>-0.31782219711997539</v>
      </c>
      <c r="AE17">
        <f t="shared" si="17"/>
        <v>-0.29132231404958675</v>
      </c>
      <c r="AF17">
        <f t="shared" si="18"/>
        <v>-0.60914451116956214</v>
      </c>
      <c r="AG17">
        <f t="shared" si="19"/>
        <v>12</v>
      </c>
    </row>
    <row r="18" spans="1:33" x14ac:dyDescent="0.3">
      <c r="A18">
        <v>1857</v>
      </c>
      <c r="B18" t="str">
        <v>Eiyuu Sagi â€“ Deshi ga Saikyou Dakaratte Shishou Made Tsuyoi to Omouna yo!?</v>
      </c>
      <c r="C18">
        <v>0.734375</v>
      </c>
      <c r="D18">
        <v>50</v>
      </c>
      <c r="E18">
        <v>8.3573099999999997E-3</v>
      </c>
      <c r="F18">
        <v>7</v>
      </c>
      <c r="G18">
        <f t="shared" si="1"/>
        <v>4.6875E-2</v>
      </c>
      <c r="H18">
        <f t="shared" si="2"/>
        <v>50</v>
      </c>
      <c r="I18">
        <f t="shared" si="3"/>
        <v>0.14275710665602198</v>
      </c>
      <c r="J18">
        <f t="shared" si="4"/>
        <v>1.8000000000000007</v>
      </c>
      <c r="K18">
        <f t="shared" si="5"/>
        <v>7.833333333333333</v>
      </c>
      <c r="L18">
        <f t="shared" si="6"/>
        <v>0.5</v>
      </c>
      <c r="M18">
        <f t="shared" si="7"/>
        <v>5.5304518158737548E-2</v>
      </c>
      <c r="N18">
        <f t="shared" si="8"/>
        <v>0.79545454545454541</v>
      </c>
      <c r="O18">
        <f t="shared" si="0"/>
        <v>1.9583333333333333</v>
      </c>
      <c r="P18">
        <f t="shared" si="0"/>
        <v>0.125</v>
      </c>
      <c r="Q18">
        <f t="shared" si="0"/>
        <v>1.3826129539684387E-2</v>
      </c>
      <c r="R18">
        <f t="shared" si="0"/>
        <v>0.19886363636363635</v>
      </c>
      <c r="T18">
        <f t="shared" si="9"/>
        <v>2.2960230992366535</v>
      </c>
      <c r="U18">
        <f t="shared" si="10"/>
        <v>0</v>
      </c>
      <c r="W18">
        <f t="shared" si="11"/>
        <v>1.9583333333333333</v>
      </c>
      <c r="X18">
        <f t="shared" si="12"/>
        <v>0</v>
      </c>
      <c r="Z18">
        <f t="shared" si="13"/>
        <v>1.1883963330999308</v>
      </c>
      <c r="AA18">
        <f t="shared" si="14"/>
        <v>1.0681818181818181</v>
      </c>
      <c r="AB18">
        <f t="shared" si="15"/>
        <v>-0.61510088683118946</v>
      </c>
      <c r="AC18">
        <f t="shared" si="16"/>
        <v>-0.5826446280991735</v>
      </c>
      <c r="AD18">
        <f t="shared" si="17"/>
        <v>-0.30755044341559473</v>
      </c>
      <c r="AE18">
        <f t="shared" si="17"/>
        <v>-0.29132231404958675</v>
      </c>
      <c r="AF18">
        <f t="shared" si="18"/>
        <v>-0.59887275746518154</v>
      </c>
      <c r="AG18">
        <f t="shared" si="19"/>
        <v>20</v>
      </c>
    </row>
    <row r="19" spans="1:33" x14ac:dyDescent="0.3">
      <c r="A19">
        <v>4275</v>
      </c>
      <c r="B19" t="str">
        <v>Alma (Shinji Mito)</v>
      </c>
      <c r="C19">
        <v>0.734375</v>
      </c>
      <c r="D19">
        <v>33.3333333333333</v>
      </c>
      <c r="E19">
        <v>3.9582769999999996E-3</v>
      </c>
      <c r="F19">
        <v>7</v>
      </c>
      <c r="G19">
        <f t="shared" si="1"/>
        <v>4.6875E-2</v>
      </c>
      <c r="H19">
        <f t="shared" si="2"/>
        <v>66.6666666666667</v>
      </c>
      <c r="I19">
        <f t="shared" si="3"/>
        <v>0.14715613965602198</v>
      </c>
      <c r="J19">
        <f t="shared" si="4"/>
        <v>1.8000000000000007</v>
      </c>
      <c r="K19">
        <f t="shared" si="5"/>
        <v>7.833333333333333</v>
      </c>
      <c r="L19">
        <f t="shared" si="6"/>
        <v>0.33333333333333298</v>
      </c>
      <c r="M19">
        <f t="shared" si="7"/>
        <v>2.6193907157184927E-2</v>
      </c>
      <c r="N19">
        <f t="shared" si="8"/>
        <v>0.79545454545454541</v>
      </c>
      <c r="O19">
        <f t="shared" si="0"/>
        <v>1.9583333333333333</v>
      </c>
      <c r="P19">
        <f t="shared" si="0"/>
        <v>8.3333333333333245E-2</v>
      </c>
      <c r="Q19">
        <f t="shared" si="0"/>
        <v>6.5484767892962318E-3</v>
      </c>
      <c r="R19">
        <f t="shared" si="0"/>
        <v>0.19886363636363635</v>
      </c>
      <c r="T19">
        <f t="shared" si="9"/>
        <v>2.2470787798195988</v>
      </c>
      <c r="U19">
        <f t="shared" si="10"/>
        <v>0</v>
      </c>
      <c r="W19">
        <f t="shared" si="11"/>
        <v>1.9583333333333333</v>
      </c>
      <c r="X19">
        <f t="shared" si="12"/>
        <v>0</v>
      </c>
      <c r="Z19">
        <f t="shared" si="13"/>
        <v>1.1630632910496843</v>
      </c>
      <c r="AA19">
        <f t="shared" si="14"/>
        <v>1.0681818181818181</v>
      </c>
      <c r="AB19">
        <f t="shared" si="15"/>
        <v>-0.60198878256325405</v>
      </c>
      <c r="AC19">
        <f t="shared" si="16"/>
        <v>-0.5826446280991735</v>
      </c>
      <c r="AD19">
        <f t="shared" si="17"/>
        <v>-0.30099439128162703</v>
      </c>
      <c r="AE19">
        <f t="shared" si="17"/>
        <v>-0.29132231404958675</v>
      </c>
      <c r="AF19">
        <f t="shared" si="18"/>
        <v>-0.59231670533121372</v>
      </c>
      <c r="AG19">
        <f t="shared" si="19"/>
        <v>28</v>
      </c>
    </row>
    <row r="20" spans="1:33" x14ac:dyDescent="0.3">
      <c r="A20">
        <v>6067</v>
      </c>
      <c r="B20" t="str">
        <v>Pashiri na Boku to Koisuru Banchou-san</v>
      </c>
      <c r="C20">
        <v>0.734375</v>
      </c>
      <c r="D20">
        <v>16.6666666666666</v>
      </c>
      <c r="E20">
        <v>3.4691881000000001E-2</v>
      </c>
      <c r="F20">
        <v>8</v>
      </c>
      <c r="G20">
        <f t="shared" si="1"/>
        <v>4.6875E-2</v>
      </c>
      <c r="H20">
        <f t="shared" si="2"/>
        <v>83.3333333333334</v>
      </c>
      <c r="I20">
        <f t="shared" si="3"/>
        <v>0.11642253565602198</v>
      </c>
      <c r="J20">
        <f t="shared" si="4"/>
        <v>0.80000000000000071</v>
      </c>
      <c r="K20">
        <f t="shared" si="5"/>
        <v>7.833333333333333</v>
      </c>
      <c r="L20">
        <f t="shared" si="6"/>
        <v>0.16666666666666599</v>
      </c>
      <c r="M20">
        <f t="shared" si="7"/>
        <v>0.22957360235832608</v>
      </c>
      <c r="N20">
        <f t="shared" si="8"/>
        <v>0.90909090909090906</v>
      </c>
      <c r="O20">
        <f t="shared" si="0"/>
        <v>1.9583333333333333</v>
      </c>
      <c r="P20">
        <f t="shared" si="0"/>
        <v>4.1666666666666498E-2</v>
      </c>
      <c r="Q20">
        <f t="shared" si="0"/>
        <v>5.739340058958152E-2</v>
      </c>
      <c r="R20">
        <f t="shared" si="0"/>
        <v>0.22727272727272727</v>
      </c>
      <c r="T20">
        <f t="shared" si="9"/>
        <v>2.2846661278623084</v>
      </c>
      <c r="U20">
        <f t="shared" si="10"/>
        <v>0</v>
      </c>
      <c r="W20">
        <f t="shared" si="11"/>
        <v>1.9583333333333333</v>
      </c>
      <c r="X20">
        <f t="shared" si="12"/>
        <v>0</v>
      </c>
      <c r="Z20">
        <f t="shared" si="13"/>
        <v>1.1825180894790894</v>
      </c>
      <c r="AA20">
        <f t="shared" si="14"/>
        <v>1.0681818181818181</v>
      </c>
      <c r="AB20">
        <f t="shared" si="15"/>
        <v>-0.6120583725087515</v>
      </c>
      <c r="AC20">
        <f t="shared" si="16"/>
        <v>-0.5826446280991735</v>
      </c>
      <c r="AD20">
        <f t="shared" si="17"/>
        <v>-0.30602918625437575</v>
      </c>
      <c r="AE20">
        <f t="shared" si="17"/>
        <v>-0.29132231404958675</v>
      </c>
      <c r="AF20">
        <f t="shared" si="18"/>
        <v>-0.59735150030396245</v>
      </c>
      <c r="AG20">
        <f t="shared" si="19"/>
        <v>25</v>
      </c>
    </row>
    <row r="21" spans="1:33" x14ac:dyDescent="0.3">
      <c r="A21">
        <v>5859</v>
      </c>
      <c r="B21" t="str">
        <v>Medusa-san Mitsumenaide</v>
      </c>
      <c r="C21">
        <v>0.734375</v>
      </c>
      <c r="D21">
        <v>16.6666666666666</v>
      </c>
      <c r="E21">
        <v>1.1475280000000001E-3</v>
      </c>
      <c r="F21">
        <v>7.55</v>
      </c>
      <c r="G21">
        <f t="shared" si="1"/>
        <v>4.6875E-2</v>
      </c>
      <c r="H21">
        <f t="shared" si="2"/>
        <v>83.3333333333334</v>
      </c>
      <c r="I21">
        <f t="shared" si="3"/>
        <v>0.14996688865602198</v>
      </c>
      <c r="J21">
        <f t="shared" si="4"/>
        <v>1.2500000000000009</v>
      </c>
      <c r="K21">
        <f t="shared" si="5"/>
        <v>7.833333333333333</v>
      </c>
      <c r="L21">
        <f t="shared" si="6"/>
        <v>0.16666666666666599</v>
      </c>
      <c r="M21">
        <f t="shared" si="7"/>
        <v>7.5937691809517399E-3</v>
      </c>
      <c r="N21">
        <f t="shared" si="8"/>
        <v>0.85795454545454541</v>
      </c>
      <c r="O21">
        <f t="shared" si="0"/>
        <v>1.9583333333333333</v>
      </c>
      <c r="P21">
        <f t="shared" si="0"/>
        <v>4.1666666666666498E-2</v>
      </c>
      <c r="Q21">
        <f t="shared" si="0"/>
        <v>1.898442295237935E-3</v>
      </c>
      <c r="R21">
        <f t="shared" si="0"/>
        <v>0.21448863636363635</v>
      </c>
      <c r="T21">
        <f t="shared" si="9"/>
        <v>2.2163870786588737</v>
      </c>
      <c r="U21">
        <f t="shared" si="10"/>
        <v>0</v>
      </c>
      <c r="W21">
        <f t="shared" si="11"/>
        <v>1.9583333333333333</v>
      </c>
      <c r="X21">
        <f t="shared" si="12"/>
        <v>0</v>
      </c>
      <c r="Z21">
        <f t="shared" si="13"/>
        <v>1.1471776036939556</v>
      </c>
      <c r="AA21">
        <f t="shared" si="14"/>
        <v>1.0681818181818181</v>
      </c>
      <c r="AB21">
        <f t="shared" si="15"/>
        <v>-0.59376652530086138</v>
      </c>
      <c r="AC21">
        <f t="shared" si="16"/>
        <v>-0.5826446280991735</v>
      </c>
      <c r="AD21">
        <f t="shared" si="17"/>
        <v>-0.29688326265043069</v>
      </c>
      <c r="AE21">
        <f t="shared" si="17"/>
        <v>-0.29132231404958675</v>
      </c>
      <c r="AF21">
        <f t="shared" si="18"/>
        <v>-0.58820557670001739</v>
      </c>
      <c r="AG21">
        <f t="shared" si="19"/>
        <v>36</v>
      </c>
    </row>
    <row r="22" spans="1:33" x14ac:dyDescent="0.3">
      <c r="A22">
        <v>3219</v>
      </c>
      <c r="B22" t="str">
        <v>The Sheep Princess in Wolfâ€™s Clothing</v>
      </c>
      <c r="C22">
        <v>0.734375</v>
      </c>
      <c r="D22">
        <v>16.6666666666666</v>
      </c>
      <c r="E22">
        <v>9.846290000000001E-4</v>
      </c>
      <c r="F22">
        <v>7</v>
      </c>
      <c r="G22">
        <f t="shared" si="1"/>
        <v>4.6875E-2</v>
      </c>
      <c r="H22">
        <f t="shared" si="2"/>
        <v>83.3333333333334</v>
      </c>
      <c r="I22">
        <f t="shared" si="3"/>
        <v>0.150129787656022</v>
      </c>
      <c r="J22">
        <f t="shared" si="4"/>
        <v>1.8000000000000007</v>
      </c>
      <c r="K22">
        <f t="shared" si="5"/>
        <v>7.833333333333333</v>
      </c>
      <c r="L22">
        <f t="shared" si="6"/>
        <v>0.16666666666666599</v>
      </c>
      <c r="M22">
        <f t="shared" si="7"/>
        <v>6.5157846735516096E-3</v>
      </c>
      <c r="N22">
        <f t="shared" si="8"/>
        <v>0.79545454545454541</v>
      </c>
      <c r="O22">
        <f t="shared" si="0"/>
        <v>1.9583333333333333</v>
      </c>
      <c r="P22">
        <f t="shared" si="0"/>
        <v>4.1666666666666498E-2</v>
      </c>
      <c r="Q22">
        <f t="shared" si="0"/>
        <v>1.6289461683879024E-3</v>
      </c>
      <c r="R22">
        <f t="shared" si="0"/>
        <v>0.19886363636363635</v>
      </c>
      <c r="T22">
        <f t="shared" si="9"/>
        <v>2.2004925825320241</v>
      </c>
      <c r="U22">
        <f t="shared" si="10"/>
        <v>0</v>
      </c>
      <c r="W22">
        <f t="shared" si="11"/>
        <v>1.9583333333333333</v>
      </c>
      <c r="X22">
        <f t="shared" si="12"/>
        <v>0</v>
      </c>
      <c r="Z22">
        <f t="shared" si="13"/>
        <v>1.1389507871083999</v>
      </c>
      <c r="AA22">
        <f t="shared" si="14"/>
        <v>1.0681818181818181</v>
      </c>
      <c r="AB22">
        <f t="shared" si="15"/>
        <v>-0.58950841541224108</v>
      </c>
      <c r="AC22">
        <f t="shared" si="16"/>
        <v>-0.5826446280991735</v>
      </c>
      <c r="AD22">
        <f t="shared" si="17"/>
        <v>-0.29475420770612054</v>
      </c>
      <c r="AE22">
        <f t="shared" si="17"/>
        <v>-0.29132231404958675</v>
      </c>
      <c r="AF22">
        <f t="shared" si="18"/>
        <v>-0.58607652175570735</v>
      </c>
      <c r="AG22">
        <f t="shared" si="19"/>
        <v>40</v>
      </c>
    </row>
    <row r="23" spans="1:33" x14ac:dyDescent="0.3">
      <c r="A23">
        <v>5434</v>
      </c>
      <c r="B23" t="str">
        <v>Yandere x Stalker</v>
      </c>
      <c r="C23">
        <v>0.734375</v>
      </c>
      <c r="D23">
        <v>0</v>
      </c>
      <c r="E23">
        <v>2.6863171309583201E-2</v>
      </c>
      <c r="F23">
        <v>7</v>
      </c>
      <c r="G23">
        <f t="shared" si="1"/>
        <v>4.6875E-2</v>
      </c>
      <c r="H23">
        <f t="shared" si="2"/>
        <v>100</v>
      </c>
      <c r="I23">
        <f t="shared" si="3"/>
        <v>0.12425124534643879</v>
      </c>
      <c r="J23">
        <f t="shared" si="4"/>
        <v>1.8000000000000007</v>
      </c>
      <c r="K23">
        <f t="shared" si="5"/>
        <v>7.833333333333333</v>
      </c>
      <c r="L23">
        <f t="shared" si="6"/>
        <v>0</v>
      </c>
      <c r="M23">
        <f t="shared" si="7"/>
        <v>0.17776709796479032</v>
      </c>
      <c r="N23">
        <f t="shared" si="8"/>
        <v>0.79545454545454541</v>
      </c>
      <c r="O23">
        <f t="shared" si="0"/>
        <v>1.9583333333333333</v>
      </c>
      <c r="P23">
        <f t="shared" si="0"/>
        <v>0</v>
      </c>
      <c r="Q23">
        <f t="shared" si="0"/>
        <v>4.4441774491197579E-2</v>
      </c>
      <c r="R23">
        <f t="shared" si="0"/>
        <v>0.19886363636363635</v>
      </c>
      <c r="T23">
        <f t="shared" si="9"/>
        <v>2.2016387441881671</v>
      </c>
      <c r="U23">
        <f t="shared" si="10"/>
        <v>0</v>
      </c>
      <c r="W23">
        <f t="shared" si="11"/>
        <v>1.9583333333333333</v>
      </c>
      <c r="X23">
        <f t="shared" si="12"/>
        <v>0</v>
      </c>
      <c r="Z23">
        <f t="shared" si="13"/>
        <v>1.1395440277904092</v>
      </c>
      <c r="AA23">
        <f t="shared" si="14"/>
        <v>1.0681818181818181</v>
      </c>
      <c r="AB23">
        <f t="shared" si="15"/>
        <v>-0.58981547027217696</v>
      </c>
      <c r="AC23">
        <f t="shared" si="16"/>
        <v>-0.5826446280991735</v>
      </c>
      <c r="AD23">
        <f t="shared" si="17"/>
        <v>-0.29490773513608848</v>
      </c>
      <c r="AE23">
        <f t="shared" si="17"/>
        <v>-0.29132231404958675</v>
      </c>
      <c r="AF23">
        <f t="shared" si="18"/>
        <v>-0.58623004918567523</v>
      </c>
      <c r="AG23">
        <f t="shared" si="19"/>
        <v>37</v>
      </c>
    </row>
    <row r="24" spans="1:33" x14ac:dyDescent="0.3">
      <c r="A24">
        <v>7019</v>
      </c>
      <c r="B24" t="str">
        <v>Tokushu Seiheki Kyoushitsu e Youkoso</v>
      </c>
      <c r="C24">
        <v>0.734375</v>
      </c>
      <c r="D24">
        <v>0</v>
      </c>
      <c r="E24">
        <v>2.0215800157771802E-2</v>
      </c>
      <c r="F24">
        <v>7</v>
      </c>
      <c r="G24">
        <f t="shared" si="1"/>
        <v>4.6875E-2</v>
      </c>
      <c r="H24">
        <f t="shared" si="2"/>
        <v>100</v>
      </c>
      <c r="I24">
        <f t="shared" si="3"/>
        <v>0.13089861649825019</v>
      </c>
      <c r="J24">
        <f t="shared" si="4"/>
        <v>1.8000000000000007</v>
      </c>
      <c r="K24">
        <f t="shared" si="5"/>
        <v>7.833333333333333</v>
      </c>
      <c r="L24">
        <f t="shared" si="6"/>
        <v>0</v>
      </c>
      <c r="M24">
        <f t="shared" si="7"/>
        <v>0.13377810406923998</v>
      </c>
      <c r="N24">
        <f t="shared" si="8"/>
        <v>0.79545454545454541</v>
      </c>
      <c r="O24">
        <f t="shared" si="0"/>
        <v>1.9583333333333333</v>
      </c>
      <c r="P24">
        <f t="shared" si="0"/>
        <v>0</v>
      </c>
      <c r="Q24">
        <f t="shared" si="0"/>
        <v>3.3444526017309996E-2</v>
      </c>
      <c r="R24">
        <f t="shared" si="0"/>
        <v>0.19886363636363635</v>
      </c>
      <c r="T24">
        <f t="shared" si="9"/>
        <v>2.1906414957142797</v>
      </c>
      <c r="U24">
        <f t="shared" si="10"/>
        <v>0</v>
      </c>
      <c r="W24">
        <f t="shared" si="11"/>
        <v>1.9583333333333333</v>
      </c>
      <c r="X24">
        <f t="shared" si="12"/>
        <v>0</v>
      </c>
      <c r="Z24">
        <f t="shared" si="13"/>
        <v>1.1338519727910925</v>
      </c>
      <c r="AA24">
        <f t="shared" si="14"/>
        <v>1.0681818181818181</v>
      </c>
      <c r="AB24">
        <f t="shared" si="15"/>
        <v>-0.58686932513485668</v>
      </c>
      <c r="AC24">
        <f t="shared" si="16"/>
        <v>-0.5826446280991735</v>
      </c>
      <c r="AD24">
        <f t="shared" si="17"/>
        <v>-0.29343466256742834</v>
      </c>
      <c r="AE24">
        <f t="shared" si="17"/>
        <v>-0.29132231404958675</v>
      </c>
      <c r="AF24">
        <f t="shared" si="18"/>
        <v>-0.58475697661701509</v>
      </c>
      <c r="AG24">
        <f t="shared" si="19"/>
        <v>43</v>
      </c>
    </row>
    <row r="25" spans="1:33" x14ac:dyDescent="0.3">
      <c r="A25">
        <v>768</v>
      </c>
      <c r="B25" t="str">
        <v>Kusuriya no Hitorigoto</v>
      </c>
      <c r="C25">
        <v>0.734375</v>
      </c>
      <c r="D25">
        <v>0</v>
      </c>
      <c r="E25">
        <v>1.116667E-3</v>
      </c>
      <c r="F25">
        <v>8.2100000000000009</v>
      </c>
      <c r="G25">
        <f t="shared" si="1"/>
        <v>4.6875E-2</v>
      </c>
      <c r="H25">
        <f t="shared" si="2"/>
        <v>100</v>
      </c>
      <c r="I25">
        <f t="shared" si="3"/>
        <v>0.149997749656022</v>
      </c>
      <c r="J25">
        <f t="shared" si="4"/>
        <v>0.58999999999999986</v>
      </c>
      <c r="K25">
        <f t="shared" si="5"/>
        <v>7.833333333333333</v>
      </c>
      <c r="L25">
        <f t="shared" si="6"/>
        <v>0</v>
      </c>
      <c r="M25">
        <f t="shared" si="7"/>
        <v>7.3895464424274058E-3</v>
      </c>
      <c r="N25">
        <f t="shared" si="8"/>
        <v>0.93295454545454548</v>
      </c>
      <c r="O25">
        <f t="shared" si="0"/>
        <v>1.9583333333333333</v>
      </c>
      <c r="P25">
        <f t="shared" si="0"/>
        <v>0</v>
      </c>
      <c r="Q25">
        <f t="shared" si="0"/>
        <v>1.8473866106068514E-3</v>
      </c>
      <c r="R25">
        <f t="shared" si="0"/>
        <v>0.23323863636363637</v>
      </c>
      <c r="T25">
        <f t="shared" si="9"/>
        <v>2.1934193563075763</v>
      </c>
      <c r="U25">
        <f t="shared" si="10"/>
        <v>0</v>
      </c>
      <c r="W25">
        <f t="shared" si="11"/>
        <v>1.9583333333333333</v>
      </c>
      <c r="X25">
        <f t="shared" si="12"/>
        <v>0</v>
      </c>
      <c r="Z25">
        <f t="shared" si="13"/>
        <v>1.1352897629178704</v>
      </c>
      <c r="AA25">
        <f t="shared" si="14"/>
        <v>1.0681818181818181</v>
      </c>
      <c r="AB25">
        <f t="shared" si="15"/>
        <v>-0.58761350950956892</v>
      </c>
      <c r="AC25">
        <f t="shared" si="16"/>
        <v>-0.5826446280991735</v>
      </c>
      <c r="AD25">
        <f t="shared" si="17"/>
        <v>-0.29380675475478446</v>
      </c>
      <c r="AE25">
        <f t="shared" si="17"/>
        <v>-0.29132231404958675</v>
      </c>
      <c r="AF25">
        <f t="shared" si="18"/>
        <v>-0.58512906880437121</v>
      </c>
      <c r="AG25">
        <f t="shared" si="19"/>
        <v>41</v>
      </c>
    </row>
    <row r="26" spans="1:33" x14ac:dyDescent="0.3">
      <c r="A26">
        <v>4521</v>
      </c>
      <c r="B26" t="str">
        <v>Ankoku Kishi no Ore desu Ga Saikyou no Seikishi wo Mezashimasu</v>
      </c>
      <c r="C26">
        <v>0.71875</v>
      </c>
      <c r="D26">
        <v>83.3333333333333</v>
      </c>
      <c r="E26">
        <v>5.0733982278356397E-2</v>
      </c>
      <c r="F26">
        <v>7.89</v>
      </c>
      <c r="G26">
        <f t="shared" si="1"/>
        <v>6.25E-2</v>
      </c>
      <c r="H26">
        <f t="shared" si="2"/>
        <v>16.6666666666667</v>
      </c>
      <c r="I26">
        <f t="shared" si="3"/>
        <v>0.10038043437766558</v>
      </c>
      <c r="J26">
        <f t="shared" si="4"/>
        <v>0.91000000000000103</v>
      </c>
      <c r="K26">
        <f t="shared" si="5"/>
        <v>7.666666666666667</v>
      </c>
      <c r="L26">
        <f t="shared" si="6"/>
        <v>0.83333333333333304</v>
      </c>
      <c r="M26">
        <f t="shared" si="7"/>
        <v>0.335732244487572</v>
      </c>
      <c r="N26">
        <f t="shared" si="8"/>
        <v>0.89659090909090899</v>
      </c>
      <c r="O26">
        <f t="shared" si="0"/>
        <v>1.9166666666666667</v>
      </c>
      <c r="P26">
        <f t="shared" si="0"/>
        <v>0.20833333333333326</v>
      </c>
      <c r="Q26">
        <f t="shared" si="0"/>
        <v>8.3933061121892999E-2</v>
      </c>
      <c r="R26">
        <f t="shared" si="0"/>
        <v>0.22414772727272725</v>
      </c>
      <c r="T26">
        <f t="shared" si="9"/>
        <v>2.4330807883946202</v>
      </c>
      <c r="U26">
        <f t="shared" si="10"/>
        <v>0</v>
      </c>
      <c r="W26">
        <f t="shared" si="11"/>
        <v>1.9166666666666667</v>
      </c>
      <c r="X26">
        <f t="shared" si="12"/>
        <v>0</v>
      </c>
      <c r="Z26">
        <f t="shared" si="13"/>
        <v>1.2593358873546896</v>
      </c>
      <c r="AA26">
        <f t="shared" si="14"/>
        <v>1.0454545454545456</v>
      </c>
      <c r="AB26">
        <f t="shared" si="15"/>
        <v>-0.65181842080379071</v>
      </c>
      <c r="AC26">
        <f t="shared" si="16"/>
        <v>-0.57024793388429762</v>
      </c>
      <c r="AD26">
        <f t="shared" si="17"/>
        <v>-0.32590921040189536</v>
      </c>
      <c r="AE26">
        <f t="shared" si="17"/>
        <v>-0.28512396694214881</v>
      </c>
      <c r="AF26">
        <f t="shared" si="18"/>
        <v>-0.61103317734404416</v>
      </c>
      <c r="AG26">
        <f t="shared" si="19"/>
        <v>10</v>
      </c>
    </row>
    <row r="27" spans="1:33" x14ac:dyDescent="0.3">
      <c r="A27">
        <v>5636</v>
      </c>
      <c r="B27" t="str">
        <v>Seven Knights: Alkaid</v>
      </c>
      <c r="C27">
        <v>0.71875</v>
      </c>
      <c r="D27">
        <v>83.3333333333333</v>
      </c>
      <c r="E27">
        <v>1.6644106987070199E-2</v>
      </c>
      <c r="F27">
        <v>7</v>
      </c>
      <c r="G27">
        <f t="shared" si="1"/>
        <v>6.25E-2</v>
      </c>
      <c r="H27">
        <f t="shared" si="2"/>
        <v>16.6666666666667</v>
      </c>
      <c r="I27">
        <f t="shared" si="3"/>
        <v>0.13447030966895179</v>
      </c>
      <c r="J27">
        <f t="shared" si="4"/>
        <v>1.8000000000000007</v>
      </c>
      <c r="K27">
        <f t="shared" si="5"/>
        <v>7.666666666666667</v>
      </c>
      <c r="L27">
        <f t="shared" si="6"/>
        <v>0.83333333333333304</v>
      </c>
      <c r="M27">
        <f t="shared" si="7"/>
        <v>0.1101424162921316</v>
      </c>
      <c r="N27">
        <f t="shared" si="8"/>
        <v>0.79545454545454541</v>
      </c>
      <c r="O27">
        <f t="shared" si="0"/>
        <v>1.9166666666666667</v>
      </c>
      <c r="P27">
        <f t="shared" si="0"/>
        <v>0.20833333333333326</v>
      </c>
      <c r="Q27">
        <f t="shared" si="0"/>
        <v>2.7535604073032901E-2</v>
      </c>
      <c r="R27">
        <f t="shared" si="0"/>
        <v>0.19886363636363635</v>
      </c>
      <c r="T27">
        <f t="shared" si="9"/>
        <v>2.351399240436669</v>
      </c>
      <c r="U27">
        <f t="shared" si="10"/>
        <v>0</v>
      </c>
      <c r="W27">
        <f t="shared" si="11"/>
        <v>1.9166666666666667</v>
      </c>
      <c r="X27">
        <f t="shared" si="12"/>
        <v>0</v>
      </c>
      <c r="Z27">
        <f t="shared" si="13"/>
        <v>1.2170584154479707</v>
      </c>
      <c r="AA27">
        <f t="shared" si="14"/>
        <v>1.0454545454545456</v>
      </c>
      <c r="AB27">
        <f t="shared" si="15"/>
        <v>-0.62993606578594097</v>
      </c>
      <c r="AC27">
        <f t="shared" si="16"/>
        <v>-0.57024793388429762</v>
      </c>
      <c r="AD27">
        <f t="shared" si="17"/>
        <v>-0.31496803289297048</v>
      </c>
      <c r="AE27">
        <f t="shared" si="17"/>
        <v>-0.28512396694214881</v>
      </c>
      <c r="AF27">
        <f t="shared" si="18"/>
        <v>-0.60009199983511929</v>
      </c>
      <c r="AG27">
        <f t="shared" si="19"/>
        <v>19</v>
      </c>
    </row>
    <row r="28" spans="1:33" x14ac:dyDescent="0.3">
      <c r="A28">
        <v>1284</v>
      </c>
      <c r="B28" t="str">
        <v>The Breaker Eternal Force</v>
      </c>
      <c r="C28">
        <v>0.71875</v>
      </c>
      <c r="D28">
        <v>66.6666666666666</v>
      </c>
      <c r="E28">
        <v>2.0496189117123899E-2</v>
      </c>
      <c r="F28">
        <v>7.9</v>
      </c>
      <c r="G28">
        <f t="shared" si="1"/>
        <v>6.25E-2</v>
      </c>
      <c r="H28">
        <f t="shared" si="2"/>
        <v>33.3333333333334</v>
      </c>
      <c r="I28">
        <f t="shared" si="3"/>
        <v>0.1306182275388981</v>
      </c>
      <c r="J28">
        <f t="shared" si="4"/>
        <v>0.90000000000000036</v>
      </c>
      <c r="K28">
        <f t="shared" si="5"/>
        <v>7.666666666666667</v>
      </c>
      <c r="L28">
        <f t="shared" si="6"/>
        <v>0.66666666666666596</v>
      </c>
      <c r="M28">
        <f t="shared" si="7"/>
        <v>0.13563357865304718</v>
      </c>
      <c r="N28">
        <f t="shared" si="8"/>
        <v>0.89772727272727271</v>
      </c>
      <c r="O28">
        <f t="shared" si="0"/>
        <v>1.9166666666666667</v>
      </c>
      <c r="P28">
        <f t="shared" si="0"/>
        <v>0.16666666666666649</v>
      </c>
      <c r="Q28">
        <f t="shared" si="0"/>
        <v>3.3908394663261794E-2</v>
      </c>
      <c r="R28">
        <f t="shared" si="0"/>
        <v>0.22443181818181818</v>
      </c>
      <c r="T28">
        <f t="shared" si="9"/>
        <v>2.3416735461784133</v>
      </c>
      <c r="U28">
        <f t="shared" si="10"/>
        <v>0</v>
      </c>
      <c r="W28">
        <f t="shared" si="11"/>
        <v>1.9166666666666667</v>
      </c>
      <c r="X28">
        <f t="shared" si="12"/>
        <v>0</v>
      </c>
      <c r="Z28">
        <f t="shared" si="13"/>
        <v>1.212024502941949</v>
      </c>
      <c r="AA28">
        <f t="shared" si="14"/>
        <v>1.0454545454545456</v>
      </c>
      <c r="AB28">
        <f t="shared" si="15"/>
        <v>-0.62733056797309628</v>
      </c>
      <c r="AC28">
        <f t="shared" si="16"/>
        <v>-0.57024793388429762</v>
      </c>
      <c r="AD28">
        <f t="shared" si="17"/>
        <v>-0.31366528398654814</v>
      </c>
      <c r="AE28">
        <f t="shared" si="17"/>
        <v>-0.28512396694214881</v>
      </c>
      <c r="AF28">
        <f t="shared" si="18"/>
        <v>-0.59878925092869695</v>
      </c>
      <c r="AG28">
        <f t="shared" si="19"/>
        <v>21</v>
      </c>
    </row>
    <row r="29" spans="1:33" x14ac:dyDescent="0.3">
      <c r="A29">
        <v>82</v>
      </c>
      <c r="B29" t="str">
        <v>The Demon Prince Goes to the Academy</v>
      </c>
      <c r="C29">
        <v>0.71875</v>
      </c>
      <c r="D29">
        <v>66.6666666666666</v>
      </c>
      <c r="E29">
        <v>1.463567E-3</v>
      </c>
      <c r="F29">
        <v>7</v>
      </c>
      <c r="G29">
        <f t="shared" si="1"/>
        <v>6.25E-2</v>
      </c>
      <c r="H29">
        <f t="shared" si="2"/>
        <v>33.3333333333334</v>
      </c>
      <c r="I29">
        <f t="shared" si="3"/>
        <v>0.14965084965602199</v>
      </c>
      <c r="J29">
        <f t="shared" si="4"/>
        <v>1.8000000000000007</v>
      </c>
      <c r="K29">
        <f t="shared" si="5"/>
        <v>7.666666666666667</v>
      </c>
      <c r="L29">
        <f t="shared" si="6"/>
        <v>0.66666666666666596</v>
      </c>
      <c r="M29">
        <f t="shared" si="7"/>
        <v>9.6851579907923768E-3</v>
      </c>
      <c r="N29">
        <f t="shared" si="8"/>
        <v>0.79545454545454541</v>
      </c>
      <c r="O29">
        <f t="shared" si="0"/>
        <v>1.9166666666666667</v>
      </c>
      <c r="P29">
        <f t="shared" si="0"/>
        <v>0.16666666666666649</v>
      </c>
      <c r="Q29">
        <f t="shared" si="0"/>
        <v>2.4212894976980942E-3</v>
      </c>
      <c r="R29">
        <f t="shared" si="0"/>
        <v>0.19886363636363635</v>
      </c>
      <c r="T29">
        <f t="shared" si="9"/>
        <v>2.2846182591946675</v>
      </c>
      <c r="U29">
        <f t="shared" si="10"/>
        <v>0</v>
      </c>
      <c r="W29">
        <f t="shared" si="11"/>
        <v>1.9166666666666667</v>
      </c>
      <c r="X29">
        <f t="shared" si="12"/>
        <v>0</v>
      </c>
      <c r="Z29">
        <f t="shared" si="13"/>
        <v>1.1824933131825819</v>
      </c>
      <c r="AA29">
        <f t="shared" si="14"/>
        <v>1.0454545454545456</v>
      </c>
      <c r="AB29">
        <f t="shared" si="15"/>
        <v>-0.61204554856986038</v>
      </c>
      <c r="AC29">
        <f t="shared" si="16"/>
        <v>-0.57024793388429762</v>
      </c>
      <c r="AD29">
        <f t="shared" si="17"/>
        <v>-0.30602277428493019</v>
      </c>
      <c r="AE29">
        <f t="shared" si="17"/>
        <v>-0.28512396694214881</v>
      </c>
      <c r="AF29">
        <f t="shared" si="18"/>
        <v>-0.591146741227079</v>
      </c>
      <c r="AG29">
        <f t="shared" si="19"/>
        <v>31</v>
      </c>
    </row>
    <row r="30" spans="1:33" x14ac:dyDescent="0.3">
      <c r="A30">
        <v>1830</v>
      </c>
      <c r="B30" t="str">
        <v>Rooster Fighter</v>
      </c>
      <c r="C30">
        <v>0.71875</v>
      </c>
      <c r="D30">
        <v>66.6666666666666</v>
      </c>
      <c r="E30">
        <v>1.1151679999999999E-3</v>
      </c>
      <c r="F30">
        <v>7</v>
      </c>
      <c r="G30">
        <f t="shared" si="1"/>
        <v>6.25E-2</v>
      </c>
      <c r="H30">
        <f t="shared" si="2"/>
        <v>33.3333333333334</v>
      </c>
      <c r="I30">
        <f t="shared" si="3"/>
        <v>0.14999924865602199</v>
      </c>
      <c r="J30">
        <f t="shared" si="4"/>
        <v>1.8000000000000007</v>
      </c>
      <c r="K30">
        <f t="shared" si="5"/>
        <v>7.666666666666667</v>
      </c>
      <c r="L30">
        <f t="shared" si="6"/>
        <v>0.66666666666666596</v>
      </c>
      <c r="M30">
        <f t="shared" si="7"/>
        <v>7.3796268064775664E-3</v>
      </c>
      <c r="N30">
        <f t="shared" si="8"/>
        <v>0.79545454545454541</v>
      </c>
      <c r="O30">
        <f t="shared" si="0"/>
        <v>1.9166666666666667</v>
      </c>
      <c r="P30">
        <f t="shared" si="0"/>
        <v>0.16666666666666649</v>
      </c>
      <c r="Q30">
        <f t="shared" si="0"/>
        <v>1.8449067016193916E-3</v>
      </c>
      <c r="R30">
        <f t="shared" si="0"/>
        <v>0.19886363636363635</v>
      </c>
      <c r="T30">
        <f t="shared" si="9"/>
        <v>2.2840418763985886</v>
      </c>
      <c r="U30">
        <f t="shared" si="10"/>
        <v>0</v>
      </c>
      <c r="W30">
        <f t="shared" si="11"/>
        <v>1.9166666666666667</v>
      </c>
      <c r="X30">
        <f t="shared" si="12"/>
        <v>0</v>
      </c>
      <c r="Z30">
        <f t="shared" si="13"/>
        <v>1.1821949837792105</v>
      </c>
      <c r="AA30">
        <f t="shared" si="14"/>
        <v>1.0454545454545456</v>
      </c>
      <c r="AB30">
        <f t="shared" si="15"/>
        <v>-0.61189113654798633</v>
      </c>
      <c r="AC30">
        <f t="shared" si="16"/>
        <v>-0.57024793388429762</v>
      </c>
      <c r="AD30">
        <f t="shared" si="17"/>
        <v>-0.30594556827399316</v>
      </c>
      <c r="AE30">
        <f t="shared" si="17"/>
        <v>-0.28512396694214881</v>
      </c>
      <c r="AF30">
        <f t="shared" si="18"/>
        <v>-0.59106953521614192</v>
      </c>
      <c r="AG30">
        <f t="shared" si="19"/>
        <v>32</v>
      </c>
    </row>
    <row r="31" spans="1:33" x14ac:dyDescent="0.3">
      <c r="A31">
        <v>1678</v>
      </c>
      <c r="B31" t="str">
        <v>The Invincible of the East</v>
      </c>
      <c r="C31">
        <v>0.71875</v>
      </c>
      <c r="D31">
        <v>50</v>
      </c>
      <c r="E31">
        <v>5.3003674000000001E-2</v>
      </c>
      <c r="F31">
        <v>8.1</v>
      </c>
      <c r="G31">
        <f t="shared" si="1"/>
        <v>6.25E-2</v>
      </c>
      <c r="H31">
        <f t="shared" si="2"/>
        <v>50</v>
      </c>
      <c r="I31">
        <f t="shared" si="3"/>
        <v>9.8110742656021988E-2</v>
      </c>
      <c r="J31">
        <f t="shared" si="4"/>
        <v>0.70000000000000107</v>
      </c>
      <c r="K31">
        <f t="shared" si="5"/>
        <v>7.666666666666667</v>
      </c>
      <c r="L31">
        <f t="shared" si="6"/>
        <v>0.5</v>
      </c>
      <c r="M31">
        <f t="shared" si="7"/>
        <v>0.350751934679078</v>
      </c>
      <c r="N31">
        <f t="shared" si="8"/>
        <v>0.9204545454545453</v>
      </c>
      <c r="O31">
        <f t="shared" si="0"/>
        <v>1.9166666666666667</v>
      </c>
      <c r="P31">
        <f t="shared" si="0"/>
        <v>0.125</v>
      </c>
      <c r="Q31">
        <f t="shared" si="0"/>
        <v>8.7687983669769501E-2</v>
      </c>
      <c r="R31">
        <f t="shared" si="0"/>
        <v>0.23011363636363633</v>
      </c>
      <c r="T31">
        <f t="shared" si="9"/>
        <v>2.3594682867000727</v>
      </c>
      <c r="U31">
        <f t="shared" si="10"/>
        <v>0</v>
      </c>
      <c r="W31">
        <f t="shared" si="11"/>
        <v>1.9166666666666667</v>
      </c>
      <c r="X31">
        <f t="shared" si="12"/>
        <v>0</v>
      </c>
      <c r="Z31">
        <f t="shared" si="13"/>
        <v>1.2212348651510379</v>
      </c>
      <c r="AA31">
        <f t="shared" si="14"/>
        <v>1.0454545454545456</v>
      </c>
      <c r="AB31">
        <f t="shared" si="15"/>
        <v>-0.63209775027167259</v>
      </c>
      <c r="AC31">
        <f t="shared" si="16"/>
        <v>-0.57024793388429762</v>
      </c>
      <c r="AD31">
        <f t="shared" si="17"/>
        <v>-0.31604887513583629</v>
      </c>
      <c r="AE31">
        <f t="shared" si="17"/>
        <v>-0.28512396694214881</v>
      </c>
      <c r="AF31">
        <f t="shared" si="18"/>
        <v>-0.60117284207798516</v>
      </c>
      <c r="AG31">
        <f t="shared" si="19"/>
        <v>17</v>
      </c>
    </row>
    <row r="32" spans="1:33" x14ac:dyDescent="0.3">
      <c r="A32">
        <v>2288</v>
      </c>
      <c r="B32" t="str">
        <v>The Fate Of The Slain Monster</v>
      </c>
      <c r="C32">
        <v>0.71875</v>
      </c>
      <c r="D32">
        <v>50</v>
      </c>
      <c r="E32">
        <v>5.1681196999999998E-2</v>
      </c>
      <c r="F32">
        <v>7</v>
      </c>
      <c r="G32">
        <f t="shared" si="1"/>
        <v>6.25E-2</v>
      </c>
      <c r="H32">
        <f t="shared" si="2"/>
        <v>50</v>
      </c>
      <c r="I32">
        <f t="shared" si="3"/>
        <v>9.943321965602199E-2</v>
      </c>
      <c r="J32">
        <f t="shared" si="4"/>
        <v>1.8000000000000007</v>
      </c>
      <c r="K32">
        <f t="shared" si="5"/>
        <v>7.666666666666667</v>
      </c>
      <c r="L32">
        <f t="shared" si="6"/>
        <v>0.5</v>
      </c>
      <c r="M32">
        <f t="shared" si="7"/>
        <v>0.34200044008799391</v>
      </c>
      <c r="N32">
        <f t="shared" si="8"/>
        <v>0.79545454545454541</v>
      </c>
      <c r="O32">
        <f t="shared" si="0"/>
        <v>1.9166666666666667</v>
      </c>
      <c r="P32">
        <f t="shared" si="0"/>
        <v>0.125</v>
      </c>
      <c r="Q32">
        <f t="shared" si="0"/>
        <v>8.5500110021998477E-2</v>
      </c>
      <c r="R32">
        <f t="shared" si="0"/>
        <v>0.19886363636363635</v>
      </c>
      <c r="T32">
        <f t="shared" si="9"/>
        <v>2.3260304130523015</v>
      </c>
      <c r="U32">
        <f t="shared" si="10"/>
        <v>0</v>
      </c>
      <c r="W32">
        <f t="shared" si="11"/>
        <v>1.9166666666666667</v>
      </c>
      <c r="X32">
        <f t="shared" si="12"/>
        <v>0</v>
      </c>
      <c r="Z32">
        <f t="shared" si="13"/>
        <v>1.2039277890842155</v>
      </c>
      <c r="AA32">
        <f t="shared" si="14"/>
        <v>1.0454545454545456</v>
      </c>
      <c r="AB32">
        <f t="shared" si="15"/>
        <v>-0.62313979782714746</v>
      </c>
      <c r="AC32">
        <f t="shared" si="16"/>
        <v>-0.57024793388429762</v>
      </c>
      <c r="AD32">
        <f t="shared" si="17"/>
        <v>-0.31156989891357373</v>
      </c>
      <c r="AE32">
        <f t="shared" si="17"/>
        <v>-0.28512396694214881</v>
      </c>
      <c r="AF32">
        <f t="shared" si="18"/>
        <v>-0.59669386585572259</v>
      </c>
      <c r="AG32">
        <f t="shared" si="19"/>
        <v>26</v>
      </c>
    </row>
    <row r="33" spans="1:33" x14ac:dyDescent="0.3">
      <c r="A33">
        <v>4191</v>
      </c>
      <c r="B33" t="str">
        <v>The Witch Controls Her Age and Magic With a Kiss (Toshi to Mahou wa Kiss Shidai)</v>
      </c>
      <c r="C33">
        <v>0.71875</v>
      </c>
      <c r="D33">
        <v>50</v>
      </c>
      <c r="E33">
        <v>3.0151812E-2</v>
      </c>
      <c r="F33">
        <v>7</v>
      </c>
      <c r="G33">
        <f t="shared" si="1"/>
        <v>6.25E-2</v>
      </c>
      <c r="H33">
        <f t="shared" si="2"/>
        <v>50</v>
      </c>
      <c r="I33">
        <f t="shared" si="3"/>
        <v>0.12096260465602199</v>
      </c>
      <c r="J33">
        <f t="shared" si="4"/>
        <v>1.8000000000000007</v>
      </c>
      <c r="K33">
        <f t="shared" si="5"/>
        <v>7.666666666666667</v>
      </c>
      <c r="L33">
        <f t="shared" si="6"/>
        <v>0.5</v>
      </c>
      <c r="M33">
        <f t="shared" si="7"/>
        <v>0.19952968530218942</v>
      </c>
      <c r="N33">
        <f t="shared" si="8"/>
        <v>0.79545454545454541</v>
      </c>
      <c r="O33">
        <f t="shared" si="0"/>
        <v>1.9166666666666667</v>
      </c>
      <c r="P33">
        <f t="shared" si="0"/>
        <v>0.125</v>
      </c>
      <c r="Q33">
        <f t="shared" si="0"/>
        <v>4.9882421325547356E-2</v>
      </c>
      <c r="R33">
        <f t="shared" si="0"/>
        <v>0.19886363636363635</v>
      </c>
      <c r="T33">
        <f t="shared" si="9"/>
        <v>2.2904127243558507</v>
      </c>
      <c r="U33">
        <f t="shared" si="10"/>
        <v>0</v>
      </c>
      <c r="W33">
        <f t="shared" si="11"/>
        <v>1.9166666666666667</v>
      </c>
      <c r="X33">
        <f t="shared" si="12"/>
        <v>0</v>
      </c>
      <c r="Z33">
        <f t="shared" si="13"/>
        <v>1.1854924646946527</v>
      </c>
      <c r="AA33">
        <f t="shared" si="14"/>
        <v>1.0454545454545456</v>
      </c>
      <c r="AB33">
        <f t="shared" si="15"/>
        <v>-0.61359787644519448</v>
      </c>
      <c r="AC33">
        <f t="shared" si="16"/>
        <v>-0.57024793388429762</v>
      </c>
      <c r="AD33">
        <f t="shared" si="17"/>
        <v>-0.30679893822259724</v>
      </c>
      <c r="AE33">
        <f t="shared" si="17"/>
        <v>-0.28512396694214881</v>
      </c>
      <c r="AF33">
        <f t="shared" si="18"/>
        <v>-0.5919229051647461</v>
      </c>
      <c r="AG33">
        <f t="shared" si="19"/>
        <v>30</v>
      </c>
    </row>
    <row r="34" spans="1:33" x14ac:dyDescent="0.3">
      <c r="A34">
        <v>1952</v>
      </c>
      <c r="B34" t="str">
        <v>Began With a Bang, I Relied on Killing Monsters to Lengthen My Life</v>
      </c>
      <c r="C34">
        <v>0.71875</v>
      </c>
      <c r="D34">
        <v>50</v>
      </c>
      <c r="E34">
        <v>2.2186307745662399E-2</v>
      </c>
      <c r="F34">
        <v>7</v>
      </c>
      <c r="G34">
        <f t="shared" si="1"/>
        <v>6.25E-2</v>
      </c>
      <c r="H34">
        <f t="shared" si="2"/>
        <v>50</v>
      </c>
      <c r="I34">
        <f t="shared" si="3"/>
        <v>0.12892810891035958</v>
      </c>
      <c r="J34">
        <f t="shared" si="4"/>
        <v>1.8000000000000007</v>
      </c>
      <c r="K34">
        <f t="shared" si="5"/>
        <v>7.666666666666667</v>
      </c>
      <c r="L34">
        <f t="shared" si="6"/>
        <v>0.5</v>
      </c>
      <c r="M34">
        <f t="shared" si="7"/>
        <v>0.14681794256708505</v>
      </c>
      <c r="N34">
        <f t="shared" si="8"/>
        <v>0.79545454545454541</v>
      </c>
      <c r="O34">
        <f t="shared" ref="O34:R65" si="20">K34*$S$1</f>
        <v>1.9166666666666667</v>
      </c>
      <c r="P34">
        <f t="shared" si="20"/>
        <v>0.125</v>
      </c>
      <c r="Q34">
        <f t="shared" si="20"/>
        <v>3.6704485641771263E-2</v>
      </c>
      <c r="R34">
        <f t="shared" si="20"/>
        <v>0.19886363636363635</v>
      </c>
      <c r="T34">
        <f t="shared" si="9"/>
        <v>2.2772347886720743</v>
      </c>
      <c r="U34">
        <f t="shared" si="10"/>
        <v>0</v>
      </c>
      <c r="W34">
        <f t="shared" si="11"/>
        <v>1.9166666666666667</v>
      </c>
      <c r="X34">
        <f t="shared" si="12"/>
        <v>0</v>
      </c>
      <c r="Z34">
        <f t="shared" si="13"/>
        <v>1.1786717099515349</v>
      </c>
      <c r="AA34">
        <f t="shared" si="14"/>
        <v>1.0454545454545456</v>
      </c>
      <c r="AB34">
        <f t="shared" si="15"/>
        <v>-0.61006752871986447</v>
      </c>
      <c r="AC34">
        <f t="shared" si="16"/>
        <v>-0.57024793388429762</v>
      </c>
      <c r="AD34">
        <f t="shared" si="17"/>
        <v>-0.30503376435993224</v>
      </c>
      <c r="AE34">
        <f t="shared" si="17"/>
        <v>-0.28512396694214881</v>
      </c>
      <c r="AF34">
        <f t="shared" si="18"/>
        <v>-0.59015773130208105</v>
      </c>
      <c r="AG34">
        <f t="shared" si="19"/>
        <v>33</v>
      </c>
    </row>
    <row r="35" spans="1:33" x14ac:dyDescent="0.3">
      <c r="A35">
        <v>3554</v>
      </c>
      <c r="B35" t="str">
        <v>Cultivators In The City</v>
      </c>
      <c r="C35">
        <v>0.71875</v>
      </c>
      <c r="D35">
        <v>50</v>
      </c>
      <c r="E35">
        <v>1.7030343E-2</v>
      </c>
      <c r="F35">
        <v>7</v>
      </c>
      <c r="G35">
        <f t="shared" si="1"/>
        <v>6.25E-2</v>
      </c>
      <c r="H35">
        <f t="shared" si="2"/>
        <v>50</v>
      </c>
      <c r="I35">
        <f t="shared" si="3"/>
        <v>0.13408407365602198</v>
      </c>
      <c r="J35">
        <f t="shared" si="4"/>
        <v>1.8000000000000007</v>
      </c>
      <c r="K35">
        <f t="shared" si="5"/>
        <v>7.666666666666667</v>
      </c>
      <c r="L35">
        <f t="shared" si="6"/>
        <v>0.5</v>
      </c>
      <c r="M35">
        <f t="shared" si="7"/>
        <v>0.11269833399658849</v>
      </c>
      <c r="N35">
        <f t="shared" si="8"/>
        <v>0.79545454545454541</v>
      </c>
      <c r="O35">
        <f t="shared" si="20"/>
        <v>1.9166666666666667</v>
      </c>
      <c r="P35">
        <f t="shared" si="20"/>
        <v>0.125</v>
      </c>
      <c r="Q35">
        <f t="shared" si="20"/>
        <v>2.8174583499147123E-2</v>
      </c>
      <c r="R35">
        <f t="shared" si="20"/>
        <v>0.19886363636363635</v>
      </c>
      <c r="T35">
        <f t="shared" si="9"/>
        <v>2.2687048865294503</v>
      </c>
      <c r="U35">
        <f t="shared" si="10"/>
        <v>0</v>
      </c>
      <c r="W35">
        <f t="shared" si="11"/>
        <v>1.9166666666666667</v>
      </c>
      <c r="X35">
        <f t="shared" si="12"/>
        <v>0</v>
      </c>
      <c r="Z35">
        <f t="shared" si="13"/>
        <v>1.174256726308136</v>
      </c>
      <c r="AA35">
        <f t="shared" si="14"/>
        <v>1.0454545454545456</v>
      </c>
      <c r="AB35">
        <f t="shared" si="15"/>
        <v>-0.60778238168704246</v>
      </c>
      <c r="AC35">
        <f t="shared" si="16"/>
        <v>-0.57024793388429762</v>
      </c>
      <c r="AD35">
        <f t="shared" si="17"/>
        <v>-0.30389119084352123</v>
      </c>
      <c r="AE35">
        <f t="shared" si="17"/>
        <v>-0.28512396694214881</v>
      </c>
      <c r="AF35">
        <f t="shared" si="18"/>
        <v>-0.58901515778567004</v>
      </c>
      <c r="AG35">
        <f t="shared" si="19"/>
        <v>34</v>
      </c>
    </row>
    <row r="36" spans="1:33" x14ac:dyDescent="0.3">
      <c r="A36">
        <v>6430</v>
      </c>
      <c r="B36" t="str">
        <v>Return From the World of Immortals</v>
      </c>
      <c r="C36">
        <v>0.71875</v>
      </c>
      <c r="D36">
        <v>50</v>
      </c>
      <c r="E36">
        <v>4.0218679999999996E-3</v>
      </c>
      <c r="F36">
        <v>7</v>
      </c>
      <c r="G36">
        <f t="shared" si="1"/>
        <v>6.25E-2</v>
      </c>
      <c r="H36">
        <f t="shared" si="2"/>
        <v>50</v>
      </c>
      <c r="I36">
        <f t="shared" si="3"/>
        <v>0.14709254865602198</v>
      </c>
      <c r="J36">
        <f t="shared" si="4"/>
        <v>1.8000000000000007</v>
      </c>
      <c r="K36">
        <f t="shared" si="5"/>
        <v>7.666666666666667</v>
      </c>
      <c r="L36">
        <f t="shared" si="6"/>
        <v>0.5</v>
      </c>
      <c r="M36">
        <f t="shared" si="7"/>
        <v>2.6614720746034961E-2</v>
      </c>
      <c r="N36">
        <f t="shared" si="8"/>
        <v>0.79545454545454541</v>
      </c>
      <c r="O36">
        <f t="shared" si="20"/>
        <v>1.9166666666666667</v>
      </c>
      <c r="P36">
        <f t="shared" si="20"/>
        <v>0.125</v>
      </c>
      <c r="Q36">
        <f t="shared" si="20"/>
        <v>6.6536801865087402E-3</v>
      </c>
      <c r="R36">
        <f t="shared" si="20"/>
        <v>0.19886363636363635</v>
      </c>
      <c r="T36">
        <f t="shared" si="9"/>
        <v>2.2471839832168121</v>
      </c>
      <c r="U36">
        <f t="shared" si="10"/>
        <v>0</v>
      </c>
      <c r="W36">
        <f t="shared" si="11"/>
        <v>1.9166666666666667</v>
      </c>
      <c r="X36">
        <f t="shared" si="12"/>
        <v>0</v>
      </c>
      <c r="Z36">
        <f t="shared" si="13"/>
        <v>1.1631177431723654</v>
      </c>
      <c r="AA36">
        <f t="shared" si="14"/>
        <v>1.0454545454545456</v>
      </c>
      <c r="AB36">
        <f t="shared" si="15"/>
        <v>-0.60201696638376756</v>
      </c>
      <c r="AC36">
        <f t="shared" si="16"/>
        <v>-0.57024793388429762</v>
      </c>
      <c r="AD36">
        <f t="shared" si="17"/>
        <v>-0.30100848319188378</v>
      </c>
      <c r="AE36">
        <f t="shared" si="17"/>
        <v>-0.28512396694214881</v>
      </c>
      <c r="AF36">
        <f t="shared" si="18"/>
        <v>-0.58613245013403259</v>
      </c>
      <c r="AG36">
        <f t="shared" si="19"/>
        <v>38</v>
      </c>
    </row>
    <row r="37" spans="1:33" x14ac:dyDescent="0.3">
      <c r="A37">
        <v>7057</v>
      </c>
      <c r="B37" t="str">
        <v>Royal Agent</v>
      </c>
      <c r="C37">
        <v>0.71875</v>
      </c>
      <c r="D37">
        <v>50</v>
      </c>
      <c r="E37">
        <v>5.7064699999999997E-4</v>
      </c>
      <c r="F37">
        <v>7.9</v>
      </c>
      <c r="G37">
        <f t="shared" si="1"/>
        <v>6.25E-2</v>
      </c>
      <c r="H37">
        <f t="shared" si="2"/>
        <v>50</v>
      </c>
      <c r="I37">
        <f t="shared" si="3"/>
        <v>0.15054376965602198</v>
      </c>
      <c r="J37">
        <f t="shared" si="4"/>
        <v>0.90000000000000036</v>
      </c>
      <c r="K37">
        <f t="shared" si="5"/>
        <v>7.666666666666667</v>
      </c>
      <c r="L37">
        <f t="shared" si="6"/>
        <v>0.5</v>
      </c>
      <c r="M37">
        <f t="shared" si="7"/>
        <v>3.7762578358023222E-3</v>
      </c>
      <c r="N37">
        <f t="shared" si="8"/>
        <v>0.89772727272727271</v>
      </c>
      <c r="O37">
        <f t="shared" si="20"/>
        <v>1.9166666666666667</v>
      </c>
      <c r="P37">
        <f t="shared" si="20"/>
        <v>0.125</v>
      </c>
      <c r="Q37">
        <f t="shared" si="20"/>
        <v>9.4406445895058055E-4</v>
      </c>
      <c r="R37">
        <f t="shared" si="20"/>
        <v>0.22443181818181818</v>
      </c>
      <c r="T37">
        <f t="shared" si="9"/>
        <v>2.267042549307436</v>
      </c>
      <c r="U37">
        <f t="shared" si="10"/>
        <v>0</v>
      </c>
      <c r="W37">
        <f t="shared" si="11"/>
        <v>1.9166666666666667</v>
      </c>
      <c r="X37">
        <f t="shared" si="12"/>
        <v>0</v>
      </c>
      <c r="Z37">
        <f t="shared" si="13"/>
        <v>1.1733963188237018</v>
      </c>
      <c r="AA37">
        <f t="shared" si="14"/>
        <v>1.0454545454545456</v>
      </c>
      <c r="AB37">
        <f t="shared" si="15"/>
        <v>-0.60733704422514445</v>
      </c>
      <c r="AC37">
        <f t="shared" si="16"/>
        <v>-0.57024793388429762</v>
      </c>
      <c r="AD37">
        <f t="shared" si="17"/>
        <v>-0.30366852211257223</v>
      </c>
      <c r="AE37">
        <f t="shared" si="17"/>
        <v>-0.28512396694214881</v>
      </c>
      <c r="AF37">
        <f t="shared" si="18"/>
        <v>-0.58879248905472104</v>
      </c>
      <c r="AG37">
        <f t="shared" si="19"/>
        <v>35</v>
      </c>
    </row>
    <row r="38" spans="1:33" x14ac:dyDescent="0.3">
      <c r="A38">
        <v>3755</v>
      </c>
      <c r="B38" t="str">
        <v>Wang Gu Shen Wang</v>
      </c>
      <c r="C38">
        <v>0.71875</v>
      </c>
      <c r="D38">
        <v>33.3333333333333</v>
      </c>
      <c r="E38">
        <v>6.4609081999999998E-2</v>
      </c>
      <c r="F38">
        <v>7.9</v>
      </c>
      <c r="G38">
        <f t="shared" si="1"/>
        <v>6.25E-2</v>
      </c>
      <c r="H38">
        <f t="shared" si="2"/>
        <v>66.6666666666667</v>
      </c>
      <c r="I38">
        <f t="shared" si="3"/>
        <v>8.650533465602199E-2</v>
      </c>
      <c r="J38">
        <f t="shared" si="4"/>
        <v>0.90000000000000036</v>
      </c>
      <c r="K38">
        <f t="shared" si="5"/>
        <v>7.666666666666667</v>
      </c>
      <c r="L38">
        <f t="shared" si="6"/>
        <v>0.33333333333333298</v>
      </c>
      <c r="M38">
        <f t="shared" si="7"/>
        <v>0.42755074882807542</v>
      </c>
      <c r="N38">
        <f t="shared" si="8"/>
        <v>0.89772727272727271</v>
      </c>
      <c r="O38">
        <f t="shared" si="20"/>
        <v>1.9166666666666667</v>
      </c>
      <c r="P38">
        <f t="shared" si="20"/>
        <v>8.3333333333333245E-2</v>
      </c>
      <c r="Q38">
        <f t="shared" si="20"/>
        <v>0.10688768720701886</v>
      </c>
      <c r="R38">
        <f t="shared" si="20"/>
        <v>0.22443181818181818</v>
      </c>
      <c r="T38">
        <f t="shared" si="9"/>
        <v>2.3313195053888371</v>
      </c>
      <c r="U38">
        <f t="shared" si="10"/>
        <v>0</v>
      </c>
      <c r="W38">
        <f t="shared" si="11"/>
        <v>1.9166666666666667</v>
      </c>
      <c r="X38">
        <f t="shared" si="12"/>
        <v>0</v>
      </c>
      <c r="Z38">
        <f t="shared" si="13"/>
        <v>1.2066653651740449</v>
      </c>
      <c r="AA38">
        <f t="shared" si="14"/>
        <v>1.0454545454545456</v>
      </c>
      <c r="AB38">
        <f t="shared" si="15"/>
        <v>-0.62455673713747795</v>
      </c>
      <c r="AC38">
        <f t="shared" si="16"/>
        <v>-0.57024793388429762</v>
      </c>
      <c r="AD38">
        <f t="shared" si="17"/>
        <v>-0.31227836856873897</v>
      </c>
      <c r="AE38">
        <f t="shared" si="17"/>
        <v>-0.28512396694214881</v>
      </c>
      <c r="AF38">
        <f t="shared" si="18"/>
        <v>-0.59740233551088773</v>
      </c>
      <c r="AG38">
        <f t="shared" si="19"/>
        <v>24</v>
      </c>
    </row>
    <row r="39" spans="1:33" x14ac:dyDescent="0.3">
      <c r="A39">
        <v>463</v>
      </c>
      <c r="B39" t="str">
        <v>A Quirky Girl Is Inviting Me to Bed</v>
      </c>
      <c r="C39">
        <v>0.71875</v>
      </c>
      <c r="D39">
        <v>33.3333333333333</v>
      </c>
      <c r="E39">
        <v>1.867992E-3</v>
      </c>
      <c r="F39">
        <v>7.78</v>
      </c>
      <c r="G39">
        <f t="shared" si="1"/>
        <v>6.25E-2</v>
      </c>
      <c r="H39">
        <f t="shared" si="2"/>
        <v>66.6666666666667</v>
      </c>
      <c r="I39">
        <f t="shared" si="3"/>
        <v>0.14924642465602198</v>
      </c>
      <c r="J39">
        <f t="shared" si="4"/>
        <v>1.0200000000000005</v>
      </c>
      <c r="K39">
        <f t="shared" si="5"/>
        <v>7.666666666666667</v>
      </c>
      <c r="L39">
        <f t="shared" si="6"/>
        <v>0.33333333333333298</v>
      </c>
      <c r="M39">
        <f t="shared" si="7"/>
        <v>1.2361441359046927E-2</v>
      </c>
      <c r="N39">
        <f t="shared" si="8"/>
        <v>0.88409090909090904</v>
      </c>
      <c r="O39">
        <f t="shared" si="20"/>
        <v>1.9166666666666667</v>
      </c>
      <c r="P39">
        <f t="shared" si="20"/>
        <v>8.3333333333333245E-2</v>
      </c>
      <c r="Q39">
        <f t="shared" si="20"/>
        <v>3.0903603397617317E-3</v>
      </c>
      <c r="R39">
        <f t="shared" si="20"/>
        <v>0.22102272727272726</v>
      </c>
      <c r="T39">
        <f t="shared" si="9"/>
        <v>2.2241130876124893</v>
      </c>
      <c r="U39">
        <f t="shared" si="10"/>
        <v>0</v>
      </c>
      <c r="W39">
        <f t="shared" si="11"/>
        <v>1.9166666666666667</v>
      </c>
      <c r="X39">
        <f t="shared" si="12"/>
        <v>0</v>
      </c>
      <c r="Z39">
        <f t="shared" si="13"/>
        <v>1.1511765010539285</v>
      </c>
      <c r="AA39">
        <f t="shared" si="14"/>
        <v>1.0454545454545456</v>
      </c>
      <c r="AB39">
        <f t="shared" si="15"/>
        <v>-0.59583631064431664</v>
      </c>
      <c r="AC39">
        <f t="shared" si="16"/>
        <v>-0.57024793388429762</v>
      </c>
      <c r="AD39">
        <f t="shared" si="17"/>
        <v>-0.29791815532215832</v>
      </c>
      <c r="AE39">
        <f t="shared" si="17"/>
        <v>-0.28512396694214881</v>
      </c>
      <c r="AF39">
        <f t="shared" si="18"/>
        <v>-0.58304212226430718</v>
      </c>
      <c r="AG39">
        <f t="shared" si="19"/>
        <v>45</v>
      </c>
    </row>
    <row r="40" spans="1:33" x14ac:dyDescent="0.3">
      <c r="A40">
        <v>2982</v>
      </c>
      <c r="B40" t="str">
        <v>Morning Glow is Golden: The IDOLM@STER</v>
      </c>
      <c r="C40">
        <v>0.71875</v>
      </c>
      <c r="D40">
        <v>16.6666666666666</v>
      </c>
      <c r="E40">
        <v>0.15111441665602199</v>
      </c>
      <c r="F40">
        <v>7</v>
      </c>
      <c r="G40">
        <f t="shared" si="1"/>
        <v>6.25E-2</v>
      </c>
      <c r="H40">
        <f t="shared" si="2"/>
        <v>83.3333333333334</v>
      </c>
      <c r="I40">
        <f t="shared" si="3"/>
        <v>0</v>
      </c>
      <c r="J40">
        <f t="shared" si="4"/>
        <v>1.8000000000000007</v>
      </c>
      <c r="K40">
        <f t="shared" si="5"/>
        <v>7.666666666666667</v>
      </c>
      <c r="L40">
        <f t="shared" si="6"/>
        <v>0.16666666666666599</v>
      </c>
      <c r="M40">
        <f t="shared" si="7"/>
        <v>1</v>
      </c>
      <c r="N40">
        <f t="shared" si="8"/>
        <v>0.79545454545454541</v>
      </c>
      <c r="O40">
        <f t="shared" si="20"/>
        <v>1.9166666666666667</v>
      </c>
      <c r="P40">
        <f t="shared" si="20"/>
        <v>4.1666666666666498E-2</v>
      </c>
      <c r="Q40">
        <f t="shared" si="20"/>
        <v>0.25</v>
      </c>
      <c r="R40">
        <f t="shared" si="20"/>
        <v>0.19886363636363635</v>
      </c>
      <c r="T40">
        <f t="shared" si="9"/>
        <v>2.4071969696969693</v>
      </c>
      <c r="U40">
        <f t="shared" si="10"/>
        <v>0</v>
      </c>
      <c r="W40">
        <f t="shared" si="11"/>
        <v>1.9166666666666667</v>
      </c>
      <c r="X40">
        <f t="shared" si="12"/>
        <v>0</v>
      </c>
      <c r="Z40">
        <f t="shared" si="13"/>
        <v>1.2459387071446393</v>
      </c>
      <c r="AA40">
        <f t="shared" si="14"/>
        <v>1.0454545454545456</v>
      </c>
      <c r="AB40">
        <f t="shared" si="15"/>
        <v>-0.64488418750239407</v>
      </c>
      <c r="AC40">
        <f t="shared" si="16"/>
        <v>-0.57024793388429762</v>
      </c>
      <c r="AD40">
        <f t="shared" si="17"/>
        <v>-0.32244209375119703</v>
      </c>
      <c r="AE40">
        <f t="shared" si="17"/>
        <v>-0.28512396694214881</v>
      </c>
      <c r="AF40">
        <f t="shared" si="18"/>
        <v>-0.60756606069334584</v>
      </c>
      <c r="AG40">
        <f t="shared" si="19"/>
        <v>13</v>
      </c>
    </row>
    <row r="41" spans="1:33" x14ac:dyDescent="0.3">
      <c r="A41">
        <v>3621</v>
      </c>
      <c r="B41" t="str">
        <v>Osananajimi ga Zettai ni Makenai Love Comedy</v>
      </c>
      <c r="C41">
        <v>0.71875</v>
      </c>
      <c r="D41">
        <v>16.6666666666666</v>
      </c>
      <c r="E41">
        <v>3.0664184517029101E-2</v>
      </c>
      <c r="F41">
        <v>7</v>
      </c>
      <c r="G41">
        <f t="shared" si="1"/>
        <v>6.25E-2</v>
      </c>
      <c r="H41">
        <f t="shared" si="2"/>
        <v>83.3333333333334</v>
      </c>
      <c r="I41">
        <f t="shared" si="3"/>
        <v>0.12045023213899289</v>
      </c>
      <c r="J41">
        <f t="shared" si="4"/>
        <v>1.8000000000000007</v>
      </c>
      <c r="K41">
        <f t="shared" si="5"/>
        <v>7.666666666666667</v>
      </c>
      <c r="L41">
        <f t="shared" si="6"/>
        <v>0.16666666666666599</v>
      </c>
      <c r="M41">
        <f t="shared" si="7"/>
        <v>0.20292031161281737</v>
      </c>
      <c r="N41">
        <f t="shared" si="8"/>
        <v>0.79545454545454541</v>
      </c>
      <c r="O41">
        <f t="shared" si="20"/>
        <v>1.9166666666666667</v>
      </c>
      <c r="P41">
        <f t="shared" si="20"/>
        <v>4.1666666666666498E-2</v>
      </c>
      <c r="Q41">
        <f t="shared" si="20"/>
        <v>5.0730077903204343E-2</v>
      </c>
      <c r="R41">
        <f t="shared" si="20"/>
        <v>0.19886363636363635</v>
      </c>
      <c r="T41">
        <f t="shared" si="9"/>
        <v>2.2079270476001738</v>
      </c>
      <c r="U41">
        <f t="shared" si="10"/>
        <v>0</v>
      </c>
      <c r="W41">
        <f t="shared" si="11"/>
        <v>1.9166666666666667</v>
      </c>
      <c r="X41">
        <f t="shared" si="12"/>
        <v>0</v>
      </c>
      <c r="Z41">
        <f t="shared" si="13"/>
        <v>1.1427987845560241</v>
      </c>
      <c r="AA41">
        <f t="shared" si="14"/>
        <v>1.0454545454545456</v>
      </c>
      <c r="AB41">
        <f t="shared" si="15"/>
        <v>-0.59150009661878244</v>
      </c>
      <c r="AC41">
        <f t="shared" si="16"/>
        <v>-0.57024793388429762</v>
      </c>
      <c r="AD41">
        <f t="shared" si="17"/>
        <v>-0.29575004830939122</v>
      </c>
      <c r="AE41">
        <f t="shared" si="17"/>
        <v>-0.28512396694214881</v>
      </c>
      <c r="AF41">
        <f t="shared" si="18"/>
        <v>-0.58087401525154003</v>
      </c>
      <c r="AG41">
        <f t="shared" si="19"/>
        <v>50</v>
      </c>
    </row>
    <row r="42" spans="1:33" x14ac:dyDescent="0.3">
      <c r="A42">
        <v>3136</v>
      </c>
      <c r="B42" t="str">
        <v>My Dead Boyfriend Came Back as a High School Girl</v>
      </c>
      <c r="C42">
        <v>0.71875</v>
      </c>
      <c r="D42">
        <v>16.6666666666666</v>
      </c>
      <c r="E42">
        <v>9.5488090000000001E-3</v>
      </c>
      <c r="F42">
        <v>7.22</v>
      </c>
      <c r="G42">
        <f t="shared" si="1"/>
        <v>6.25E-2</v>
      </c>
      <c r="H42">
        <f t="shared" si="2"/>
        <v>83.3333333333334</v>
      </c>
      <c r="I42">
        <f t="shared" si="3"/>
        <v>0.141565607656022</v>
      </c>
      <c r="J42">
        <f t="shared" si="4"/>
        <v>1.580000000000001</v>
      </c>
      <c r="K42">
        <f t="shared" si="5"/>
        <v>7.666666666666667</v>
      </c>
      <c r="L42">
        <f t="shared" si="6"/>
        <v>0.16666666666666599</v>
      </c>
      <c r="M42">
        <f t="shared" si="7"/>
        <v>6.318926553338533E-2</v>
      </c>
      <c r="N42">
        <f t="shared" si="8"/>
        <v>0.82045454545454533</v>
      </c>
      <c r="O42">
        <f t="shared" si="20"/>
        <v>1.9166666666666667</v>
      </c>
      <c r="P42">
        <f t="shared" si="20"/>
        <v>4.1666666666666498E-2</v>
      </c>
      <c r="Q42">
        <f t="shared" si="20"/>
        <v>1.5797316383346333E-2</v>
      </c>
      <c r="R42">
        <f t="shared" si="20"/>
        <v>0.20511363636363633</v>
      </c>
      <c r="T42">
        <f t="shared" si="9"/>
        <v>2.1792442860803156</v>
      </c>
      <c r="U42">
        <f t="shared" si="10"/>
        <v>0</v>
      </c>
      <c r="W42">
        <f t="shared" si="11"/>
        <v>1.9166666666666667</v>
      </c>
      <c r="X42">
        <f t="shared" si="12"/>
        <v>0</v>
      </c>
      <c r="Z42">
        <f t="shared" si="13"/>
        <v>1.1279529022891115</v>
      </c>
      <c r="AA42">
        <f t="shared" si="14"/>
        <v>1.0454545454545456</v>
      </c>
      <c r="AB42">
        <f t="shared" si="15"/>
        <v>-0.58381603104753543</v>
      </c>
      <c r="AC42">
        <f t="shared" si="16"/>
        <v>-0.57024793388429762</v>
      </c>
      <c r="AD42">
        <f t="shared" si="17"/>
        <v>-0.29190801552376772</v>
      </c>
      <c r="AE42">
        <f t="shared" si="17"/>
        <v>-0.28512396694214881</v>
      </c>
      <c r="AF42">
        <f t="shared" si="18"/>
        <v>-0.57703198246591647</v>
      </c>
      <c r="AG42">
        <f t="shared" si="19"/>
        <v>56</v>
      </c>
    </row>
    <row r="43" spans="1:33" x14ac:dyDescent="0.3">
      <c r="A43">
        <v>6244</v>
      </c>
      <c r="B43" t="str">
        <v>Bakana Shinigami</v>
      </c>
      <c r="C43">
        <v>0.71875</v>
      </c>
      <c r="D43">
        <v>16.6666666666666</v>
      </c>
      <c r="E43">
        <v>2.8493099999999999E-3</v>
      </c>
      <c r="F43">
        <v>7.23</v>
      </c>
      <c r="G43">
        <f t="shared" si="1"/>
        <v>6.25E-2</v>
      </c>
      <c r="H43">
        <f t="shared" si="2"/>
        <v>83.3333333333334</v>
      </c>
      <c r="I43">
        <f t="shared" si="3"/>
        <v>0.14826510665602199</v>
      </c>
      <c r="J43">
        <f t="shared" si="4"/>
        <v>1.5700000000000003</v>
      </c>
      <c r="K43">
        <f t="shared" si="5"/>
        <v>7.666666666666667</v>
      </c>
      <c r="L43">
        <f t="shared" si="6"/>
        <v>0.16666666666666599</v>
      </c>
      <c r="M43">
        <f t="shared" si="7"/>
        <v>1.8855315482478509E-2</v>
      </c>
      <c r="N43">
        <f t="shared" si="8"/>
        <v>0.82159090909090904</v>
      </c>
      <c r="O43">
        <f t="shared" si="20"/>
        <v>1.9166666666666667</v>
      </c>
      <c r="P43">
        <f t="shared" si="20"/>
        <v>4.1666666666666498E-2</v>
      </c>
      <c r="Q43">
        <f t="shared" si="20"/>
        <v>4.7138288706196274E-3</v>
      </c>
      <c r="R43">
        <f t="shared" si="20"/>
        <v>0.20539772727272726</v>
      </c>
      <c r="T43">
        <f t="shared" si="9"/>
        <v>2.1684448894766803</v>
      </c>
      <c r="U43">
        <f t="shared" si="10"/>
        <v>0</v>
      </c>
      <c r="W43">
        <f t="shared" si="11"/>
        <v>1.9166666666666667</v>
      </c>
      <c r="X43">
        <f t="shared" si="12"/>
        <v>0</v>
      </c>
      <c r="Z43">
        <f t="shared" si="13"/>
        <v>1.1223632532443266</v>
      </c>
      <c r="AA43">
        <f t="shared" si="14"/>
        <v>1.0454545454545456</v>
      </c>
      <c r="AB43">
        <f t="shared" si="15"/>
        <v>-0.5809228901072957</v>
      </c>
      <c r="AC43">
        <f t="shared" si="16"/>
        <v>-0.57024793388429762</v>
      </c>
      <c r="AD43">
        <f t="shared" si="17"/>
        <v>-0.29046144505364785</v>
      </c>
      <c r="AE43">
        <f t="shared" si="17"/>
        <v>-0.28512396694214881</v>
      </c>
      <c r="AF43">
        <f t="shared" si="18"/>
        <v>-0.5755854119957966</v>
      </c>
      <c r="AG43">
        <f t="shared" si="19"/>
        <v>58</v>
      </c>
    </row>
    <row r="44" spans="1:33" x14ac:dyDescent="0.3">
      <c r="A44">
        <v>4940</v>
      </c>
      <c r="B44" t="str">
        <v>Dracula Yakin!</v>
      </c>
      <c r="C44">
        <v>0.71875</v>
      </c>
      <c r="D44">
        <v>16.6666666666666</v>
      </c>
      <c r="E44">
        <v>2.4393380000000001E-3</v>
      </c>
      <c r="F44">
        <v>7</v>
      </c>
      <c r="G44">
        <f t="shared" si="1"/>
        <v>6.25E-2</v>
      </c>
      <c r="H44">
        <f t="shared" si="2"/>
        <v>83.3333333333334</v>
      </c>
      <c r="I44">
        <f t="shared" si="3"/>
        <v>0.14867507865602198</v>
      </c>
      <c r="J44">
        <f t="shared" si="4"/>
        <v>1.8000000000000007</v>
      </c>
      <c r="K44">
        <f t="shared" si="5"/>
        <v>7.666666666666667</v>
      </c>
      <c r="L44">
        <f t="shared" si="6"/>
        <v>0.16666666666666599</v>
      </c>
      <c r="M44">
        <f t="shared" si="7"/>
        <v>1.6142324828957947E-2</v>
      </c>
      <c r="N44">
        <f t="shared" si="8"/>
        <v>0.79545454545454541</v>
      </c>
      <c r="O44">
        <f t="shared" si="20"/>
        <v>1.9166666666666667</v>
      </c>
      <c r="P44">
        <f t="shared" si="20"/>
        <v>4.1666666666666498E-2</v>
      </c>
      <c r="Q44">
        <f t="shared" si="20"/>
        <v>4.0355812072394867E-3</v>
      </c>
      <c r="R44">
        <f t="shared" si="20"/>
        <v>0.19886363636363635</v>
      </c>
      <c r="T44">
        <f t="shared" si="9"/>
        <v>2.161232550904209</v>
      </c>
      <c r="U44">
        <f t="shared" si="10"/>
        <v>0</v>
      </c>
      <c r="W44">
        <f t="shared" si="11"/>
        <v>1.9166666666666667</v>
      </c>
      <c r="X44">
        <f t="shared" si="12"/>
        <v>0</v>
      </c>
      <c r="Z44">
        <f t="shared" si="13"/>
        <v>1.1186302260306851</v>
      </c>
      <c r="AA44">
        <f t="shared" si="14"/>
        <v>1.0454545454545456</v>
      </c>
      <c r="AB44">
        <f t="shared" si="15"/>
        <v>-0.57899071623085308</v>
      </c>
      <c r="AC44">
        <f t="shared" si="16"/>
        <v>-0.57024793388429762</v>
      </c>
      <c r="AD44">
        <f t="shared" si="17"/>
        <v>-0.28949535811542654</v>
      </c>
      <c r="AE44">
        <f t="shared" si="17"/>
        <v>-0.28512396694214881</v>
      </c>
      <c r="AF44">
        <f t="shared" si="18"/>
        <v>-0.57461932505757529</v>
      </c>
      <c r="AG44">
        <f t="shared" si="19"/>
        <v>59</v>
      </c>
    </row>
    <row r="45" spans="1:33" x14ac:dyDescent="0.3">
      <c r="A45">
        <v>8408</v>
      </c>
      <c r="B45" t="str">
        <v>Half &amp; Half</v>
      </c>
      <c r="C45">
        <v>0.71875</v>
      </c>
      <c r="D45">
        <v>16.6666666666666</v>
      </c>
      <c r="E45">
        <v>6.5060499999999996E-4</v>
      </c>
      <c r="F45">
        <v>8</v>
      </c>
      <c r="G45">
        <f t="shared" si="1"/>
        <v>6.25E-2</v>
      </c>
      <c r="H45">
        <f t="shared" si="2"/>
        <v>83.3333333333334</v>
      </c>
      <c r="I45">
        <f t="shared" si="3"/>
        <v>0.15046381165602199</v>
      </c>
      <c r="J45">
        <f t="shared" si="4"/>
        <v>0.80000000000000071</v>
      </c>
      <c r="K45">
        <f t="shared" si="5"/>
        <v>7.666666666666667</v>
      </c>
      <c r="L45">
        <f t="shared" si="6"/>
        <v>0.16666666666666599</v>
      </c>
      <c r="M45">
        <f t="shared" si="7"/>
        <v>4.3053800848198093E-3</v>
      </c>
      <c r="N45">
        <f t="shared" si="8"/>
        <v>0.90909090909090906</v>
      </c>
      <c r="O45">
        <f t="shared" si="20"/>
        <v>1.9166666666666667</v>
      </c>
      <c r="P45">
        <f t="shared" si="20"/>
        <v>4.1666666666666498E-2</v>
      </c>
      <c r="Q45">
        <f t="shared" si="20"/>
        <v>1.0763450212049523E-3</v>
      </c>
      <c r="R45">
        <f t="shared" si="20"/>
        <v>0.22727272727272727</v>
      </c>
      <c r="T45">
        <f t="shared" si="9"/>
        <v>2.1866824056272653</v>
      </c>
      <c r="U45">
        <f t="shared" si="10"/>
        <v>0</v>
      </c>
      <c r="W45">
        <f t="shared" si="11"/>
        <v>1.9166666666666667</v>
      </c>
      <c r="X45">
        <f t="shared" si="12"/>
        <v>0</v>
      </c>
      <c r="Z45">
        <f t="shared" si="13"/>
        <v>1.1318027912548159</v>
      </c>
      <c r="AA45">
        <f t="shared" si="14"/>
        <v>1.0454545454545456</v>
      </c>
      <c r="AB45">
        <f t="shared" si="15"/>
        <v>-0.58580869128305579</v>
      </c>
      <c r="AC45">
        <f t="shared" si="16"/>
        <v>-0.57024793388429762</v>
      </c>
      <c r="AD45">
        <f t="shared" si="17"/>
        <v>-0.2929043456415279</v>
      </c>
      <c r="AE45">
        <f t="shared" si="17"/>
        <v>-0.28512396694214881</v>
      </c>
      <c r="AF45">
        <f t="shared" si="18"/>
        <v>-0.57802831258367671</v>
      </c>
      <c r="AG45">
        <f t="shared" si="19"/>
        <v>54</v>
      </c>
    </row>
    <row r="46" spans="1:33" x14ac:dyDescent="0.3">
      <c r="A46">
        <v>5138</v>
      </c>
      <c r="B46" t="str">
        <v>It Was Soo Hot After All</v>
      </c>
      <c r="C46">
        <v>0.71875</v>
      </c>
      <c r="D46">
        <v>0</v>
      </c>
      <c r="E46">
        <v>3.9457132722567401E-2</v>
      </c>
      <c r="F46">
        <v>7</v>
      </c>
      <c r="G46">
        <f t="shared" si="1"/>
        <v>6.25E-2</v>
      </c>
      <c r="H46">
        <f t="shared" si="2"/>
        <v>100</v>
      </c>
      <c r="I46">
        <f t="shared" si="3"/>
        <v>0.11165728393345459</v>
      </c>
      <c r="J46">
        <f t="shared" si="4"/>
        <v>1.8000000000000007</v>
      </c>
      <c r="K46">
        <f t="shared" si="5"/>
        <v>7.666666666666667</v>
      </c>
      <c r="L46">
        <f t="shared" si="6"/>
        <v>0</v>
      </c>
      <c r="M46">
        <f t="shared" si="7"/>
        <v>0.26110766659929407</v>
      </c>
      <c r="N46">
        <f t="shared" si="8"/>
        <v>0.79545454545454541</v>
      </c>
      <c r="O46">
        <f t="shared" si="20"/>
        <v>1.9166666666666667</v>
      </c>
      <c r="P46">
        <f t="shared" si="20"/>
        <v>0</v>
      </c>
      <c r="Q46">
        <f t="shared" si="20"/>
        <v>6.5276916649823519E-2</v>
      </c>
      <c r="R46">
        <f t="shared" si="20"/>
        <v>0.19886363636363635</v>
      </c>
      <c r="T46">
        <f t="shared" si="9"/>
        <v>2.1808072196801267</v>
      </c>
      <c r="U46">
        <f t="shared" si="10"/>
        <v>0</v>
      </c>
      <c r="W46">
        <f t="shared" si="11"/>
        <v>1.9166666666666667</v>
      </c>
      <c r="X46">
        <f t="shared" si="12"/>
        <v>0</v>
      </c>
      <c r="Z46">
        <f t="shared" si="13"/>
        <v>1.1287618595506963</v>
      </c>
      <c r="AA46">
        <f t="shared" si="14"/>
        <v>1.0454545454545456</v>
      </c>
      <c r="AB46">
        <f t="shared" si="15"/>
        <v>-0.58423473843929541</v>
      </c>
      <c r="AC46">
        <f t="shared" si="16"/>
        <v>-0.57024793388429762</v>
      </c>
      <c r="AD46">
        <f t="shared" si="17"/>
        <v>-0.2921173692196477</v>
      </c>
      <c r="AE46">
        <f t="shared" si="17"/>
        <v>-0.28512396694214881</v>
      </c>
      <c r="AF46">
        <f t="shared" si="18"/>
        <v>-0.57724133616179651</v>
      </c>
      <c r="AG46">
        <f t="shared" si="19"/>
        <v>55</v>
      </c>
    </row>
    <row r="47" spans="1:33" x14ac:dyDescent="0.3">
      <c r="A47">
        <v>5278</v>
      </c>
      <c r="B47" t="str">
        <v>Sayonara Miniskirt</v>
      </c>
      <c r="C47">
        <v>0.71875</v>
      </c>
      <c r="D47">
        <v>0</v>
      </c>
      <c r="E47">
        <v>1.01193932182829E-2</v>
      </c>
      <c r="F47">
        <v>7.23</v>
      </c>
      <c r="G47">
        <f t="shared" si="1"/>
        <v>6.25E-2</v>
      </c>
      <c r="H47">
        <f t="shared" si="2"/>
        <v>100</v>
      </c>
      <c r="I47">
        <f t="shared" si="3"/>
        <v>0.14099502343773909</v>
      </c>
      <c r="J47">
        <f t="shared" si="4"/>
        <v>1.5700000000000003</v>
      </c>
      <c r="K47">
        <f t="shared" si="5"/>
        <v>7.666666666666667</v>
      </c>
      <c r="L47">
        <f t="shared" si="6"/>
        <v>0</v>
      </c>
      <c r="M47">
        <f t="shared" si="7"/>
        <v>6.6965107911030247E-2</v>
      </c>
      <c r="N47">
        <f t="shared" si="8"/>
        <v>0.82159090909090904</v>
      </c>
      <c r="O47">
        <f t="shared" si="20"/>
        <v>1.9166666666666667</v>
      </c>
      <c r="P47">
        <f t="shared" si="20"/>
        <v>0</v>
      </c>
      <c r="Q47">
        <f t="shared" si="20"/>
        <v>1.6741276977757562E-2</v>
      </c>
      <c r="R47">
        <f t="shared" si="20"/>
        <v>0.20539772727272726</v>
      </c>
      <c r="T47">
        <f t="shared" si="9"/>
        <v>2.1388056709171517</v>
      </c>
      <c r="U47">
        <f t="shared" si="10"/>
        <v>0</v>
      </c>
      <c r="W47">
        <f t="shared" si="11"/>
        <v>1.9166666666666667</v>
      </c>
      <c r="X47">
        <f t="shared" si="12"/>
        <v>0</v>
      </c>
      <c r="Z47">
        <f t="shared" si="13"/>
        <v>1.1070223193208824</v>
      </c>
      <c r="AA47">
        <f t="shared" si="14"/>
        <v>1.0454545454545456</v>
      </c>
      <c r="AB47">
        <f t="shared" si="15"/>
        <v>-0.5729825912370401</v>
      </c>
      <c r="AC47">
        <f t="shared" si="16"/>
        <v>-0.57024793388429762</v>
      </c>
      <c r="AD47">
        <f t="shared" si="17"/>
        <v>-0.28649129561852005</v>
      </c>
      <c r="AE47">
        <f t="shared" si="17"/>
        <v>-0.28512396694214881</v>
      </c>
      <c r="AF47">
        <f t="shared" si="18"/>
        <v>-0.57161526256066886</v>
      </c>
      <c r="AG47">
        <f t="shared" si="19"/>
        <v>67</v>
      </c>
    </row>
    <row r="48" spans="1:33" x14ac:dyDescent="0.3">
      <c r="A48">
        <v>5922</v>
      </c>
      <c r="B48" t="str">
        <v>A Man and a Woman Who Hate Obligatory Chocolates</v>
      </c>
      <c r="C48">
        <v>0.71875</v>
      </c>
      <c r="D48">
        <v>0</v>
      </c>
      <c r="E48">
        <v>7.812121E-3</v>
      </c>
      <c r="F48">
        <v>8.01</v>
      </c>
      <c r="G48">
        <f t="shared" si="1"/>
        <v>6.25E-2</v>
      </c>
      <c r="H48">
        <f t="shared" si="2"/>
        <v>100</v>
      </c>
      <c r="I48">
        <f t="shared" si="3"/>
        <v>0.14330229565602198</v>
      </c>
      <c r="J48">
        <f t="shared" si="4"/>
        <v>0.79000000000000092</v>
      </c>
      <c r="K48">
        <f t="shared" si="5"/>
        <v>7.666666666666667</v>
      </c>
      <c r="L48">
        <f t="shared" si="6"/>
        <v>0</v>
      </c>
      <c r="M48">
        <f t="shared" si="7"/>
        <v>5.1696728696524953E-2</v>
      </c>
      <c r="N48">
        <f t="shared" si="8"/>
        <v>0.91022727272727266</v>
      </c>
      <c r="O48">
        <f t="shared" si="20"/>
        <v>1.9166666666666667</v>
      </c>
      <c r="P48">
        <f t="shared" si="20"/>
        <v>0</v>
      </c>
      <c r="Q48">
        <f t="shared" si="20"/>
        <v>1.2924182174131238E-2</v>
      </c>
      <c r="R48">
        <f t="shared" si="20"/>
        <v>0.22755681818181817</v>
      </c>
      <c r="T48">
        <f t="shared" si="9"/>
        <v>2.157147667022616</v>
      </c>
      <c r="U48">
        <f t="shared" si="10"/>
        <v>0</v>
      </c>
      <c r="W48">
        <f t="shared" si="11"/>
        <v>1.9166666666666667</v>
      </c>
      <c r="X48">
        <f t="shared" si="12"/>
        <v>0</v>
      </c>
      <c r="Z48">
        <f t="shared" si="13"/>
        <v>1.1165159350082479</v>
      </c>
      <c r="AA48">
        <f t="shared" si="14"/>
        <v>1.0454545454545456</v>
      </c>
      <c r="AB48">
        <f t="shared" si="15"/>
        <v>-0.57789638242427865</v>
      </c>
      <c r="AC48">
        <f t="shared" si="16"/>
        <v>-0.57024793388429762</v>
      </c>
      <c r="AD48">
        <f t="shared" si="17"/>
        <v>-0.28894819121213933</v>
      </c>
      <c r="AE48">
        <f t="shared" si="17"/>
        <v>-0.28512396694214881</v>
      </c>
      <c r="AF48">
        <f t="shared" si="18"/>
        <v>-0.57407215815428814</v>
      </c>
      <c r="AG48">
        <f t="shared" si="19"/>
        <v>62</v>
      </c>
    </row>
    <row r="49" spans="1:33" x14ac:dyDescent="0.3">
      <c r="A49">
        <v>3597</v>
      </c>
      <c r="B49" t="str">
        <v>I Donâ€™t Know If Amatsuka Hijiri Is A Boy Or A Girl!</v>
      </c>
      <c r="C49">
        <v>0.71875</v>
      </c>
      <c r="D49">
        <v>0</v>
      </c>
      <c r="E49">
        <v>2.019454E-3</v>
      </c>
      <c r="F49">
        <v>7</v>
      </c>
      <c r="G49">
        <f t="shared" si="1"/>
        <v>6.25E-2</v>
      </c>
      <c r="H49">
        <f t="shared" si="2"/>
        <v>100</v>
      </c>
      <c r="I49">
        <f t="shared" si="3"/>
        <v>0.14909496265602198</v>
      </c>
      <c r="J49">
        <f t="shared" si="4"/>
        <v>1.8000000000000007</v>
      </c>
      <c r="K49">
        <f t="shared" si="5"/>
        <v>7.666666666666667</v>
      </c>
      <c r="L49">
        <f t="shared" si="6"/>
        <v>0</v>
      </c>
      <c r="M49">
        <f t="shared" si="7"/>
        <v>1.3363741492625638E-2</v>
      </c>
      <c r="N49">
        <f t="shared" si="8"/>
        <v>0.79545454545454541</v>
      </c>
      <c r="O49">
        <f t="shared" si="20"/>
        <v>1.9166666666666667</v>
      </c>
      <c r="P49">
        <f t="shared" si="20"/>
        <v>0</v>
      </c>
      <c r="Q49">
        <f t="shared" si="20"/>
        <v>3.3409353731564096E-3</v>
      </c>
      <c r="R49">
        <f t="shared" si="20"/>
        <v>0.19886363636363635</v>
      </c>
      <c r="T49">
        <f t="shared" si="9"/>
        <v>2.1188712384034596</v>
      </c>
      <c r="U49">
        <f t="shared" si="10"/>
        <v>0</v>
      </c>
      <c r="W49">
        <f t="shared" si="11"/>
        <v>1.9166666666666667</v>
      </c>
      <c r="X49">
        <f t="shared" si="12"/>
        <v>0</v>
      </c>
      <c r="Z49">
        <f t="shared" si="13"/>
        <v>1.0967044760423996</v>
      </c>
      <c r="AA49">
        <f t="shared" si="14"/>
        <v>1.0454545454545456</v>
      </c>
      <c r="AB49">
        <f t="shared" si="15"/>
        <v>-0.56764218890322848</v>
      </c>
      <c r="AC49">
        <f t="shared" si="16"/>
        <v>-0.57024793388429762</v>
      </c>
      <c r="AD49">
        <f t="shared" si="17"/>
        <v>-0.28382109445161424</v>
      </c>
      <c r="AE49">
        <f t="shared" si="17"/>
        <v>-0.28512396694214881</v>
      </c>
      <c r="AF49">
        <f t="shared" si="18"/>
        <v>-0.568945061393763</v>
      </c>
      <c r="AG49">
        <f t="shared" si="19"/>
        <v>75</v>
      </c>
    </row>
    <row r="50" spans="1:33" x14ac:dyDescent="0.3">
      <c r="A50">
        <v>3093</v>
      </c>
      <c r="B50" t="str">
        <v>Angelica ni Utau</v>
      </c>
      <c r="C50">
        <v>0.71875</v>
      </c>
      <c r="D50">
        <v>0</v>
      </c>
      <c r="E50">
        <v>9.7865600000000006E-4</v>
      </c>
      <c r="F50">
        <v>7</v>
      </c>
      <c r="G50">
        <f t="shared" si="1"/>
        <v>6.25E-2</v>
      </c>
      <c r="H50">
        <f t="shared" si="2"/>
        <v>100</v>
      </c>
      <c r="I50">
        <f t="shared" si="3"/>
        <v>0.15013576065602199</v>
      </c>
      <c r="J50">
        <f t="shared" si="4"/>
        <v>1.8000000000000007</v>
      </c>
      <c r="K50">
        <f t="shared" si="5"/>
        <v>7.666666666666667</v>
      </c>
      <c r="L50">
        <f t="shared" si="6"/>
        <v>0</v>
      </c>
      <c r="M50">
        <f t="shared" si="7"/>
        <v>6.4762583323051863E-3</v>
      </c>
      <c r="N50">
        <f t="shared" si="8"/>
        <v>0.79545454545454541</v>
      </c>
      <c r="O50">
        <f t="shared" si="20"/>
        <v>1.9166666666666667</v>
      </c>
      <c r="P50">
        <f t="shared" si="20"/>
        <v>0</v>
      </c>
      <c r="Q50">
        <f t="shared" si="20"/>
        <v>1.6190645830762966E-3</v>
      </c>
      <c r="R50">
        <f t="shared" si="20"/>
        <v>0.19886363636363635</v>
      </c>
      <c r="T50">
        <f t="shared" si="9"/>
        <v>2.1171493676133792</v>
      </c>
      <c r="U50">
        <f t="shared" si="10"/>
        <v>0</v>
      </c>
      <c r="W50">
        <f t="shared" si="11"/>
        <v>1.9166666666666667</v>
      </c>
      <c r="X50">
        <f t="shared" si="12"/>
        <v>0</v>
      </c>
      <c r="Z50">
        <f t="shared" si="13"/>
        <v>1.0958132546371431</v>
      </c>
      <c r="AA50">
        <f t="shared" si="14"/>
        <v>1.0454545454545456</v>
      </c>
      <c r="AB50">
        <f t="shared" si="15"/>
        <v>-0.56718090249442055</v>
      </c>
      <c r="AC50">
        <f t="shared" si="16"/>
        <v>-0.57024793388429762</v>
      </c>
      <c r="AD50">
        <f t="shared" si="17"/>
        <v>-0.28359045124721027</v>
      </c>
      <c r="AE50">
        <f t="shared" si="17"/>
        <v>-0.28512396694214881</v>
      </c>
      <c r="AF50">
        <f t="shared" si="18"/>
        <v>-0.56871441818935908</v>
      </c>
      <c r="AG50">
        <f t="shared" si="19"/>
        <v>76</v>
      </c>
    </row>
    <row r="51" spans="1:33" x14ac:dyDescent="0.3">
      <c r="A51">
        <v>4436</v>
      </c>
      <c r="B51" t="str">
        <v>Hundreds of Option for Becoming A God</v>
      </c>
      <c r="C51">
        <v>0.703125</v>
      </c>
      <c r="D51">
        <v>100</v>
      </c>
      <c r="E51">
        <v>4.8365571000000003E-2</v>
      </c>
      <c r="F51">
        <v>7</v>
      </c>
      <c r="G51">
        <f t="shared" si="1"/>
        <v>7.8125E-2</v>
      </c>
      <c r="H51">
        <f t="shared" si="2"/>
        <v>0</v>
      </c>
      <c r="I51">
        <f t="shared" si="3"/>
        <v>0.10274884565602199</v>
      </c>
      <c r="J51">
        <f t="shared" si="4"/>
        <v>1.8000000000000007</v>
      </c>
      <c r="K51">
        <f t="shared" si="5"/>
        <v>7.5</v>
      </c>
      <c r="L51">
        <f t="shared" si="6"/>
        <v>1</v>
      </c>
      <c r="M51">
        <f t="shared" si="7"/>
        <v>0.32005927740232326</v>
      </c>
      <c r="N51">
        <f t="shared" si="8"/>
        <v>0.79545454545454541</v>
      </c>
      <c r="O51">
        <f t="shared" si="20"/>
        <v>1.875</v>
      </c>
      <c r="P51">
        <f t="shared" si="20"/>
        <v>0.25</v>
      </c>
      <c r="Q51">
        <f t="shared" si="20"/>
        <v>8.0014819350580815E-2</v>
      </c>
      <c r="R51">
        <f t="shared" si="20"/>
        <v>0.19886363636363635</v>
      </c>
      <c r="T51">
        <f t="shared" si="9"/>
        <v>2.4038784557142172</v>
      </c>
      <c r="U51">
        <f t="shared" si="10"/>
        <v>0</v>
      </c>
      <c r="W51">
        <f t="shared" si="11"/>
        <v>1.875</v>
      </c>
      <c r="X51">
        <f t="shared" si="12"/>
        <v>0</v>
      </c>
      <c r="Z51">
        <f t="shared" si="13"/>
        <v>1.2442210807628513</v>
      </c>
      <c r="AA51">
        <f t="shared" si="14"/>
        <v>1.0227272727272727</v>
      </c>
      <c r="AB51">
        <f t="shared" si="15"/>
        <v>-0.64399516295624237</v>
      </c>
      <c r="AC51">
        <f t="shared" si="16"/>
        <v>-0.55785123966942152</v>
      </c>
      <c r="AD51">
        <f t="shared" si="17"/>
        <v>-0.32199758147812119</v>
      </c>
      <c r="AE51">
        <f t="shared" si="17"/>
        <v>-0.27892561983471076</v>
      </c>
      <c r="AF51">
        <f t="shared" si="18"/>
        <v>-0.60092320131283194</v>
      </c>
      <c r="AG51">
        <f t="shared" si="19"/>
        <v>18</v>
      </c>
    </row>
    <row r="52" spans="1:33" x14ac:dyDescent="0.3">
      <c r="A52">
        <v>363</v>
      </c>
      <c r="B52" t="str">
        <v>Tales of Demons and Gods</v>
      </c>
      <c r="C52">
        <v>0.703125</v>
      </c>
      <c r="D52">
        <v>83.3333333333333</v>
      </c>
      <c r="E52">
        <v>4.6844160000000003E-3</v>
      </c>
      <c r="F52">
        <v>8.65</v>
      </c>
      <c r="G52">
        <f t="shared" si="1"/>
        <v>7.8125E-2</v>
      </c>
      <c r="H52">
        <f t="shared" si="2"/>
        <v>16.6666666666667</v>
      </c>
      <c r="I52">
        <f t="shared" si="3"/>
        <v>0.14643000065602199</v>
      </c>
      <c r="J52">
        <f t="shared" si="4"/>
        <v>0.15000000000000036</v>
      </c>
      <c r="K52">
        <f t="shared" si="5"/>
        <v>7.5</v>
      </c>
      <c r="L52">
        <f t="shared" si="6"/>
        <v>0.83333333333333304</v>
      </c>
      <c r="M52">
        <f t="shared" si="7"/>
        <v>3.0999133660840717E-2</v>
      </c>
      <c r="N52">
        <f t="shared" si="8"/>
        <v>0.98295454545454541</v>
      </c>
      <c r="O52">
        <f t="shared" si="20"/>
        <v>1.875</v>
      </c>
      <c r="P52">
        <f t="shared" si="20"/>
        <v>0.20833333333333326</v>
      </c>
      <c r="Q52">
        <f t="shared" si="20"/>
        <v>7.7497834152101793E-3</v>
      </c>
      <c r="R52">
        <f t="shared" si="20"/>
        <v>0.24573863636363635</v>
      </c>
      <c r="T52">
        <f t="shared" si="9"/>
        <v>2.3368217531121793</v>
      </c>
      <c r="U52">
        <f t="shared" si="10"/>
        <v>0</v>
      </c>
      <c r="W52">
        <f t="shared" si="11"/>
        <v>1.875</v>
      </c>
      <c r="X52">
        <f t="shared" si="12"/>
        <v>0</v>
      </c>
      <c r="Z52">
        <f t="shared" si="13"/>
        <v>1.209513268150457</v>
      </c>
      <c r="AA52">
        <f t="shared" si="14"/>
        <v>1.0227272727272727</v>
      </c>
      <c r="AB52">
        <f t="shared" si="15"/>
        <v>-0.62603078043230265</v>
      </c>
      <c r="AC52">
        <f t="shared" si="16"/>
        <v>-0.55785123966942152</v>
      </c>
      <c r="AD52">
        <f t="shared" si="17"/>
        <v>-0.31301539021615132</v>
      </c>
      <c r="AE52">
        <f t="shared" si="17"/>
        <v>-0.27892561983471076</v>
      </c>
      <c r="AF52">
        <f t="shared" si="18"/>
        <v>-0.59194101005086208</v>
      </c>
      <c r="AG52">
        <f t="shared" si="19"/>
        <v>29</v>
      </c>
    </row>
    <row r="53" spans="1:33" x14ac:dyDescent="0.3">
      <c r="A53">
        <v>4791</v>
      </c>
      <c r="B53" t="str">
        <v>One Thousand Live Broadcast Big Local Tyrant</v>
      </c>
      <c r="C53">
        <v>0.703125</v>
      </c>
      <c r="D53">
        <v>66.6666666666666</v>
      </c>
      <c r="E53">
        <v>2.3057894821849601E-2</v>
      </c>
      <c r="F53">
        <v>7</v>
      </c>
      <c r="G53">
        <f t="shared" si="1"/>
        <v>7.8125E-2</v>
      </c>
      <c r="H53">
        <f t="shared" si="2"/>
        <v>33.3333333333334</v>
      </c>
      <c r="I53">
        <f t="shared" si="3"/>
        <v>0.12805652183417238</v>
      </c>
      <c r="J53">
        <f t="shared" si="4"/>
        <v>1.8000000000000007</v>
      </c>
      <c r="K53">
        <f t="shared" si="5"/>
        <v>7.5</v>
      </c>
      <c r="L53">
        <f t="shared" si="6"/>
        <v>0.66666666666666596</v>
      </c>
      <c r="M53">
        <f t="shared" si="7"/>
        <v>0.15258567204964776</v>
      </c>
      <c r="N53">
        <f t="shared" si="8"/>
        <v>0.79545454545454541</v>
      </c>
      <c r="O53">
        <f t="shared" si="20"/>
        <v>1.875</v>
      </c>
      <c r="P53">
        <f t="shared" si="20"/>
        <v>0.16666666666666649</v>
      </c>
      <c r="Q53">
        <f t="shared" si="20"/>
        <v>3.8146418012411941E-2</v>
      </c>
      <c r="R53">
        <f t="shared" si="20"/>
        <v>0.19886363636363635</v>
      </c>
      <c r="T53">
        <f t="shared" si="9"/>
        <v>2.2786767210427148</v>
      </c>
      <c r="U53">
        <f t="shared" si="10"/>
        <v>0</v>
      </c>
      <c r="W53">
        <f t="shared" si="11"/>
        <v>1.875</v>
      </c>
      <c r="X53">
        <f t="shared" si="12"/>
        <v>0</v>
      </c>
      <c r="Z53">
        <f t="shared" si="13"/>
        <v>1.1794180383061657</v>
      </c>
      <c r="AA53">
        <f t="shared" si="14"/>
        <v>1.0227272727272727</v>
      </c>
      <c r="AB53">
        <f t="shared" si="15"/>
        <v>-0.61045382007739768</v>
      </c>
      <c r="AC53">
        <f t="shared" si="16"/>
        <v>-0.55785123966942152</v>
      </c>
      <c r="AD53">
        <f t="shared" si="17"/>
        <v>-0.30522691003869884</v>
      </c>
      <c r="AE53">
        <f t="shared" si="17"/>
        <v>-0.27892561983471076</v>
      </c>
      <c r="AF53">
        <f t="shared" si="18"/>
        <v>-0.5841525298734096</v>
      </c>
      <c r="AG53">
        <f t="shared" si="19"/>
        <v>44</v>
      </c>
    </row>
    <row r="54" spans="1:33" x14ac:dyDescent="0.3">
      <c r="A54">
        <v>861</v>
      </c>
      <c r="B54" t="str">
        <v>Isekai Tensei de Kenja ni Natte Boukensha Seikatsu</v>
      </c>
      <c r="C54">
        <v>0.703125</v>
      </c>
      <c r="D54">
        <v>66.6666666666666</v>
      </c>
      <c r="E54">
        <v>1.177563E-3</v>
      </c>
      <c r="F54">
        <v>7</v>
      </c>
      <c r="G54">
        <f t="shared" si="1"/>
        <v>7.8125E-2</v>
      </c>
      <c r="H54">
        <f t="shared" si="2"/>
        <v>33.3333333333334</v>
      </c>
      <c r="I54">
        <f t="shared" si="3"/>
        <v>0.149936853656022</v>
      </c>
      <c r="J54">
        <f t="shared" si="4"/>
        <v>1.8000000000000007</v>
      </c>
      <c r="K54">
        <f t="shared" si="5"/>
        <v>7.5</v>
      </c>
      <c r="L54">
        <f t="shared" si="6"/>
        <v>0.66666666666666596</v>
      </c>
      <c r="M54">
        <f t="shared" si="7"/>
        <v>7.7925258625750945E-3</v>
      </c>
      <c r="N54">
        <f t="shared" si="8"/>
        <v>0.79545454545454541</v>
      </c>
      <c r="O54">
        <f t="shared" si="20"/>
        <v>1.875</v>
      </c>
      <c r="P54">
        <f t="shared" si="20"/>
        <v>0.16666666666666649</v>
      </c>
      <c r="Q54">
        <f t="shared" si="20"/>
        <v>1.9481314656437736E-3</v>
      </c>
      <c r="R54">
        <f t="shared" si="20"/>
        <v>0.19886363636363635</v>
      </c>
      <c r="T54">
        <f t="shared" si="9"/>
        <v>2.2424784344959465</v>
      </c>
      <c r="U54">
        <f t="shared" si="10"/>
        <v>0</v>
      </c>
      <c r="W54">
        <f t="shared" si="11"/>
        <v>1.875</v>
      </c>
      <c r="X54">
        <f t="shared" si="12"/>
        <v>0</v>
      </c>
      <c r="Z54">
        <f t="shared" si="13"/>
        <v>1.1606822028474622</v>
      </c>
      <c r="AA54">
        <f t="shared" si="14"/>
        <v>1.0227272727272727</v>
      </c>
      <c r="AB54">
        <f t="shared" si="15"/>
        <v>-0.60075635746733536</v>
      </c>
      <c r="AC54">
        <f t="shared" si="16"/>
        <v>-0.55785123966942152</v>
      </c>
      <c r="AD54">
        <f t="shared" si="17"/>
        <v>-0.30037817873366768</v>
      </c>
      <c r="AE54">
        <f t="shared" si="17"/>
        <v>-0.27892561983471076</v>
      </c>
      <c r="AF54">
        <f t="shared" si="18"/>
        <v>-0.57930379856837844</v>
      </c>
      <c r="AG54">
        <f t="shared" si="19"/>
        <v>51</v>
      </c>
    </row>
    <row r="55" spans="1:33" x14ac:dyDescent="0.3">
      <c r="A55">
        <v>1957</v>
      </c>
      <c r="B55" t="str">
        <v>Level 1 Player</v>
      </c>
      <c r="C55">
        <v>0.703125</v>
      </c>
      <c r="D55">
        <v>66.6666666666666</v>
      </c>
      <c r="E55">
        <v>1.124192E-3</v>
      </c>
      <c r="F55">
        <v>7.8</v>
      </c>
      <c r="G55">
        <f t="shared" si="1"/>
        <v>7.8125E-2</v>
      </c>
      <c r="H55">
        <f t="shared" si="2"/>
        <v>33.3333333333334</v>
      </c>
      <c r="I55">
        <f t="shared" si="3"/>
        <v>0.14999022465602199</v>
      </c>
      <c r="J55">
        <f t="shared" si="4"/>
        <v>1.0000000000000009</v>
      </c>
      <c r="K55">
        <f t="shared" si="5"/>
        <v>7.5</v>
      </c>
      <c r="L55">
        <f t="shared" si="6"/>
        <v>0.66666666666666596</v>
      </c>
      <c r="M55">
        <f t="shared" si="7"/>
        <v>7.4393431472456429E-3</v>
      </c>
      <c r="N55">
        <f t="shared" si="8"/>
        <v>0.88636363636363624</v>
      </c>
      <c r="O55">
        <f t="shared" si="20"/>
        <v>1.875</v>
      </c>
      <c r="P55">
        <f t="shared" si="20"/>
        <v>0.16666666666666649</v>
      </c>
      <c r="Q55">
        <f t="shared" si="20"/>
        <v>1.8598357868114107E-3</v>
      </c>
      <c r="R55">
        <f t="shared" si="20"/>
        <v>0.22159090909090906</v>
      </c>
      <c r="T55">
        <f t="shared" si="9"/>
        <v>2.2651174115443871</v>
      </c>
      <c r="U55">
        <f t="shared" si="10"/>
        <v>0</v>
      </c>
      <c r="W55">
        <f t="shared" si="11"/>
        <v>1.875</v>
      </c>
      <c r="X55">
        <f t="shared" si="12"/>
        <v>0</v>
      </c>
      <c r="Z55">
        <f t="shared" si="13"/>
        <v>1.172399888666235</v>
      </c>
      <c r="AA55">
        <f t="shared" si="14"/>
        <v>1.0227272727272727</v>
      </c>
      <c r="AB55">
        <f t="shared" si="15"/>
        <v>-0.6068213029219679</v>
      </c>
      <c r="AC55">
        <f t="shared" si="16"/>
        <v>-0.55785123966942152</v>
      </c>
      <c r="AD55">
        <f t="shared" si="17"/>
        <v>-0.30341065146098395</v>
      </c>
      <c r="AE55">
        <f t="shared" si="17"/>
        <v>-0.27892561983471076</v>
      </c>
      <c r="AF55">
        <f t="shared" si="18"/>
        <v>-0.58233627129569476</v>
      </c>
      <c r="AG55">
        <f t="shared" si="19"/>
        <v>47</v>
      </c>
    </row>
    <row r="56" spans="1:33" x14ac:dyDescent="0.3">
      <c r="A56">
        <v>4099</v>
      </c>
      <c r="B56" t="str">
        <v>Onepunchman Saitama vs God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f t="shared" si="1"/>
        <v>7.8125E-2</v>
      </c>
      <c r="H56">
        <f t="shared" si="2"/>
        <v>33.3333333333334</v>
      </c>
      <c r="I56">
        <f t="shared" si="3"/>
        <v>0.15022573165602199</v>
      </c>
      <c r="J56">
        <f t="shared" si="4"/>
        <v>0</v>
      </c>
      <c r="K56">
        <f t="shared" si="5"/>
        <v>7.5</v>
      </c>
      <c r="L56">
        <f t="shared" si="6"/>
        <v>0.66666666666666596</v>
      </c>
      <c r="M56">
        <f t="shared" si="7"/>
        <v>5.8808750327435117E-3</v>
      </c>
      <c r="N56">
        <f t="shared" si="8"/>
        <v>1</v>
      </c>
      <c r="O56">
        <f t="shared" si="20"/>
        <v>1.875</v>
      </c>
      <c r="P56">
        <f t="shared" si="20"/>
        <v>0.16666666666666649</v>
      </c>
      <c r="Q56">
        <f t="shared" si="20"/>
        <v>1.4702187581858779E-3</v>
      </c>
      <c r="R56">
        <f t="shared" si="20"/>
        <v>0.25</v>
      </c>
      <c r="T56">
        <f t="shared" si="9"/>
        <v>2.2931368854248526</v>
      </c>
      <c r="U56">
        <f t="shared" si="10"/>
        <v>0</v>
      </c>
      <c r="W56">
        <f t="shared" si="11"/>
        <v>1.875</v>
      </c>
      <c r="X56">
        <f t="shared" si="12"/>
        <v>0</v>
      </c>
      <c r="Z56">
        <f t="shared" si="13"/>
        <v>1.1869024605375742</v>
      </c>
      <c r="AA56">
        <f t="shared" si="14"/>
        <v>1.0227272727272727</v>
      </c>
      <c r="AB56">
        <f t="shared" si="15"/>
        <v>-0.61432767480391792</v>
      </c>
      <c r="AC56">
        <f t="shared" si="16"/>
        <v>-0.55785123966942152</v>
      </c>
      <c r="AD56">
        <f t="shared" si="17"/>
        <v>-0.30716383740195896</v>
      </c>
      <c r="AE56">
        <f t="shared" si="17"/>
        <v>-0.27892561983471076</v>
      </c>
      <c r="AF56">
        <f t="shared" si="18"/>
        <v>-0.58608945723666972</v>
      </c>
      <c r="AG56">
        <f t="shared" si="19"/>
        <v>39</v>
      </c>
    </row>
    <row r="57" spans="1:33" x14ac:dyDescent="0.3">
      <c r="A57">
        <v>7570</v>
      </c>
      <c r="B57" t="str">
        <v>Mugen Sekai no Amadeus</v>
      </c>
      <c r="C57">
        <v>0.703125</v>
      </c>
      <c r="D57">
        <v>50</v>
      </c>
      <c r="E57">
        <v>3.5844015E-2</v>
      </c>
      <c r="F57">
        <v>7</v>
      </c>
      <c r="G57">
        <f t="shared" si="1"/>
        <v>7.8125E-2</v>
      </c>
      <c r="H57">
        <f t="shared" si="2"/>
        <v>50</v>
      </c>
      <c r="I57">
        <f t="shared" si="3"/>
        <v>0.11527040165602198</v>
      </c>
      <c r="J57">
        <f t="shared" si="4"/>
        <v>1.8000000000000007</v>
      </c>
      <c r="K57">
        <f t="shared" si="5"/>
        <v>7.5</v>
      </c>
      <c r="L57">
        <f t="shared" si="6"/>
        <v>0.5</v>
      </c>
      <c r="M57">
        <f t="shared" si="7"/>
        <v>0.2371978517548782</v>
      </c>
      <c r="N57">
        <f t="shared" si="8"/>
        <v>0.79545454545454541</v>
      </c>
      <c r="O57">
        <f t="shared" si="20"/>
        <v>1.875</v>
      </c>
      <c r="P57">
        <f t="shared" si="20"/>
        <v>0.125</v>
      </c>
      <c r="Q57">
        <f t="shared" si="20"/>
        <v>5.9299462938719551E-2</v>
      </c>
      <c r="R57">
        <f t="shared" si="20"/>
        <v>0.19886363636363635</v>
      </c>
      <c r="T57">
        <f t="shared" si="9"/>
        <v>2.2581630993023558</v>
      </c>
      <c r="U57">
        <f t="shared" si="10"/>
        <v>0</v>
      </c>
      <c r="W57">
        <f t="shared" si="11"/>
        <v>1.875</v>
      </c>
      <c r="X57">
        <f t="shared" si="12"/>
        <v>0</v>
      </c>
      <c r="Z57">
        <f t="shared" si="13"/>
        <v>1.1688004130466694</v>
      </c>
      <c r="AA57">
        <f t="shared" si="14"/>
        <v>1.0227272727272727</v>
      </c>
      <c r="AB57">
        <f t="shared" si="15"/>
        <v>-0.6049582538834819</v>
      </c>
      <c r="AC57">
        <f t="shared" si="16"/>
        <v>-0.55785123966942152</v>
      </c>
      <c r="AD57">
        <f t="shared" si="17"/>
        <v>-0.30247912694174095</v>
      </c>
      <c r="AE57">
        <f t="shared" si="17"/>
        <v>-0.27892561983471076</v>
      </c>
      <c r="AF57">
        <f t="shared" si="18"/>
        <v>-0.58140474677645171</v>
      </c>
      <c r="AG57">
        <f t="shared" si="19"/>
        <v>48</v>
      </c>
    </row>
    <row r="58" spans="1:33" x14ac:dyDescent="0.3">
      <c r="A58">
        <v>644</v>
      </c>
      <c r="B58" t="str">
        <v>Ore no Ie ga Maryoku Spot datta Ken â€“ Sundeiru dake de Sekai Saikyou</v>
      </c>
      <c r="C58">
        <v>0.703125</v>
      </c>
      <c r="D58">
        <v>50</v>
      </c>
      <c r="E58">
        <v>2.92432377588734E-2</v>
      </c>
      <c r="F58">
        <v>7.25</v>
      </c>
      <c r="G58">
        <f t="shared" si="1"/>
        <v>7.8125E-2</v>
      </c>
      <c r="H58">
        <f t="shared" si="2"/>
        <v>50</v>
      </c>
      <c r="I58">
        <f t="shared" si="3"/>
        <v>0.12187117889714859</v>
      </c>
      <c r="J58">
        <f t="shared" si="4"/>
        <v>1.5500000000000007</v>
      </c>
      <c r="K58">
        <f t="shared" si="5"/>
        <v>7.5</v>
      </c>
      <c r="L58">
        <f t="shared" si="6"/>
        <v>0.5</v>
      </c>
      <c r="M58">
        <f t="shared" si="7"/>
        <v>0.19351719317051702</v>
      </c>
      <c r="N58">
        <f t="shared" si="8"/>
        <v>0.82386363636363624</v>
      </c>
      <c r="O58">
        <f t="shared" si="20"/>
        <v>1.875</v>
      </c>
      <c r="P58">
        <f t="shared" si="20"/>
        <v>0.125</v>
      </c>
      <c r="Q58">
        <f t="shared" si="20"/>
        <v>4.8379298292629255E-2</v>
      </c>
      <c r="R58">
        <f t="shared" si="20"/>
        <v>0.20596590909090906</v>
      </c>
      <c r="T58">
        <f t="shared" si="9"/>
        <v>2.2543452073835386</v>
      </c>
      <c r="U58">
        <f t="shared" si="10"/>
        <v>0</v>
      </c>
      <c r="W58">
        <f t="shared" si="11"/>
        <v>1.875</v>
      </c>
      <c r="X58">
        <f t="shared" si="12"/>
        <v>0</v>
      </c>
      <c r="Z58">
        <f t="shared" si="13"/>
        <v>1.166824314131113</v>
      </c>
      <c r="AA58">
        <f t="shared" si="14"/>
        <v>1.0227272727272727</v>
      </c>
      <c r="AB58">
        <f t="shared" si="15"/>
        <v>-0.60393544679331346</v>
      </c>
      <c r="AC58">
        <f t="shared" si="16"/>
        <v>-0.55785123966942152</v>
      </c>
      <c r="AD58">
        <f t="shared" si="17"/>
        <v>-0.30196772339665673</v>
      </c>
      <c r="AE58">
        <f t="shared" si="17"/>
        <v>-0.27892561983471076</v>
      </c>
      <c r="AF58">
        <f t="shared" si="18"/>
        <v>-0.58089334323136743</v>
      </c>
      <c r="AG58">
        <f t="shared" si="19"/>
        <v>49</v>
      </c>
    </row>
    <row r="59" spans="1:33" x14ac:dyDescent="0.3">
      <c r="A59">
        <v>7604</v>
      </c>
      <c r="B59" t="str">
        <v>Kino no Tabi: The Beautiful World</v>
      </c>
      <c r="C59">
        <v>0.703125</v>
      </c>
      <c r="D59">
        <v>50</v>
      </c>
      <c r="E59">
        <v>2.7472986000000001E-2</v>
      </c>
      <c r="F59">
        <v>7.74</v>
      </c>
      <c r="G59">
        <f t="shared" si="1"/>
        <v>7.8125E-2</v>
      </c>
      <c r="H59">
        <f t="shared" si="2"/>
        <v>50</v>
      </c>
      <c r="I59">
        <f t="shared" si="3"/>
        <v>0.12364143065602198</v>
      </c>
      <c r="J59">
        <f t="shared" si="4"/>
        <v>1.0600000000000005</v>
      </c>
      <c r="K59">
        <f t="shared" si="5"/>
        <v>7.5</v>
      </c>
      <c r="L59">
        <f t="shared" si="6"/>
        <v>0.5</v>
      </c>
      <c r="M59">
        <f t="shared" si="7"/>
        <v>0.18180254808206739</v>
      </c>
      <c r="N59">
        <f t="shared" si="8"/>
        <v>0.87954545454545452</v>
      </c>
      <c r="O59">
        <f t="shared" si="20"/>
        <v>1.875</v>
      </c>
      <c r="P59">
        <f t="shared" si="20"/>
        <v>0.125</v>
      </c>
      <c r="Q59">
        <f t="shared" si="20"/>
        <v>4.5450637020516847E-2</v>
      </c>
      <c r="R59">
        <f t="shared" si="20"/>
        <v>0.21988636363636363</v>
      </c>
      <c r="T59">
        <f t="shared" si="9"/>
        <v>2.2653370006568805</v>
      </c>
      <c r="U59">
        <f t="shared" si="10"/>
        <v>0</v>
      </c>
      <c r="W59">
        <f t="shared" si="11"/>
        <v>1.875</v>
      </c>
      <c r="X59">
        <f t="shared" si="12"/>
        <v>0</v>
      </c>
      <c r="Z59">
        <f t="shared" si="13"/>
        <v>1.1725135455785556</v>
      </c>
      <c r="AA59">
        <f t="shared" si="14"/>
        <v>1.0227272727272727</v>
      </c>
      <c r="AB59">
        <f t="shared" si="15"/>
        <v>-0.60688013049120193</v>
      </c>
      <c r="AC59">
        <f t="shared" si="16"/>
        <v>-0.55785123966942152</v>
      </c>
      <c r="AD59">
        <f t="shared" si="17"/>
        <v>-0.30344006524560097</v>
      </c>
      <c r="AE59">
        <f t="shared" si="17"/>
        <v>-0.27892561983471076</v>
      </c>
      <c r="AF59">
        <f t="shared" si="18"/>
        <v>-0.58236568508031172</v>
      </c>
      <c r="AG59">
        <f t="shared" si="19"/>
        <v>46</v>
      </c>
    </row>
    <row r="60" spans="1:33" x14ac:dyDescent="0.3">
      <c r="A60">
        <v>2880</v>
      </c>
      <c r="B60" t="str">
        <v>HiGH &amp; LOW: THE WORST Housen Gakuen Nikki</v>
      </c>
      <c r="C60">
        <v>0.703125</v>
      </c>
      <c r="D60">
        <v>50</v>
      </c>
      <c r="E60">
        <v>7.8101159999999998E-3</v>
      </c>
      <c r="F60">
        <v>7.11</v>
      </c>
      <c r="G60">
        <f t="shared" si="1"/>
        <v>7.8125E-2</v>
      </c>
      <c r="H60">
        <f t="shared" si="2"/>
        <v>50</v>
      </c>
      <c r="I60">
        <f t="shared" si="3"/>
        <v>0.14330430065602198</v>
      </c>
      <c r="J60">
        <f t="shared" si="4"/>
        <v>1.6900000000000004</v>
      </c>
      <c r="K60">
        <f t="shared" si="5"/>
        <v>7.5</v>
      </c>
      <c r="L60">
        <f t="shared" si="6"/>
        <v>0.5</v>
      </c>
      <c r="M60">
        <f t="shared" si="7"/>
        <v>5.1683460604410592E-2</v>
      </c>
      <c r="N60">
        <f t="shared" si="8"/>
        <v>0.80795454545454548</v>
      </c>
      <c r="O60">
        <f t="shared" si="20"/>
        <v>1.875</v>
      </c>
      <c r="P60">
        <f t="shared" si="20"/>
        <v>0.125</v>
      </c>
      <c r="Q60">
        <f t="shared" si="20"/>
        <v>1.2920865151102648E-2</v>
      </c>
      <c r="R60">
        <f t="shared" si="20"/>
        <v>0.20198863636363637</v>
      </c>
      <c r="T60">
        <f t="shared" si="9"/>
        <v>2.2149095015147391</v>
      </c>
      <c r="U60">
        <f t="shared" si="10"/>
        <v>0</v>
      </c>
      <c r="W60">
        <f t="shared" si="11"/>
        <v>1.875</v>
      </c>
      <c r="X60">
        <f t="shared" si="12"/>
        <v>0</v>
      </c>
      <c r="Z60">
        <f t="shared" si="13"/>
        <v>1.1464128259961417</v>
      </c>
      <c r="AA60">
        <f t="shared" si="14"/>
        <v>1.0227272727272727</v>
      </c>
      <c r="AB60">
        <f t="shared" si="15"/>
        <v>-0.59337068476597266</v>
      </c>
      <c r="AC60">
        <f t="shared" si="16"/>
        <v>-0.55785123966942152</v>
      </c>
      <c r="AD60">
        <f t="shared" si="17"/>
        <v>-0.29668534238298633</v>
      </c>
      <c r="AE60">
        <f t="shared" si="17"/>
        <v>-0.27892561983471076</v>
      </c>
      <c r="AF60">
        <f t="shared" si="18"/>
        <v>-0.57561096221769703</v>
      </c>
      <c r="AG60">
        <f t="shared" si="19"/>
        <v>57</v>
      </c>
    </row>
    <row r="61" spans="1:33" x14ac:dyDescent="0.3">
      <c r="A61">
        <v>4460</v>
      </c>
      <c r="B61" t="str">
        <v>Yakusai no Moushigo to Seijo no Meikyuu</v>
      </c>
      <c r="C61">
        <v>0.703125</v>
      </c>
      <c r="D61">
        <v>50</v>
      </c>
      <c r="E61">
        <v>4.6472789999999998E-3</v>
      </c>
      <c r="F61">
        <v>7</v>
      </c>
      <c r="G61">
        <f t="shared" si="1"/>
        <v>7.8125E-2</v>
      </c>
      <c r="H61">
        <f t="shared" si="2"/>
        <v>50</v>
      </c>
      <c r="I61">
        <f t="shared" si="3"/>
        <v>0.14646713765602198</v>
      </c>
      <c r="J61">
        <f t="shared" si="4"/>
        <v>1.8000000000000007</v>
      </c>
      <c r="K61">
        <f t="shared" si="5"/>
        <v>7.5</v>
      </c>
      <c r="L61">
        <f t="shared" si="6"/>
        <v>0.5</v>
      </c>
      <c r="M61">
        <f t="shared" si="7"/>
        <v>3.0753379477872624E-2</v>
      </c>
      <c r="N61">
        <f t="shared" si="8"/>
        <v>0.79545454545454541</v>
      </c>
      <c r="O61">
        <f t="shared" si="20"/>
        <v>1.875</v>
      </c>
      <c r="P61">
        <f t="shared" si="20"/>
        <v>0.125</v>
      </c>
      <c r="Q61">
        <f t="shared" si="20"/>
        <v>7.6883448694681561E-3</v>
      </c>
      <c r="R61">
        <f t="shared" si="20"/>
        <v>0.19886363636363635</v>
      </c>
      <c r="T61">
        <f t="shared" si="9"/>
        <v>2.2065519812331043</v>
      </c>
      <c r="U61">
        <f t="shared" si="10"/>
        <v>0</v>
      </c>
      <c r="W61">
        <f t="shared" si="11"/>
        <v>1.875</v>
      </c>
      <c r="X61">
        <f t="shared" si="12"/>
        <v>0</v>
      </c>
      <c r="Z61">
        <f t="shared" si="13"/>
        <v>1.1420870653102821</v>
      </c>
      <c r="AA61">
        <f t="shared" si="14"/>
        <v>1.0227272727272727</v>
      </c>
      <c r="AB61">
        <f t="shared" si="15"/>
        <v>-0.59113171855581026</v>
      </c>
      <c r="AC61">
        <f t="shared" si="16"/>
        <v>-0.55785123966942152</v>
      </c>
      <c r="AD61">
        <f t="shared" si="17"/>
        <v>-0.29556585927790513</v>
      </c>
      <c r="AE61">
        <f t="shared" si="17"/>
        <v>-0.27892561983471076</v>
      </c>
      <c r="AF61">
        <f t="shared" si="18"/>
        <v>-0.57449147911261589</v>
      </c>
      <c r="AG61">
        <f t="shared" si="19"/>
        <v>60</v>
      </c>
    </row>
    <row r="62" spans="1:33" x14ac:dyDescent="0.3">
      <c r="A62">
        <v>2393</v>
      </c>
      <c r="B62" t="str">
        <v>Jibaku Shounen Hanako-kun</v>
      </c>
      <c r="C62">
        <v>0.703125</v>
      </c>
      <c r="D62">
        <v>33.3333333333333</v>
      </c>
      <c r="E62">
        <v>3.0301695E-2</v>
      </c>
      <c r="F62">
        <v>7.98</v>
      </c>
      <c r="G62">
        <f t="shared" si="1"/>
        <v>7.8125E-2</v>
      </c>
      <c r="H62">
        <f t="shared" si="2"/>
        <v>66.6666666666667</v>
      </c>
      <c r="I62">
        <f t="shared" si="3"/>
        <v>0.12081272165602198</v>
      </c>
      <c r="J62">
        <f t="shared" si="4"/>
        <v>0.82000000000000028</v>
      </c>
      <c r="K62">
        <f t="shared" si="5"/>
        <v>7.5</v>
      </c>
      <c r="L62">
        <f t="shared" si="6"/>
        <v>0.33333333333333298</v>
      </c>
      <c r="M62">
        <f t="shared" si="7"/>
        <v>0.20052153639963419</v>
      </c>
      <c r="N62">
        <f t="shared" si="8"/>
        <v>0.90681818181818175</v>
      </c>
      <c r="O62">
        <f t="shared" si="20"/>
        <v>1.875</v>
      </c>
      <c r="P62">
        <f t="shared" si="20"/>
        <v>8.3333333333333245E-2</v>
      </c>
      <c r="Q62">
        <f t="shared" si="20"/>
        <v>5.0130384099908547E-2</v>
      </c>
      <c r="R62">
        <f t="shared" si="20"/>
        <v>0.22670454545454544</v>
      </c>
      <c r="T62">
        <f t="shared" si="9"/>
        <v>2.2351682628877869</v>
      </c>
      <c r="U62">
        <f t="shared" si="10"/>
        <v>0</v>
      </c>
      <c r="W62">
        <f t="shared" si="11"/>
        <v>1.875</v>
      </c>
      <c r="X62">
        <f t="shared" si="12"/>
        <v>0</v>
      </c>
      <c r="Z62">
        <f t="shared" si="13"/>
        <v>1.1568985383292976</v>
      </c>
      <c r="AA62">
        <f t="shared" si="14"/>
        <v>1.0227272727272727</v>
      </c>
      <c r="AB62">
        <f t="shared" si="15"/>
        <v>-0.59879797427835002</v>
      </c>
      <c r="AC62">
        <f t="shared" si="16"/>
        <v>-0.55785123966942152</v>
      </c>
      <c r="AD62">
        <f t="shared" si="17"/>
        <v>-0.29939898713917501</v>
      </c>
      <c r="AE62">
        <f t="shared" si="17"/>
        <v>-0.27892561983471076</v>
      </c>
      <c r="AF62">
        <f t="shared" si="18"/>
        <v>-0.57832460697388577</v>
      </c>
      <c r="AG62">
        <f t="shared" si="19"/>
        <v>53</v>
      </c>
    </row>
    <row r="63" spans="1:33" x14ac:dyDescent="0.3">
      <c r="A63">
        <v>4095</v>
      </c>
      <c r="B63" t="str">
        <v>Otomege no Mobu de Sura Nain da ga</v>
      </c>
      <c r="C63">
        <v>0.703125</v>
      </c>
      <c r="D63">
        <v>33.3333333333333</v>
      </c>
      <c r="E63">
        <v>2.2953178092392501E-2</v>
      </c>
      <c r="F63">
        <v>7</v>
      </c>
      <c r="G63">
        <f t="shared" si="1"/>
        <v>7.8125E-2</v>
      </c>
      <c r="H63">
        <f t="shared" si="2"/>
        <v>66.6666666666667</v>
      </c>
      <c r="I63">
        <f t="shared" si="3"/>
        <v>0.12816123856362949</v>
      </c>
      <c r="J63">
        <f t="shared" si="4"/>
        <v>1.8000000000000007</v>
      </c>
      <c r="K63">
        <f t="shared" si="5"/>
        <v>7.5</v>
      </c>
      <c r="L63">
        <f t="shared" si="6"/>
        <v>0.33333333333333298</v>
      </c>
      <c r="M63">
        <f t="shared" si="7"/>
        <v>0.15189270885146752</v>
      </c>
      <c r="N63">
        <f t="shared" si="8"/>
        <v>0.79545454545454541</v>
      </c>
      <c r="O63">
        <f t="shared" si="20"/>
        <v>1.875</v>
      </c>
      <c r="P63">
        <f t="shared" si="20"/>
        <v>8.3333333333333245E-2</v>
      </c>
      <c r="Q63">
        <f t="shared" si="20"/>
        <v>3.7973177212866881E-2</v>
      </c>
      <c r="R63">
        <f t="shared" si="20"/>
        <v>0.19886363636363635</v>
      </c>
      <c r="T63">
        <f t="shared" si="9"/>
        <v>2.1951701469098364</v>
      </c>
      <c r="U63">
        <f t="shared" si="10"/>
        <v>0</v>
      </c>
      <c r="W63">
        <f t="shared" si="11"/>
        <v>1.875</v>
      </c>
      <c r="X63">
        <f t="shared" si="12"/>
        <v>0</v>
      </c>
      <c r="Z63">
        <f t="shared" si="13"/>
        <v>1.1361959529002112</v>
      </c>
      <c r="AA63">
        <f t="shared" si="14"/>
        <v>1.0227272727272727</v>
      </c>
      <c r="AB63">
        <f t="shared" si="15"/>
        <v>-0.58808254348943767</v>
      </c>
      <c r="AC63">
        <f t="shared" si="16"/>
        <v>-0.55785123966942152</v>
      </c>
      <c r="AD63">
        <f t="shared" si="17"/>
        <v>-0.29404127174471884</v>
      </c>
      <c r="AE63">
        <f t="shared" si="17"/>
        <v>-0.27892561983471076</v>
      </c>
      <c r="AF63">
        <f t="shared" si="18"/>
        <v>-0.57296689157942959</v>
      </c>
      <c r="AG63">
        <f t="shared" si="19"/>
        <v>64</v>
      </c>
    </row>
    <row r="64" spans="1:33" x14ac:dyDescent="0.3">
      <c r="A64">
        <v>8149</v>
      </c>
      <c r="B64" t="str">
        <v>Flying Witch</v>
      </c>
      <c r="C64">
        <v>0.703125</v>
      </c>
      <c r="D64">
        <v>33.3333333333333</v>
      </c>
      <c r="E64">
        <v>1.7234025496315201E-2</v>
      </c>
      <c r="F64">
        <v>7.71</v>
      </c>
      <c r="G64">
        <f t="shared" si="1"/>
        <v>7.8125E-2</v>
      </c>
      <c r="H64">
        <f t="shared" si="2"/>
        <v>66.6666666666667</v>
      </c>
      <c r="I64">
        <f t="shared" si="3"/>
        <v>0.13388039115970679</v>
      </c>
      <c r="J64">
        <f t="shared" si="4"/>
        <v>1.0900000000000007</v>
      </c>
      <c r="K64">
        <f t="shared" si="5"/>
        <v>7.5</v>
      </c>
      <c r="L64">
        <f t="shared" si="6"/>
        <v>0.33333333333333298</v>
      </c>
      <c r="M64">
        <f t="shared" si="7"/>
        <v>0.11404620338471469</v>
      </c>
      <c r="N64">
        <f t="shared" si="8"/>
        <v>0.8761363636363636</v>
      </c>
      <c r="O64">
        <f t="shared" si="20"/>
        <v>1.875</v>
      </c>
      <c r="P64">
        <f t="shared" si="20"/>
        <v>8.3333333333333245E-2</v>
      </c>
      <c r="Q64">
        <f t="shared" si="20"/>
        <v>2.8511550846178672E-2</v>
      </c>
      <c r="R64">
        <f t="shared" si="20"/>
        <v>0.2190340909090909</v>
      </c>
      <c r="T64">
        <f t="shared" si="9"/>
        <v>2.205878975088603</v>
      </c>
      <c r="U64">
        <f t="shared" si="10"/>
        <v>0</v>
      </c>
      <c r="W64">
        <f t="shared" si="11"/>
        <v>1.875</v>
      </c>
      <c r="X64">
        <f t="shared" si="12"/>
        <v>0</v>
      </c>
      <c r="Z64">
        <f t="shared" si="13"/>
        <v>1.1417387247232276</v>
      </c>
      <c r="AA64">
        <f t="shared" si="14"/>
        <v>1.0227272727272727</v>
      </c>
      <c r="AB64">
        <f t="shared" si="15"/>
        <v>-0.59095142129466194</v>
      </c>
      <c r="AC64">
        <f t="shared" si="16"/>
        <v>-0.55785123966942152</v>
      </c>
      <c r="AD64">
        <f t="shared" si="17"/>
        <v>-0.29547571064733097</v>
      </c>
      <c r="AE64">
        <f t="shared" si="17"/>
        <v>-0.27892561983471076</v>
      </c>
      <c r="AF64">
        <f t="shared" si="18"/>
        <v>-0.57440133048204167</v>
      </c>
      <c r="AG64">
        <f t="shared" si="19"/>
        <v>61</v>
      </c>
    </row>
    <row r="65" spans="1:33" x14ac:dyDescent="0.3">
      <c r="A65">
        <v>7581</v>
      </c>
      <c r="B65" t="str">
        <v>Shinyaku MÃ¤rchent</v>
      </c>
      <c r="C65">
        <v>0.703125</v>
      </c>
      <c r="D65">
        <v>33.3333333333333</v>
      </c>
      <c r="E65">
        <v>7.5823410000000003E-3</v>
      </c>
      <c r="F65">
        <v>7.13</v>
      </c>
      <c r="G65">
        <f t="shared" si="1"/>
        <v>7.8125E-2</v>
      </c>
      <c r="H65">
        <f t="shared" si="2"/>
        <v>66.6666666666667</v>
      </c>
      <c r="I65">
        <f t="shared" si="3"/>
        <v>0.143532075656022</v>
      </c>
      <c r="J65">
        <f t="shared" si="4"/>
        <v>1.6700000000000008</v>
      </c>
      <c r="K65">
        <f t="shared" si="5"/>
        <v>7.5</v>
      </c>
      <c r="L65">
        <f t="shared" si="6"/>
        <v>0.33333333333333298</v>
      </c>
      <c r="M65">
        <f t="shared" si="7"/>
        <v>5.0176159017703094E-2</v>
      </c>
      <c r="N65">
        <f t="shared" si="8"/>
        <v>0.81022727272727268</v>
      </c>
      <c r="O65">
        <f t="shared" si="20"/>
        <v>1.875</v>
      </c>
      <c r="P65">
        <f t="shared" si="20"/>
        <v>8.3333333333333245E-2</v>
      </c>
      <c r="Q65">
        <f t="shared" si="20"/>
        <v>1.2544039754425773E-2</v>
      </c>
      <c r="R65">
        <f t="shared" si="20"/>
        <v>0.20255681818181817</v>
      </c>
      <c r="T65">
        <f t="shared" si="9"/>
        <v>2.1734341912695774</v>
      </c>
      <c r="U65">
        <f t="shared" si="10"/>
        <v>0</v>
      </c>
      <c r="W65">
        <f t="shared" si="11"/>
        <v>1.875</v>
      </c>
      <c r="X65">
        <f t="shared" si="12"/>
        <v>0</v>
      </c>
      <c r="Z65">
        <f t="shared" si="13"/>
        <v>1.1249456610421309</v>
      </c>
      <c r="AA65">
        <f t="shared" si="14"/>
        <v>1.0227272727272727</v>
      </c>
      <c r="AB65">
        <f t="shared" si="15"/>
        <v>-0.58225951601428216</v>
      </c>
      <c r="AC65">
        <f t="shared" si="16"/>
        <v>-0.55785123966942152</v>
      </c>
      <c r="AD65">
        <f t="shared" si="17"/>
        <v>-0.29112975800714108</v>
      </c>
      <c r="AE65">
        <f t="shared" si="17"/>
        <v>-0.27892561983471076</v>
      </c>
      <c r="AF65">
        <f t="shared" si="18"/>
        <v>-0.57005537784185178</v>
      </c>
      <c r="AG65">
        <f t="shared" si="19"/>
        <v>72</v>
      </c>
    </row>
    <row r="66" spans="1:33" x14ac:dyDescent="0.3">
      <c r="A66">
        <v>7964</v>
      </c>
      <c r="B66" t="str">
        <v>Kenja Chan Wa Satottenai!</v>
      </c>
      <c r="C66">
        <v>0.703125</v>
      </c>
      <c r="D66">
        <v>33.3333333333333</v>
      </c>
      <c r="E66">
        <v>2.8871249999999999E-3</v>
      </c>
      <c r="F66">
        <v>7.3</v>
      </c>
      <c r="G66">
        <f t="shared" si="1"/>
        <v>7.8125E-2</v>
      </c>
      <c r="H66">
        <f t="shared" si="2"/>
        <v>66.6666666666667</v>
      </c>
      <c r="I66">
        <f t="shared" si="3"/>
        <v>0.148227291656022</v>
      </c>
      <c r="J66">
        <f t="shared" si="4"/>
        <v>1.5000000000000009</v>
      </c>
      <c r="K66">
        <f t="shared" si="5"/>
        <v>7.5</v>
      </c>
      <c r="L66">
        <f t="shared" si="6"/>
        <v>0.33333333333333298</v>
      </c>
      <c r="M66">
        <f t="shared" si="7"/>
        <v>1.9105556332006966E-2</v>
      </c>
      <c r="N66">
        <f t="shared" si="8"/>
        <v>0.82954545454545447</v>
      </c>
      <c r="O66">
        <f t="shared" ref="O66:R101" si="21">K66*$S$1</f>
        <v>1.875</v>
      </c>
      <c r="P66">
        <f t="shared" si="21"/>
        <v>8.3333333333333245E-2</v>
      </c>
      <c r="Q66">
        <f t="shared" si="21"/>
        <v>4.7763890830017416E-3</v>
      </c>
      <c r="R66">
        <f t="shared" si="21"/>
        <v>0.20738636363636362</v>
      </c>
      <c r="T66">
        <f t="shared" si="9"/>
        <v>2.1704960860526987</v>
      </c>
      <c r="U66">
        <f t="shared" si="10"/>
        <v>0</v>
      </c>
      <c r="W66">
        <f t="shared" si="11"/>
        <v>1.875</v>
      </c>
      <c r="X66">
        <f t="shared" si="12"/>
        <v>0</v>
      </c>
      <c r="Z66">
        <f t="shared" si="13"/>
        <v>1.1234249300585615</v>
      </c>
      <c r="AA66">
        <f t="shared" si="14"/>
        <v>1.0227272727272727</v>
      </c>
      <c r="AB66">
        <f t="shared" si="15"/>
        <v>-0.58147240236324527</v>
      </c>
      <c r="AC66">
        <f t="shared" si="16"/>
        <v>-0.55785123966942152</v>
      </c>
      <c r="AD66">
        <f t="shared" si="17"/>
        <v>-0.29073620118162263</v>
      </c>
      <c r="AE66">
        <f t="shared" si="17"/>
        <v>-0.27892561983471076</v>
      </c>
      <c r="AF66">
        <f t="shared" si="18"/>
        <v>-0.56966182101633334</v>
      </c>
      <c r="AG66">
        <f t="shared" si="19"/>
        <v>73</v>
      </c>
    </row>
    <row r="67" spans="1:33" x14ac:dyDescent="0.3">
      <c r="A67">
        <v>1958</v>
      </c>
      <c r="B67" t="str">
        <v>Nigoru Hitomi de Nani wo Negau â€“ Highserk Senki</v>
      </c>
      <c r="C67">
        <v>0.703125</v>
      </c>
      <c r="D67">
        <v>33.3333333333333</v>
      </c>
      <c r="E67">
        <v>1.933263E-3</v>
      </c>
      <c r="F67">
        <v>7</v>
      </c>
      <c r="G67">
        <f t="shared" ref="G67:G101" si="22">$C$102-C67</f>
        <v>7.8125E-2</v>
      </c>
      <c r="H67">
        <f t="shared" ref="H67:H101" si="23">$D$102-D67</f>
        <v>66.6666666666667</v>
      </c>
      <c r="I67">
        <f t="shared" ref="I67:I101" si="24">$E$102-E67</f>
        <v>0.149181153656022</v>
      </c>
      <c r="J67">
        <f t="shared" ref="J67:J101" si="25">$F$102-F67</f>
        <v>1.8000000000000007</v>
      </c>
      <c r="K67">
        <f t="shared" ref="K67:K101" si="26">C67/$C$104</f>
        <v>7.5</v>
      </c>
      <c r="L67">
        <f t="shared" ref="L67:L101" si="27">D67/$D$104</f>
        <v>0.33333333333333298</v>
      </c>
      <c r="M67">
        <f t="shared" ref="M67:M101" si="28">E67/$E$102</f>
        <v>1.2793372351763357E-2</v>
      </c>
      <c r="N67">
        <f t="shared" ref="N67:N101" si="29">F67/$F$104</f>
        <v>0.79545454545454541</v>
      </c>
      <c r="O67">
        <f t="shared" si="21"/>
        <v>1.875</v>
      </c>
      <c r="P67">
        <f t="shared" si="21"/>
        <v>8.3333333333333245E-2</v>
      </c>
      <c r="Q67">
        <f t="shared" si="21"/>
        <v>3.1983430879408393E-3</v>
      </c>
      <c r="R67">
        <f t="shared" si="21"/>
        <v>0.19886363636363635</v>
      </c>
      <c r="T67">
        <f t="shared" ref="T67:T101" si="30">SUM(O67:R67)</f>
        <v>2.1603953127849103</v>
      </c>
      <c r="U67">
        <f t="shared" ref="U67:U101" si="31">SUM(S67)</f>
        <v>0</v>
      </c>
      <c r="W67">
        <f t="shared" ref="W67:W101" si="32">MAX(O67:R67)</f>
        <v>1.875</v>
      </c>
      <c r="X67">
        <f t="shared" ref="X67:X101" si="33">MAX(S67)</f>
        <v>0</v>
      </c>
      <c r="Z67">
        <f t="shared" ref="Z67:Z101" si="34">(T67-U67)/($T$103-$T$102)</f>
        <v>1.118196880777653</v>
      </c>
      <c r="AA67">
        <f t="shared" ref="AA67:AA101" si="35">(W67-X67)/($W$103-$W$102)</f>
        <v>1.0227272727272727</v>
      </c>
      <c r="AB67">
        <f t="shared" ref="AB67:AB101" si="36">Z67/$T$104</f>
        <v>-0.57876642148841739</v>
      </c>
      <c r="AC67">
        <f t="shared" ref="AC67:AC101" si="37">AA67/$W$104</f>
        <v>-0.55785123966942152</v>
      </c>
      <c r="AD67">
        <f t="shared" ref="AD67:AE101" si="38">AB67*0.5</f>
        <v>-0.2893832107442087</v>
      </c>
      <c r="AE67">
        <f t="shared" si="38"/>
        <v>-0.27892561983471076</v>
      </c>
      <c r="AF67">
        <f t="shared" ref="AF67:AF101" si="39">SUM(AD67:AE67)</f>
        <v>-0.56830883057891945</v>
      </c>
      <c r="AG67">
        <f t="shared" ref="AG67:AG101" si="40">_xlfn.RANK.AVG(AF67,$AF$2:$AF$101,1)</f>
        <v>79</v>
      </c>
    </row>
    <row r="68" spans="1:33" x14ac:dyDescent="0.3">
      <c r="A68">
        <v>2206</v>
      </c>
      <c r="B68" t="str">
        <v>Kurai Anoko to Shitai koto</v>
      </c>
      <c r="C68">
        <v>0.703125</v>
      </c>
      <c r="D68">
        <v>33.3333333333333</v>
      </c>
      <c r="E68">
        <v>1.3957660000000001E-3</v>
      </c>
      <c r="F68">
        <v>7</v>
      </c>
      <c r="G68">
        <f t="shared" si="22"/>
        <v>7.8125E-2</v>
      </c>
      <c r="H68">
        <f t="shared" si="23"/>
        <v>66.6666666666667</v>
      </c>
      <c r="I68">
        <f t="shared" si="24"/>
        <v>0.149718650656022</v>
      </c>
      <c r="J68">
        <f t="shared" si="25"/>
        <v>1.8000000000000007</v>
      </c>
      <c r="K68">
        <f t="shared" si="26"/>
        <v>7.5</v>
      </c>
      <c r="L68">
        <f t="shared" si="27"/>
        <v>0.33333333333333298</v>
      </c>
      <c r="M68">
        <f t="shared" si="28"/>
        <v>9.2364847172533363E-3</v>
      </c>
      <c r="N68">
        <f t="shared" si="29"/>
        <v>0.79545454545454541</v>
      </c>
      <c r="O68">
        <f t="shared" si="21"/>
        <v>1.875</v>
      </c>
      <c r="P68">
        <f t="shared" si="21"/>
        <v>8.3333333333333245E-2</v>
      </c>
      <c r="Q68">
        <f t="shared" si="21"/>
        <v>2.3091211793133341E-3</v>
      </c>
      <c r="R68">
        <f t="shared" si="21"/>
        <v>0.19886363636363635</v>
      </c>
      <c r="T68">
        <f t="shared" si="30"/>
        <v>2.1595060908762829</v>
      </c>
      <c r="U68">
        <f t="shared" si="31"/>
        <v>0</v>
      </c>
      <c r="W68">
        <f t="shared" si="32"/>
        <v>1.875</v>
      </c>
      <c r="X68">
        <f t="shared" si="33"/>
        <v>0</v>
      </c>
      <c r="Z68">
        <f t="shared" si="34"/>
        <v>1.1177366292863347</v>
      </c>
      <c r="AA68">
        <f t="shared" si="35"/>
        <v>1.0227272727272727</v>
      </c>
      <c r="AB68">
        <f t="shared" si="36"/>
        <v>-0.57852820037262442</v>
      </c>
      <c r="AC68">
        <f t="shared" si="37"/>
        <v>-0.55785123966942152</v>
      </c>
      <c r="AD68">
        <f t="shared" si="38"/>
        <v>-0.28926410018631221</v>
      </c>
      <c r="AE68">
        <f t="shared" si="38"/>
        <v>-0.27892561983471076</v>
      </c>
      <c r="AF68">
        <f t="shared" si="39"/>
        <v>-0.56818972002102297</v>
      </c>
      <c r="AG68">
        <f t="shared" si="40"/>
        <v>80</v>
      </c>
    </row>
    <row r="69" spans="1:33" x14ac:dyDescent="0.3">
      <c r="A69">
        <v>3602</v>
      </c>
      <c r="B69" t="str">
        <v>Neko no Youna Nanika</v>
      </c>
      <c r="C69">
        <v>0.703125</v>
      </c>
      <c r="D69">
        <v>16.6666666666666</v>
      </c>
      <c r="E69">
        <v>3.9029062000000003E-2</v>
      </c>
      <c r="F69">
        <v>7</v>
      </c>
      <c r="G69">
        <f t="shared" si="22"/>
        <v>7.8125E-2</v>
      </c>
      <c r="H69">
        <f t="shared" si="23"/>
        <v>83.3333333333334</v>
      </c>
      <c r="I69">
        <f t="shared" si="24"/>
        <v>0.11208535465602198</v>
      </c>
      <c r="J69">
        <f t="shared" si="25"/>
        <v>1.8000000000000007</v>
      </c>
      <c r="K69">
        <f t="shared" si="26"/>
        <v>7.5</v>
      </c>
      <c r="L69">
        <f t="shared" si="27"/>
        <v>0.16666666666666599</v>
      </c>
      <c r="M69">
        <f t="shared" si="28"/>
        <v>0.25827490760753086</v>
      </c>
      <c r="N69">
        <f t="shared" si="29"/>
        <v>0.79545454545454541</v>
      </c>
      <c r="O69">
        <f t="shared" si="21"/>
        <v>1.875</v>
      </c>
      <c r="P69">
        <f t="shared" si="21"/>
        <v>4.1666666666666498E-2</v>
      </c>
      <c r="Q69">
        <f t="shared" si="21"/>
        <v>6.4568726901882714E-2</v>
      </c>
      <c r="R69">
        <f t="shared" si="21"/>
        <v>0.19886363636363635</v>
      </c>
      <c r="T69">
        <f t="shared" si="30"/>
        <v>2.1800990299321854</v>
      </c>
      <c r="U69">
        <f t="shared" si="31"/>
        <v>0</v>
      </c>
      <c r="W69">
        <f t="shared" si="32"/>
        <v>1.875</v>
      </c>
      <c r="X69">
        <f t="shared" si="33"/>
        <v>0</v>
      </c>
      <c r="Z69">
        <f t="shared" si="34"/>
        <v>1.1283953083170122</v>
      </c>
      <c r="AA69">
        <f t="shared" si="35"/>
        <v>1.0227272727272727</v>
      </c>
      <c r="AB69">
        <f t="shared" si="36"/>
        <v>-0.58404501554750554</v>
      </c>
      <c r="AC69">
        <f t="shared" si="37"/>
        <v>-0.55785123966942152</v>
      </c>
      <c r="AD69">
        <f t="shared" si="38"/>
        <v>-0.29202250777375277</v>
      </c>
      <c r="AE69">
        <f t="shared" si="38"/>
        <v>-0.27892561983471076</v>
      </c>
      <c r="AF69">
        <f t="shared" si="39"/>
        <v>-0.57094812760846358</v>
      </c>
      <c r="AG69">
        <f t="shared" si="40"/>
        <v>69</v>
      </c>
    </row>
    <row r="70" spans="1:33" x14ac:dyDescent="0.3">
      <c r="A70">
        <v>3340</v>
      </c>
      <c r="B70" t="str">
        <v>Okaeri Alice</v>
      </c>
      <c r="C70">
        <v>0.703125</v>
      </c>
      <c r="D70">
        <v>16.6666666666666</v>
      </c>
      <c r="E70">
        <v>3.0301695E-2</v>
      </c>
      <c r="F70">
        <v>7</v>
      </c>
      <c r="G70">
        <f t="shared" si="22"/>
        <v>7.8125E-2</v>
      </c>
      <c r="H70">
        <f t="shared" si="23"/>
        <v>83.3333333333334</v>
      </c>
      <c r="I70">
        <f t="shared" si="24"/>
        <v>0.12081272165602198</v>
      </c>
      <c r="J70">
        <f t="shared" si="25"/>
        <v>1.8000000000000007</v>
      </c>
      <c r="K70">
        <f t="shared" si="26"/>
        <v>7.5</v>
      </c>
      <c r="L70">
        <f t="shared" si="27"/>
        <v>0.16666666666666599</v>
      </c>
      <c r="M70">
        <f t="shared" si="28"/>
        <v>0.20052153639963419</v>
      </c>
      <c r="N70">
        <f t="shared" si="29"/>
        <v>0.79545454545454541</v>
      </c>
      <c r="O70">
        <f t="shared" si="21"/>
        <v>1.875</v>
      </c>
      <c r="P70">
        <f t="shared" si="21"/>
        <v>4.1666666666666498E-2</v>
      </c>
      <c r="Q70">
        <f t="shared" si="21"/>
        <v>5.0130384099908547E-2</v>
      </c>
      <c r="R70">
        <f t="shared" si="21"/>
        <v>0.19886363636363635</v>
      </c>
      <c r="T70">
        <f t="shared" si="30"/>
        <v>2.1656606871302113</v>
      </c>
      <c r="U70">
        <f t="shared" si="31"/>
        <v>0</v>
      </c>
      <c r="W70">
        <f t="shared" si="32"/>
        <v>1.875</v>
      </c>
      <c r="X70">
        <f t="shared" si="33"/>
        <v>0</v>
      </c>
      <c r="Z70">
        <f t="shared" si="34"/>
        <v>1.1209221806957743</v>
      </c>
      <c r="AA70">
        <f t="shared" si="35"/>
        <v>1.0227272727272727</v>
      </c>
      <c r="AB70">
        <f t="shared" si="36"/>
        <v>-0.58017700678713224</v>
      </c>
      <c r="AC70">
        <f t="shared" si="37"/>
        <v>-0.55785123966942152</v>
      </c>
      <c r="AD70">
        <f t="shared" si="38"/>
        <v>-0.29008850339356612</v>
      </c>
      <c r="AE70">
        <f t="shared" si="38"/>
        <v>-0.27892561983471076</v>
      </c>
      <c r="AF70">
        <f t="shared" si="39"/>
        <v>-0.56901412322827682</v>
      </c>
      <c r="AG70">
        <f t="shared" si="40"/>
        <v>74</v>
      </c>
    </row>
    <row r="71" spans="1:33" x14ac:dyDescent="0.3">
      <c r="A71">
        <v>1251</v>
      </c>
      <c r="B71" t="str">
        <v>Majo Taisen</v>
      </c>
      <c r="C71">
        <v>0.703125</v>
      </c>
      <c r="D71">
        <v>16.6666666666666</v>
      </c>
      <c r="E71">
        <v>2.7720193000000001E-2</v>
      </c>
      <c r="F71">
        <v>7.99</v>
      </c>
      <c r="G71">
        <f t="shared" si="22"/>
        <v>7.8125E-2</v>
      </c>
      <c r="H71">
        <f t="shared" si="23"/>
        <v>83.3333333333334</v>
      </c>
      <c r="I71">
        <f t="shared" si="24"/>
        <v>0.12339422365602198</v>
      </c>
      <c r="J71">
        <f t="shared" si="25"/>
        <v>0.8100000000000005</v>
      </c>
      <c r="K71">
        <f t="shared" si="26"/>
        <v>7.5</v>
      </c>
      <c r="L71">
        <f t="shared" si="27"/>
        <v>0.16666666666666599</v>
      </c>
      <c r="M71">
        <f t="shared" si="28"/>
        <v>0.18343844097349621</v>
      </c>
      <c r="N71">
        <f t="shared" si="29"/>
        <v>0.90795454545454546</v>
      </c>
      <c r="O71">
        <f t="shared" si="21"/>
        <v>1.875</v>
      </c>
      <c r="P71">
        <f t="shared" si="21"/>
        <v>4.1666666666666498E-2</v>
      </c>
      <c r="Q71">
        <f t="shared" si="21"/>
        <v>4.5859610243374052E-2</v>
      </c>
      <c r="R71">
        <f t="shared" si="21"/>
        <v>0.22698863636363636</v>
      </c>
      <c r="T71">
        <f t="shared" si="30"/>
        <v>2.1895149132736771</v>
      </c>
      <c r="U71">
        <f t="shared" si="31"/>
        <v>0</v>
      </c>
      <c r="W71">
        <f t="shared" si="32"/>
        <v>1.875</v>
      </c>
      <c r="X71">
        <f t="shared" si="33"/>
        <v>0</v>
      </c>
      <c r="Z71">
        <f t="shared" si="34"/>
        <v>1.1332688660959587</v>
      </c>
      <c r="AA71">
        <f t="shared" si="35"/>
        <v>1.0227272727272727</v>
      </c>
      <c r="AB71">
        <f t="shared" si="36"/>
        <v>-0.58656751551520026</v>
      </c>
      <c r="AC71">
        <f t="shared" si="37"/>
        <v>-0.55785123966942152</v>
      </c>
      <c r="AD71">
        <f t="shared" si="38"/>
        <v>-0.29328375775760013</v>
      </c>
      <c r="AE71">
        <f t="shared" si="38"/>
        <v>-0.27892561983471076</v>
      </c>
      <c r="AF71">
        <f t="shared" si="39"/>
        <v>-0.57220937759231094</v>
      </c>
      <c r="AG71">
        <f t="shared" si="40"/>
        <v>66</v>
      </c>
    </row>
    <row r="72" spans="1:33" x14ac:dyDescent="0.3">
      <c r="A72">
        <v>5766</v>
      </c>
      <c r="B72" t="str">
        <v>This Crossdressing Boyâ€™s Reflection Gave Him Away</v>
      </c>
      <c r="C72">
        <v>0.703125</v>
      </c>
      <c r="D72">
        <v>16.6666666666666</v>
      </c>
      <c r="E72">
        <v>2.1392985950442301E-2</v>
      </c>
      <c r="F72">
        <v>7</v>
      </c>
      <c r="G72">
        <f t="shared" si="22"/>
        <v>7.8125E-2</v>
      </c>
      <c r="H72">
        <f t="shared" si="23"/>
        <v>83.3333333333334</v>
      </c>
      <c r="I72">
        <f t="shared" si="24"/>
        <v>0.12972143070557968</v>
      </c>
      <c r="J72">
        <f t="shared" si="25"/>
        <v>1.8000000000000007</v>
      </c>
      <c r="K72">
        <f t="shared" si="26"/>
        <v>7.5</v>
      </c>
      <c r="L72">
        <f t="shared" si="27"/>
        <v>0.16666666666666599</v>
      </c>
      <c r="M72">
        <f t="shared" si="28"/>
        <v>0.141568133761444</v>
      </c>
      <c r="N72">
        <f t="shared" si="29"/>
        <v>0.79545454545454541</v>
      </c>
      <c r="O72">
        <f t="shared" si="21"/>
        <v>1.875</v>
      </c>
      <c r="P72">
        <f t="shared" si="21"/>
        <v>4.1666666666666498E-2</v>
      </c>
      <c r="Q72">
        <f t="shared" si="21"/>
        <v>3.5392033440361001E-2</v>
      </c>
      <c r="R72">
        <f t="shared" si="21"/>
        <v>0.19886363636363635</v>
      </c>
      <c r="T72">
        <f t="shared" si="30"/>
        <v>2.1509223364706638</v>
      </c>
      <c r="U72">
        <f t="shared" si="31"/>
        <v>0</v>
      </c>
      <c r="W72">
        <f t="shared" si="32"/>
        <v>1.875</v>
      </c>
      <c r="X72">
        <f t="shared" si="33"/>
        <v>0</v>
      </c>
      <c r="Z72">
        <f t="shared" si="34"/>
        <v>1.1132937723032061</v>
      </c>
      <c r="AA72">
        <f t="shared" si="35"/>
        <v>1.0227272727272727</v>
      </c>
      <c r="AB72">
        <f t="shared" si="36"/>
        <v>-0.57622862640536221</v>
      </c>
      <c r="AC72">
        <f t="shared" si="37"/>
        <v>-0.55785123966942152</v>
      </c>
      <c r="AD72">
        <f t="shared" si="38"/>
        <v>-0.2881143132026811</v>
      </c>
      <c r="AE72">
        <f t="shared" si="38"/>
        <v>-0.27892561983471076</v>
      </c>
      <c r="AF72">
        <f t="shared" si="39"/>
        <v>-0.56703993303739186</v>
      </c>
      <c r="AG72">
        <f t="shared" si="40"/>
        <v>85</v>
      </c>
    </row>
    <row r="73" spans="1:33" x14ac:dyDescent="0.3">
      <c r="A73">
        <v>6943</v>
      </c>
      <c r="B73" t="str">
        <v>Mayuri-chan Who Quickly Gives Up</v>
      </c>
      <c r="C73">
        <v>0.703125</v>
      </c>
      <c r="D73">
        <v>16.6666666666666</v>
      </c>
      <c r="E73">
        <v>2.0448841168678501E-2</v>
      </c>
      <c r="F73">
        <v>7.9</v>
      </c>
      <c r="G73">
        <f t="shared" si="22"/>
        <v>7.8125E-2</v>
      </c>
      <c r="H73">
        <f t="shared" si="23"/>
        <v>83.3333333333334</v>
      </c>
      <c r="I73">
        <f t="shared" si="24"/>
        <v>0.13066557548734348</v>
      </c>
      <c r="J73">
        <f t="shared" si="25"/>
        <v>0.90000000000000036</v>
      </c>
      <c r="K73">
        <f t="shared" si="26"/>
        <v>7.5</v>
      </c>
      <c r="L73">
        <f t="shared" si="27"/>
        <v>0.16666666666666599</v>
      </c>
      <c r="M73">
        <f t="shared" si="28"/>
        <v>0.1353202534952419</v>
      </c>
      <c r="N73">
        <f t="shared" si="29"/>
        <v>0.89772727272727271</v>
      </c>
      <c r="O73">
        <f t="shared" si="21"/>
        <v>1.875</v>
      </c>
      <c r="P73">
        <f t="shared" si="21"/>
        <v>4.1666666666666498E-2</v>
      </c>
      <c r="Q73">
        <f t="shared" si="21"/>
        <v>3.3830063373810476E-2</v>
      </c>
      <c r="R73">
        <f t="shared" si="21"/>
        <v>0.22443181818181818</v>
      </c>
      <c r="T73">
        <f t="shared" si="30"/>
        <v>2.1749285482222951</v>
      </c>
      <c r="U73">
        <f t="shared" si="31"/>
        <v>0</v>
      </c>
      <c r="W73">
        <f t="shared" si="32"/>
        <v>1.875</v>
      </c>
      <c r="X73">
        <f t="shared" si="33"/>
        <v>0</v>
      </c>
      <c r="Z73">
        <f t="shared" si="34"/>
        <v>1.1257191237845323</v>
      </c>
      <c r="AA73">
        <f t="shared" si="35"/>
        <v>1.0227272727272727</v>
      </c>
      <c r="AB73">
        <f t="shared" si="36"/>
        <v>-0.58265985183283941</v>
      </c>
      <c r="AC73">
        <f t="shared" si="37"/>
        <v>-0.55785123966942152</v>
      </c>
      <c r="AD73">
        <f t="shared" si="38"/>
        <v>-0.29132992591641971</v>
      </c>
      <c r="AE73">
        <f t="shared" si="38"/>
        <v>-0.27892561983471076</v>
      </c>
      <c r="AF73">
        <f t="shared" si="39"/>
        <v>-0.57025554575113047</v>
      </c>
      <c r="AG73">
        <f t="shared" si="40"/>
        <v>71</v>
      </c>
    </row>
    <row r="74" spans="1:33" x14ac:dyDescent="0.3">
      <c r="A74">
        <v>1747</v>
      </c>
      <c r="B74" t="str">
        <v>Onnanoko wa Otoko no Tame no Kisekae Ningyouja Nenda yo</v>
      </c>
      <c r="C74">
        <v>0.703125</v>
      </c>
      <c r="D74">
        <v>16.6666666666666</v>
      </c>
      <c r="E74">
        <v>1.6755271340359899E-2</v>
      </c>
      <c r="F74">
        <v>7</v>
      </c>
      <c r="G74">
        <f t="shared" si="22"/>
        <v>7.8125E-2</v>
      </c>
      <c r="H74">
        <f t="shared" si="23"/>
        <v>83.3333333333334</v>
      </c>
      <c r="I74">
        <f t="shared" si="24"/>
        <v>0.13435914531566209</v>
      </c>
      <c r="J74">
        <f t="shared" si="25"/>
        <v>1.8000000000000007</v>
      </c>
      <c r="K74">
        <f t="shared" si="26"/>
        <v>7.5</v>
      </c>
      <c r="L74">
        <f t="shared" si="27"/>
        <v>0.16666666666666599</v>
      </c>
      <c r="M74">
        <f t="shared" si="28"/>
        <v>0.11087804665586282</v>
      </c>
      <c r="N74">
        <f t="shared" si="29"/>
        <v>0.79545454545454541</v>
      </c>
      <c r="O74">
        <f t="shared" si="21"/>
        <v>1.875</v>
      </c>
      <c r="P74">
        <f t="shared" si="21"/>
        <v>4.1666666666666498E-2</v>
      </c>
      <c r="Q74">
        <f t="shared" si="21"/>
        <v>2.7719511663965704E-2</v>
      </c>
      <c r="R74">
        <f t="shared" si="21"/>
        <v>0.19886363636363635</v>
      </c>
      <c r="T74">
        <f t="shared" si="30"/>
        <v>2.1432498146942685</v>
      </c>
      <c r="U74">
        <f t="shared" si="31"/>
        <v>0</v>
      </c>
      <c r="W74">
        <f t="shared" si="32"/>
        <v>1.875</v>
      </c>
      <c r="X74">
        <f t="shared" si="33"/>
        <v>0</v>
      </c>
      <c r="Z74">
        <f t="shared" si="34"/>
        <v>1.1093225593185767</v>
      </c>
      <c r="AA74">
        <f t="shared" si="35"/>
        <v>1.0227272727272727</v>
      </c>
      <c r="AB74">
        <f t="shared" si="36"/>
        <v>-0.57417317019045677</v>
      </c>
      <c r="AC74">
        <f t="shared" si="37"/>
        <v>-0.55785123966942152</v>
      </c>
      <c r="AD74">
        <f t="shared" si="38"/>
        <v>-0.28708658509522839</v>
      </c>
      <c r="AE74">
        <f t="shared" si="38"/>
        <v>-0.27892561983471076</v>
      </c>
      <c r="AF74">
        <f t="shared" si="39"/>
        <v>-0.5660122049299392</v>
      </c>
      <c r="AG74">
        <f t="shared" si="40"/>
        <v>90</v>
      </c>
    </row>
    <row r="75" spans="1:33" x14ac:dyDescent="0.3">
      <c r="A75">
        <v>5272</v>
      </c>
      <c r="B75" t="str">
        <v>Hatsukoi Maze</v>
      </c>
      <c r="C75">
        <v>0.703125</v>
      </c>
      <c r="D75">
        <v>16.6666666666666</v>
      </c>
      <c r="E75">
        <v>1.4542193673796E-2</v>
      </c>
      <c r="F75">
        <v>7.31</v>
      </c>
      <c r="G75">
        <f t="shared" si="22"/>
        <v>7.8125E-2</v>
      </c>
      <c r="H75">
        <f t="shared" si="23"/>
        <v>83.3333333333334</v>
      </c>
      <c r="I75">
        <f t="shared" si="24"/>
        <v>0.13657222298222599</v>
      </c>
      <c r="J75">
        <f t="shared" si="25"/>
        <v>1.4900000000000011</v>
      </c>
      <c r="K75">
        <f t="shared" si="26"/>
        <v>7.5</v>
      </c>
      <c r="L75">
        <f t="shared" si="27"/>
        <v>0.16666666666666599</v>
      </c>
      <c r="M75">
        <f t="shared" si="28"/>
        <v>9.6233000104139876E-2</v>
      </c>
      <c r="N75">
        <f t="shared" si="29"/>
        <v>0.83068181818181808</v>
      </c>
      <c r="O75">
        <f t="shared" si="21"/>
        <v>1.875</v>
      </c>
      <c r="P75">
        <f t="shared" si="21"/>
        <v>4.1666666666666498E-2</v>
      </c>
      <c r="Q75">
        <f t="shared" si="21"/>
        <v>2.4058250026034969E-2</v>
      </c>
      <c r="R75">
        <f t="shared" si="21"/>
        <v>0.20767045454545452</v>
      </c>
      <c r="T75">
        <f t="shared" si="30"/>
        <v>2.148395371238156</v>
      </c>
      <c r="U75">
        <f t="shared" si="31"/>
        <v>0</v>
      </c>
      <c r="W75">
        <f t="shared" si="32"/>
        <v>1.875</v>
      </c>
      <c r="X75">
        <f t="shared" si="33"/>
        <v>0</v>
      </c>
      <c r="Z75">
        <f t="shared" si="34"/>
        <v>1.1119858428589502</v>
      </c>
      <c r="AA75">
        <f t="shared" si="35"/>
        <v>1.0227272727272727</v>
      </c>
      <c r="AB75">
        <f t="shared" si="36"/>
        <v>-0.57555165649333306</v>
      </c>
      <c r="AC75">
        <f t="shared" si="37"/>
        <v>-0.55785123966942152</v>
      </c>
      <c r="AD75">
        <f t="shared" si="38"/>
        <v>-0.28777582824666653</v>
      </c>
      <c r="AE75">
        <f t="shared" si="38"/>
        <v>-0.27892561983471076</v>
      </c>
      <c r="AF75">
        <f t="shared" si="39"/>
        <v>-0.56670144808137723</v>
      </c>
      <c r="AG75">
        <f t="shared" si="40"/>
        <v>87</v>
      </c>
    </row>
    <row r="76" spans="1:33" x14ac:dyDescent="0.3">
      <c r="A76">
        <v>5531</v>
      </c>
      <c r="B76" t="str">
        <v>I Brought Home a Succubus who Failed to Find a Job</v>
      </c>
      <c r="C76">
        <v>0.703125</v>
      </c>
      <c r="D76">
        <v>16.6666666666666</v>
      </c>
      <c r="E76">
        <v>1.1903427492359101E-2</v>
      </c>
      <c r="F76">
        <v>7</v>
      </c>
      <c r="G76">
        <f t="shared" si="22"/>
        <v>7.8125E-2</v>
      </c>
      <c r="H76">
        <f t="shared" si="23"/>
        <v>83.3333333333334</v>
      </c>
      <c r="I76">
        <f t="shared" si="24"/>
        <v>0.1392109891636629</v>
      </c>
      <c r="J76">
        <f t="shared" si="25"/>
        <v>1.8000000000000007</v>
      </c>
      <c r="K76">
        <f t="shared" si="26"/>
        <v>7.5</v>
      </c>
      <c r="L76">
        <f t="shared" si="27"/>
        <v>0.16666666666666599</v>
      </c>
      <c r="M76">
        <f t="shared" si="28"/>
        <v>7.8770958825553877E-2</v>
      </c>
      <c r="N76">
        <f t="shared" si="29"/>
        <v>0.79545454545454541</v>
      </c>
      <c r="O76">
        <f t="shared" si="21"/>
        <v>1.875</v>
      </c>
      <c r="P76">
        <f t="shared" si="21"/>
        <v>4.1666666666666498E-2</v>
      </c>
      <c r="Q76">
        <f t="shared" si="21"/>
        <v>1.9692739706388469E-2</v>
      </c>
      <c r="R76">
        <f t="shared" si="21"/>
        <v>0.19886363636363635</v>
      </c>
      <c r="T76">
        <f t="shared" si="30"/>
        <v>2.1352230427366914</v>
      </c>
      <c r="U76">
        <f t="shared" si="31"/>
        <v>0</v>
      </c>
      <c r="W76">
        <f t="shared" si="32"/>
        <v>1.875</v>
      </c>
      <c r="X76">
        <f t="shared" si="33"/>
        <v>0</v>
      </c>
      <c r="Z76">
        <f t="shared" si="34"/>
        <v>1.105167990331799</v>
      </c>
      <c r="AA76">
        <f t="shared" si="35"/>
        <v>1.0227272727272727</v>
      </c>
      <c r="AB76">
        <f t="shared" si="36"/>
        <v>-0.57202281092310503</v>
      </c>
      <c r="AC76">
        <f t="shared" si="37"/>
        <v>-0.55785123966942152</v>
      </c>
      <c r="AD76">
        <f t="shared" si="38"/>
        <v>-0.28601140546155251</v>
      </c>
      <c r="AE76">
        <f t="shared" si="38"/>
        <v>-0.27892561983471076</v>
      </c>
      <c r="AF76">
        <f t="shared" si="39"/>
        <v>-0.56493702529626333</v>
      </c>
      <c r="AG76">
        <f t="shared" si="40"/>
        <v>91</v>
      </c>
    </row>
    <row r="77" spans="1:33" x14ac:dyDescent="0.3">
      <c r="A77">
        <v>2546</v>
      </c>
      <c r="B77" t="str">
        <v>Out (Mizuta Makoto)</v>
      </c>
      <c r="C77">
        <v>0.703125</v>
      </c>
      <c r="D77">
        <v>16.6666666666666</v>
      </c>
      <c r="E77">
        <v>1.1574820596630999E-2</v>
      </c>
      <c r="F77">
        <v>7.33</v>
      </c>
      <c r="G77">
        <f t="shared" si="22"/>
        <v>7.8125E-2</v>
      </c>
      <c r="H77">
        <f t="shared" si="23"/>
        <v>83.3333333333334</v>
      </c>
      <c r="I77">
        <f t="shared" si="24"/>
        <v>0.13953959605939098</v>
      </c>
      <c r="J77">
        <f t="shared" si="25"/>
        <v>1.4700000000000006</v>
      </c>
      <c r="K77">
        <f t="shared" si="26"/>
        <v>7.5</v>
      </c>
      <c r="L77">
        <f t="shared" si="27"/>
        <v>0.16666666666666599</v>
      </c>
      <c r="M77">
        <f t="shared" si="28"/>
        <v>7.6596401936808431E-2</v>
      </c>
      <c r="N77">
        <f t="shared" si="29"/>
        <v>0.83295454545454539</v>
      </c>
      <c r="O77">
        <f t="shared" si="21"/>
        <v>1.875</v>
      </c>
      <c r="P77">
        <f t="shared" si="21"/>
        <v>4.1666666666666498E-2</v>
      </c>
      <c r="Q77">
        <f t="shared" si="21"/>
        <v>1.9149100484202108E-2</v>
      </c>
      <c r="R77">
        <f t="shared" si="21"/>
        <v>0.20823863636363635</v>
      </c>
      <c r="T77">
        <f t="shared" si="30"/>
        <v>2.144054403514505</v>
      </c>
      <c r="U77">
        <f t="shared" si="31"/>
        <v>0</v>
      </c>
      <c r="W77">
        <f t="shared" si="32"/>
        <v>1.875</v>
      </c>
      <c r="X77">
        <f t="shared" si="33"/>
        <v>0</v>
      </c>
      <c r="Z77">
        <f t="shared" si="34"/>
        <v>1.1097390056530845</v>
      </c>
      <c r="AA77">
        <f t="shared" si="35"/>
        <v>1.0227272727272727</v>
      </c>
      <c r="AB77">
        <f t="shared" si="36"/>
        <v>-0.57438871823830806</v>
      </c>
      <c r="AC77">
        <f t="shared" si="37"/>
        <v>-0.55785123966942152</v>
      </c>
      <c r="AD77">
        <f t="shared" si="38"/>
        <v>-0.28719435911915403</v>
      </c>
      <c r="AE77">
        <f t="shared" si="38"/>
        <v>-0.27892561983471076</v>
      </c>
      <c r="AF77">
        <f t="shared" si="39"/>
        <v>-0.56611997895386479</v>
      </c>
      <c r="AG77">
        <f t="shared" si="40"/>
        <v>89</v>
      </c>
    </row>
    <row r="78" spans="1:33" x14ac:dyDescent="0.3">
      <c r="A78">
        <v>7121</v>
      </c>
      <c r="B78" t="str">
        <v>Yuizaki-san wa Nageru!</v>
      </c>
      <c r="C78">
        <v>0.703125</v>
      </c>
      <c r="D78">
        <v>16.6666666666666</v>
      </c>
      <c r="E78">
        <v>1.0242657836067801E-2</v>
      </c>
      <c r="F78">
        <v>6.49</v>
      </c>
      <c r="G78">
        <f t="shared" si="22"/>
        <v>7.8125E-2</v>
      </c>
      <c r="H78">
        <f t="shared" si="23"/>
        <v>83.3333333333334</v>
      </c>
      <c r="I78">
        <f t="shared" si="24"/>
        <v>0.14087175881995417</v>
      </c>
      <c r="J78">
        <f t="shared" si="25"/>
        <v>2.3100000000000005</v>
      </c>
      <c r="K78">
        <f t="shared" si="26"/>
        <v>7.5</v>
      </c>
      <c r="L78">
        <f t="shared" si="27"/>
        <v>0.16666666666666599</v>
      </c>
      <c r="M78">
        <f t="shared" si="28"/>
        <v>6.7780811802906335E-2</v>
      </c>
      <c r="N78">
        <f t="shared" si="29"/>
        <v>0.73749999999999993</v>
      </c>
      <c r="O78">
        <f t="shared" si="21"/>
        <v>1.875</v>
      </c>
      <c r="P78">
        <f t="shared" si="21"/>
        <v>4.1666666666666498E-2</v>
      </c>
      <c r="Q78">
        <f t="shared" si="21"/>
        <v>1.6945202950726584E-2</v>
      </c>
      <c r="R78">
        <f t="shared" si="21"/>
        <v>0.18437499999999998</v>
      </c>
      <c r="T78">
        <f t="shared" si="30"/>
        <v>2.1179868696173934</v>
      </c>
      <c r="U78">
        <f t="shared" si="31"/>
        <v>0</v>
      </c>
      <c r="W78">
        <f t="shared" si="32"/>
        <v>1.875</v>
      </c>
      <c r="X78">
        <f t="shared" si="33"/>
        <v>0</v>
      </c>
      <c r="Z78">
        <f t="shared" si="34"/>
        <v>1.0962467364740049</v>
      </c>
      <c r="AA78">
        <f t="shared" si="35"/>
        <v>1.0227272727272727</v>
      </c>
      <c r="AB78">
        <f t="shared" si="36"/>
        <v>-0.5674052679311461</v>
      </c>
      <c r="AC78">
        <f t="shared" si="37"/>
        <v>-0.55785123966942152</v>
      </c>
      <c r="AD78">
        <f t="shared" si="38"/>
        <v>-0.28370263396557305</v>
      </c>
      <c r="AE78">
        <f t="shared" si="38"/>
        <v>-0.27892561983471076</v>
      </c>
      <c r="AF78">
        <f t="shared" si="39"/>
        <v>-0.56262825380028381</v>
      </c>
      <c r="AG78">
        <f t="shared" si="40"/>
        <v>92</v>
      </c>
    </row>
    <row r="79" spans="1:33" x14ac:dyDescent="0.3">
      <c r="A79">
        <v>6242</v>
      </c>
      <c r="B79" t="str">
        <v>I Want to Listen to xx</v>
      </c>
      <c r="C79">
        <v>0.703125</v>
      </c>
      <c r="D79">
        <v>16.6666666666666</v>
      </c>
      <c r="E79">
        <v>9.2893999999999997E-3</v>
      </c>
      <c r="F79">
        <v>0</v>
      </c>
      <c r="G79">
        <f t="shared" si="22"/>
        <v>7.8125E-2</v>
      </c>
      <c r="H79">
        <f t="shared" si="23"/>
        <v>83.3333333333334</v>
      </c>
      <c r="I79">
        <f t="shared" si="24"/>
        <v>0.14182501665602198</v>
      </c>
      <c r="J79">
        <f t="shared" si="25"/>
        <v>8.8000000000000007</v>
      </c>
      <c r="K79">
        <f t="shared" si="26"/>
        <v>7.5</v>
      </c>
      <c r="L79">
        <f t="shared" si="27"/>
        <v>0.16666666666666599</v>
      </c>
      <c r="M79">
        <f t="shared" si="28"/>
        <v>6.147262587887449E-2</v>
      </c>
      <c r="N79">
        <f t="shared" si="29"/>
        <v>0</v>
      </c>
      <c r="O79">
        <f t="shared" si="21"/>
        <v>1.875</v>
      </c>
      <c r="P79">
        <f t="shared" si="21"/>
        <v>4.1666666666666498E-2</v>
      </c>
      <c r="Q79">
        <f t="shared" si="21"/>
        <v>1.5368156469718623E-2</v>
      </c>
      <c r="R79">
        <f t="shared" si="21"/>
        <v>0</v>
      </c>
      <c r="T79">
        <f t="shared" si="30"/>
        <v>1.9320348231363851</v>
      </c>
      <c r="U79">
        <f t="shared" si="31"/>
        <v>0</v>
      </c>
      <c r="W79">
        <f t="shared" si="32"/>
        <v>1.875</v>
      </c>
      <c r="X79">
        <f t="shared" si="33"/>
        <v>0</v>
      </c>
      <c r="Z79">
        <f t="shared" si="34"/>
        <v>1</v>
      </c>
      <c r="AA79">
        <f t="shared" si="35"/>
        <v>1.0227272727272727</v>
      </c>
      <c r="AB79">
        <f t="shared" si="36"/>
        <v>-0.51758901445505079</v>
      </c>
      <c r="AC79">
        <f t="shared" si="37"/>
        <v>-0.55785123966942152</v>
      </c>
      <c r="AD79">
        <f t="shared" si="38"/>
        <v>-0.25879450722752539</v>
      </c>
      <c r="AE79">
        <f t="shared" si="38"/>
        <v>-0.27892561983471076</v>
      </c>
      <c r="AF79">
        <f t="shared" si="39"/>
        <v>-0.53772012706223615</v>
      </c>
      <c r="AG79">
        <f t="shared" si="40"/>
        <v>100</v>
      </c>
    </row>
    <row r="80" spans="1:33" x14ac:dyDescent="0.3">
      <c r="A80">
        <v>8124</v>
      </c>
      <c r="B80" t="str">
        <v>Mahouka Koukou no Rettousei â€“ Kyuukousenhen</v>
      </c>
      <c r="C80">
        <v>0.703125</v>
      </c>
      <c r="D80">
        <v>16.6666666666666</v>
      </c>
      <c r="E80">
        <v>6.893883E-3</v>
      </c>
      <c r="F80">
        <v>8</v>
      </c>
      <c r="G80">
        <f t="shared" si="22"/>
        <v>7.8125E-2</v>
      </c>
      <c r="H80">
        <f t="shared" si="23"/>
        <v>83.3333333333334</v>
      </c>
      <c r="I80">
        <f t="shared" si="24"/>
        <v>0.144220533656022</v>
      </c>
      <c r="J80">
        <f t="shared" si="25"/>
        <v>0.80000000000000071</v>
      </c>
      <c r="K80">
        <f t="shared" si="26"/>
        <v>7.5</v>
      </c>
      <c r="L80">
        <f t="shared" si="27"/>
        <v>0.16666666666666599</v>
      </c>
      <c r="M80">
        <f t="shared" si="28"/>
        <v>4.5620286618267371E-2</v>
      </c>
      <c r="N80">
        <f t="shared" si="29"/>
        <v>0.90909090909090906</v>
      </c>
      <c r="O80">
        <f t="shared" si="21"/>
        <v>1.875</v>
      </c>
      <c r="P80">
        <f t="shared" si="21"/>
        <v>4.1666666666666498E-2</v>
      </c>
      <c r="Q80">
        <f t="shared" si="21"/>
        <v>1.1405071654566843E-2</v>
      </c>
      <c r="R80">
        <f t="shared" si="21"/>
        <v>0.22727272727272727</v>
      </c>
      <c r="T80">
        <f t="shared" si="30"/>
        <v>2.1553444655939606</v>
      </c>
      <c r="U80">
        <f t="shared" si="31"/>
        <v>0</v>
      </c>
      <c r="W80">
        <f t="shared" si="32"/>
        <v>1.875</v>
      </c>
      <c r="X80">
        <f t="shared" si="33"/>
        <v>0</v>
      </c>
      <c r="Z80">
        <f t="shared" si="34"/>
        <v>1.1155826177579262</v>
      </c>
      <c r="AA80">
        <f t="shared" si="35"/>
        <v>1.0227272727272727</v>
      </c>
      <c r="AB80">
        <f t="shared" si="36"/>
        <v>-0.57741330766851073</v>
      </c>
      <c r="AC80">
        <f t="shared" si="37"/>
        <v>-0.55785123966942152</v>
      </c>
      <c r="AD80">
        <f t="shared" si="38"/>
        <v>-0.28870665383425537</v>
      </c>
      <c r="AE80">
        <f t="shared" si="38"/>
        <v>-0.27892561983471076</v>
      </c>
      <c r="AF80">
        <f t="shared" si="39"/>
        <v>-0.56763227366896607</v>
      </c>
      <c r="AG80">
        <f t="shared" si="40"/>
        <v>82</v>
      </c>
    </row>
    <row r="81" spans="1:33" x14ac:dyDescent="0.3">
      <c r="A81">
        <v>6774</v>
      </c>
      <c r="B81" t="str">
        <v>Parasol Alliance</v>
      </c>
      <c r="C81">
        <v>0.703125</v>
      </c>
      <c r="D81">
        <v>16.6666666666666</v>
      </c>
      <c r="E81">
        <v>3.8195E-3</v>
      </c>
      <c r="F81">
        <v>8</v>
      </c>
      <c r="G81">
        <f t="shared" si="22"/>
        <v>7.8125E-2</v>
      </c>
      <c r="H81">
        <f t="shared" si="23"/>
        <v>83.3333333333334</v>
      </c>
      <c r="I81">
        <f t="shared" si="24"/>
        <v>0.14729491665602198</v>
      </c>
      <c r="J81">
        <f t="shared" si="25"/>
        <v>0.80000000000000071</v>
      </c>
      <c r="K81">
        <f t="shared" si="26"/>
        <v>7.5</v>
      </c>
      <c r="L81">
        <f t="shared" si="27"/>
        <v>0.16666666666666599</v>
      </c>
      <c r="M81">
        <f t="shared" si="28"/>
        <v>2.5275550040299816E-2</v>
      </c>
      <c r="N81">
        <f t="shared" si="29"/>
        <v>0.90909090909090906</v>
      </c>
      <c r="O81">
        <f t="shared" si="21"/>
        <v>1.875</v>
      </c>
      <c r="P81">
        <f t="shared" si="21"/>
        <v>4.1666666666666498E-2</v>
      </c>
      <c r="Q81">
        <f t="shared" si="21"/>
        <v>6.3188875100749541E-3</v>
      </c>
      <c r="R81">
        <f t="shared" si="21"/>
        <v>0.22727272727272727</v>
      </c>
      <c r="T81">
        <f t="shared" si="30"/>
        <v>2.1502582814494686</v>
      </c>
      <c r="U81">
        <f t="shared" si="31"/>
        <v>0</v>
      </c>
      <c r="W81">
        <f t="shared" si="32"/>
        <v>1.875</v>
      </c>
      <c r="X81">
        <f t="shared" si="33"/>
        <v>0</v>
      </c>
      <c r="Z81">
        <f t="shared" si="34"/>
        <v>1.1129500647192418</v>
      </c>
      <c r="AA81">
        <f t="shared" si="35"/>
        <v>1.0227272727272727</v>
      </c>
      <c r="AB81">
        <f t="shared" si="36"/>
        <v>-0.57605072713571748</v>
      </c>
      <c r="AC81">
        <f t="shared" si="37"/>
        <v>-0.55785123966942152</v>
      </c>
      <c r="AD81">
        <f t="shared" si="38"/>
        <v>-0.28802536356785874</v>
      </c>
      <c r="AE81">
        <f t="shared" si="38"/>
        <v>-0.27892561983471076</v>
      </c>
      <c r="AF81">
        <f t="shared" si="39"/>
        <v>-0.56695098340256944</v>
      </c>
      <c r="AG81">
        <f t="shared" si="40"/>
        <v>86</v>
      </c>
    </row>
    <row r="82" spans="1:33" x14ac:dyDescent="0.3">
      <c r="A82">
        <v>7697</v>
      </c>
      <c r="B82" t="str">
        <v>Satoko to Nada</v>
      </c>
      <c r="C82">
        <v>0.703125</v>
      </c>
      <c r="D82">
        <v>16.6666666666666</v>
      </c>
      <c r="E82">
        <v>1.7467380000000001E-3</v>
      </c>
      <c r="F82">
        <v>8</v>
      </c>
      <c r="G82">
        <f t="shared" si="22"/>
        <v>7.8125E-2</v>
      </c>
      <c r="H82">
        <f t="shared" si="23"/>
        <v>83.3333333333334</v>
      </c>
      <c r="I82">
        <f t="shared" si="24"/>
        <v>0.14936767865602199</v>
      </c>
      <c r="J82">
        <f t="shared" si="25"/>
        <v>0.80000000000000071</v>
      </c>
      <c r="K82">
        <f t="shared" si="26"/>
        <v>7.5</v>
      </c>
      <c r="L82">
        <f t="shared" si="27"/>
        <v>0.16666666666666599</v>
      </c>
      <c r="M82">
        <f t="shared" si="28"/>
        <v>1.1559042734989717E-2</v>
      </c>
      <c r="N82">
        <f t="shared" si="29"/>
        <v>0.90909090909090906</v>
      </c>
      <c r="O82">
        <f t="shared" si="21"/>
        <v>1.875</v>
      </c>
      <c r="P82">
        <f t="shared" si="21"/>
        <v>4.1666666666666498E-2</v>
      </c>
      <c r="Q82">
        <f t="shared" si="21"/>
        <v>2.8897606837474292E-3</v>
      </c>
      <c r="R82">
        <f t="shared" si="21"/>
        <v>0.22727272727272727</v>
      </c>
      <c r="T82">
        <f t="shared" si="30"/>
        <v>2.1468291546231413</v>
      </c>
      <c r="U82">
        <f t="shared" si="31"/>
        <v>0</v>
      </c>
      <c r="W82">
        <f t="shared" si="32"/>
        <v>1.875</v>
      </c>
      <c r="X82">
        <f t="shared" si="33"/>
        <v>0</v>
      </c>
      <c r="Z82">
        <f t="shared" si="34"/>
        <v>1.1111751863447616</v>
      </c>
      <c r="AA82">
        <f t="shared" si="35"/>
        <v>1.0227272727272727</v>
      </c>
      <c r="AB82">
        <f t="shared" si="36"/>
        <v>-0.57513206958709262</v>
      </c>
      <c r="AC82">
        <f t="shared" si="37"/>
        <v>-0.55785123966942152</v>
      </c>
      <c r="AD82">
        <f t="shared" si="38"/>
        <v>-0.28756603479354631</v>
      </c>
      <c r="AE82">
        <f t="shared" si="38"/>
        <v>-0.27892561983471076</v>
      </c>
      <c r="AF82">
        <f t="shared" si="39"/>
        <v>-0.56649165462825701</v>
      </c>
      <c r="AG82">
        <f t="shared" si="40"/>
        <v>88</v>
      </c>
    </row>
    <row r="83" spans="1:33" x14ac:dyDescent="0.3">
      <c r="A83">
        <v>3746</v>
      </c>
      <c r="B83" t="str">
        <v>Shirogane x Kaguya â€“ Telework</v>
      </c>
      <c r="C83">
        <v>0.703125</v>
      </c>
      <c r="D83">
        <v>0</v>
      </c>
      <c r="E83">
        <v>0.127850182883155</v>
      </c>
      <c r="F83">
        <v>7</v>
      </c>
      <c r="G83">
        <f t="shared" si="22"/>
        <v>7.8125E-2</v>
      </c>
      <c r="H83">
        <f t="shared" si="23"/>
        <v>100</v>
      </c>
      <c r="I83">
        <f t="shared" si="24"/>
        <v>2.3264233772866988E-2</v>
      </c>
      <c r="J83">
        <f t="shared" si="25"/>
        <v>1.8000000000000007</v>
      </c>
      <c r="K83">
        <f t="shared" si="26"/>
        <v>7.5</v>
      </c>
      <c r="L83">
        <f t="shared" si="27"/>
        <v>0</v>
      </c>
      <c r="M83">
        <f t="shared" si="28"/>
        <v>0.84604887946712071</v>
      </c>
      <c r="N83">
        <f t="shared" si="29"/>
        <v>0.79545454545454541</v>
      </c>
      <c r="O83">
        <f t="shared" si="21"/>
        <v>1.875</v>
      </c>
      <c r="P83">
        <f t="shared" si="21"/>
        <v>0</v>
      </c>
      <c r="Q83">
        <f t="shared" si="21"/>
        <v>0.21151221986678018</v>
      </c>
      <c r="R83">
        <f t="shared" si="21"/>
        <v>0.19886363636363635</v>
      </c>
      <c r="T83">
        <f t="shared" si="30"/>
        <v>2.2853758562304165</v>
      </c>
      <c r="U83">
        <f t="shared" si="31"/>
        <v>0</v>
      </c>
      <c r="W83">
        <f t="shared" si="32"/>
        <v>1.875</v>
      </c>
      <c r="X83">
        <f t="shared" si="33"/>
        <v>0</v>
      </c>
      <c r="Z83">
        <f t="shared" si="34"/>
        <v>1.1828854370856692</v>
      </c>
      <c r="AA83">
        <f t="shared" si="35"/>
        <v>1.0227272727272727</v>
      </c>
      <c r="AB83">
        <f t="shared" si="36"/>
        <v>-0.61224850759440352</v>
      </c>
      <c r="AC83">
        <f t="shared" si="37"/>
        <v>-0.55785123966942152</v>
      </c>
      <c r="AD83">
        <f t="shared" si="38"/>
        <v>-0.30612425379720176</v>
      </c>
      <c r="AE83">
        <f t="shared" si="38"/>
        <v>-0.27892561983471076</v>
      </c>
      <c r="AF83">
        <f t="shared" si="39"/>
        <v>-0.58504987363191252</v>
      </c>
      <c r="AG83">
        <f t="shared" si="40"/>
        <v>42</v>
      </c>
    </row>
    <row r="84" spans="1:33" x14ac:dyDescent="0.3">
      <c r="A84">
        <v>5581</v>
      </c>
      <c r="B84" t="str">
        <v>Tsurikomachi</v>
      </c>
      <c r="C84">
        <v>0.703125</v>
      </c>
      <c r="D84">
        <v>0</v>
      </c>
      <c r="E84">
        <v>2.3507770000000001E-2</v>
      </c>
      <c r="F84">
        <v>7</v>
      </c>
      <c r="G84">
        <f t="shared" si="22"/>
        <v>7.8125E-2</v>
      </c>
      <c r="H84">
        <f t="shared" si="23"/>
        <v>100</v>
      </c>
      <c r="I84">
        <f t="shared" si="24"/>
        <v>0.12760664665602198</v>
      </c>
      <c r="J84">
        <f t="shared" si="25"/>
        <v>1.8000000000000007</v>
      </c>
      <c r="K84">
        <f t="shared" si="26"/>
        <v>7.5</v>
      </c>
      <c r="L84">
        <f t="shared" si="27"/>
        <v>0</v>
      </c>
      <c r="M84">
        <f t="shared" si="28"/>
        <v>0.15556272207641283</v>
      </c>
      <c r="N84">
        <f t="shared" si="29"/>
        <v>0.79545454545454541</v>
      </c>
      <c r="O84">
        <f t="shared" si="21"/>
        <v>1.875</v>
      </c>
      <c r="P84">
        <f t="shared" si="21"/>
        <v>0</v>
      </c>
      <c r="Q84">
        <f t="shared" si="21"/>
        <v>3.8890680519103209E-2</v>
      </c>
      <c r="R84">
        <f t="shared" si="21"/>
        <v>0.19886363636363635</v>
      </c>
      <c r="T84">
        <f t="shared" si="30"/>
        <v>2.1127543168827394</v>
      </c>
      <c r="U84">
        <f t="shared" si="31"/>
        <v>0</v>
      </c>
      <c r="W84">
        <f t="shared" si="32"/>
        <v>1.875</v>
      </c>
      <c r="X84">
        <f t="shared" si="33"/>
        <v>0</v>
      </c>
      <c r="Z84">
        <f t="shared" si="34"/>
        <v>1.0935384246609912</v>
      </c>
      <c r="AA84">
        <f t="shared" si="35"/>
        <v>1.0227272727272727</v>
      </c>
      <c r="AB84">
        <f t="shared" si="36"/>
        <v>-0.56600347548901131</v>
      </c>
      <c r="AC84">
        <f t="shared" si="37"/>
        <v>-0.55785123966942152</v>
      </c>
      <c r="AD84">
        <f t="shared" si="38"/>
        <v>-0.28300173774450565</v>
      </c>
      <c r="AE84">
        <f t="shared" si="38"/>
        <v>-0.27892561983471076</v>
      </c>
      <c r="AF84">
        <f t="shared" si="39"/>
        <v>-0.56192735757921641</v>
      </c>
      <c r="AG84">
        <f t="shared" si="40"/>
        <v>93</v>
      </c>
    </row>
    <row r="85" spans="1:33" x14ac:dyDescent="0.3">
      <c r="A85">
        <v>5342</v>
      </c>
      <c r="B85" t="str">
        <v>Karesen Joshikousei to Tokikake Ojisan</v>
      </c>
      <c r="C85">
        <v>0.703125</v>
      </c>
      <c r="D85">
        <v>0</v>
      </c>
      <c r="E85">
        <v>1.6602153075573101E-2</v>
      </c>
      <c r="F85">
        <v>7.2</v>
      </c>
      <c r="G85">
        <f t="shared" si="22"/>
        <v>7.8125E-2</v>
      </c>
      <c r="H85">
        <f t="shared" si="23"/>
        <v>100</v>
      </c>
      <c r="I85">
        <f t="shared" si="24"/>
        <v>0.13451226358044888</v>
      </c>
      <c r="J85">
        <f t="shared" si="25"/>
        <v>1.6000000000000005</v>
      </c>
      <c r="K85">
        <f t="shared" si="26"/>
        <v>7.5</v>
      </c>
      <c r="L85">
        <f t="shared" si="27"/>
        <v>0</v>
      </c>
      <c r="M85">
        <f t="shared" si="28"/>
        <v>0.10986478618624569</v>
      </c>
      <c r="N85">
        <f t="shared" si="29"/>
        <v>0.81818181818181812</v>
      </c>
      <c r="O85">
        <f t="shared" si="21"/>
        <v>1.875</v>
      </c>
      <c r="P85">
        <f t="shared" si="21"/>
        <v>0</v>
      </c>
      <c r="Q85">
        <f t="shared" si="21"/>
        <v>2.7466196546561423E-2</v>
      </c>
      <c r="R85">
        <f t="shared" si="21"/>
        <v>0.20454545454545453</v>
      </c>
      <c r="T85">
        <f t="shared" si="30"/>
        <v>2.1070116510920158</v>
      </c>
      <c r="U85">
        <f t="shared" si="31"/>
        <v>0</v>
      </c>
      <c r="W85">
        <f t="shared" si="32"/>
        <v>1.875</v>
      </c>
      <c r="X85">
        <f t="shared" si="33"/>
        <v>0</v>
      </c>
      <c r="Z85">
        <f t="shared" si="34"/>
        <v>1.0905660839340259</v>
      </c>
      <c r="AA85">
        <f t="shared" si="35"/>
        <v>1.0227272727272727</v>
      </c>
      <c r="AB85">
        <f t="shared" si="36"/>
        <v>-0.56446502458151671</v>
      </c>
      <c r="AC85">
        <f t="shared" si="37"/>
        <v>-0.55785123966942152</v>
      </c>
      <c r="AD85">
        <f t="shared" si="38"/>
        <v>-0.28223251229075835</v>
      </c>
      <c r="AE85">
        <f t="shared" si="38"/>
        <v>-0.27892561983471076</v>
      </c>
      <c r="AF85">
        <f t="shared" si="39"/>
        <v>-0.56115813212546906</v>
      </c>
      <c r="AG85">
        <f t="shared" si="40"/>
        <v>94</v>
      </c>
    </row>
    <row r="86" spans="1:33" x14ac:dyDescent="0.3">
      <c r="A86">
        <v>3386</v>
      </c>
      <c r="B86" t="str">
        <v>The Boy Who Gets Cuter and Cuter</v>
      </c>
      <c r="C86">
        <v>0.703125</v>
      </c>
      <c r="D86">
        <v>0</v>
      </c>
      <c r="E86">
        <v>1.4012093E-2</v>
      </c>
      <c r="F86">
        <v>7</v>
      </c>
      <c r="G86">
        <f t="shared" si="22"/>
        <v>7.8125E-2</v>
      </c>
      <c r="H86">
        <f t="shared" si="23"/>
        <v>100</v>
      </c>
      <c r="I86">
        <f t="shared" si="24"/>
        <v>0.13710232365602198</v>
      </c>
      <c r="J86">
        <f t="shared" si="25"/>
        <v>1.8000000000000007</v>
      </c>
      <c r="K86">
        <f t="shared" si="26"/>
        <v>7.5</v>
      </c>
      <c r="L86">
        <f t="shared" si="27"/>
        <v>0</v>
      </c>
      <c r="M86">
        <f t="shared" si="28"/>
        <v>9.2725057675306921E-2</v>
      </c>
      <c r="N86">
        <f t="shared" si="29"/>
        <v>0.79545454545454541</v>
      </c>
      <c r="O86">
        <f t="shared" si="21"/>
        <v>1.875</v>
      </c>
      <c r="P86">
        <f t="shared" si="21"/>
        <v>0</v>
      </c>
      <c r="Q86">
        <f t="shared" si="21"/>
        <v>2.318126441882673E-2</v>
      </c>
      <c r="R86">
        <f t="shared" si="21"/>
        <v>0.19886363636363635</v>
      </c>
      <c r="T86">
        <f t="shared" si="30"/>
        <v>2.0970449007824632</v>
      </c>
      <c r="U86">
        <f t="shared" si="31"/>
        <v>0</v>
      </c>
      <c r="W86">
        <f t="shared" si="32"/>
        <v>1.875</v>
      </c>
      <c r="X86">
        <f t="shared" si="33"/>
        <v>0</v>
      </c>
      <c r="Z86">
        <f t="shared" si="34"/>
        <v>1.0854074034639849</v>
      </c>
      <c r="AA86">
        <f t="shared" si="35"/>
        <v>1.0227272727272727</v>
      </c>
      <c r="AB86">
        <f t="shared" si="36"/>
        <v>-0.56179494824113962</v>
      </c>
      <c r="AC86">
        <f t="shared" si="37"/>
        <v>-0.55785123966942152</v>
      </c>
      <c r="AD86">
        <f t="shared" si="38"/>
        <v>-0.28089747412056981</v>
      </c>
      <c r="AE86">
        <f t="shared" si="38"/>
        <v>-0.27892561983471076</v>
      </c>
      <c r="AF86">
        <f t="shared" si="39"/>
        <v>-0.55982309395528063</v>
      </c>
      <c r="AG86">
        <f t="shared" si="40"/>
        <v>96</v>
      </c>
    </row>
    <row r="87" spans="1:33" x14ac:dyDescent="0.3">
      <c r="A87">
        <v>6365</v>
      </c>
      <c r="B87" t="str">
        <v>The Wolf Lordâ€™s Lady</v>
      </c>
      <c r="C87">
        <v>0.703125</v>
      </c>
      <c r="D87">
        <v>0</v>
      </c>
      <c r="E87">
        <v>1.2602100303700301E-2</v>
      </c>
      <c r="F87">
        <v>7.12</v>
      </c>
      <c r="G87">
        <f t="shared" si="22"/>
        <v>7.8125E-2</v>
      </c>
      <c r="H87">
        <f t="shared" si="23"/>
        <v>100</v>
      </c>
      <c r="I87">
        <f t="shared" si="24"/>
        <v>0.1385123163523217</v>
      </c>
      <c r="J87">
        <f t="shared" si="25"/>
        <v>1.6800000000000006</v>
      </c>
      <c r="K87">
        <f t="shared" si="26"/>
        <v>7.5</v>
      </c>
      <c r="L87">
        <f t="shared" si="27"/>
        <v>0</v>
      </c>
      <c r="M87">
        <f t="shared" si="28"/>
        <v>8.3394427762548629E-2</v>
      </c>
      <c r="N87">
        <f t="shared" si="29"/>
        <v>0.80909090909090908</v>
      </c>
      <c r="O87">
        <f t="shared" si="21"/>
        <v>1.875</v>
      </c>
      <c r="P87">
        <f t="shared" si="21"/>
        <v>0</v>
      </c>
      <c r="Q87">
        <f t="shared" si="21"/>
        <v>2.0848606940637157E-2</v>
      </c>
      <c r="R87">
        <f t="shared" si="21"/>
        <v>0.20227272727272727</v>
      </c>
      <c r="T87">
        <f t="shared" si="30"/>
        <v>2.0981213342133644</v>
      </c>
      <c r="U87">
        <f t="shared" si="31"/>
        <v>0</v>
      </c>
      <c r="W87">
        <f t="shared" si="32"/>
        <v>1.875</v>
      </c>
      <c r="X87">
        <f t="shared" si="33"/>
        <v>0</v>
      </c>
      <c r="Z87">
        <f t="shared" si="34"/>
        <v>1.0859645535826117</v>
      </c>
      <c r="AA87">
        <f t="shared" si="35"/>
        <v>1.0227272727272727</v>
      </c>
      <c r="AB87">
        <f t="shared" si="36"/>
        <v>-0.56208332302194319</v>
      </c>
      <c r="AC87">
        <f t="shared" si="37"/>
        <v>-0.55785123966942152</v>
      </c>
      <c r="AD87">
        <f t="shared" si="38"/>
        <v>-0.2810416615109716</v>
      </c>
      <c r="AE87">
        <f t="shared" si="38"/>
        <v>-0.27892561983471076</v>
      </c>
      <c r="AF87">
        <f t="shared" si="39"/>
        <v>-0.55996728134568241</v>
      </c>
      <c r="AG87">
        <f t="shared" si="40"/>
        <v>95</v>
      </c>
    </row>
    <row r="88" spans="1:33" x14ac:dyDescent="0.3">
      <c r="A88">
        <v>6363</v>
      </c>
      <c r="B88" t="str">
        <v>Itsuka, Tanshoku no Sora no Shita</v>
      </c>
      <c r="C88">
        <v>0.703125</v>
      </c>
      <c r="D88">
        <v>0</v>
      </c>
      <c r="E88">
        <v>4.8579369999999997E-3</v>
      </c>
      <c r="F88">
        <v>6</v>
      </c>
      <c r="G88">
        <f t="shared" si="22"/>
        <v>7.8125E-2</v>
      </c>
      <c r="H88">
        <f t="shared" si="23"/>
        <v>100</v>
      </c>
      <c r="I88">
        <f t="shared" si="24"/>
        <v>0.14625647965602198</v>
      </c>
      <c r="J88">
        <f t="shared" si="25"/>
        <v>2.8000000000000007</v>
      </c>
      <c r="K88">
        <f t="shared" si="26"/>
        <v>7.5</v>
      </c>
      <c r="L88">
        <f t="shared" si="27"/>
        <v>0</v>
      </c>
      <c r="M88">
        <f t="shared" si="28"/>
        <v>3.2147409277686598E-2</v>
      </c>
      <c r="N88">
        <f t="shared" si="29"/>
        <v>0.68181818181818177</v>
      </c>
      <c r="O88">
        <f t="shared" si="21"/>
        <v>1.875</v>
      </c>
      <c r="P88">
        <f t="shared" si="21"/>
        <v>0</v>
      </c>
      <c r="Q88">
        <f t="shared" si="21"/>
        <v>8.0368523194216494E-3</v>
      </c>
      <c r="R88">
        <f t="shared" si="21"/>
        <v>0.17045454545454544</v>
      </c>
      <c r="T88">
        <f t="shared" si="30"/>
        <v>2.0534913977739673</v>
      </c>
      <c r="U88">
        <f t="shared" si="31"/>
        <v>0</v>
      </c>
      <c r="W88">
        <f t="shared" si="32"/>
        <v>1.875</v>
      </c>
      <c r="X88">
        <f t="shared" si="33"/>
        <v>0</v>
      </c>
      <c r="Z88">
        <f t="shared" si="34"/>
        <v>1.0628645887657524</v>
      </c>
      <c r="AA88">
        <f t="shared" si="35"/>
        <v>1.0227272727272727</v>
      </c>
      <c r="AB88">
        <f t="shared" si="36"/>
        <v>-0.55012703499843874</v>
      </c>
      <c r="AC88">
        <f t="shared" si="37"/>
        <v>-0.55785123966942152</v>
      </c>
      <c r="AD88">
        <f t="shared" si="38"/>
        <v>-0.27506351749921937</v>
      </c>
      <c r="AE88">
        <f t="shared" si="38"/>
        <v>-0.27892561983471076</v>
      </c>
      <c r="AF88">
        <f t="shared" si="39"/>
        <v>-0.55398913733393007</v>
      </c>
      <c r="AG88">
        <f t="shared" si="40"/>
        <v>99</v>
      </c>
    </row>
    <row r="89" spans="1:33" x14ac:dyDescent="0.3">
      <c r="A89">
        <v>5617</v>
      </c>
      <c r="B89" t="str">
        <v>The Female Teacher Who Fight Back</v>
      </c>
      <c r="C89">
        <v>0.703125</v>
      </c>
      <c r="D89">
        <v>0</v>
      </c>
      <c r="E89">
        <v>3.8374709999999999E-3</v>
      </c>
      <c r="F89">
        <v>7</v>
      </c>
      <c r="G89">
        <f t="shared" si="22"/>
        <v>7.8125E-2</v>
      </c>
      <c r="H89">
        <f t="shared" si="23"/>
        <v>100</v>
      </c>
      <c r="I89">
        <f t="shared" si="24"/>
        <v>0.14727694565602198</v>
      </c>
      <c r="J89">
        <f t="shared" si="25"/>
        <v>1.8000000000000007</v>
      </c>
      <c r="K89">
        <f t="shared" si="26"/>
        <v>7.5</v>
      </c>
      <c r="L89">
        <f t="shared" si="27"/>
        <v>0</v>
      </c>
      <c r="M89">
        <f t="shared" si="28"/>
        <v>2.5394473174158758E-2</v>
      </c>
      <c r="N89">
        <f t="shared" si="29"/>
        <v>0.79545454545454541</v>
      </c>
      <c r="O89">
        <f t="shared" si="21"/>
        <v>1.875</v>
      </c>
      <c r="P89">
        <f t="shared" si="21"/>
        <v>0</v>
      </c>
      <c r="Q89">
        <f t="shared" si="21"/>
        <v>6.3486182935396894E-3</v>
      </c>
      <c r="R89">
        <f t="shared" si="21"/>
        <v>0.19886363636363635</v>
      </c>
      <c r="T89">
        <f t="shared" si="30"/>
        <v>2.0802122546571762</v>
      </c>
      <c r="U89">
        <f t="shared" si="31"/>
        <v>0</v>
      </c>
      <c r="W89">
        <f t="shared" si="32"/>
        <v>1.875</v>
      </c>
      <c r="X89">
        <f t="shared" si="33"/>
        <v>0</v>
      </c>
      <c r="Z89">
        <f t="shared" si="34"/>
        <v>1.076695010745327</v>
      </c>
      <c r="AA89">
        <f t="shared" si="35"/>
        <v>1.0227272727272727</v>
      </c>
      <c r="AB89">
        <f t="shared" si="36"/>
        <v>-0.55728550948034417</v>
      </c>
      <c r="AC89">
        <f t="shared" si="37"/>
        <v>-0.55785123966942152</v>
      </c>
      <c r="AD89">
        <f t="shared" si="38"/>
        <v>-0.27864275474017208</v>
      </c>
      <c r="AE89">
        <f t="shared" si="38"/>
        <v>-0.27892561983471076</v>
      </c>
      <c r="AF89">
        <f t="shared" si="39"/>
        <v>-0.55756837457488284</v>
      </c>
      <c r="AG89">
        <f t="shared" si="40"/>
        <v>97</v>
      </c>
    </row>
    <row r="90" spans="1:33" x14ac:dyDescent="0.3">
      <c r="A90">
        <v>5150</v>
      </c>
      <c r="B90" t="str">
        <v>Vicious Luck</v>
      </c>
      <c r="C90">
        <v>0.703125</v>
      </c>
      <c r="D90">
        <v>0</v>
      </c>
      <c r="E90">
        <v>1.2097500000000001E-3</v>
      </c>
      <c r="F90">
        <v>7</v>
      </c>
      <c r="G90">
        <f t="shared" si="22"/>
        <v>7.8125E-2</v>
      </c>
      <c r="H90">
        <f t="shared" si="23"/>
        <v>100</v>
      </c>
      <c r="I90">
        <f t="shared" si="24"/>
        <v>0.14990466665602198</v>
      </c>
      <c r="J90">
        <f t="shared" si="25"/>
        <v>1.8000000000000007</v>
      </c>
      <c r="K90">
        <f t="shared" si="26"/>
        <v>7.5</v>
      </c>
      <c r="L90">
        <f t="shared" si="27"/>
        <v>0</v>
      </c>
      <c r="M90">
        <f t="shared" si="28"/>
        <v>8.0055234091511215E-3</v>
      </c>
      <c r="N90">
        <f t="shared" si="29"/>
        <v>0.79545454545454541</v>
      </c>
      <c r="O90">
        <f t="shared" si="21"/>
        <v>1.875</v>
      </c>
      <c r="P90">
        <f t="shared" si="21"/>
        <v>0</v>
      </c>
      <c r="Q90">
        <f t="shared" si="21"/>
        <v>2.0013808522877804E-3</v>
      </c>
      <c r="R90">
        <f t="shared" si="21"/>
        <v>0.19886363636363635</v>
      </c>
      <c r="T90">
        <f t="shared" si="30"/>
        <v>2.0758650172159241</v>
      </c>
      <c r="U90">
        <f t="shared" si="31"/>
        <v>0</v>
      </c>
      <c r="W90">
        <f t="shared" si="32"/>
        <v>1.875</v>
      </c>
      <c r="X90">
        <f t="shared" si="33"/>
        <v>0</v>
      </c>
      <c r="Z90">
        <f t="shared" si="34"/>
        <v>1.0744449284025073</v>
      </c>
      <c r="AA90">
        <f t="shared" si="35"/>
        <v>1.0227272727272727</v>
      </c>
      <c r="AB90">
        <f t="shared" si="36"/>
        <v>-0.55612089157808142</v>
      </c>
      <c r="AC90">
        <f t="shared" si="37"/>
        <v>-0.55785123966942152</v>
      </c>
      <c r="AD90">
        <f t="shared" si="38"/>
        <v>-0.27806044578904071</v>
      </c>
      <c r="AE90">
        <f t="shared" si="38"/>
        <v>-0.27892561983471076</v>
      </c>
      <c r="AF90">
        <f t="shared" si="39"/>
        <v>-0.55698606562375153</v>
      </c>
      <c r="AG90">
        <f t="shared" si="40"/>
        <v>98</v>
      </c>
    </row>
    <row r="91" spans="1:33" x14ac:dyDescent="0.3">
      <c r="A91">
        <v>237</v>
      </c>
      <c r="B91" t="str">
        <v>The Dungeon Master</v>
      </c>
      <c r="C91">
        <v>0.6875</v>
      </c>
      <c r="D91">
        <v>100</v>
      </c>
      <c r="E91">
        <v>7.4682767999999997E-2</v>
      </c>
      <c r="F91">
        <v>7.8</v>
      </c>
      <c r="G91">
        <f t="shared" si="22"/>
        <v>9.375E-2</v>
      </c>
      <c r="H91">
        <f t="shared" si="23"/>
        <v>0</v>
      </c>
      <c r="I91">
        <f t="shared" si="24"/>
        <v>7.6431648656021992E-2</v>
      </c>
      <c r="J91">
        <f t="shared" si="25"/>
        <v>1.0000000000000009</v>
      </c>
      <c r="K91">
        <f t="shared" si="26"/>
        <v>7.333333333333333</v>
      </c>
      <c r="L91">
        <f t="shared" si="27"/>
        <v>1</v>
      </c>
      <c r="M91">
        <f t="shared" si="28"/>
        <v>0.4942133891169268</v>
      </c>
      <c r="N91">
        <f t="shared" si="29"/>
        <v>0.88636363636363624</v>
      </c>
      <c r="O91">
        <f t="shared" si="21"/>
        <v>1.8333333333333333</v>
      </c>
      <c r="P91">
        <f t="shared" si="21"/>
        <v>0.25</v>
      </c>
      <c r="Q91">
        <f t="shared" si="21"/>
        <v>0.1235533472792317</v>
      </c>
      <c r="R91">
        <f t="shared" si="21"/>
        <v>0.22159090909090906</v>
      </c>
      <c r="T91">
        <f t="shared" si="30"/>
        <v>2.428477589703474</v>
      </c>
      <c r="U91">
        <f t="shared" si="31"/>
        <v>0</v>
      </c>
      <c r="W91">
        <f t="shared" si="32"/>
        <v>1.8333333333333333</v>
      </c>
      <c r="X91">
        <f t="shared" si="33"/>
        <v>0</v>
      </c>
      <c r="Z91">
        <f t="shared" si="34"/>
        <v>1.2569533222807985</v>
      </c>
      <c r="AA91">
        <f t="shared" si="35"/>
        <v>1</v>
      </c>
      <c r="AB91">
        <f t="shared" si="36"/>
        <v>-0.65058523129532042</v>
      </c>
      <c r="AC91">
        <f t="shared" si="37"/>
        <v>-0.54545454545454553</v>
      </c>
      <c r="AD91">
        <f t="shared" si="38"/>
        <v>-0.32529261564766021</v>
      </c>
      <c r="AE91">
        <f t="shared" si="38"/>
        <v>-0.27272727272727276</v>
      </c>
      <c r="AF91">
        <f t="shared" si="39"/>
        <v>-0.59801988837493303</v>
      </c>
      <c r="AG91">
        <f t="shared" si="40"/>
        <v>23</v>
      </c>
    </row>
    <row r="92" spans="1:33" x14ac:dyDescent="0.3">
      <c r="A92">
        <v>5141</v>
      </c>
      <c r="B92" t="str">
        <v>Battle Through The Heavens: Return Of The Beasts</v>
      </c>
      <c r="C92">
        <v>0.6875</v>
      </c>
      <c r="D92">
        <v>83.3333333333333</v>
      </c>
      <c r="E92">
        <v>2.00069386306507E-2</v>
      </c>
      <c r="F92">
        <v>7.5</v>
      </c>
      <c r="G92">
        <f t="shared" si="22"/>
        <v>9.375E-2</v>
      </c>
      <c r="H92">
        <f t="shared" si="23"/>
        <v>16.6666666666667</v>
      </c>
      <c r="I92">
        <f t="shared" si="24"/>
        <v>0.13110747802537129</v>
      </c>
      <c r="J92">
        <f t="shared" si="25"/>
        <v>1.3000000000000007</v>
      </c>
      <c r="K92">
        <f t="shared" si="26"/>
        <v>7.333333333333333</v>
      </c>
      <c r="L92">
        <f t="shared" si="27"/>
        <v>0.83333333333333304</v>
      </c>
      <c r="M92">
        <f t="shared" si="28"/>
        <v>0.13239596243283658</v>
      </c>
      <c r="N92">
        <f t="shared" si="29"/>
        <v>0.85227272727272718</v>
      </c>
      <c r="O92">
        <f t="shared" si="21"/>
        <v>1.8333333333333333</v>
      </c>
      <c r="P92">
        <f t="shared" si="21"/>
        <v>0.20833333333333326</v>
      </c>
      <c r="Q92">
        <f t="shared" si="21"/>
        <v>3.3098990608209145E-2</v>
      </c>
      <c r="R92">
        <f t="shared" si="21"/>
        <v>0.2130681818181818</v>
      </c>
      <c r="T92">
        <f t="shared" si="30"/>
        <v>2.2878338390930573</v>
      </c>
      <c r="U92">
        <f t="shared" si="31"/>
        <v>0</v>
      </c>
      <c r="W92">
        <f t="shared" si="32"/>
        <v>1.8333333333333333</v>
      </c>
      <c r="X92">
        <f t="shared" si="33"/>
        <v>0</v>
      </c>
      <c r="Z92">
        <f t="shared" si="34"/>
        <v>1.1841576620130909</v>
      </c>
      <c r="AA92">
        <f t="shared" si="35"/>
        <v>1</v>
      </c>
      <c r="AB92">
        <f t="shared" si="36"/>
        <v>-0.61290699724075293</v>
      </c>
      <c r="AC92">
        <f t="shared" si="37"/>
        <v>-0.54545454545454553</v>
      </c>
      <c r="AD92">
        <f t="shared" si="38"/>
        <v>-0.30645349862037646</v>
      </c>
      <c r="AE92">
        <f t="shared" si="38"/>
        <v>-0.27272727272727276</v>
      </c>
      <c r="AF92">
        <f t="shared" si="39"/>
        <v>-0.57918077134764923</v>
      </c>
      <c r="AG92">
        <f t="shared" si="40"/>
        <v>52</v>
      </c>
    </row>
    <row r="93" spans="1:33" x14ac:dyDescent="0.3">
      <c r="A93">
        <v>2268</v>
      </c>
      <c r="B93" t="str">
        <v>The Great Sage Of Humanity</v>
      </c>
      <c r="C93">
        <v>0.6875</v>
      </c>
      <c r="D93">
        <v>66.6666666666666</v>
      </c>
      <c r="E93">
        <v>2.9889069266558099E-2</v>
      </c>
      <c r="F93">
        <v>7</v>
      </c>
      <c r="G93">
        <f t="shared" si="22"/>
        <v>9.375E-2</v>
      </c>
      <c r="H93">
        <f>$D$102-D93</f>
        <v>33.3333333333334</v>
      </c>
      <c r="I93">
        <f t="shared" si="24"/>
        <v>0.12122534738946389</v>
      </c>
      <c r="J93">
        <f t="shared" si="25"/>
        <v>1.8000000000000007</v>
      </c>
      <c r="K93">
        <f t="shared" si="26"/>
        <v>7.333333333333333</v>
      </c>
      <c r="L93">
        <f t="shared" si="27"/>
        <v>0.66666666666666596</v>
      </c>
      <c r="M93">
        <f t="shared" si="28"/>
        <v>0.19779098465895448</v>
      </c>
      <c r="N93">
        <f t="shared" si="29"/>
        <v>0.79545454545454541</v>
      </c>
      <c r="O93">
        <f t="shared" si="21"/>
        <v>1.8333333333333333</v>
      </c>
      <c r="P93">
        <f t="shared" si="21"/>
        <v>0.16666666666666649</v>
      </c>
      <c r="Q93">
        <f t="shared" si="21"/>
        <v>4.9447746164738619E-2</v>
      </c>
      <c r="R93">
        <f t="shared" si="21"/>
        <v>0.19886363636363635</v>
      </c>
      <c r="T93">
        <f t="shared" si="30"/>
        <v>2.2483113825283745</v>
      </c>
      <c r="U93">
        <f t="shared" si="31"/>
        <v>0</v>
      </c>
      <c r="W93">
        <f t="shared" si="32"/>
        <v>1.8333333333333333</v>
      </c>
      <c r="X93">
        <f t="shared" si="33"/>
        <v>0</v>
      </c>
      <c r="Z93">
        <f t="shared" si="34"/>
        <v>1.1637012726709342</v>
      </c>
      <c r="AA93">
        <f t="shared" si="35"/>
        <v>1</v>
      </c>
      <c r="AB93">
        <f t="shared" si="36"/>
        <v>-0.60231899484183715</v>
      </c>
      <c r="AC93">
        <f t="shared" si="37"/>
        <v>-0.54545454545454553</v>
      </c>
      <c r="AD93">
        <f t="shared" si="38"/>
        <v>-0.30115949742091858</v>
      </c>
      <c r="AE93">
        <f t="shared" si="38"/>
        <v>-0.27272727272727276</v>
      </c>
      <c r="AF93">
        <f t="shared" si="39"/>
        <v>-0.57388677014819134</v>
      </c>
      <c r="AG93">
        <f t="shared" si="40"/>
        <v>63</v>
      </c>
    </row>
    <row r="94" spans="1:33" x14ac:dyDescent="0.3">
      <c r="A94">
        <v>2127</v>
      </c>
      <c r="B94" t="str">
        <v>Fairy, You have a Bad Omen!</v>
      </c>
      <c r="C94">
        <v>0.6875</v>
      </c>
      <c r="D94">
        <v>66.6666666666666</v>
      </c>
      <c r="E94">
        <v>2.3535869893636801E-2</v>
      </c>
      <c r="F94">
        <v>7</v>
      </c>
      <c r="G94">
        <f t="shared" si="22"/>
        <v>9.375E-2</v>
      </c>
      <c r="H94">
        <f t="shared" si="23"/>
        <v>33.3333333333334</v>
      </c>
      <c r="I94">
        <f t="shared" si="24"/>
        <v>0.1275785467623852</v>
      </c>
      <c r="J94">
        <f t="shared" si="25"/>
        <v>1.8000000000000007</v>
      </c>
      <c r="K94">
        <f t="shared" si="26"/>
        <v>7.333333333333333</v>
      </c>
      <c r="L94">
        <f t="shared" si="27"/>
        <v>0.66666666666666596</v>
      </c>
      <c r="M94">
        <f t="shared" si="28"/>
        <v>0.15574867318722421</v>
      </c>
      <c r="N94">
        <f t="shared" si="29"/>
        <v>0.79545454545454541</v>
      </c>
      <c r="O94">
        <f t="shared" si="21"/>
        <v>1.8333333333333333</v>
      </c>
      <c r="P94">
        <f t="shared" si="21"/>
        <v>0.16666666666666649</v>
      </c>
      <c r="Q94">
        <f t="shared" si="21"/>
        <v>3.8937168296806053E-2</v>
      </c>
      <c r="R94">
        <f t="shared" si="21"/>
        <v>0.19886363636363635</v>
      </c>
      <c r="T94">
        <f t="shared" si="30"/>
        <v>2.2378008046604423</v>
      </c>
      <c r="U94">
        <f t="shared" si="31"/>
        <v>0</v>
      </c>
      <c r="W94">
        <f t="shared" si="32"/>
        <v>1.8333333333333333</v>
      </c>
      <c r="X94">
        <f t="shared" si="33"/>
        <v>0</v>
      </c>
      <c r="Z94">
        <f t="shared" si="34"/>
        <v>1.1582611130309179</v>
      </c>
      <c r="AA94">
        <f t="shared" si="35"/>
        <v>1</v>
      </c>
      <c r="AB94">
        <f t="shared" si="36"/>
        <v>-0.5995032279752831</v>
      </c>
      <c r="AC94">
        <f t="shared" si="37"/>
        <v>-0.54545454545454553</v>
      </c>
      <c r="AD94">
        <f t="shared" si="38"/>
        <v>-0.29975161398764155</v>
      </c>
      <c r="AE94">
        <f t="shared" si="38"/>
        <v>-0.27272727272727276</v>
      </c>
      <c r="AF94">
        <f t="shared" si="39"/>
        <v>-0.57247888671491431</v>
      </c>
      <c r="AG94">
        <f t="shared" si="40"/>
        <v>65</v>
      </c>
    </row>
    <row r="95" spans="1:33" x14ac:dyDescent="0.3">
      <c r="A95">
        <v>6487</v>
      </c>
      <c r="B95" t="str">
        <v>Legend of Wuquan</v>
      </c>
      <c r="C95">
        <v>0.6875</v>
      </c>
      <c r="D95">
        <v>66.6666666666666</v>
      </c>
      <c r="E95">
        <v>1.7747668090269501E-2</v>
      </c>
      <c r="F95">
        <v>7.1</v>
      </c>
      <c r="G95">
        <f t="shared" si="22"/>
        <v>9.375E-2</v>
      </c>
      <c r="H95">
        <f t="shared" si="23"/>
        <v>33.3333333333334</v>
      </c>
      <c r="I95">
        <f t="shared" si="24"/>
        <v>0.13336674856575248</v>
      </c>
      <c r="J95">
        <f t="shared" si="25"/>
        <v>1.7000000000000011</v>
      </c>
      <c r="K95">
        <f t="shared" si="26"/>
        <v>7.333333333333333</v>
      </c>
      <c r="L95">
        <f t="shared" si="27"/>
        <v>0.66666666666666596</v>
      </c>
      <c r="M95">
        <f t="shared" si="28"/>
        <v>0.11744523443231812</v>
      </c>
      <c r="N95">
        <f t="shared" si="29"/>
        <v>0.80681818181818177</v>
      </c>
      <c r="O95">
        <f t="shared" si="21"/>
        <v>1.8333333333333333</v>
      </c>
      <c r="P95">
        <f t="shared" si="21"/>
        <v>0.16666666666666649</v>
      </c>
      <c r="Q95">
        <f t="shared" si="21"/>
        <v>2.936130860807953E-2</v>
      </c>
      <c r="R95">
        <f t="shared" si="21"/>
        <v>0.20170454545454544</v>
      </c>
      <c r="T95">
        <f t="shared" si="30"/>
        <v>2.2310658540626247</v>
      </c>
      <c r="U95">
        <f t="shared" si="31"/>
        <v>0</v>
      </c>
      <c r="W95">
        <f t="shared" si="32"/>
        <v>1.8333333333333333</v>
      </c>
      <c r="X95">
        <f t="shared" si="33"/>
        <v>0</v>
      </c>
      <c r="Z95">
        <f t="shared" si="34"/>
        <v>1.1547751765885901</v>
      </c>
      <c r="AA95">
        <f t="shared" si="35"/>
        <v>1</v>
      </c>
      <c r="AB95">
        <f t="shared" si="36"/>
        <v>-0.59769894556764558</v>
      </c>
      <c r="AC95">
        <f t="shared" si="37"/>
        <v>-0.54545454545454553</v>
      </c>
      <c r="AD95">
        <f t="shared" si="38"/>
        <v>-0.29884947278382279</v>
      </c>
      <c r="AE95">
        <f t="shared" si="38"/>
        <v>-0.27272727272727276</v>
      </c>
      <c r="AF95">
        <f t="shared" si="39"/>
        <v>-0.57157674551109561</v>
      </c>
      <c r="AG95">
        <f t="shared" si="40"/>
        <v>68</v>
      </c>
    </row>
    <row r="96" spans="1:33" x14ac:dyDescent="0.3">
      <c r="A96">
        <v>104</v>
      </c>
      <c r="B96" t="str">
        <v>Monster Pet Evolution</v>
      </c>
      <c r="C96">
        <v>0.6875</v>
      </c>
      <c r="D96">
        <v>66.6666666666666</v>
      </c>
      <c r="E96">
        <v>1.50878034687021E-2</v>
      </c>
      <c r="F96">
        <v>7</v>
      </c>
      <c r="G96">
        <f t="shared" si="22"/>
        <v>9.375E-2</v>
      </c>
      <c r="H96">
        <f t="shared" si="23"/>
        <v>33.3333333333334</v>
      </c>
      <c r="I96">
        <f t="shared" si="24"/>
        <v>0.1360266131873199</v>
      </c>
      <c r="J96">
        <f t="shared" si="25"/>
        <v>1.8000000000000007</v>
      </c>
      <c r="K96">
        <f t="shared" si="26"/>
        <v>7.333333333333333</v>
      </c>
      <c r="L96">
        <f t="shared" si="27"/>
        <v>0.66666666666666596</v>
      </c>
      <c r="M96">
        <f t="shared" si="28"/>
        <v>9.9843574177612013E-2</v>
      </c>
      <c r="N96">
        <f t="shared" si="29"/>
        <v>0.79545454545454541</v>
      </c>
      <c r="O96">
        <f t="shared" si="21"/>
        <v>1.8333333333333333</v>
      </c>
      <c r="P96">
        <f t="shared" si="21"/>
        <v>0.16666666666666649</v>
      </c>
      <c r="Q96">
        <f t="shared" si="21"/>
        <v>2.4960893544403003E-2</v>
      </c>
      <c r="R96">
        <f t="shared" si="21"/>
        <v>0.19886363636363635</v>
      </c>
      <c r="T96">
        <f t="shared" si="30"/>
        <v>2.2238245299080388</v>
      </c>
      <c r="U96">
        <f t="shared" si="31"/>
        <v>0</v>
      </c>
      <c r="W96">
        <f t="shared" si="32"/>
        <v>1.8333333333333333</v>
      </c>
      <c r="X96">
        <f t="shared" si="33"/>
        <v>0</v>
      </c>
      <c r="Z96">
        <f t="shared" si="34"/>
        <v>1.1510271467560684</v>
      </c>
      <c r="AA96">
        <f t="shared" si="35"/>
        <v>1</v>
      </c>
      <c r="AB96">
        <f t="shared" si="36"/>
        <v>-0.59575900650048264</v>
      </c>
      <c r="AC96">
        <f t="shared" si="37"/>
        <v>-0.54545454545454553</v>
      </c>
      <c r="AD96">
        <f t="shared" si="38"/>
        <v>-0.29787950325024132</v>
      </c>
      <c r="AE96">
        <f t="shared" si="38"/>
        <v>-0.27272727272727276</v>
      </c>
      <c r="AF96">
        <f t="shared" si="39"/>
        <v>-0.57060677597751408</v>
      </c>
      <c r="AG96">
        <f t="shared" si="40"/>
        <v>70</v>
      </c>
    </row>
    <row r="97" spans="1:33" x14ac:dyDescent="0.3">
      <c r="A97">
        <v>345</v>
      </c>
      <c r="B97" t="str">
        <v>Regression of the Close Combat Mage</v>
      </c>
      <c r="C97">
        <v>0.6875</v>
      </c>
      <c r="D97">
        <v>66.6666666666666</v>
      </c>
      <c r="E97">
        <v>5.4094E-3</v>
      </c>
      <c r="F97">
        <v>7</v>
      </c>
      <c r="G97">
        <f t="shared" si="22"/>
        <v>9.375E-2</v>
      </c>
      <c r="H97">
        <f t="shared" si="23"/>
        <v>33.3333333333334</v>
      </c>
      <c r="I97">
        <f t="shared" si="24"/>
        <v>0.14570501665602198</v>
      </c>
      <c r="J97">
        <f t="shared" si="25"/>
        <v>1.8000000000000007</v>
      </c>
      <c r="K97">
        <f t="shared" si="26"/>
        <v>7.333333333333333</v>
      </c>
      <c r="L97">
        <f t="shared" si="27"/>
        <v>0.66666666666666596</v>
      </c>
      <c r="M97">
        <f t="shared" si="28"/>
        <v>3.579671694933835E-2</v>
      </c>
      <c r="N97">
        <f t="shared" si="29"/>
        <v>0.79545454545454541</v>
      </c>
      <c r="O97">
        <f t="shared" si="21"/>
        <v>1.8333333333333333</v>
      </c>
      <c r="P97">
        <f t="shared" si="21"/>
        <v>0.16666666666666649</v>
      </c>
      <c r="Q97">
        <f t="shared" si="21"/>
        <v>8.9491792373345876E-3</v>
      </c>
      <c r="R97">
        <f t="shared" si="21"/>
        <v>0.19886363636363635</v>
      </c>
      <c r="T97">
        <f t="shared" si="30"/>
        <v>2.2078128156009704</v>
      </c>
      <c r="U97">
        <f t="shared" si="31"/>
        <v>0</v>
      </c>
      <c r="W97">
        <f t="shared" si="32"/>
        <v>1.8333333333333333</v>
      </c>
      <c r="X97">
        <f t="shared" si="33"/>
        <v>0</v>
      </c>
      <c r="Z97">
        <f t="shared" si="34"/>
        <v>1.1427396593281371</v>
      </c>
      <c r="AA97">
        <f t="shared" si="35"/>
        <v>1</v>
      </c>
      <c r="AB97">
        <f t="shared" si="36"/>
        <v>-0.5914694940503511</v>
      </c>
      <c r="AC97">
        <f t="shared" si="37"/>
        <v>-0.54545454545454553</v>
      </c>
      <c r="AD97">
        <f t="shared" si="38"/>
        <v>-0.29573474702517555</v>
      </c>
      <c r="AE97">
        <f t="shared" si="38"/>
        <v>-0.27272727272727276</v>
      </c>
      <c r="AF97">
        <f t="shared" si="39"/>
        <v>-0.56846201975244837</v>
      </c>
      <c r="AG97">
        <f t="shared" si="40"/>
        <v>78</v>
      </c>
    </row>
    <row r="98" spans="1:33" x14ac:dyDescent="0.3">
      <c r="A98">
        <v>7265</v>
      </c>
      <c r="B98" t="str">
        <v>Kagamigami</v>
      </c>
      <c r="C98">
        <v>0.6875</v>
      </c>
      <c r="D98">
        <v>66.6666666666666</v>
      </c>
      <c r="E98">
        <v>3.6480229999999998E-3</v>
      </c>
      <c r="F98">
        <v>6.8</v>
      </c>
      <c r="G98">
        <f t="shared" si="22"/>
        <v>9.375E-2</v>
      </c>
      <c r="H98">
        <f t="shared" si="23"/>
        <v>33.3333333333334</v>
      </c>
      <c r="I98">
        <f t="shared" si="24"/>
        <v>0.14746639365602199</v>
      </c>
      <c r="J98">
        <f t="shared" si="25"/>
        <v>2.0000000000000009</v>
      </c>
      <c r="K98">
        <f t="shared" si="26"/>
        <v>7.333333333333333</v>
      </c>
      <c r="L98">
        <f t="shared" si="27"/>
        <v>0.66666666666666596</v>
      </c>
      <c r="M98">
        <f t="shared" si="28"/>
        <v>2.4140800598158044E-2</v>
      </c>
      <c r="N98">
        <f t="shared" si="29"/>
        <v>0.7727272727272726</v>
      </c>
      <c r="O98">
        <f t="shared" si="21"/>
        <v>1.8333333333333333</v>
      </c>
      <c r="P98">
        <f t="shared" si="21"/>
        <v>0.16666666666666649</v>
      </c>
      <c r="Q98">
        <f t="shared" si="21"/>
        <v>6.0352001495395111E-3</v>
      </c>
      <c r="R98">
        <f t="shared" si="21"/>
        <v>0.19318181818181815</v>
      </c>
      <c r="T98">
        <f t="shared" si="30"/>
        <v>2.1992170183313577</v>
      </c>
      <c r="U98">
        <f t="shared" si="31"/>
        <v>0</v>
      </c>
      <c r="W98">
        <f t="shared" si="32"/>
        <v>1.8333333333333333</v>
      </c>
      <c r="X98">
        <f t="shared" si="33"/>
        <v>0</v>
      </c>
      <c r="Z98">
        <f t="shared" si="34"/>
        <v>1.1382905690909029</v>
      </c>
      <c r="AA98">
        <f t="shared" si="35"/>
        <v>1</v>
      </c>
      <c r="AB98">
        <f t="shared" si="36"/>
        <v>-0.58916669381923936</v>
      </c>
      <c r="AC98">
        <f t="shared" si="37"/>
        <v>-0.54545454545454553</v>
      </c>
      <c r="AD98">
        <f t="shared" si="38"/>
        <v>-0.29458334690961968</v>
      </c>
      <c r="AE98">
        <f t="shared" si="38"/>
        <v>-0.27272727272727276</v>
      </c>
      <c r="AF98">
        <f t="shared" si="39"/>
        <v>-0.56731061963689244</v>
      </c>
      <c r="AG98">
        <f t="shared" si="40"/>
        <v>84</v>
      </c>
    </row>
    <row r="99" spans="1:33" x14ac:dyDescent="0.3">
      <c r="A99">
        <v>1615</v>
      </c>
      <c r="B99" t="str">
        <v>Bad Ending Maker</v>
      </c>
      <c r="C99">
        <v>0.6875</v>
      </c>
      <c r="D99">
        <v>66.6666666666666</v>
      </c>
      <c r="E99">
        <v>3.1676059999999999E-3</v>
      </c>
      <c r="F99">
        <v>7</v>
      </c>
      <c r="G99">
        <f t="shared" si="22"/>
        <v>9.375E-2</v>
      </c>
      <c r="H99">
        <f t="shared" si="23"/>
        <v>33.3333333333334</v>
      </c>
      <c r="I99">
        <f t="shared" si="24"/>
        <v>0.147946810656022</v>
      </c>
      <c r="J99">
        <f t="shared" si="25"/>
        <v>1.8000000000000007</v>
      </c>
      <c r="K99">
        <f t="shared" si="26"/>
        <v>7.333333333333333</v>
      </c>
      <c r="L99">
        <f t="shared" si="27"/>
        <v>0.66666666666666596</v>
      </c>
      <c r="M99">
        <f t="shared" si="28"/>
        <v>2.0961639995013468E-2</v>
      </c>
      <c r="N99">
        <f t="shared" si="29"/>
        <v>0.79545454545454541</v>
      </c>
      <c r="O99">
        <f t="shared" si="21"/>
        <v>1.8333333333333333</v>
      </c>
      <c r="P99">
        <f t="shared" si="21"/>
        <v>0.16666666666666649</v>
      </c>
      <c r="Q99">
        <f t="shared" si="21"/>
        <v>5.240409998753367E-3</v>
      </c>
      <c r="R99">
        <f t="shared" si="21"/>
        <v>0.19886363636363635</v>
      </c>
      <c r="T99">
        <f t="shared" si="30"/>
        <v>2.2041040463623895</v>
      </c>
      <c r="U99">
        <f t="shared" si="31"/>
        <v>0</v>
      </c>
      <c r="W99">
        <f t="shared" si="32"/>
        <v>1.8333333333333333</v>
      </c>
      <c r="X99">
        <f t="shared" si="33"/>
        <v>0</v>
      </c>
      <c r="Z99">
        <f t="shared" si="34"/>
        <v>1.1408200411130989</v>
      </c>
      <c r="AA99">
        <f t="shared" si="35"/>
        <v>1</v>
      </c>
      <c r="AB99">
        <f t="shared" si="36"/>
        <v>-0.59047592075029942</v>
      </c>
      <c r="AC99">
        <f t="shared" si="37"/>
        <v>-0.54545454545454553</v>
      </c>
      <c r="AD99">
        <f t="shared" si="38"/>
        <v>-0.29523796037514971</v>
      </c>
      <c r="AE99">
        <f t="shared" si="38"/>
        <v>-0.27272727272727276</v>
      </c>
      <c r="AF99">
        <f t="shared" si="39"/>
        <v>-0.56796523310242253</v>
      </c>
      <c r="AG99">
        <f t="shared" si="40"/>
        <v>81</v>
      </c>
    </row>
    <row r="100" spans="1:33" x14ac:dyDescent="0.3">
      <c r="A100">
        <v>143</v>
      </c>
      <c r="B100" t="str">
        <v>I Became The King by Scavenging</v>
      </c>
      <c r="C100">
        <v>0.6875</v>
      </c>
      <c r="D100">
        <v>66.6666666666666</v>
      </c>
      <c r="E100">
        <v>2.386076E-3</v>
      </c>
      <c r="F100">
        <v>7.2</v>
      </c>
      <c r="G100">
        <f t="shared" si="22"/>
        <v>9.375E-2</v>
      </c>
      <c r="H100">
        <f t="shared" si="23"/>
        <v>33.3333333333334</v>
      </c>
      <c r="I100">
        <f t="shared" si="24"/>
        <v>0.148728340656022</v>
      </c>
      <c r="J100">
        <f t="shared" si="25"/>
        <v>1.6000000000000005</v>
      </c>
      <c r="K100">
        <f t="shared" si="26"/>
        <v>7.333333333333333</v>
      </c>
      <c r="L100">
        <f t="shared" si="27"/>
        <v>0.66666666666666596</v>
      </c>
      <c r="M100">
        <f t="shared" si="28"/>
        <v>1.5789863421379349E-2</v>
      </c>
      <c r="N100">
        <f t="shared" si="29"/>
        <v>0.81818181818181812</v>
      </c>
      <c r="O100">
        <f t="shared" si="21"/>
        <v>1.8333333333333333</v>
      </c>
      <c r="P100">
        <f t="shared" si="21"/>
        <v>0.16666666666666649</v>
      </c>
      <c r="Q100">
        <f t="shared" si="21"/>
        <v>3.9474658553448373E-3</v>
      </c>
      <c r="R100">
        <f t="shared" si="21"/>
        <v>0.20454545454545453</v>
      </c>
      <c r="T100">
        <f t="shared" si="30"/>
        <v>2.2084929204007993</v>
      </c>
      <c r="U100">
        <f t="shared" si="31"/>
        <v>0</v>
      </c>
      <c r="W100">
        <f t="shared" si="32"/>
        <v>1.8333333333333333</v>
      </c>
      <c r="X100">
        <f t="shared" si="33"/>
        <v>0</v>
      </c>
      <c r="Z100">
        <f t="shared" si="34"/>
        <v>1.1430916741012067</v>
      </c>
      <c r="AA100">
        <f t="shared" si="35"/>
        <v>1</v>
      </c>
      <c r="AB100">
        <f t="shared" si="36"/>
        <v>-0.59165169302981768</v>
      </c>
      <c r="AC100">
        <f t="shared" si="37"/>
        <v>-0.54545454545454553</v>
      </c>
      <c r="AD100">
        <f t="shared" si="38"/>
        <v>-0.29582584651490884</v>
      </c>
      <c r="AE100">
        <f t="shared" si="38"/>
        <v>-0.27272727272727276</v>
      </c>
      <c r="AF100">
        <f t="shared" si="39"/>
        <v>-0.56855311924218155</v>
      </c>
      <c r="AG100">
        <f t="shared" si="40"/>
        <v>77</v>
      </c>
    </row>
    <row r="101" spans="1:33" x14ac:dyDescent="0.3">
      <c r="A101">
        <v>2368</v>
      </c>
      <c r="B101" t="str">
        <v>Kyokutou Chimeratica</v>
      </c>
      <c r="C101">
        <v>0.6875</v>
      </c>
      <c r="D101">
        <v>66.6666666666666</v>
      </c>
      <c r="E101">
        <v>6.5933300000000001E-4</v>
      </c>
      <c r="F101">
        <v>7</v>
      </c>
      <c r="G101">
        <f t="shared" si="22"/>
        <v>9.375E-2</v>
      </c>
      <c r="H101">
        <f>$D$102-D101</f>
        <v>33.3333333333334</v>
      </c>
      <c r="I101">
        <f>$E$102-E101</f>
        <v>0.15045508365602198</v>
      </c>
      <c r="J101">
        <f t="shared" si="25"/>
        <v>1.8000000000000007</v>
      </c>
      <c r="K101">
        <f t="shared" si="26"/>
        <v>7.333333333333333</v>
      </c>
      <c r="L101">
        <f t="shared" si="27"/>
        <v>0.66666666666666596</v>
      </c>
      <c r="M101">
        <f t="shared" si="28"/>
        <v>4.3631376449066632E-3</v>
      </c>
      <c r="N101">
        <f t="shared" si="29"/>
        <v>0.79545454545454541</v>
      </c>
      <c r="O101">
        <f t="shared" si="21"/>
        <v>1.8333333333333333</v>
      </c>
      <c r="P101">
        <f t="shared" si="21"/>
        <v>0.16666666666666649</v>
      </c>
      <c r="Q101">
        <f t="shared" si="21"/>
        <v>1.0907844112266658E-3</v>
      </c>
      <c r="R101">
        <f t="shared" si="21"/>
        <v>0.19886363636363635</v>
      </c>
      <c r="T101">
        <f t="shared" si="30"/>
        <v>2.1999544207748625</v>
      </c>
      <c r="U101">
        <f t="shared" si="31"/>
        <v>0</v>
      </c>
      <c r="W101">
        <f t="shared" si="32"/>
        <v>1.8333333333333333</v>
      </c>
      <c r="X101">
        <f t="shared" si="33"/>
        <v>0</v>
      </c>
      <c r="Z101">
        <f t="shared" si="34"/>
        <v>1.1386722404948932</v>
      </c>
      <c r="AA101">
        <f t="shared" si="35"/>
        <v>1</v>
      </c>
      <c r="AB101">
        <f t="shared" si="36"/>
        <v>-0.58936424274507637</v>
      </c>
      <c r="AC101">
        <f t="shared" si="37"/>
        <v>-0.54545454545454553</v>
      </c>
      <c r="AD101">
        <f t="shared" si="38"/>
        <v>-0.29468212137253819</v>
      </c>
      <c r="AE101">
        <f t="shared" si="38"/>
        <v>-0.27272727272727276</v>
      </c>
      <c r="AF101">
        <f t="shared" si="39"/>
        <v>-0.56740939409981095</v>
      </c>
      <c r="AG101">
        <f t="shared" si="40"/>
        <v>83</v>
      </c>
    </row>
    <row r="102" spans="1:33" x14ac:dyDescent="0.3">
      <c r="A102" s="2" t="s">
        <v>139</v>
      </c>
      <c r="B102" s="2"/>
      <c r="C102">
        <f>MAX(C2:C101)</f>
        <v>0.78125</v>
      </c>
      <c r="D102">
        <f t="shared" ref="D102:F102" si="41">MAX(D2:D101)</f>
        <v>100</v>
      </c>
      <c r="E102">
        <f t="shared" si="41"/>
        <v>0.15111441665602199</v>
      </c>
      <c r="F102">
        <f t="shared" si="41"/>
        <v>8.8000000000000007</v>
      </c>
      <c r="R102" s="6" t="s">
        <v>140</v>
      </c>
      <c r="T102" s="3">
        <f>MAX(U2:U101)</f>
        <v>0</v>
      </c>
      <c r="U102" s="3"/>
      <c r="V102" s="6" t="s">
        <v>141</v>
      </c>
      <c r="W102" s="3">
        <f>MAX(X2:X101)</f>
        <v>0</v>
      </c>
      <c r="X102" s="3"/>
    </row>
    <row r="103" spans="1:33" x14ac:dyDescent="0.3">
      <c r="A103" s="2" t="s">
        <v>142</v>
      </c>
      <c r="B103" s="2"/>
      <c r="C103">
        <f>MIN(C2:C101)</f>
        <v>0.6875</v>
      </c>
      <c r="D103">
        <f t="shared" ref="D103:F103" si="42">MIN(D2:D101)</f>
        <v>0</v>
      </c>
      <c r="E103">
        <f t="shared" si="42"/>
        <v>5.7064699999999997E-4</v>
      </c>
      <c r="F103">
        <f t="shared" si="42"/>
        <v>0</v>
      </c>
      <c r="R103" s="7" t="s">
        <v>143</v>
      </c>
      <c r="T103">
        <f>MIN(T2:T101)</f>
        <v>1.9320348231363851</v>
      </c>
      <c r="V103" s="7" t="s">
        <v>144</v>
      </c>
      <c r="W103">
        <f>MIN(W2:W101)</f>
        <v>1.8333333333333333</v>
      </c>
    </row>
    <row r="104" spans="1:33" x14ac:dyDescent="0.3">
      <c r="A104" s="2" t="s">
        <v>145</v>
      </c>
      <c r="B104" s="2"/>
      <c r="C104">
        <f>C102-C103</f>
        <v>9.375E-2</v>
      </c>
      <c r="D104">
        <f t="shared" ref="D104:F104" si="43">D102-D103</f>
        <v>100</v>
      </c>
      <c r="E104">
        <f t="shared" si="43"/>
        <v>0.15054376965602198</v>
      </c>
      <c r="F104">
        <f t="shared" si="43"/>
        <v>8.8000000000000007</v>
      </c>
      <c r="R104" s="7" t="s">
        <v>146</v>
      </c>
      <c r="T104" s="3">
        <f>T102-T103</f>
        <v>-1.9320348231363851</v>
      </c>
      <c r="U104" s="3"/>
      <c r="V104" s="7" t="s">
        <v>146</v>
      </c>
      <c r="W104" s="3">
        <f>W102-W103</f>
        <v>-1.8333333333333333</v>
      </c>
      <c r="X104" s="3"/>
    </row>
    <row r="105" spans="1:33" x14ac:dyDescent="0.3">
      <c r="R105" s="1"/>
    </row>
  </sheetData>
  <mergeCells count="3">
    <mergeCell ref="A102:B102"/>
    <mergeCell ref="A103:B103"/>
    <mergeCell ref="A104:B1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8F36-7605-45E8-B544-2FD7CF118662}">
  <dimension ref="A1:T202"/>
  <sheetViews>
    <sheetView workbookViewId="0">
      <selection activeCell="T1" sqref="T1"/>
    </sheetView>
  </sheetViews>
  <sheetFormatPr defaultRowHeight="14.4" x14ac:dyDescent="0.3"/>
  <cols>
    <col min="1" max="1" width="5" bestFit="1" customWidth="1"/>
    <col min="8" max="8" width="12" bestFit="1" customWidth="1"/>
    <col min="10" max="11" width="12" bestFit="1" customWidth="1"/>
    <col min="16" max="16" width="12" bestFit="1" customWidth="1"/>
  </cols>
  <sheetData>
    <row r="1" spans="1:2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>
        <v>0.25</v>
      </c>
      <c r="P1" t="s">
        <v>165</v>
      </c>
      <c r="Q1" t="s">
        <v>166</v>
      </c>
      <c r="R1" t="s">
        <v>167</v>
      </c>
      <c r="S1" t="s">
        <v>117</v>
      </c>
      <c r="T1" t="s">
        <v>118</v>
      </c>
    </row>
    <row r="2" spans="1:20" x14ac:dyDescent="0.3">
      <c r="A2" cm="1">
        <f t="array" ref="A2:F101">'CONTENT FILTER BASE'!A2:F101</f>
        <v>3952</v>
      </c>
      <c r="B2" t="str">
        <v>When I Was Reincarnated in Another World, I Was a Heroine and He Was a Hero</v>
      </c>
      <c r="C2">
        <v>0.78125</v>
      </c>
      <c r="D2">
        <v>50</v>
      </c>
      <c r="E2">
        <v>8.3087579999999994E-3</v>
      </c>
      <c r="F2">
        <v>7</v>
      </c>
      <c r="G2">
        <f>C2/$C$102</f>
        <v>2.9574894467050618E-4</v>
      </c>
      <c r="H2">
        <f>D2/$D$102</f>
        <v>1.2027708276102752E-9</v>
      </c>
      <c r="I2">
        <f>E2/$E$102</f>
        <v>0.93955575478793851</v>
      </c>
      <c r="J2">
        <f>F2/$F$102</f>
        <v>2.5715775632784391E-7</v>
      </c>
      <c r="K2">
        <f>G2*$O$1</f>
        <v>7.3937236167626546E-5</v>
      </c>
      <c r="L2">
        <f t="shared" ref="L2:N17" si="0">H2*$O$1</f>
        <v>3.0069270690256879E-10</v>
      </c>
      <c r="M2">
        <f t="shared" si="0"/>
        <v>0.23488893869698463</v>
      </c>
      <c r="N2">
        <f t="shared" si="0"/>
        <v>6.4289439081960978E-8</v>
      </c>
      <c r="P2">
        <f>((K2-$K$102)^2+(L2-$L$102)^2+(M2-$M$102)^2+(N2-$N$102)^2)/0.5</f>
        <v>9.5709008718456751E-2</v>
      </c>
      <c r="Q2">
        <f>((K2-$K$103)^2+(L2-$L$103)^2+(M2-$M$103)^2+(N2-$N$103)^2)/0.5</f>
        <v>32.596707866459482</v>
      </c>
      <c r="R2">
        <f>Q2/(Q2+P2)</f>
        <v>0.99707244009875795</v>
      </c>
      <c r="S2">
        <f>R2/SUM($R$2:$R$101)</f>
        <v>1.0595426648290484E-2</v>
      </c>
      <c r="T2">
        <f>_xlfn.RANK.AVG(S2,$S$2:$S$101,0)</f>
        <v>44</v>
      </c>
    </row>
    <row r="3" spans="1:20" x14ac:dyDescent="0.3">
      <c r="A3">
        <v>3759</v>
      </c>
      <c r="B3" t="str">
        <v>A Shitty Hero Manga</v>
      </c>
      <c r="C3">
        <v>0.78125</v>
      </c>
      <c r="D3">
        <v>33.3333333333333</v>
      </c>
      <c r="E3">
        <v>1.0707838000000001E-2</v>
      </c>
      <c r="F3">
        <v>7</v>
      </c>
      <c r="G3">
        <f t="shared" ref="G3:G66" si="1">C3/$C$102</f>
        <v>2.9574894467050618E-4</v>
      </c>
      <c r="H3">
        <f t="shared" ref="H3:H66" si="2">D3/$D$102</f>
        <v>8.0184721840684931E-10</v>
      </c>
      <c r="I3">
        <f t="shared" ref="I3:I66" si="3">E3/$E$102</f>
        <v>1.2108441254682074</v>
      </c>
      <c r="J3">
        <f t="shared" ref="J3:J66" si="4">F3/$F$102</f>
        <v>2.5715775632784391E-7</v>
      </c>
      <c r="K3">
        <f t="shared" ref="K3:N66" si="5">G3*$O$1</f>
        <v>7.3937236167626546E-5</v>
      </c>
      <c r="L3">
        <f t="shared" si="0"/>
        <v>2.0046180460171233E-10</v>
      </c>
      <c r="M3">
        <f t="shared" si="0"/>
        <v>0.30271103136705185</v>
      </c>
      <c r="N3">
        <f t="shared" si="0"/>
        <v>6.4289439081960978E-8</v>
      </c>
      <c r="P3">
        <f t="shared" ref="P3:P66" si="6">((K3-$K$102)^2+(L3-$L$102)^2+(M3-$M$102)^2+(N3-$N$102)^2)/0.5</f>
        <v>0.16425483644694402</v>
      </c>
      <c r="Q3">
        <f t="shared" ref="Q3:Q66" si="7">((K3-$K$103)^2+(L3-$L$103)^2+(M3-$M$103)^2+(N3-$N$103)^2)/0.5</f>
        <v>31.510683293034607</v>
      </c>
      <c r="R3">
        <f t="shared" ref="R3:R66" si="8">Q3/(Q3+P3)</f>
        <v>0.99481435967528975</v>
      </c>
      <c r="S3">
        <f t="shared" ref="S3:S66" si="9">R3/SUM($R$2:$R$101)</f>
        <v>1.0571431074317515E-2</v>
      </c>
      <c r="T3">
        <f t="shared" ref="T3:T66" si="10">_xlfn.RANK.AVG(S3,$S$2:$S$101,0)</f>
        <v>50</v>
      </c>
    </row>
    <row r="4" spans="1:20" x14ac:dyDescent="0.3">
      <c r="A4">
        <v>7002</v>
      </c>
      <c r="B4" t="str">
        <v>37 Year Old Kindaichi Hajime Case Files</v>
      </c>
      <c r="C4">
        <v>0.78125</v>
      </c>
      <c r="D4">
        <v>16.6666666666666</v>
      </c>
      <c r="E4">
        <v>8.6927014999999996E-2</v>
      </c>
      <c r="F4">
        <v>7.9</v>
      </c>
      <c r="G4">
        <f t="shared" si="1"/>
        <v>2.9574894467050618E-4</v>
      </c>
      <c r="H4">
        <f t="shared" si="2"/>
        <v>4.0092360920342347E-10</v>
      </c>
      <c r="I4">
        <f t="shared" si="3"/>
        <v>9.8297215046806592</v>
      </c>
      <c r="J4">
        <f t="shared" si="4"/>
        <v>2.9022089642713816E-7</v>
      </c>
      <c r="K4">
        <f t="shared" si="5"/>
        <v>7.3937236167626546E-5</v>
      </c>
      <c r="L4">
        <f t="shared" si="0"/>
        <v>1.0023090230085587E-10</v>
      </c>
      <c r="M4">
        <f t="shared" si="0"/>
        <v>2.4574303761701648</v>
      </c>
      <c r="N4">
        <f t="shared" si="0"/>
        <v>7.2555224106784539E-8</v>
      </c>
      <c r="P4">
        <f t="shared" si="6"/>
        <v>11.919873426253819</v>
      </c>
      <c r="Q4">
        <f t="shared" si="7"/>
        <v>6.5854051372268687</v>
      </c>
      <c r="R4">
        <f t="shared" si="8"/>
        <v>0.35586630672087594</v>
      </c>
      <c r="S4">
        <f t="shared" si="9"/>
        <v>3.7816262869382073E-3</v>
      </c>
      <c r="T4">
        <f t="shared" si="10"/>
        <v>98</v>
      </c>
    </row>
    <row r="5" spans="1:20" x14ac:dyDescent="0.3">
      <c r="A5">
        <v>6475</v>
      </c>
      <c r="B5" t="str">
        <v>Weakest Little Monster</v>
      </c>
      <c r="C5">
        <v>0.765625</v>
      </c>
      <c r="D5">
        <v>50</v>
      </c>
      <c r="E5">
        <v>2.4444148437465299E-2</v>
      </c>
      <c r="F5">
        <v>7</v>
      </c>
      <c r="G5">
        <f t="shared" si="1"/>
        <v>2.8983396577709607E-4</v>
      </c>
      <c r="H5">
        <f t="shared" si="2"/>
        <v>1.2027708276102752E-9</v>
      </c>
      <c r="I5">
        <f t="shared" si="3"/>
        <v>2.7641484245071428</v>
      </c>
      <c r="J5">
        <f t="shared" si="4"/>
        <v>2.5715775632784391E-7</v>
      </c>
      <c r="K5">
        <f t="shared" si="5"/>
        <v>7.2458491444274018E-5</v>
      </c>
      <c r="L5">
        <f t="shared" si="0"/>
        <v>3.0069270690256879E-10</v>
      </c>
      <c r="M5">
        <f t="shared" si="0"/>
        <v>0.69103710612678571</v>
      </c>
      <c r="N5">
        <f t="shared" si="0"/>
        <v>6.4289439081960978E-8</v>
      </c>
      <c r="P5">
        <f t="shared" si="6"/>
        <v>0.91099322497032797</v>
      </c>
      <c r="Q5">
        <f t="shared" si="7"/>
        <v>25.646746984580187</v>
      </c>
      <c r="R5">
        <f t="shared" si="8"/>
        <v>0.96569763775900175</v>
      </c>
      <c r="S5">
        <f t="shared" si="9"/>
        <v>1.0262021166977038E-2</v>
      </c>
      <c r="T5">
        <f t="shared" si="10"/>
        <v>76</v>
      </c>
    </row>
    <row r="6" spans="1:20" x14ac:dyDescent="0.3">
      <c r="A6">
        <v>4302</v>
      </c>
      <c r="B6" t="str">
        <v>Kikaku Hazure no Eiyuu ni Sodaterareta, Joushiki Hazure no Mahou Kenshi</v>
      </c>
      <c r="C6">
        <v>0.765625</v>
      </c>
      <c r="D6">
        <v>50</v>
      </c>
      <c r="E6">
        <v>3.4038369999999998E-3</v>
      </c>
      <c r="F6">
        <v>7.9</v>
      </c>
      <c r="G6">
        <f t="shared" si="1"/>
        <v>2.8983396577709607E-4</v>
      </c>
      <c r="H6">
        <f t="shared" si="2"/>
        <v>1.2027708276102752E-9</v>
      </c>
      <c r="I6">
        <f t="shared" si="3"/>
        <v>0.38490646155660235</v>
      </c>
      <c r="J6">
        <f t="shared" si="4"/>
        <v>2.9022089642713816E-7</v>
      </c>
      <c r="K6">
        <f t="shared" si="5"/>
        <v>7.2458491444274018E-5</v>
      </c>
      <c r="L6">
        <f t="shared" si="0"/>
        <v>3.0069270690256879E-10</v>
      </c>
      <c r="M6">
        <f t="shared" si="0"/>
        <v>9.6226615389150588E-2</v>
      </c>
      <c r="N6">
        <f t="shared" si="0"/>
        <v>7.2555224106784539E-8</v>
      </c>
      <c r="P6">
        <f t="shared" si="6"/>
        <v>1.283022614304862E-2</v>
      </c>
      <c r="Q6">
        <f t="shared" si="7"/>
        <v>34.87434920273023</v>
      </c>
      <c r="R6">
        <f t="shared" si="8"/>
        <v>0.99963223664529233</v>
      </c>
      <c r="S6">
        <f t="shared" si="9"/>
        <v>1.0622628419648908E-2</v>
      </c>
      <c r="T6">
        <f t="shared" si="10"/>
        <v>29</v>
      </c>
    </row>
    <row r="7" spans="1:20" x14ac:dyDescent="0.3">
      <c r="A7">
        <v>7879</v>
      </c>
      <c r="B7" t="str">
        <v>Ghost Blade</v>
      </c>
      <c r="C7">
        <v>0.765625</v>
      </c>
      <c r="D7">
        <v>33.3333333333333</v>
      </c>
      <c r="E7">
        <v>2.32767847882288E-2</v>
      </c>
      <c r="F7">
        <v>0</v>
      </c>
      <c r="G7">
        <f t="shared" si="1"/>
        <v>2.8983396577709607E-4</v>
      </c>
      <c r="H7">
        <f t="shared" si="2"/>
        <v>8.0184721840684931E-10</v>
      </c>
      <c r="I7">
        <f t="shared" si="3"/>
        <v>2.6321427463335336</v>
      </c>
      <c r="J7">
        <f t="shared" si="4"/>
        <v>0</v>
      </c>
      <c r="K7">
        <f t="shared" si="5"/>
        <v>7.2458491444274018E-5</v>
      </c>
      <c r="L7">
        <f t="shared" si="0"/>
        <v>2.0046180460171233E-10</v>
      </c>
      <c r="M7">
        <f t="shared" si="0"/>
        <v>0.65803568658338341</v>
      </c>
      <c r="N7">
        <f t="shared" si="0"/>
        <v>0</v>
      </c>
      <c r="P7">
        <f t="shared" si="6"/>
        <v>0.82408013446263995</v>
      </c>
      <c r="Q7">
        <f t="shared" si="7"/>
        <v>26.121634049461601</v>
      </c>
      <c r="R7">
        <f t="shared" si="8"/>
        <v>0.96941702384142836</v>
      </c>
      <c r="S7">
        <f t="shared" si="9"/>
        <v>1.0301545358829257E-2</v>
      </c>
      <c r="T7">
        <f t="shared" si="10"/>
        <v>72</v>
      </c>
    </row>
    <row r="8" spans="1:20" x14ac:dyDescent="0.3">
      <c r="A8">
        <v>4385</v>
      </c>
      <c r="B8" t="str">
        <v>Fate Strange Fake</v>
      </c>
      <c r="C8">
        <v>0.765625</v>
      </c>
      <c r="D8">
        <v>33.3333333333333</v>
      </c>
      <c r="E8">
        <v>1.6576259999999999E-3</v>
      </c>
      <c r="F8">
        <v>7</v>
      </c>
      <c r="G8">
        <f t="shared" si="1"/>
        <v>2.8983396577709607E-4</v>
      </c>
      <c r="H8">
        <f t="shared" si="2"/>
        <v>8.0184721840684931E-10</v>
      </c>
      <c r="I8">
        <f t="shared" si="3"/>
        <v>0.18744462741436344</v>
      </c>
      <c r="J8">
        <f t="shared" si="4"/>
        <v>2.5715775632784391E-7</v>
      </c>
      <c r="K8">
        <f t="shared" si="5"/>
        <v>7.2458491444274018E-5</v>
      </c>
      <c r="L8">
        <f t="shared" si="0"/>
        <v>2.0046180460171233E-10</v>
      </c>
      <c r="M8">
        <f t="shared" si="0"/>
        <v>4.6861156853590859E-2</v>
      </c>
      <c r="N8">
        <f t="shared" si="0"/>
        <v>6.4289439081960978E-8</v>
      </c>
      <c r="P8">
        <f t="shared" si="6"/>
        <v>1.8885358773383994E-3</v>
      </c>
      <c r="Q8">
        <f t="shared" si="7"/>
        <v>35.703781128504176</v>
      </c>
      <c r="R8">
        <f t="shared" si="8"/>
        <v>0.99994710823532806</v>
      </c>
      <c r="S8">
        <f t="shared" si="9"/>
        <v>1.0625974414083901E-2</v>
      </c>
      <c r="T8">
        <f t="shared" si="10"/>
        <v>17</v>
      </c>
    </row>
    <row r="9" spans="1:20" x14ac:dyDescent="0.3">
      <c r="A9">
        <v>3575</v>
      </c>
      <c r="B9" t="str">
        <v>Overly Straightforward Classmate</v>
      </c>
      <c r="C9">
        <v>0.765625</v>
      </c>
      <c r="D9">
        <v>16.6666666666666</v>
      </c>
      <c r="E9">
        <v>3.0443129999999999E-3</v>
      </c>
      <c r="F9">
        <v>7</v>
      </c>
      <c r="G9">
        <f t="shared" si="1"/>
        <v>2.8983396577709607E-4</v>
      </c>
      <c r="H9">
        <f t="shared" si="2"/>
        <v>4.0092360920342347E-10</v>
      </c>
      <c r="I9">
        <f t="shared" si="3"/>
        <v>0.34425142705152006</v>
      </c>
      <c r="J9">
        <f t="shared" si="4"/>
        <v>2.5715775632784391E-7</v>
      </c>
      <c r="K9">
        <f t="shared" si="5"/>
        <v>7.2458491444274018E-5</v>
      </c>
      <c r="L9">
        <f t="shared" si="0"/>
        <v>1.0023090230085587E-10</v>
      </c>
      <c r="M9">
        <f t="shared" si="0"/>
        <v>8.6062856762880016E-2</v>
      </c>
      <c r="N9">
        <f t="shared" si="0"/>
        <v>6.4289439081960978E-8</v>
      </c>
      <c r="P9">
        <f t="shared" si="6"/>
        <v>9.7805894994354124E-3</v>
      </c>
      <c r="Q9">
        <f t="shared" si="7"/>
        <v>35.044322461906795</v>
      </c>
      <c r="R9">
        <f t="shared" si="8"/>
        <v>0.99972098588615743</v>
      </c>
      <c r="S9">
        <f t="shared" si="9"/>
        <v>1.0623571516693677E-2</v>
      </c>
      <c r="T9">
        <f t="shared" si="10"/>
        <v>27</v>
      </c>
    </row>
    <row r="10" spans="1:20" x14ac:dyDescent="0.3">
      <c r="A10">
        <v>7173</v>
      </c>
      <c r="B10" t="str">
        <v>Genocide Online</v>
      </c>
      <c r="C10">
        <v>0.75</v>
      </c>
      <c r="D10">
        <v>50</v>
      </c>
      <c r="E10">
        <v>2.4161563E-2</v>
      </c>
      <c r="F10">
        <v>7</v>
      </c>
      <c r="G10">
        <f t="shared" si="1"/>
        <v>2.8391898688368591E-4</v>
      </c>
      <c r="H10">
        <f t="shared" si="2"/>
        <v>1.2027708276102752E-9</v>
      </c>
      <c r="I10">
        <f t="shared" si="3"/>
        <v>2.7321936156187641</v>
      </c>
      <c r="J10">
        <f t="shared" si="4"/>
        <v>2.5715775632784391E-7</v>
      </c>
      <c r="K10">
        <f t="shared" si="5"/>
        <v>7.0979746720921478E-5</v>
      </c>
      <c r="L10">
        <f t="shared" si="0"/>
        <v>3.0069270690256879E-10</v>
      </c>
      <c r="M10">
        <f t="shared" si="0"/>
        <v>0.68304840390469101</v>
      </c>
      <c r="N10">
        <f t="shared" si="0"/>
        <v>6.4289439081960978E-8</v>
      </c>
      <c r="P10">
        <f t="shared" si="6"/>
        <v>0.88955440683495712</v>
      </c>
      <c r="Q10">
        <f t="shared" si="7"/>
        <v>25.761303957339791</v>
      </c>
      <c r="R10">
        <f t="shared" si="8"/>
        <v>0.96662192284092674</v>
      </c>
      <c r="S10">
        <f t="shared" si="9"/>
        <v>1.0271843116109113E-2</v>
      </c>
      <c r="T10">
        <f t="shared" si="10"/>
        <v>75</v>
      </c>
    </row>
    <row r="11" spans="1:20" x14ac:dyDescent="0.3">
      <c r="A11">
        <v>5336</v>
      </c>
      <c r="B11" t="str">
        <v>Kawarimonono Kanojo ni Mousukoshi Dake Tsukiau Hanashi</v>
      </c>
      <c r="C11">
        <v>0.75</v>
      </c>
      <c r="D11">
        <v>33.3333333333333</v>
      </c>
      <c r="E11">
        <v>2.121993E-3</v>
      </c>
      <c r="F11">
        <v>7.39</v>
      </c>
      <c r="G11">
        <f t="shared" si="1"/>
        <v>2.8391898688368591E-4</v>
      </c>
      <c r="H11">
        <f t="shared" si="2"/>
        <v>8.0184721840684931E-10</v>
      </c>
      <c r="I11">
        <f t="shared" si="3"/>
        <v>0.23995532602703343</v>
      </c>
      <c r="J11">
        <f t="shared" si="4"/>
        <v>2.7148511703753809E-7</v>
      </c>
      <c r="K11">
        <f t="shared" si="5"/>
        <v>7.0979746720921478E-5</v>
      </c>
      <c r="L11">
        <f t="shared" si="0"/>
        <v>2.0046180460171233E-10</v>
      </c>
      <c r="M11">
        <f t="shared" si="0"/>
        <v>5.9988831506758357E-2</v>
      </c>
      <c r="N11">
        <f t="shared" si="0"/>
        <v>6.7871279259384523E-8</v>
      </c>
      <c r="P11">
        <f t="shared" si="6"/>
        <v>3.8468057400842096E-3</v>
      </c>
      <c r="Q11">
        <f t="shared" si="7"/>
        <v>35.482260234126272</v>
      </c>
      <c r="R11">
        <f t="shared" si="8"/>
        <v>0.99989159685124773</v>
      </c>
      <c r="S11">
        <f t="shared" si="9"/>
        <v>1.0625384520336451E-2</v>
      </c>
      <c r="T11">
        <f t="shared" si="10"/>
        <v>22</v>
      </c>
    </row>
    <row r="12" spans="1:20" x14ac:dyDescent="0.3">
      <c r="A12">
        <v>8294</v>
      </c>
      <c r="B12" t="str">
        <v>Baroque Night</v>
      </c>
      <c r="C12">
        <v>0.75</v>
      </c>
      <c r="D12">
        <v>33.3333333333333</v>
      </c>
      <c r="E12">
        <v>7.1498000000000004E-4</v>
      </c>
      <c r="F12">
        <v>6.54</v>
      </c>
      <c r="G12">
        <f t="shared" si="1"/>
        <v>2.8391898688368591E-4</v>
      </c>
      <c r="H12">
        <f t="shared" si="2"/>
        <v>8.0184721840684931E-10</v>
      </c>
      <c r="I12">
        <f t="shared" si="3"/>
        <v>8.085005888464683E-2</v>
      </c>
      <c r="J12">
        <f t="shared" si="4"/>
        <v>2.4025881805487133E-7</v>
      </c>
      <c r="K12">
        <f t="shared" si="5"/>
        <v>7.0979746720921478E-5</v>
      </c>
      <c r="L12">
        <f t="shared" si="0"/>
        <v>2.0046180460171233E-10</v>
      </c>
      <c r="M12">
        <f t="shared" si="0"/>
        <v>2.0212514721161708E-2</v>
      </c>
      <c r="N12">
        <f t="shared" si="0"/>
        <v>6.0064704513717833E-8</v>
      </c>
      <c r="P12">
        <f t="shared" si="6"/>
        <v>3.3297766007067736E-5</v>
      </c>
      <c r="Q12">
        <f t="shared" si="7"/>
        <v>36.155579445293704</v>
      </c>
      <c r="R12">
        <f t="shared" si="8"/>
        <v>0.99999907904296226</v>
      </c>
      <c r="S12">
        <f t="shared" si="9"/>
        <v>1.0626526683766619E-2</v>
      </c>
      <c r="T12">
        <f t="shared" si="10"/>
        <v>4</v>
      </c>
    </row>
    <row r="13" spans="1:20" x14ac:dyDescent="0.3">
      <c r="A13">
        <v>4767</v>
      </c>
      <c r="B13" t="str">
        <v>My Bestfriend Girlfriend</v>
      </c>
      <c r="C13">
        <v>0.75</v>
      </c>
      <c r="D13">
        <v>16.6666666666666</v>
      </c>
      <c r="E13">
        <v>3.6060509999999997E-2</v>
      </c>
      <c r="F13">
        <v>7</v>
      </c>
      <c r="G13">
        <f t="shared" si="1"/>
        <v>2.8391898688368591E-4</v>
      </c>
      <c r="H13">
        <f t="shared" si="2"/>
        <v>4.0092360920342347E-10</v>
      </c>
      <c r="I13">
        <f t="shared" si="3"/>
        <v>4.077728547526358</v>
      </c>
      <c r="J13">
        <f t="shared" si="4"/>
        <v>2.5715775632784391E-7</v>
      </c>
      <c r="K13">
        <f t="shared" si="5"/>
        <v>7.0979746720921478E-5</v>
      </c>
      <c r="L13">
        <f t="shared" si="0"/>
        <v>1.0023090230085587E-10</v>
      </c>
      <c r="M13">
        <f t="shared" si="0"/>
        <v>1.0194321368815895</v>
      </c>
      <c r="N13">
        <f t="shared" si="0"/>
        <v>6.4289439081960978E-8</v>
      </c>
      <c r="P13">
        <f t="shared" si="6"/>
        <v>2.013221467646332</v>
      </c>
      <c r="Q13">
        <f t="shared" si="7"/>
        <v>21.158537547365448</v>
      </c>
      <c r="R13">
        <f t="shared" si="8"/>
        <v>0.91311745188002036</v>
      </c>
      <c r="S13">
        <f t="shared" si="9"/>
        <v>9.7032759041162514E-3</v>
      </c>
      <c r="T13">
        <f t="shared" si="10"/>
        <v>88</v>
      </c>
    </row>
    <row r="14" spans="1:20" x14ac:dyDescent="0.3">
      <c r="A14">
        <v>5208</v>
      </c>
      <c r="B14" t="str">
        <v>Ore no Imouto ga Konna ni Kawaii Wake ga Nai â€“ Ayase IF</v>
      </c>
      <c r="C14">
        <v>0.75</v>
      </c>
      <c r="D14">
        <v>16.6666666666666</v>
      </c>
      <c r="E14">
        <v>4.6770539999999999E-3</v>
      </c>
      <c r="F14">
        <v>7</v>
      </c>
      <c r="G14">
        <f t="shared" si="1"/>
        <v>2.8391898688368591E-4</v>
      </c>
      <c r="H14">
        <f t="shared" si="2"/>
        <v>4.0092360920342347E-10</v>
      </c>
      <c r="I14">
        <f t="shared" si="3"/>
        <v>0.528882054472395</v>
      </c>
      <c r="J14">
        <f t="shared" si="4"/>
        <v>2.5715775632784391E-7</v>
      </c>
      <c r="K14">
        <f t="shared" si="5"/>
        <v>7.0979746720921478E-5</v>
      </c>
      <c r="L14">
        <f t="shared" si="0"/>
        <v>1.0023090230085587E-10</v>
      </c>
      <c r="M14">
        <f t="shared" si="0"/>
        <v>0.13222051361809875</v>
      </c>
      <c r="N14">
        <f t="shared" si="0"/>
        <v>6.4289439081960978E-8</v>
      </c>
      <c r="P14">
        <f t="shared" si="6"/>
        <v>2.6952986347167165E-2</v>
      </c>
      <c r="Q14">
        <f t="shared" si="7"/>
        <v>34.275729302281377</v>
      </c>
      <c r="R14">
        <f t="shared" si="8"/>
        <v>0.99921426009428704</v>
      </c>
      <c r="S14">
        <f t="shared" si="9"/>
        <v>1.06181867765859E-2</v>
      </c>
      <c r="T14">
        <f t="shared" si="10"/>
        <v>36</v>
      </c>
    </row>
    <row r="15" spans="1:20" x14ac:dyDescent="0.3">
      <c r="A15">
        <v>1745</v>
      </c>
      <c r="B15" t="str">
        <v>Child of Light</v>
      </c>
      <c r="C15">
        <v>0.734375</v>
      </c>
      <c r="D15">
        <v>83.3333333333333</v>
      </c>
      <c r="E15">
        <v>4.3725115815194698E-2</v>
      </c>
      <c r="F15">
        <v>7</v>
      </c>
      <c r="G15">
        <f t="shared" si="1"/>
        <v>2.780040079902758E-4</v>
      </c>
      <c r="H15">
        <f t="shared" si="2"/>
        <v>2.0046180460171244E-9</v>
      </c>
      <c r="I15">
        <f t="shared" si="3"/>
        <v>4.9444434647073949</v>
      </c>
      <c r="J15">
        <f t="shared" si="4"/>
        <v>2.5715775632784391E-7</v>
      </c>
      <c r="K15">
        <f t="shared" si="5"/>
        <v>6.9501001997568951E-5</v>
      </c>
      <c r="L15">
        <f t="shared" si="0"/>
        <v>5.0115451150428109E-10</v>
      </c>
      <c r="M15">
        <f t="shared" si="0"/>
        <v>1.2361108661768487</v>
      </c>
      <c r="N15">
        <f t="shared" si="0"/>
        <v>6.4289439081960978E-8</v>
      </c>
      <c r="P15">
        <f t="shared" si="6"/>
        <v>2.976695820008568</v>
      </c>
      <c r="Q15">
        <f t="shared" si="7"/>
        <v>18.433378335775746</v>
      </c>
      <c r="R15">
        <f t="shared" si="8"/>
        <v>0.86096751471529298</v>
      </c>
      <c r="S15">
        <f t="shared" si="9"/>
        <v>9.1491026949088051E-3</v>
      </c>
      <c r="T15">
        <f t="shared" si="10"/>
        <v>91</v>
      </c>
    </row>
    <row r="16" spans="1:20" x14ac:dyDescent="0.3">
      <c r="A16">
        <v>7012</v>
      </c>
      <c r="B16" t="str">
        <v>The Holy Knightâ€™s Dark Road</v>
      </c>
      <c r="C16">
        <v>0.734375</v>
      </c>
      <c r="D16">
        <v>83.3333333333333</v>
      </c>
      <c r="E16">
        <v>1.0239209999999999E-3</v>
      </c>
      <c r="F16">
        <v>7.9</v>
      </c>
      <c r="G16">
        <f t="shared" si="1"/>
        <v>2.780040079902758E-4</v>
      </c>
      <c r="H16">
        <f t="shared" si="2"/>
        <v>2.0046180460171244E-9</v>
      </c>
      <c r="I16">
        <f t="shared" si="3"/>
        <v>0.1157851592257496</v>
      </c>
      <c r="J16">
        <f t="shared" si="4"/>
        <v>2.9022089642713816E-7</v>
      </c>
      <c r="K16">
        <f t="shared" si="5"/>
        <v>6.9501001997568951E-5</v>
      </c>
      <c r="L16">
        <f t="shared" si="0"/>
        <v>5.0115451150428109E-10</v>
      </c>
      <c r="M16">
        <f t="shared" si="0"/>
        <v>2.89462898064374E-2</v>
      </c>
      <c r="N16">
        <f t="shared" si="0"/>
        <v>7.2555224106784539E-8</v>
      </c>
      <c r="P16">
        <f t="shared" si="6"/>
        <v>3.2840107946910044E-4</v>
      </c>
      <c r="Q16">
        <f t="shared" si="7"/>
        <v>36.007194998872755</v>
      </c>
      <c r="R16">
        <f t="shared" si="8"/>
        <v>0.99999087965379285</v>
      </c>
      <c r="S16">
        <f t="shared" si="9"/>
        <v>1.0626439552658575E-2</v>
      </c>
      <c r="T16">
        <f t="shared" si="10"/>
        <v>8</v>
      </c>
    </row>
    <row r="17" spans="1:20" x14ac:dyDescent="0.3">
      <c r="A17">
        <v>5250</v>
      </c>
      <c r="B17" t="str">
        <v>Saikyou no Shokugyou wa Yuusha demo Kenja demo naku Kanteishi (Kari) rashii desu yo?</v>
      </c>
      <c r="C17">
        <v>0.734375</v>
      </c>
      <c r="D17">
        <v>66.6666666666666</v>
      </c>
      <c r="E17">
        <v>1.5786102999999999E-2</v>
      </c>
      <c r="F17">
        <v>7.8</v>
      </c>
      <c r="G17">
        <f t="shared" si="1"/>
        <v>2.780040079902758E-4</v>
      </c>
      <c r="H17">
        <f t="shared" si="2"/>
        <v>1.6036944368136986E-9</v>
      </c>
      <c r="I17">
        <f t="shared" si="3"/>
        <v>1.7850951874305572</v>
      </c>
      <c r="J17">
        <f t="shared" si="4"/>
        <v>2.8654721419388323E-7</v>
      </c>
      <c r="K17">
        <f t="shared" si="5"/>
        <v>6.9501001997568951E-5</v>
      </c>
      <c r="L17">
        <f t="shared" si="0"/>
        <v>4.0092360920342466E-10</v>
      </c>
      <c r="M17">
        <f t="shared" si="0"/>
        <v>0.44627379685763929</v>
      </c>
      <c r="N17">
        <f t="shared" si="0"/>
        <v>7.1636803548470809E-8</v>
      </c>
      <c r="P17">
        <f t="shared" si="6"/>
        <v>0.37004356138886985</v>
      </c>
      <c r="Q17">
        <f t="shared" si="7"/>
        <v>29.272529149112071</v>
      </c>
      <c r="R17">
        <f t="shared" si="8"/>
        <v>0.98751648296513139</v>
      </c>
      <c r="S17">
        <f t="shared" si="9"/>
        <v>1.04938799213009E-2</v>
      </c>
      <c r="T17">
        <f t="shared" si="10"/>
        <v>57</v>
      </c>
    </row>
    <row r="18" spans="1:20" x14ac:dyDescent="0.3">
      <c r="A18">
        <v>1857</v>
      </c>
      <c r="B18" t="str">
        <v>Eiyuu Sagi â€“ Deshi ga Saikyou Dakaratte Shishou Made Tsuyoi to Omouna yo!?</v>
      </c>
      <c r="C18">
        <v>0.734375</v>
      </c>
      <c r="D18">
        <v>50</v>
      </c>
      <c r="E18">
        <v>8.3573099999999997E-3</v>
      </c>
      <c r="F18">
        <v>7</v>
      </c>
      <c r="G18">
        <f t="shared" si="1"/>
        <v>2.780040079902758E-4</v>
      </c>
      <c r="H18">
        <f t="shared" si="2"/>
        <v>1.2027708276102752E-9</v>
      </c>
      <c r="I18">
        <f t="shared" si="3"/>
        <v>0.94504602312966479</v>
      </c>
      <c r="J18">
        <f t="shared" si="4"/>
        <v>2.5715775632784391E-7</v>
      </c>
      <c r="K18">
        <f t="shared" si="5"/>
        <v>6.9501001997568951E-5</v>
      </c>
      <c r="L18">
        <f t="shared" si="5"/>
        <v>3.0069270690256879E-10</v>
      </c>
      <c r="M18">
        <f t="shared" si="5"/>
        <v>0.2362615057824162</v>
      </c>
      <c r="N18">
        <f t="shared" si="5"/>
        <v>6.4289439081960978E-8</v>
      </c>
      <c r="P18">
        <f t="shared" si="6"/>
        <v>9.6913809597316103E-2</v>
      </c>
      <c r="Q18">
        <f t="shared" si="7"/>
        <v>32.574546751345935</v>
      </c>
      <c r="R18">
        <f t="shared" si="8"/>
        <v>0.99703368603872056</v>
      </c>
      <c r="S18">
        <f t="shared" si="9"/>
        <v>1.0595014826858123E-2</v>
      </c>
      <c r="T18">
        <f t="shared" si="10"/>
        <v>45</v>
      </c>
    </row>
    <row r="19" spans="1:20" x14ac:dyDescent="0.3">
      <c r="A19">
        <v>4275</v>
      </c>
      <c r="B19" t="str">
        <v>Alma (Shinji Mito)</v>
      </c>
      <c r="C19">
        <v>0.734375</v>
      </c>
      <c r="D19">
        <v>33.3333333333333</v>
      </c>
      <c r="E19">
        <v>3.9582769999999996E-3</v>
      </c>
      <c r="F19">
        <v>7</v>
      </c>
      <c r="G19">
        <f t="shared" si="1"/>
        <v>2.780040079902758E-4</v>
      </c>
      <c r="H19">
        <f t="shared" si="2"/>
        <v>8.0184721840684931E-10</v>
      </c>
      <c r="I19">
        <f t="shared" si="3"/>
        <v>0.44760263018789775</v>
      </c>
      <c r="J19">
        <f t="shared" si="4"/>
        <v>2.5715775632784391E-7</v>
      </c>
      <c r="K19">
        <f t="shared" si="5"/>
        <v>6.9501001997568951E-5</v>
      </c>
      <c r="L19">
        <f t="shared" si="5"/>
        <v>2.0046180460171233E-10</v>
      </c>
      <c r="M19">
        <f t="shared" si="5"/>
        <v>0.11190065754697444</v>
      </c>
      <c r="N19">
        <f t="shared" si="5"/>
        <v>6.4289439081960978E-8</v>
      </c>
      <c r="P19">
        <f t="shared" si="6"/>
        <v>1.8343189318313705E-2</v>
      </c>
      <c r="Q19">
        <f t="shared" si="7"/>
        <v>34.613034876709783</v>
      </c>
      <c r="R19">
        <f t="shared" si="8"/>
        <v>0.9994703303667748</v>
      </c>
      <c r="S19">
        <f t="shared" si="9"/>
        <v>1.0620907916675464E-2</v>
      </c>
      <c r="T19">
        <f t="shared" si="10"/>
        <v>33</v>
      </c>
    </row>
    <row r="20" spans="1:20" x14ac:dyDescent="0.3">
      <c r="A20">
        <v>6067</v>
      </c>
      <c r="B20" t="str">
        <v>Pashiri na Boku to Koisuru Banchou-san</v>
      </c>
      <c r="C20">
        <v>0.734375</v>
      </c>
      <c r="D20">
        <v>16.6666666666666</v>
      </c>
      <c r="E20">
        <v>3.4691881000000001E-2</v>
      </c>
      <c r="F20">
        <v>8</v>
      </c>
      <c r="G20">
        <f t="shared" si="1"/>
        <v>2.780040079902758E-4</v>
      </c>
      <c r="H20">
        <f t="shared" si="2"/>
        <v>4.0092360920342347E-10</v>
      </c>
      <c r="I20">
        <f t="shared" si="3"/>
        <v>3.92296374957224</v>
      </c>
      <c r="J20">
        <f t="shared" si="4"/>
        <v>2.9389457866039303E-7</v>
      </c>
      <c r="K20">
        <f t="shared" si="5"/>
        <v>6.9501001997568951E-5</v>
      </c>
      <c r="L20">
        <f t="shared" si="5"/>
        <v>1.0023090230085587E-10</v>
      </c>
      <c r="M20">
        <f t="shared" si="5"/>
        <v>0.98074093739306001</v>
      </c>
      <c r="N20">
        <f t="shared" si="5"/>
        <v>7.3473644665098256E-8</v>
      </c>
      <c r="P20">
        <f t="shared" si="6"/>
        <v>1.8609399757123637</v>
      </c>
      <c r="Q20">
        <f t="shared" si="7"/>
        <v>21.664916264214025</v>
      </c>
      <c r="R20">
        <f t="shared" si="8"/>
        <v>0.92089809795938016</v>
      </c>
      <c r="S20">
        <f t="shared" si="9"/>
        <v>9.7859572234414542E-3</v>
      </c>
      <c r="T20">
        <f t="shared" si="10"/>
        <v>86</v>
      </c>
    </row>
    <row r="21" spans="1:20" x14ac:dyDescent="0.3">
      <c r="A21">
        <v>5859</v>
      </c>
      <c r="B21" t="str">
        <v>Medusa-san Mitsumenaide</v>
      </c>
      <c r="C21">
        <v>0.734375</v>
      </c>
      <c r="D21">
        <v>16.6666666666666</v>
      </c>
      <c r="E21">
        <v>1.1475280000000001E-3</v>
      </c>
      <c r="F21">
        <v>7.55</v>
      </c>
      <c r="G21">
        <f t="shared" si="1"/>
        <v>2.780040079902758E-4</v>
      </c>
      <c r="H21">
        <f t="shared" si="2"/>
        <v>4.0092360920342347E-10</v>
      </c>
      <c r="I21">
        <f t="shared" si="3"/>
        <v>0.12976265961534728</v>
      </c>
      <c r="J21">
        <f t="shared" si="4"/>
        <v>2.7736300861074596E-7</v>
      </c>
      <c r="K21">
        <f t="shared" si="5"/>
        <v>6.9501001997568951E-5</v>
      </c>
      <c r="L21">
        <f t="shared" si="5"/>
        <v>1.0023090230085587E-10</v>
      </c>
      <c r="M21">
        <f t="shared" si="5"/>
        <v>3.2440664903836819E-2</v>
      </c>
      <c r="N21">
        <f t="shared" si="5"/>
        <v>6.9340752152686489E-8</v>
      </c>
      <c r="P21">
        <f t="shared" si="6"/>
        <v>5.3193113347564278E-4</v>
      </c>
      <c r="Q21">
        <f t="shared" si="7"/>
        <v>35.947911982594256</v>
      </c>
      <c r="R21">
        <f t="shared" si="8"/>
        <v>0.99998520294411775</v>
      </c>
      <c r="S21">
        <f t="shared" si="9"/>
        <v>1.0626379228896182E-2</v>
      </c>
      <c r="T21">
        <f t="shared" si="10"/>
        <v>12</v>
      </c>
    </row>
    <row r="22" spans="1:20" x14ac:dyDescent="0.3">
      <c r="A22">
        <v>3219</v>
      </c>
      <c r="B22" t="str">
        <v>The Sheep Princess in Wolfâ€™s Clothing</v>
      </c>
      <c r="C22">
        <v>0.734375</v>
      </c>
      <c r="D22">
        <v>16.6666666666666</v>
      </c>
      <c r="E22">
        <v>9.846290000000001E-4</v>
      </c>
      <c r="F22">
        <v>7</v>
      </c>
      <c r="G22">
        <f t="shared" si="1"/>
        <v>2.780040079902758E-4</v>
      </c>
      <c r="H22">
        <f t="shared" si="2"/>
        <v>4.0092360920342347E-10</v>
      </c>
      <c r="I22">
        <f t="shared" si="3"/>
        <v>0.11134201324446967</v>
      </c>
      <c r="J22">
        <f t="shared" si="4"/>
        <v>2.5715775632784391E-7</v>
      </c>
      <c r="K22">
        <f t="shared" si="5"/>
        <v>6.9501001997568951E-5</v>
      </c>
      <c r="L22">
        <f t="shared" si="5"/>
        <v>1.0023090230085587E-10</v>
      </c>
      <c r="M22">
        <f t="shared" si="5"/>
        <v>2.7835503311117418E-2</v>
      </c>
      <c r="N22">
        <f t="shared" si="5"/>
        <v>6.4289439081960978E-8</v>
      </c>
      <c r="P22">
        <f t="shared" si="6"/>
        <v>2.7393396656619673E-4</v>
      </c>
      <c r="Q22">
        <f t="shared" si="7"/>
        <v>36.026050022148709</v>
      </c>
      <c r="R22">
        <f t="shared" si="8"/>
        <v>0.9999923962831484</v>
      </c>
      <c r="S22">
        <f t="shared" si="9"/>
        <v>1.0626455669175734E-2</v>
      </c>
      <c r="T22">
        <f t="shared" si="10"/>
        <v>7</v>
      </c>
    </row>
    <row r="23" spans="1:20" x14ac:dyDescent="0.3">
      <c r="A23">
        <v>5434</v>
      </c>
      <c r="B23" t="str">
        <v>Yandere x Stalker</v>
      </c>
      <c r="C23">
        <v>0.734375</v>
      </c>
      <c r="D23">
        <v>0</v>
      </c>
      <c r="E23">
        <v>2.6863171309583201E-2</v>
      </c>
      <c r="F23">
        <v>7</v>
      </c>
      <c r="G23">
        <f t="shared" si="1"/>
        <v>2.780040079902758E-4</v>
      </c>
      <c r="H23">
        <f t="shared" si="2"/>
        <v>0</v>
      </c>
      <c r="I23">
        <f t="shared" si="3"/>
        <v>3.0376919385271712</v>
      </c>
      <c r="J23">
        <f t="shared" si="4"/>
        <v>2.5715775632784391E-7</v>
      </c>
      <c r="K23">
        <f t="shared" si="5"/>
        <v>6.9501001997568951E-5</v>
      </c>
      <c r="L23">
        <f t="shared" si="5"/>
        <v>0</v>
      </c>
      <c r="M23">
        <f t="shared" si="5"/>
        <v>0.75942298463179281</v>
      </c>
      <c r="N23">
        <f t="shared" si="5"/>
        <v>6.4289439081960978E-8</v>
      </c>
      <c r="P23">
        <f t="shared" si="6"/>
        <v>1.1049623372799744</v>
      </c>
      <c r="Q23">
        <f t="shared" si="7"/>
        <v>24.67654807931288</v>
      </c>
      <c r="R23">
        <f t="shared" si="8"/>
        <v>0.95714128771257612</v>
      </c>
      <c r="S23">
        <f t="shared" si="9"/>
        <v>1.0171096801155613E-2</v>
      </c>
      <c r="T23">
        <f t="shared" si="10"/>
        <v>77</v>
      </c>
    </row>
    <row r="24" spans="1:20" x14ac:dyDescent="0.3">
      <c r="A24">
        <v>7019</v>
      </c>
      <c r="B24" t="str">
        <v>Tokushu Seiheki Kyoushitsu e Youkoso</v>
      </c>
      <c r="C24">
        <v>0.734375</v>
      </c>
      <c r="D24">
        <v>0</v>
      </c>
      <c r="E24">
        <v>2.0215800157771802E-2</v>
      </c>
      <c r="F24">
        <v>7</v>
      </c>
      <c r="G24">
        <f t="shared" si="1"/>
        <v>2.780040079902758E-4</v>
      </c>
      <c r="H24">
        <f t="shared" si="2"/>
        <v>0</v>
      </c>
      <c r="I24">
        <f t="shared" si="3"/>
        <v>2.2860060885005211</v>
      </c>
      <c r="J24">
        <f t="shared" si="4"/>
        <v>2.5715775632784391E-7</v>
      </c>
      <c r="K24">
        <f t="shared" si="5"/>
        <v>6.9501001997568951E-5</v>
      </c>
      <c r="L24">
        <f t="shared" si="5"/>
        <v>0</v>
      </c>
      <c r="M24">
        <f t="shared" si="5"/>
        <v>0.57150152212513028</v>
      </c>
      <c r="N24">
        <f t="shared" si="5"/>
        <v>6.4289439081960978E-8</v>
      </c>
      <c r="P24">
        <f t="shared" si="6"/>
        <v>0.61687013523112166</v>
      </c>
      <c r="Q24">
        <f t="shared" si="7"/>
        <v>27.38753968329058</v>
      </c>
      <c r="R24">
        <f t="shared" si="8"/>
        <v>0.97797239294708749</v>
      </c>
      <c r="S24">
        <f t="shared" si="9"/>
        <v>1.039245930064785E-2</v>
      </c>
      <c r="T24">
        <f t="shared" si="10"/>
        <v>65</v>
      </c>
    </row>
    <row r="25" spans="1:20" x14ac:dyDescent="0.3">
      <c r="A25">
        <v>768</v>
      </c>
      <c r="B25" t="str">
        <v>Kusuriya no Hitorigoto</v>
      </c>
      <c r="C25">
        <v>0.734375</v>
      </c>
      <c r="D25">
        <v>0</v>
      </c>
      <c r="E25">
        <v>1.116667E-3</v>
      </c>
      <c r="F25">
        <v>8.2100000000000009</v>
      </c>
      <c r="G25">
        <f t="shared" si="1"/>
        <v>2.780040079902758E-4</v>
      </c>
      <c r="H25">
        <f t="shared" si="2"/>
        <v>0</v>
      </c>
      <c r="I25">
        <f t="shared" si="3"/>
        <v>0.12627289253481483</v>
      </c>
      <c r="J25">
        <f t="shared" si="4"/>
        <v>3.0160931135022838E-7</v>
      </c>
      <c r="K25">
        <f t="shared" si="5"/>
        <v>6.9501001997568951E-5</v>
      </c>
      <c r="L25">
        <f t="shared" si="5"/>
        <v>0</v>
      </c>
      <c r="M25">
        <f t="shared" si="5"/>
        <v>3.1568223133703707E-2</v>
      </c>
      <c r="N25">
        <f t="shared" si="5"/>
        <v>7.5402327837557095E-8</v>
      </c>
      <c r="P25">
        <f t="shared" si="6"/>
        <v>4.7654075021288955E-4</v>
      </c>
      <c r="Q25">
        <f t="shared" si="7"/>
        <v>35.96270861763324</v>
      </c>
      <c r="R25">
        <f t="shared" si="8"/>
        <v>0.99998674920621977</v>
      </c>
      <c r="S25">
        <f t="shared" si="9"/>
        <v>1.0626395660306801E-2</v>
      </c>
      <c r="T25">
        <f t="shared" si="10"/>
        <v>10</v>
      </c>
    </row>
    <row r="26" spans="1:20" x14ac:dyDescent="0.3">
      <c r="A26">
        <v>4521</v>
      </c>
      <c r="B26" t="str">
        <v>Ankoku Kishi no Ore desu Ga Saikyou no Seikishi wo Mezashimasu</v>
      </c>
      <c r="C26">
        <v>0.71875</v>
      </c>
      <c r="D26">
        <v>83.3333333333333</v>
      </c>
      <c r="E26">
        <v>5.0733982278356397E-2</v>
      </c>
      <c r="F26">
        <v>7.89</v>
      </c>
      <c r="G26">
        <f t="shared" si="1"/>
        <v>2.7208902909686569E-4</v>
      </c>
      <c r="H26">
        <f t="shared" si="2"/>
        <v>2.0046180460171244E-9</v>
      </c>
      <c r="I26">
        <f t="shared" si="3"/>
        <v>5.7370072654588142</v>
      </c>
      <c r="J26">
        <f t="shared" si="4"/>
        <v>2.8985352820381265E-7</v>
      </c>
      <c r="K26">
        <f t="shared" si="5"/>
        <v>6.8022257274216424E-5</v>
      </c>
      <c r="L26">
        <f t="shared" si="5"/>
        <v>5.0115451150428109E-10</v>
      </c>
      <c r="M26">
        <f t="shared" si="5"/>
        <v>1.4342518163647036</v>
      </c>
      <c r="N26">
        <f t="shared" si="5"/>
        <v>7.2463382050953162E-8</v>
      </c>
      <c r="P26">
        <f t="shared" si="6"/>
        <v>4.0221264090952227</v>
      </c>
      <c r="Q26">
        <f t="shared" si="7"/>
        <v>16.105753518674586</v>
      </c>
      <c r="R26">
        <f t="shared" si="8"/>
        <v>0.80017138300064983</v>
      </c>
      <c r="S26">
        <f t="shared" si="9"/>
        <v>8.5030503839869376E-3</v>
      </c>
      <c r="T26">
        <f t="shared" si="10"/>
        <v>93</v>
      </c>
    </row>
    <row r="27" spans="1:20" x14ac:dyDescent="0.3">
      <c r="A27">
        <v>5636</v>
      </c>
      <c r="B27" t="str">
        <v>Seven Knights: Alkaid</v>
      </c>
      <c r="C27">
        <v>0.71875</v>
      </c>
      <c r="D27">
        <v>83.3333333333333</v>
      </c>
      <c r="E27">
        <v>1.6644106987070199E-2</v>
      </c>
      <c r="F27">
        <v>7</v>
      </c>
      <c r="G27">
        <f t="shared" si="1"/>
        <v>2.7208902909686569E-4</v>
      </c>
      <c r="H27">
        <f t="shared" si="2"/>
        <v>2.0046180460171244E-9</v>
      </c>
      <c r="I27">
        <f t="shared" si="3"/>
        <v>1.8821184228747478</v>
      </c>
      <c r="J27">
        <f t="shared" si="4"/>
        <v>2.5715775632784391E-7</v>
      </c>
      <c r="K27">
        <f t="shared" si="5"/>
        <v>6.8022257274216424E-5</v>
      </c>
      <c r="L27">
        <f t="shared" si="5"/>
        <v>5.0115451150428109E-10</v>
      </c>
      <c r="M27">
        <f t="shared" si="5"/>
        <v>0.47052960571868696</v>
      </c>
      <c r="N27">
        <f t="shared" si="5"/>
        <v>6.4289439081960978E-8</v>
      </c>
      <c r="P27">
        <f t="shared" si="6"/>
        <v>0.41295397789105648</v>
      </c>
      <c r="Q27">
        <f t="shared" si="7"/>
        <v>28.902520443527077</v>
      </c>
      <c r="R27">
        <f t="shared" si="8"/>
        <v>0.98591344721375718</v>
      </c>
      <c r="S27">
        <f t="shared" si="9"/>
        <v>1.0476845203425645E-2</v>
      </c>
      <c r="T27">
        <f t="shared" si="10"/>
        <v>59</v>
      </c>
    </row>
    <row r="28" spans="1:20" x14ac:dyDescent="0.3">
      <c r="A28">
        <v>1284</v>
      </c>
      <c r="B28" t="str">
        <v>The Breaker Eternal Force</v>
      </c>
      <c r="C28">
        <v>0.71875</v>
      </c>
      <c r="D28">
        <v>66.6666666666666</v>
      </c>
      <c r="E28">
        <v>2.0496189117123899E-2</v>
      </c>
      <c r="F28">
        <v>7.9</v>
      </c>
      <c r="G28">
        <f t="shared" si="1"/>
        <v>2.7208902909686569E-4</v>
      </c>
      <c r="H28">
        <f t="shared" si="2"/>
        <v>1.6036944368136986E-9</v>
      </c>
      <c r="I28">
        <f t="shared" si="3"/>
        <v>2.3177125192737202</v>
      </c>
      <c r="J28">
        <f t="shared" si="4"/>
        <v>2.9022089642713816E-7</v>
      </c>
      <c r="K28">
        <f t="shared" si="5"/>
        <v>6.8022257274216424E-5</v>
      </c>
      <c r="L28">
        <f t="shared" si="5"/>
        <v>4.0092360920342466E-10</v>
      </c>
      <c r="M28">
        <f t="shared" si="5"/>
        <v>0.57942812981843006</v>
      </c>
      <c r="N28">
        <f t="shared" si="5"/>
        <v>7.2555224106784539E-8</v>
      </c>
      <c r="P28">
        <f t="shared" si="6"/>
        <v>0.63460457592676822</v>
      </c>
      <c r="Q28">
        <f t="shared" si="7"/>
        <v>27.270335400328733</v>
      </c>
      <c r="R28">
        <f t="shared" si="8"/>
        <v>0.97725834291466818</v>
      </c>
      <c r="S28">
        <f t="shared" si="9"/>
        <v>1.0384871421936691E-2</v>
      </c>
      <c r="T28">
        <f t="shared" si="10"/>
        <v>67</v>
      </c>
    </row>
    <row r="29" spans="1:20" x14ac:dyDescent="0.3">
      <c r="A29">
        <v>82</v>
      </c>
      <c r="B29" t="str">
        <v>The Demon Prince Goes to the Academy</v>
      </c>
      <c r="C29">
        <v>0.71875</v>
      </c>
      <c r="D29">
        <v>66.6666666666666</v>
      </c>
      <c r="E29">
        <v>1.463567E-3</v>
      </c>
      <c r="F29">
        <v>7</v>
      </c>
      <c r="G29">
        <f t="shared" si="1"/>
        <v>2.7208902909686569E-4</v>
      </c>
      <c r="H29">
        <f t="shared" si="2"/>
        <v>1.6036944368136986E-9</v>
      </c>
      <c r="I29">
        <f t="shared" si="3"/>
        <v>0.16550040299256749</v>
      </c>
      <c r="J29">
        <f t="shared" si="4"/>
        <v>2.5715775632784391E-7</v>
      </c>
      <c r="K29">
        <f t="shared" si="5"/>
        <v>6.8022257274216424E-5</v>
      </c>
      <c r="L29">
        <f t="shared" si="5"/>
        <v>4.0092360920342466E-10</v>
      </c>
      <c r="M29">
        <f t="shared" si="5"/>
        <v>4.1375100748141873E-2</v>
      </c>
      <c r="N29">
        <f t="shared" si="5"/>
        <v>6.4289439081960978E-8</v>
      </c>
      <c r="P29">
        <f t="shared" si="6"/>
        <v>1.2744066064906405E-3</v>
      </c>
      <c r="Q29">
        <f t="shared" si="7"/>
        <v>35.796558956923427</v>
      </c>
      <c r="R29">
        <f t="shared" si="8"/>
        <v>0.9999643998955593</v>
      </c>
      <c r="S29">
        <f t="shared" si="9"/>
        <v>1.0626158164541981E-2</v>
      </c>
      <c r="T29">
        <f t="shared" si="10"/>
        <v>16</v>
      </c>
    </row>
    <row r="30" spans="1:20" x14ac:dyDescent="0.3">
      <c r="A30">
        <v>1830</v>
      </c>
      <c r="B30" t="str">
        <v>Rooster Fighter</v>
      </c>
      <c r="C30">
        <v>0.71875</v>
      </c>
      <c r="D30">
        <v>66.6666666666666</v>
      </c>
      <c r="E30">
        <v>1.1151679999999999E-3</v>
      </c>
      <c r="F30">
        <v>7</v>
      </c>
      <c r="G30">
        <f t="shared" si="1"/>
        <v>2.7208902909686569E-4</v>
      </c>
      <c r="H30">
        <f t="shared" si="2"/>
        <v>1.6036944368136986E-9</v>
      </c>
      <c r="I30">
        <f t="shared" si="3"/>
        <v>0.12610338536221127</v>
      </c>
      <c r="J30">
        <f t="shared" si="4"/>
        <v>2.5715775632784391E-7</v>
      </c>
      <c r="K30">
        <f t="shared" si="5"/>
        <v>6.8022257274216424E-5</v>
      </c>
      <c r="L30">
        <f t="shared" si="5"/>
        <v>4.0092360920342466E-10</v>
      </c>
      <c r="M30">
        <f t="shared" si="5"/>
        <v>3.1525846340552818E-2</v>
      </c>
      <c r="N30">
        <f t="shared" si="5"/>
        <v>6.4289439081960978E-8</v>
      </c>
      <c r="P30">
        <f t="shared" si="6"/>
        <v>4.7392780578742682E-4</v>
      </c>
      <c r="Q30">
        <f t="shared" si="7"/>
        <v>35.963427406708448</v>
      </c>
      <c r="R30">
        <f t="shared" si="8"/>
        <v>0.99998682212473622</v>
      </c>
      <c r="S30">
        <f t="shared" si="9"/>
        <v>1.0626396435178076E-2</v>
      </c>
      <c r="T30">
        <f t="shared" si="10"/>
        <v>9</v>
      </c>
    </row>
    <row r="31" spans="1:20" x14ac:dyDescent="0.3">
      <c r="A31">
        <v>1678</v>
      </c>
      <c r="B31" t="str">
        <v>The Invincible of the East</v>
      </c>
      <c r="C31">
        <v>0.71875</v>
      </c>
      <c r="D31">
        <v>50</v>
      </c>
      <c r="E31">
        <v>5.3003674000000001E-2</v>
      </c>
      <c r="F31">
        <v>8.1</v>
      </c>
      <c r="G31">
        <f t="shared" si="1"/>
        <v>2.7208902909686569E-4</v>
      </c>
      <c r="H31">
        <f t="shared" si="2"/>
        <v>1.2027708276102752E-9</v>
      </c>
      <c r="I31">
        <f t="shared" si="3"/>
        <v>5.993664387818713</v>
      </c>
      <c r="J31">
        <f t="shared" si="4"/>
        <v>2.9756826089364795E-7</v>
      </c>
      <c r="K31">
        <f t="shared" si="5"/>
        <v>6.8022257274216424E-5</v>
      </c>
      <c r="L31">
        <f t="shared" si="5"/>
        <v>3.0069270690256879E-10</v>
      </c>
      <c r="M31">
        <f t="shared" si="5"/>
        <v>1.4984160969546783</v>
      </c>
      <c r="N31">
        <f t="shared" si="5"/>
        <v>7.4392065223411987E-8</v>
      </c>
      <c r="P31">
        <f t="shared" si="6"/>
        <v>4.3943310150200547</v>
      </c>
      <c r="Q31">
        <f t="shared" si="7"/>
        <v>15.385656541679085</v>
      </c>
      <c r="R31">
        <f t="shared" si="8"/>
        <v>0.7778395460349129</v>
      </c>
      <c r="S31">
        <f t="shared" si="9"/>
        <v>8.26574030402062E-3</v>
      </c>
      <c r="T31">
        <f t="shared" si="10"/>
        <v>95</v>
      </c>
    </row>
    <row r="32" spans="1:20" x14ac:dyDescent="0.3">
      <c r="A32">
        <v>2288</v>
      </c>
      <c r="B32" t="str">
        <v>The Fate Of The Slain Monster</v>
      </c>
      <c r="C32">
        <v>0.71875</v>
      </c>
      <c r="D32">
        <v>50</v>
      </c>
      <c r="E32">
        <v>5.1681196999999998E-2</v>
      </c>
      <c r="F32">
        <v>7</v>
      </c>
      <c r="G32">
        <f t="shared" si="1"/>
        <v>2.7208902909686569E-4</v>
      </c>
      <c r="H32">
        <f t="shared" si="2"/>
        <v>1.2027708276102752E-9</v>
      </c>
      <c r="I32">
        <f t="shared" si="3"/>
        <v>5.8441184658018859</v>
      </c>
      <c r="J32">
        <f t="shared" si="4"/>
        <v>2.5715775632784391E-7</v>
      </c>
      <c r="K32">
        <f t="shared" si="5"/>
        <v>6.8022257274216424E-5</v>
      </c>
      <c r="L32">
        <f t="shared" si="5"/>
        <v>3.0069270690256879E-10</v>
      </c>
      <c r="M32">
        <f t="shared" si="5"/>
        <v>1.4610296164504715</v>
      </c>
      <c r="N32">
        <f t="shared" si="5"/>
        <v>6.4289439081960978E-8</v>
      </c>
      <c r="P32">
        <f t="shared" si="6"/>
        <v>4.1754570030111537</v>
      </c>
      <c r="Q32">
        <f t="shared" si="7"/>
        <v>15.803231835406592</v>
      </c>
      <c r="R32">
        <f t="shared" si="8"/>
        <v>0.7910044529557908</v>
      </c>
      <c r="S32">
        <f t="shared" si="9"/>
        <v>8.4056376675440952E-3</v>
      </c>
      <c r="T32">
        <f t="shared" si="10"/>
        <v>94</v>
      </c>
    </row>
    <row r="33" spans="1:20" x14ac:dyDescent="0.3">
      <c r="A33">
        <v>4191</v>
      </c>
      <c r="B33" t="str">
        <v>The Witch Controls Her Age and Magic With a Kiss (Toshi to Mahou wa Kiss Shidai)</v>
      </c>
      <c r="C33">
        <v>0.71875</v>
      </c>
      <c r="D33">
        <v>50</v>
      </c>
      <c r="E33">
        <v>3.0151812E-2</v>
      </c>
      <c r="F33">
        <v>7</v>
      </c>
      <c r="G33">
        <f t="shared" si="1"/>
        <v>2.7208902909686569E-4</v>
      </c>
      <c r="H33">
        <f t="shared" si="2"/>
        <v>1.2027708276102752E-9</v>
      </c>
      <c r="I33">
        <f t="shared" si="3"/>
        <v>3.4095719819838326</v>
      </c>
      <c r="J33">
        <f t="shared" si="4"/>
        <v>2.5715775632784391E-7</v>
      </c>
      <c r="K33">
        <f t="shared" si="5"/>
        <v>6.8022257274216424E-5</v>
      </c>
      <c r="L33">
        <f t="shared" si="5"/>
        <v>3.0069270690256879E-10</v>
      </c>
      <c r="M33">
        <f t="shared" si="5"/>
        <v>0.85239299549595815</v>
      </c>
      <c r="N33">
        <f t="shared" si="5"/>
        <v>6.4289439081960978E-8</v>
      </c>
      <c r="P33">
        <f t="shared" si="6"/>
        <v>1.3986641869100633</v>
      </c>
      <c r="Q33">
        <f t="shared" si="7"/>
        <v>23.387573569230963</v>
      </c>
      <c r="R33">
        <f t="shared" si="8"/>
        <v>0.94357093639338097</v>
      </c>
      <c r="S33">
        <f t="shared" si="9"/>
        <v>1.0026890967946721E-2</v>
      </c>
      <c r="T33">
        <f t="shared" si="10"/>
        <v>82</v>
      </c>
    </row>
    <row r="34" spans="1:20" x14ac:dyDescent="0.3">
      <c r="A34">
        <v>1952</v>
      </c>
      <c r="B34" t="str">
        <v>Began With a Bang, I Relied on Killing Monsters to Lengthen My Life</v>
      </c>
      <c r="C34">
        <v>0.71875</v>
      </c>
      <c r="D34">
        <v>50</v>
      </c>
      <c r="E34">
        <v>2.2186307745662399E-2</v>
      </c>
      <c r="F34">
        <v>7</v>
      </c>
      <c r="G34">
        <f t="shared" si="1"/>
        <v>2.7208902909686569E-4</v>
      </c>
      <c r="H34">
        <f t="shared" si="2"/>
        <v>1.2027708276102752E-9</v>
      </c>
      <c r="I34">
        <f t="shared" si="3"/>
        <v>2.5088314185987031</v>
      </c>
      <c r="J34">
        <f t="shared" si="4"/>
        <v>2.5715775632784391E-7</v>
      </c>
      <c r="K34">
        <f t="shared" si="5"/>
        <v>6.8022257274216424E-5</v>
      </c>
      <c r="L34">
        <f t="shared" si="5"/>
        <v>3.0069270690256879E-10</v>
      </c>
      <c r="M34">
        <f t="shared" si="5"/>
        <v>0.62720785464967577</v>
      </c>
      <c r="N34">
        <f t="shared" si="5"/>
        <v>6.4289439081960978E-8</v>
      </c>
      <c r="P34">
        <f t="shared" si="6"/>
        <v>0.74682687542250936</v>
      </c>
      <c r="Q34">
        <f t="shared" si="7"/>
        <v>26.569178845034944</v>
      </c>
      <c r="R34">
        <f t="shared" si="8"/>
        <v>0.97265973352527169</v>
      </c>
      <c r="S34">
        <f t="shared" si="9"/>
        <v>1.0336004131547375E-2</v>
      </c>
      <c r="T34">
        <f t="shared" si="10"/>
        <v>69</v>
      </c>
    </row>
    <row r="35" spans="1:20" x14ac:dyDescent="0.3">
      <c r="A35">
        <v>3554</v>
      </c>
      <c r="B35" t="str">
        <v>Cultivators In The City</v>
      </c>
      <c r="C35">
        <v>0.71875</v>
      </c>
      <c r="D35">
        <v>50</v>
      </c>
      <c r="E35">
        <v>1.7030343E-2</v>
      </c>
      <c r="F35">
        <v>7</v>
      </c>
      <c r="G35">
        <f t="shared" si="1"/>
        <v>2.7208902909686569E-4</v>
      </c>
      <c r="H35">
        <f t="shared" si="2"/>
        <v>1.2027708276102752E-9</v>
      </c>
      <c r="I35">
        <f t="shared" si="3"/>
        <v>1.9257940563032991</v>
      </c>
      <c r="J35">
        <f t="shared" si="4"/>
        <v>2.5715775632784391E-7</v>
      </c>
      <c r="K35">
        <f t="shared" si="5"/>
        <v>6.8022257274216424E-5</v>
      </c>
      <c r="L35">
        <f t="shared" si="5"/>
        <v>3.0069270690256879E-10</v>
      </c>
      <c r="M35">
        <f t="shared" si="5"/>
        <v>0.48144851407582478</v>
      </c>
      <c r="N35">
        <f t="shared" si="5"/>
        <v>6.4289439081960978E-8</v>
      </c>
      <c r="P35">
        <f t="shared" si="6"/>
        <v>0.43303851689016526</v>
      </c>
      <c r="Q35">
        <f t="shared" si="7"/>
        <v>28.736726784055001</v>
      </c>
      <c r="R35">
        <f t="shared" si="8"/>
        <v>0.98515454230013522</v>
      </c>
      <c r="S35">
        <f t="shared" si="9"/>
        <v>1.0468780672683514E-2</v>
      </c>
      <c r="T35">
        <f t="shared" si="10"/>
        <v>61</v>
      </c>
    </row>
    <row r="36" spans="1:20" x14ac:dyDescent="0.3">
      <c r="A36">
        <v>6430</v>
      </c>
      <c r="B36" t="str">
        <v>Return From the World of Immortals</v>
      </c>
      <c r="C36">
        <v>0.71875</v>
      </c>
      <c r="D36">
        <v>50</v>
      </c>
      <c r="E36">
        <v>4.0218679999999996E-3</v>
      </c>
      <c r="F36">
        <v>7</v>
      </c>
      <c r="G36">
        <f t="shared" si="1"/>
        <v>2.7208902909686569E-4</v>
      </c>
      <c r="H36">
        <f t="shared" si="2"/>
        <v>1.2027708276102752E-9</v>
      </c>
      <c r="I36">
        <f t="shared" si="3"/>
        <v>0.45479351118391664</v>
      </c>
      <c r="J36">
        <f t="shared" si="4"/>
        <v>2.5715775632784391E-7</v>
      </c>
      <c r="K36">
        <f t="shared" si="5"/>
        <v>6.8022257274216424E-5</v>
      </c>
      <c r="L36">
        <f t="shared" si="5"/>
        <v>3.0069270690256879E-10</v>
      </c>
      <c r="M36">
        <f t="shared" si="5"/>
        <v>0.11369837779597916</v>
      </c>
      <c r="N36">
        <f t="shared" si="5"/>
        <v>6.4289439081960978E-8</v>
      </c>
      <c r="P36">
        <f t="shared" si="6"/>
        <v>1.9038312368100774E-2</v>
      </c>
      <c r="Q36">
        <f t="shared" si="7"/>
        <v>34.583126482472188</v>
      </c>
      <c r="R36">
        <f t="shared" si="8"/>
        <v>0.99944979418250324</v>
      </c>
      <c r="S36">
        <f t="shared" si="9"/>
        <v>1.0620689688164339E-2</v>
      </c>
      <c r="T36">
        <f t="shared" si="10"/>
        <v>34</v>
      </c>
    </row>
    <row r="37" spans="1:20" x14ac:dyDescent="0.3">
      <c r="A37">
        <v>7057</v>
      </c>
      <c r="B37" t="str">
        <v>Royal Agent</v>
      </c>
      <c r="C37">
        <v>0.71875</v>
      </c>
      <c r="D37">
        <v>50</v>
      </c>
      <c r="E37">
        <v>5.7064699999999997E-4</v>
      </c>
      <c r="F37">
        <v>7.9</v>
      </c>
      <c r="G37">
        <f t="shared" si="1"/>
        <v>2.7208902909686569E-4</v>
      </c>
      <c r="H37">
        <f t="shared" si="2"/>
        <v>1.2027708276102752E-9</v>
      </c>
      <c r="I37">
        <f t="shared" si="3"/>
        <v>6.4528858922413293E-2</v>
      </c>
      <c r="J37">
        <f t="shared" si="4"/>
        <v>2.9022089642713816E-7</v>
      </c>
      <c r="K37">
        <f t="shared" si="5"/>
        <v>6.8022257274216424E-5</v>
      </c>
      <c r="L37">
        <f t="shared" si="5"/>
        <v>3.0069270690256879E-10</v>
      </c>
      <c r="M37">
        <f t="shared" si="5"/>
        <v>1.6132214730603323E-2</v>
      </c>
      <c r="N37">
        <f t="shared" si="5"/>
        <v>7.2555224106784539E-8</v>
      </c>
      <c r="P37">
        <f t="shared" si="6"/>
        <v>1.7504016356666275E-11</v>
      </c>
      <c r="Q37">
        <f t="shared" si="7"/>
        <v>36.225007195097376</v>
      </c>
      <c r="R37">
        <f t="shared" si="8"/>
        <v>0.99999999999951694</v>
      </c>
      <c r="S37">
        <f t="shared" si="9"/>
        <v>1.0626536470345034E-2</v>
      </c>
      <c r="T37">
        <f t="shared" si="10"/>
        <v>1</v>
      </c>
    </row>
    <row r="38" spans="1:20" x14ac:dyDescent="0.3">
      <c r="A38">
        <v>3755</v>
      </c>
      <c r="B38" t="str">
        <v>Wang Gu Shen Wang</v>
      </c>
      <c r="C38">
        <v>0.71875</v>
      </c>
      <c r="D38">
        <v>33.3333333333333</v>
      </c>
      <c r="E38">
        <v>6.4609081999999998E-2</v>
      </c>
      <c r="F38">
        <v>7.9</v>
      </c>
      <c r="G38">
        <f t="shared" si="1"/>
        <v>2.7208902909686569E-4</v>
      </c>
      <c r="H38">
        <f t="shared" si="2"/>
        <v>8.0184721840684931E-10</v>
      </c>
      <c r="I38">
        <f t="shared" si="3"/>
        <v>7.3060058801406678</v>
      </c>
      <c r="J38">
        <f t="shared" si="4"/>
        <v>2.9022089642713816E-7</v>
      </c>
      <c r="K38">
        <f t="shared" si="5"/>
        <v>6.8022257274216424E-5</v>
      </c>
      <c r="L38">
        <f t="shared" si="5"/>
        <v>2.0046180460171233E-10</v>
      </c>
      <c r="M38">
        <f t="shared" si="5"/>
        <v>1.8265014700351669</v>
      </c>
      <c r="N38">
        <f t="shared" si="5"/>
        <v>7.2555224106784539E-8</v>
      </c>
      <c r="P38">
        <f t="shared" si="6"/>
        <v>6.5548736811215047</v>
      </c>
      <c r="Q38">
        <f t="shared" si="7"/>
        <v>11.961032989851816</v>
      </c>
      <c r="R38">
        <f t="shared" si="8"/>
        <v>0.64598689129291564</v>
      </c>
      <c r="S38">
        <f t="shared" si="9"/>
        <v>6.8646032596922976E-3</v>
      </c>
      <c r="T38">
        <f t="shared" si="10"/>
        <v>96</v>
      </c>
    </row>
    <row r="39" spans="1:20" x14ac:dyDescent="0.3">
      <c r="A39">
        <v>463</v>
      </c>
      <c r="B39" t="str">
        <v>A Quirky Girl Is Inviting Me to Bed</v>
      </c>
      <c r="C39">
        <v>0.71875</v>
      </c>
      <c r="D39">
        <v>33.3333333333333</v>
      </c>
      <c r="E39">
        <v>1.867992E-3</v>
      </c>
      <c r="F39">
        <v>7.78</v>
      </c>
      <c r="G39">
        <f t="shared" si="1"/>
        <v>2.7208902909686569E-4</v>
      </c>
      <c r="H39">
        <f t="shared" si="2"/>
        <v>8.0184721840684931E-10</v>
      </c>
      <c r="I39">
        <f t="shared" si="3"/>
        <v>0.21123285014412876</v>
      </c>
      <c r="J39">
        <f t="shared" si="4"/>
        <v>2.8581247774723227E-7</v>
      </c>
      <c r="K39">
        <f t="shared" si="5"/>
        <v>6.8022257274216424E-5</v>
      </c>
      <c r="L39">
        <f t="shared" si="5"/>
        <v>2.0046180460171233E-10</v>
      </c>
      <c r="M39">
        <f t="shared" si="5"/>
        <v>5.2808212536032191E-2</v>
      </c>
      <c r="N39">
        <f t="shared" si="5"/>
        <v>7.1453119436808068E-8</v>
      </c>
      <c r="P39">
        <f t="shared" si="6"/>
        <v>2.6902576475513443E-3</v>
      </c>
      <c r="Q39">
        <f t="shared" si="7"/>
        <v>35.603343059758316</v>
      </c>
      <c r="R39">
        <f t="shared" si="8"/>
        <v>0.99992444376986422</v>
      </c>
      <c r="S39">
        <f t="shared" si="9"/>
        <v>1.0625733569315067E-2</v>
      </c>
      <c r="T39">
        <f t="shared" si="10"/>
        <v>19</v>
      </c>
    </row>
    <row r="40" spans="1:20" x14ac:dyDescent="0.3">
      <c r="A40">
        <v>2982</v>
      </c>
      <c r="B40" t="str">
        <v>Morning Glow is Golden: The IDOLM@STER</v>
      </c>
      <c r="C40">
        <v>0.71875</v>
      </c>
      <c r="D40">
        <v>16.6666666666666</v>
      </c>
      <c r="E40">
        <v>0.15111441665602199</v>
      </c>
      <c r="F40">
        <v>7</v>
      </c>
      <c r="G40">
        <f t="shared" si="1"/>
        <v>2.7208902909686569E-4</v>
      </c>
      <c r="H40">
        <f t="shared" si="2"/>
        <v>4.0092360920342347E-10</v>
      </c>
      <c r="I40">
        <f t="shared" si="3"/>
        <v>17.088043700464954</v>
      </c>
      <c r="J40">
        <f t="shared" si="4"/>
        <v>2.5715775632784391E-7</v>
      </c>
      <c r="K40">
        <f t="shared" si="5"/>
        <v>6.8022257274216424E-5</v>
      </c>
      <c r="L40">
        <f t="shared" si="5"/>
        <v>1.0023090230085587E-10</v>
      </c>
      <c r="M40">
        <f t="shared" si="5"/>
        <v>4.2720109251162386</v>
      </c>
      <c r="N40">
        <f t="shared" si="5"/>
        <v>6.4289439081960978E-8</v>
      </c>
      <c r="P40">
        <f t="shared" si="6"/>
        <v>36.225007195044903</v>
      </c>
      <c r="Q40">
        <f t="shared" si="7"/>
        <v>6.9974497706902758E-11</v>
      </c>
      <c r="R40">
        <f t="shared" si="8"/>
        <v>1.9316627690370527E-12</v>
      </c>
      <c r="S40">
        <f t="shared" si="9"/>
        <v>2.0526884863589833E-14</v>
      </c>
      <c r="T40">
        <f t="shared" si="10"/>
        <v>100</v>
      </c>
    </row>
    <row r="41" spans="1:20" x14ac:dyDescent="0.3">
      <c r="A41">
        <v>3621</v>
      </c>
      <c r="B41" t="str">
        <v>Osananajimi ga Zettai ni Makenai Love Comedy</v>
      </c>
      <c r="C41">
        <v>0.71875</v>
      </c>
      <c r="D41">
        <v>16.6666666666666</v>
      </c>
      <c r="E41">
        <v>3.0664184517029101E-2</v>
      </c>
      <c r="F41">
        <v>7</v>
      </c>
      <c r="G41">
        <f t="shared" si="1"/>
        <v>2.7208902909686569E-4</v>
      </c>
      <c r="H41">
        <f t="shared" si="2"/>
        <v>4.0092360920342347E-10</v>
      </c>
      <c r="I41">
        <f t="shared" si="3"/>
        <v>3.467511152551789</v>
      </c>
      <c r="J41">
        <f t="shared" si="4"/>
        <v>2.5715775632784391E-7</v>
      </c>
      <c r="K41">
        <f t="shared" si="5"/>
        <v>6.8022257274216424E-5</v>
      </c>
      <c r="L41">
        <f t="shared" si="5"/>
        <v>1.0023090230085587E-10</v>
      </c>
      <c r="M41">
        <f t="shared" si="5"/>
        <v>0.86687778813794725</v>
      </c>
      <c r="N41">
        <f t="shared" si="5"/>
        <v>6.4289439081960978E-8</v>
      </c>
      <c r="P41">
        <f t="shared" si="6"/>
        <v>1.4475360613618826</v>
      </c>
      <c r="Q41">
        <f t="shared" si="7"/>
        <v>23.189863361165209</v>
      </c>
      <c r="R41">
        <f t="shared" si="8"/>
        <v>0.9412463938852923</v>
      </c>
      <c r="S41">
        <f t="shared" si="9"/>
        <v>1.0002189132207637E-2</v>
      </c>
      <c r="T41">
        <f t="shared" si="10"/>
        <v>85</v>
      </c>
    </row>
    <row r="42" spans="1:20" x14ac:dyDescent="0.3">
      <c r="A42">
        <v>3136</v>
      </c>
      <c r="B42" t="str">
        <v>My Dead Boyfriend Came Back as a High School Girl</v>
      </c>
      <c r="C42">
        <v>0.71875</v>
      </c>
      <c r="D42">
        <v>16.6666666666666</v>
      </c>
      <c r="E42">
        <v>9.5488090000000001E-3</v>
      </c>
      <c r="F42">
        <v>7.22</v>
      </c>
      <c r="G42">
        <f t="shared" si="1"/>
        <v>2.7208902909686569E-4</v>
      </c>
      <c r="H42">
        <f t="shared" si="2"/>
        <v>4.0092360920342347E-10</v>
      </c>
      <c r="I42">
        <f t="shared" si="3"/>
        <v>1.0797809308347723</v>
      </c>
      <c r="J42">
        <f t="shared" si="4"/>
        <v>2.6523985724100472E-7</v>
      </c>
      <c r="K42">
        <f t="shared" si="5"/>
        <v>6.8022257274216424E-5</v>
      </c>
      <c r="L42">
        <f t="shared" si="5"/>
        <v>1.0023090230085587E-10</v>
      </c>
      <c r="M42">
        <f t="shared" si="5"/>
        <v>0.26994523270869308</v>
      </c>
      <c r="N42">
        <f t="shared" si="5"/>
        <v>6.630996431025118E-8</v>
      </c>
      <c r="P42">
        <f t="shared" si="6"/>
        <v>0.12884209620779449</v>
      </c>
      <c r="Q42">
        <f t="shared" si="7"/>
        <v>32.033059612760951</v>
      </c>
      <c r="R42">
        <f t="shared" si="8"/>
        <v>0.99599395280249026</v>
      </c>
      <c r="S42">
        <f t="shared" si="9"/>
        <v>1.0583966063703886E-2</v>
      </c>
      <c r="T42">
        <f t="shared" si="10"/>
        <v>47</v>
      </c>
    </row>
    <row r="43" spans="1:20" x14ac:dyDescent="0.3">
      <c r="A43">
        <v>6244</v>
      </c>
      <c r="B43" t="str">
        <v>Bakana Shinigami</v>
      </c>
      <c r="C43">
        <v>0.71875</v>
      </c>
      <c r="D43">
        <v>16.6666666666666</v>
      </c>
      <c r="E43">
        <v>2.8493099999999999E-3</v>
      </c>
      <c r="F43">
        <v>7.23</v>
      </c>
      <c r="G43">
        <f t="shared" si="1"/>
        <v>2.7208902909686569E-4</v>
      </c>
      <c r="H43">
        <f t="shared" si="2"/>
        <v>4.0092360920342347E-10</v>
      </c>
      <c r="I43">
        <f t="shared" si="3"/>
        <v>0.3222004549506462</v>
      </c>
      <c r="J43">
        <f t="shared" si="4"/>
        <v>2.6560722546433023E-7</v>
      </c>
      <c r="K43">
        <f t="shared" si="5"/>
        <v>6.8022257274216424E-5</v>
      </c>
      <c r="L43">
        <f t="shared" si="5"/>
        <v>1.0023090230085587E-10</v>
      </c>
      <c r="M43">
        <f t="shared" si="5"/>
        <v>8.0550113737661549E-2</v>
      </c>
      <c r="N43">
        <f t="shared" si="5"/>
        <v>6.6401806366082557E-8</v>
      </c>
      <c r="P43">
        <f t="shared" si="6"/>
        <v>8.2993314424694119E-3</v>
      </c>
      <c r="Q43">
        <f t="shared" si="7"/>
        <v>35.13668746671469</v>
      </c>
      <c r="R43">
        <f t="shared" si="8"/>
        <v>0.99976385447261262</v>
      </c>
      <c r="S43">
        <f t="shared" si="9"/>
        <v>1.0624027061291076E-2</v>
      </c>
      <c r="T43">
        <f t="shared" si="10"/>
        <v>25</v>
      </c>
    </row>
    <row r="44" spans="1:20" x14ac:dyDescent="0.3">
      <c r="A44">
        <v>4940</v>
      </c>
      <c r="B44" t="str">
        <v>Dracula Yakin!</v>
      </c>
      <c r="C44">
        <v>0.71875</v>
      </c>
      <c r="D44">
        <v>16.6666666666666</v>
      </c>
      <c r="E44">
        <v>2.4393380000000001E-3</v>
      </c>
      <c r="F44">
        <v>7</v>
      </c>
      <c r="G44">
        <f t="shared" si="1"/>
        <v>2.7208902909686569E-4</v>
      </c>
      <c r="H44">
        <f t="shared" si="2"/>
        <v>4.0092360920342347E-10</v>
      </c>
      <c r="I44">
        <f t="shared" si="3"/>
        <v>0.27584075210433384</v>
      </c>
      <c r="J44">
        <f t="shared" si="4"/>
        <v>2.5715775632784391E-7</v>
      </c>
      <c r="K44">
        <f t="shared" si="5"/>
        <v>6.8022257274216424E-5</v>
      </c>
      <c r="L44">
        <f t="shared" si="5"/>
        <v>1.0023090230085587E-10</v>
      </c>
      <c r="M44">
        <f t="shared" si="5"/>
        <v>6.896018802608346E-2</v>
      </c>
      <c r="N44">
        <f t="shared" si="5"/>
        <v>6.4289439081960978E-8</v>
      </c>
      <c r="P44">
        <f t="shared" si="6"/>
        <v>5.5815895425176789E-3</v>
      </c>
      <c r="Q44">
        <f t="shared" si="7"/>
        <v>35.331270997178173</v>
      </c>
      <c r="R44">
        <f t="shared" si="8"/>
        <v>0.99984204621708128</v>
      </c>
      <c r="S44">
        <f t="shared" si="9"/>
        <v>1.0624857968715352E-2</v>
      </c>
      <c r="T44">
        <f t="shared" si="10"/>
        <v>24</v>
      </c>
    </row>
    <row r="45" spans="1:20" x14ac:dyDescent="0.3">
      <c r="A45">
        <v>8408</v>
      </c>
      <c r="B45" t="str">
        <v>Half &amp; Half</v>
      </c>
      <c r="C45">
        <v>0.71875</v>
      </c>
      <c r="D45">
        <v>16.6666666666666</v>
      </c>
      <c r="E45">
        <v>6.5060499999999996E-4</v>
      </c>
      <c r="F45">
        <v>8</v>
      </c>
      <c r="G45">
        <f t="shared" si="1"/>
        <v>2.7208902909686569E-4</v>
      </c>
      <c r="H45">
        <f t="shared" si="2"/>
        <v>4.0092360920342347E-10</v>
      </c>
      <c r="I45">
        <f t="shared" si="3"/>
        <v>7.3570523036512403E-2</v>
      </c>
      <c r="J45">
        <f t="shared" si="4"/>
        <v>2.9389457866039303E-7</v>
      </c>
      <c r="K45">
        <f t="shared" si="5"/>
        <v>6.8022257274216424E-5</v>
      </c>
      <c r="L45">
        <f t="shared" si="5"/>
        <v>1.0023090230085587E-10</v>
      </c>
      <c r="M45">
        <f t="shared" si="5"/>
        <v>1.8392630759128101E-2</v>
      </c>
      <c r="N45">
        <f t="shared" si="5"/>
        <v>7.3473644665098256E-8</v>
      </c>
      <c r="P45">
        <f t="shared" si="6"/>
        <v>1.0218978748307882E-5</v>
      </c>
      <c r="Q45">
        <f t="shared" si="7"/>
        <v>36.186537188248963</v>
      </c>
      <c r="R45">
        <f t="shared" si="8"/>
        <v>0.99999971760282524</v>
      </c>
      <c r="S45">
        <f t="shared" si="9"/>
        <v>1.0626533469446291E-2</v>
      </c>
      <c r="T45">
        <f t="shared" si="10"/>
        <v>2</v>
      </c>
    </row>
    <row r="46" spans="1:20" x14ac:dyDescent="0.3">
      <c r="A46">
        <v>5138</v>
      </c>
      <c r="B46" t="str">
        <v>It Was Soo Hot After All</v>
      </c>
      <c r="C46">
        <v>0.71875</v>
      </c>
      <c r="D46">
        <v>0</v>
      </c>
      <c r="E46">
        <v>3.9457132722567401E-2</v>
      </c>
      <c r="F46">
        <v>7</v>
      </c>
      <c r="G46">
        <f t="shared" si="1"/>
        <v>2.7208902909686569E-4</v>
      </c>
      <c r="H46">
        <f t="shared" si="2"/>
        <v>0</v>
      </c>
      <c r="I46">
        <f t="shared" si="3"/>
        <v>4.4618192173751705</v>
      </c>
      <c r="J46">
        <f t="shared" si="4"/>
        <v>2.5715775632784391E-7</v>
      </c>
      <c r="K46">
        <f t="shared" si="5"/>
        <v>6.8022257274216424E-5</v>
      </c>
      <c r="L46">
        <f t="shared" si="5"/>
        <v>0</v>
      </c>
      <c r="M46">
        <f t="shared" si="5"/>
        <v>1.1154548043437926</v>
      </c>
      <c r="N46">
        <f t="shared" si="5"/>
        <v>6.4289439081960978E-8</v>
      </c>
      <c r="P46">
        <f t="shared" si="6"/>
        <v>2.4170203120851994</v>
      </c>
      <c r="Q46">
        <f t="shared" si="7"/>
        <v>19.927693087241959</v>
      </c>
      <c r="R46">
        <f t="shared" si="8"/>
        <v>0.8918303283246416</v>
      </c>
      <c r="S46">
        <f t="shared" si="9"/>
        <v>9.4770675093061672E-3</v>
      </c>
      <c r="T46">
        <f t="shared" si="10"/>
        <v>90</v>
      </c>
    </row>
    <row r="47" spans="1:20" x14ac:dyDescent="0.3">
      <c r="A47">
        <v>5278</v>
      </c>
      <c r="B47" t="str">
        <v>Sayonara Miniskirt</v>
      </c>
      <c r="C47">
        <v>0.71875</v>
      </c>
      <c r="D47">
        <v>0</v>
      </c>
      <c r="E47">
        <v>1.01193932182829E-2</v>
      </c>
      <c r="F47">
        <v>7.23</v>
      </c>
      <c r="G47">
        <f t="shared" si="1"/>
        <v>2.7208902909686569E-4</v>
      </c>
      <c r="H47">
        <f t="shared" si="2"/>
        <v>0</v>
      </c>
      <c r="I47">
        <f t="shared" si="3"/>
        <v>1.1443026903900362</v>
      </c>
      <c r="J47">
        <f t="shared" si="4"/>
        <v>2.6560722546433023E-7</v>
      </c>
      <c r="K47">
        <f t="shared" si="5"/>
        <v>6.8022257274216424E-5</v>
      </c>
      <c r="L47">
        <f t="shared" si="5"/>
        <v>0</v>
      </c>
      <c r="M47">
        <f t="shared" si="5"/>
        <v>0.28607567259750905</v>
      </c>
      <c r="N47">
        <f t="shared" si="5"/>
        <v>6.6401806366082557E-8</v>
      </c>
      <c r="P47">
        <f t="shared" si="6"/>
        <v>0.14573894090778611</v>
      </c>
      <c r="Q47">
        <f t="shared" si="7"/>
        <v>31.775359674613071</v>
      </c>
      <c r="R47">
        <f t="shared" si="8"/>
        <v>0.99543440084368129</v>
      </c>
      <c r="S47">
        <f t="shared" si="9"/>
        <v>1.0578019964406547E-2</v>
      </c>
      <c r="T47">
        <f t="shared" si="10"/>
        <v>48</v>
      </c>
    </row>
    <row r="48" spans="1:20" x14ac:dyDescent="0.3">
      <c r="A48">
        <v>5922</v>
      </c>
      <c r="B48" t="str">
        <v>A Man and a Woman Who Hate Obligatory Chocolates</v>
      </c>
      <c r="C48">
        <v>0.71875</v>
      </c>
      <c r="D48">
        <v>0</v>
      </c>
      <c r="E48">
        <v>7.812121E-3</v>
      </c>
      <c r="F48">
        <v>8.01</v>
      </c>
      <c r="G48">
        <f t="shared" si="1"/>
        <v>2.7208902909686569E-4</v>
      </c>
      <c r="H48">
        <f t="shared" si="2"/>
        <v>0</v>
      </c>
      <c r="I48">
        <f t="shared" si="3"/>
        <v>0.88339595913729896</v>
      </c>
      <c r="J48">
        <f t="shared" si="4"/>
        <v>2.9426194688371853E-7</v>
      </c>
      <c r="K48">
        <f t="shared" si="5"/>
        <v>6.8022257274216424E-5</v>
      </c>
      <c r="L48">
        <f t="shared" si="5"/>
        <v>0</v>
      </c>
      <c r="M48">
        <f t="shared" si="5"/>
        <v>0.22084898978432474</v>
      </c>
      <c r="N48">
        <f t="shared" si="5"/>
        <v>7.3565486720929633E-8</v>
      </c>
      <c r="P48">
        <f t="shared" si="6"/>
        <v>8.3817915994296263E-2</v>
      </c>
      <c r="Q48">
        <f t="shared" si="7"/>
        <v>32.823826052634409</v>
      </c>
      <c r="R48">
        <f t="shared" si="8"/>
        <v>0.99745293476268915</v>
      </c>
      <c r="S48">
        <f t="shared" si="9"/>
        <v>1.0599469988713523E-2</v>
      </c>
      <c r="T48">
        <f t="shared" si="10"/>
        <v>43</v>
      </c>
    </row>
    <row r="49" spans="1:20" x14ac:dyDescent="0.3">
      <c r="A49">
        <v>3597</v>
      </c>
      <c r="B49" t="str">
        <v>I Donâ€™t Know If Amatsuka Hijiri Is A Boy Or A Girl!</v>
      </c>
      <c r="C49">
        <v>0.71875</v>
      </c>
      <c r="D49">
        <v>0</v>
      </c>
      <c r="E49">
        <v>2.019454E-3</v>
      </c>
      <c r="F49">
        <v>7</v>
      </c>
      <c r="G49">
        <f t="shared" si="1"/>
        <v>2.7208902909686569E-4</v>
      </c>
      <c r="H49">
        <f t="shared" si="2"/>
        <v>0</v>
      </c>
      <c r="I49">
        <f t="shared" si="3"/>
        <v>0.22836019862770365</v>
      </c>
      <c r="J49">
        <f t="shared" si="4"/>
        <v>2.5715775632784391E-7</v>
      </c>
      <c r="K49">
        <f t="shared" si="5"/>
        <v>6.8022257274216424E-5</v>
      </c>
      <c r="L49">
        <f t="shared" si="5"/>
        <v>0</v>
      </c>
      <c r="M49">
        <f t="shared" si="5"/>
        <v>5.7090049656925913E-2</v>
      </c>
      <c r="N49">
        <f t="shared" si="5"/>
        <v>6.4289439081960978E-8</v>
      </c>
      <c r="P49">
        <f t="shared" si="6"/>
        <v>3.3550885012055345E-3</v>
      </c>
      <c r="Q49">
        <f t="shared" si="7"/>
        <v>35.531115972835366</v>
      </c>
      <c r="R49">
        <f t="shared" si="8"/>
        <v>0.99990558214598391</v>
      </c>
      <c r="S49">
        <f t="shared" si="9"/>
        <v>1.0625533135581013E-2</v>
      </c>
      <c r="T49">
        <f t="shared" si="10"/>
        <v>21</v>
      </c>
    </row>
    <row r="50" spans="1:20" x14ac:dyDescent="0.3">
      <c r="A50">
        <v>3093</v>
      </c>
      <c r="B50" t="str">
        <v>Angelica ni Utau</v>
      </c>
      <c r="C50">
        <v>0.71875</v>
      </c>
      <c r="D50">
        <v>0</v>
      </c>
      <c r="E50">
        <v>9.7865600000000006E-4</v>
      </c>
      <c r="F50">
        <v>7</v>
      </c>
      <c r="G50">
        <f t="shared" si="1"/>
        <v>2.7208902909686569E-4</v>
      </c>
      <c r="H50">
        <f t="shared" si="2"/>
        <v>0</v>
      </c>
      <c r="I50">
        <f t="shared" si="3"/>
        <v>0.1106665853979313</v>
      </c>
      <c r="J50">
        <f t="shared" si="4"/>
        <v>2.5715775632784391E-7</v>
      </c>
      <c r="K50">
        <f t="shared" si="5"/>
        <v>6.8022257274216424E-5</v>
      </c>
      <c r="L50">
        <f t="shared" si="5"/>
        <v>0</v>
      </c>
      <c r="M50">
        <f t="shared" si="5"/>
        <v>2.7666646349482824E-2</v>
      </c>
      <c r="N50">
        <f t="shared" si="5"/>
        <v>6.4289439081960978E-8</v>
      </c>
      <c r="P50">
        <f t="shared" si="6"/>
        <v>2.6608624304296831E-4</v>
      </c>
      <c r="Q50">
        <f t="shared" si="7"/>
        <v>36.028916713470153</v>
      </c>
      <c r="R50">
        <f t="shared" si="8"/>
        <v>0.99999261470223944</v>
      </c>
      <c r="S50">
        <f t="shared" si="9"/>
        <v>1.062645799021417E-2</v>
      </c>
      <c r="T50">
        <f t="shared" si="10"/>
        <v>6</v>
      </c>
    </row>
    <row r="51" spans="1:20" x14ac:dyDescent="0.3">
      <c r="A51">
        <v>4436</v>
      </c>
      <c r="B51" t="str">
        <v>Hundreds of Option for Becoming A God</v>
      </c>
      <c r="C51">
        <v>0.703125</v>
      </c>
      <c r="D51">
        <v>100</v>
      </c>
      <c r="E51">
        <v>4.8365571000000003E-2</v>
      </c>
      <c r="F51">
        <v>7</v>
      </c>
      <c r="G51">
        <f t="shared" si="1"/>
        <v>2.6617405020345559E-4</v>
      </c>
      <c r="H51">
        <f t="shared" si="2"/>
        <v>2.4055416552205503E-9</v>
      </c>
      <c r="I51">
        <f t="shared" si="3"/>
        <v>5.4691869189901352</v>
      </c>
      <c r="J51">
        <f t="shared" si="4"/>
        <v>2.5715775632784391E-7</v>
      </c>
      <c r="K51">
        <f t="shared" si="5"/>
        <v>6.6543512550863896E-5</v>
      </c>
      <c r="L51">
        <f t="shared" si="5"/>
        <v>6.0138541380513758E-10</v>
      </c>
      <c r="M51">
        <f t="shared" si="5"/>
        <v>1.3672967297475338</v>
      </c>
      <c r="N51">
        <f t="shared" si="5"/>
        <v>6.4289439081960978E-8</v>
      </c>
      <c r="P51">
        <f t="shared" si="6"/>
        <v>3.6512910932862557</v>
      </c>
      <c r="Q51">
        <f t="shared" si="7"/>
        <v>16.874729113662255</v>
      </c>
      <c r="R51">
        <f t="shared" si="8"/>
        <v>0.82211402617394813</v>
      </c>
      <c r="S51">
        <f t="shared" si="9"/>
        <v>8.7362246819238723E-3</v>
      </c>
      <c r="T51">
        <f t="shared" si="10"/>
        <v>92</v>
      </c>
    </row>
    <row r="52" spans="1:20" x14ac:dyDescent="0.3">
      <c r="A52">
        <v>363</v>
      </c>
      <c r="B52" t="str">
        <v>Tales of Demons and Gods</v>
      </c>
      <c r="C52">
        <v>0.703125</v>
      </c>
      <c r="D52">
        <v>83.3333333333333</v>
      </c>
      <c r="E52">
        <v>4.6844160000000003E-3</v>
      </c>
      <c r="F52">
        <v>8.65</v>
      </c>
      <c r="G52">
        <f t="shared" si="1"/>
        <v>2.6617405020345559E-4</v>
      </c>
      <c r="H52">
        <f t="shared" si="2"/>
        <v>2.0046180460171244E-9</v>
      </c>
      <c r="I52">
        <f t="shared" si="3"/>
        <v>0.52971455067300033</v>
      </c>
      <c r="J52">
        <f t="shared" si="4"/>
        <v>3.1777351317654999E-7</v>
      </c>
      <c r="K52">
        <f t="shared" si="5"/>
        <v>6.6543512550863896E-5</v>
      </c>
      <c r="L52">
        <f t="shared" si="5"/>
        <v>5.0115451150428109E-10</v>
      </c>
      <c r="M52">
        <f t="shared" si="5"/>
        <v>0.13242863766825008</v>
      </c>
      <c r="N52">
        <f t="shared" si="5"/>
        <v>7.9443378294137498E-8</v>
      </c>
      <c r="P52">
        <f t="shared" si="6"/>
        <v>2.7049715980570019E-2</v>
      </c>
      <c r="Q52">
        <f t="shared" si="7"/>
        <v>34.272283029215579</v>
      </c>
      <c r="R52">
        <f t="shared" si="8"/>
        <v>0.99921136320110027</v>
      </c>
      <c r="S52">
        <f t="shared" si="9"/>
        <v>1.0618155992644799E-2</v>
      </c>
      <c r="T52">
        <f t="shared" si="10"/>
        <v>37</v>
      </c>
    </row>
    <row r="53" spans="1:20" x14ac:dyDescent="0.3">
      <c r="A53">
        <v>4791</v>
      </c>
      <c r="B53" t="str">
        <v>One Thousand Live Broadcast Big Local Tyrant</v>
      </c>
      <c r="C53">
        <v>0.703125</v>
      </c>
      <c r="D53">
        <v>66.6666666666666</v>
      </c>
      <c r="E53">
        <v>2.3057894821849601E-2</v>
      </c>
      <c r="F53">
        <v>7</v>
      </c>
      <c r="G53">
        <f t="shared" si="1"/>
        <v>2.6617405020345559E-4</v>
      </c>
      <c r="H53">
        <f t="shared" si="2"/>
        <v>1.6036944368136986E-9</v>
      </c>
      <c r="I53">
        <f t="shared" si="3"/>
        <v>2.6073906320491949</v>
      </c>
      <c r="J53">
        <f t="shared" si="4"/>
        <v>2.5715775632784391E-7</v>
      </c>
      <c r="K53">
        <f t="shared" si="5"/>
        <v>6.6543512550863896E-5</v>
      </c>
      <c r="L53">
        <f t="shared" si="5"/>
        <v>4.0092360920342466E-10</v>
      </c>
      <c r="M53">
        <f t="shared" si="5"/>
        <v>0.65184765801229871</v>
      </c>
      <c r="N53">
        <f t="shared" si="5"/>
        <v>6.4289439081960978E-8</v>
      </c>
      <c r="P53">
        <f t="shared" si="6"/>
        <v>0.80826824965806654</v>
      </c>
      <c r="Q53">
        <f t="shared" si="7"/>
        <v>26.211164161086675</v>
      </c>
      <c r="R53">
        <f t="shared" si="8"/>
        <v>0.97008566881158298</v>
      </c>
      <c r="S53">
        <f t="shared" si="9"/>
        <v>1.0308650738990321E-2</v>
      </c>
      <c r="T53">
        <f t="shared" si="10"/>
        <v>71</v>
      </c>
    </row>
    <row r="54" spans="1:20" x14ac:dyDescent="0.3">
      <c r="A54">
        <v>861</v>
      </c>
      <c r="B54" t="str">
        <v>Isekai Tensei de Kenja ni Natte Boukensha Seikatsu</v>
      </c>
      <c r="C54">
        <v>0.703125</v>
      </c>
      <c r="D54">
        <v>66.6666666666666</v>
      </c>
      <c r="E54">
        <v>1.177563E-3</v>
      </c>
      <c r="F54">
        <v>7</v>
      </c>
      <c r="G54">
        <f t="shared" si="1"/>
        <v>2.6617405020345559E-4</v>
      </c>
      <c r="H54">
        <f t="shared" si="2"/>
        <v>1.6036944368136986E-9</v>
      </c>
      <c r="I54">
        <f t="shared" si="3"/>
        <v>0.13315902247668657</v>
      </c>
      <c r="J54">
        <f t="shared" si="4"/>
        <v>2.5715775632784391E-7</v>
      </c>
      <c r="K54">
        <f t="shared" si="5"/>
        <v>6.6543512550863896E-5</v>
      </c>
      <c r="L54">
        <f t="shared" si="5"/>
        <v>4.0092360920342466E-10</v>
      </c>
      <c r="M54">
        <f t="shared" si="5"/>
        <v>3.3289755619171642E-2</v>
      </c>
      <c r="N54">
        <f t="shared" si="5"/>
        <v>6.4289439081960978E-8</v>
      </c>
      <c r="P54">
        <f t="shared" si="6"/>
        <v>5.8876242306742598E-4</v>
      </c>
      <c r="Q54">
        <f t="shared" si="7"/>
        <v>35.9335143055945</v>
      </c>
      <c r="R54">
        <f t="shared" si="8"/>
        <v>0.99998361549690118</v>
      </c>
      <c r="S54">
        <f t="shared" si="9"/>
        <v>1.062636235983044E-2</v>
      </c>
      <c r="T54">
        <f t="shared" si="10"/>
        <v>13</v>
      </c>
    </row>
    <row r="55" spans="1:20" x14ac:dyDescent="0.3">
      <c r="A55">
        <v>1957</v>
      </c>
      <c r="B55" t="str">
        <v>Level 1 Player</v>
      </c>
      <c r="C55">
        <v>0.703125</v>
      </c>
      <c r="D55">
        <v>66.6666666666666</v>
      </c>
      <c r="E55">
        <v>1.124192E-3</v>
      </c>
      <c r="F55">
        <v>7.8</v>
      </c>
      <c r="G55">
        <f t="shared" si="1"/>
        <v>2.6617405020345559E-4</v>
      </c>
      <c r="H55">
        <f t="shared" si="2"/>
        <v>1.6036944368136986E-9</v>
      </c>
      <c r="I55">
        <f t="shared" si="3"/>
        <v>0.12712382080288803</v>
      </c>
      <c r="J55">
        <f t="shared" si="4"/>
        <v>2.8654721419388323E-7</v>
      </c>
      <c r="K55">
        <f t="shared" si="5"/>
        <v>6.6543512550863896E-5</v>
      </c>
      <c r="L55">
        <f t="shared" si="5"/>
        <v>4.0092360920342466E-10</v>
      </c>
      <c r="M55">
        <f t="shared" si="5"/>
        <v>3.1780955200722008E-2</v>
      </c>
      <c r="N55">
        <f t="shared" si="5"/>
        <v>7.1636803548470809E-8</v>
      </c>
      <c r="P55">
        <f t="shared" si="6"/>
        <v>4.8976616098589669E-4</v>
      </c>
      <c r="Q55">
        <f t="shared" si="7"/>
        <v>35.959100395648811</v>
      </c>
      <c r="R55">
        <f t="shared" si="8"/>
        <v>0.99998638009613616</v>
      </c>
      <c r="S55">
        <f t="shared" si="9"/>
        <v>1.0626391737945036E-2</v>
      </c>
      <c r="T55">
        <f t="shared" si="10"/>
        <v>11</v>
      </c>
    </row>
    <row r="56" spans="1:20" x14ac:dyDescent="0.3">
      <c r="A56">
        <v>4099</v>
      </c>
      <c r="B56" t="str">
        <v>Onepunchman Saitama vs God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f t="shared" si="1"/>
        <v>2.6617405020345559E-4</v>
      </c>
      <c r="H56">
        <f t="shared" si="2"/>
        <v>1.6036944368136986E-9</v>
      </c>
      <c r="I56">
        <f t="shared" si="3"/>
        <v>0.10049264955649438</v>
      </c>
      <c r="J56">
        <f t="shared" si="4"/>
        <v>3.232840365264324E-7</v>
      </c>
      <c r="K56">
        <f t="shared" si="5"/>
        <v>6.6543512550863896E-5</v>
      </c>
      <c r="L56">
        <f t="shared" si="5"/>
        <v>4.0092360920342466E-10</v>
      </c>
      <c r="M56">
        <f t="shared" si="5"/>
        <v>2.5123162389123595E-2</v>
      </c>
      <c r="N56">
        <f t="shared" si="5"/>
        <v>8.0821009131608101E-8</v>
      </c>
      <c r="P56">
        <f t="shared" si="6"/>
        <v>1.6167428398293864E-4</v>
      </c>
      <c r="Q56">
        <f t="shared" si="7"/>
        <v>36.072111338511981</v>
      </c>
      <c r="R56">
        <f t="shared" si="8"/>
        <v>0.99999551804556586</v>
      </c>
      <c r="S56">
        <f t="shared" si="9"/>
        <v>1.0626488842697915E-2</v>
      </c>
      <c r="T56">
        <f t="shared" si="10"/>
        <v>5</v>
      </c>
    </row>
    <row r="57" spans="1:20" x14ac:dyDescent="0.3">
      <c r="A57">
        <v>7570</v>
      </c>
      <c r="B57" t="str">
        <v>Mugen Sekai no Amadeus</v>
      </c>
      <c r="C57">
        <v>0.703125</v>
      </c>
      <c r="D57">
        <v>50</v>
      </c>
      <c r="E57">
        <v>3.5844015E-2</v>
      </c>
      <c r="F57">
        <v>7</v>
      </c>
      <c r="G57">
        <f t="shared" si="1"/>
        <v>2.6617405020345559E-4</v>
      </c>
      <c r="H57">
        <f t="shared" si="2"/>
        <v>1.2027708276102752E-9</v>
      </c>
      <c r="I57">
        <f t="shared" si="3"/>
        <v>4.0532472564437665</v>
      </c>
      <c r="J57">
        <f t="shared" si="4"/>
        <v>2.5715775632784391E-7</v>
      </c>
      <c r="K57">
        <f t="shared" si="5"/>
        <v>6.6543512550863896E-5</v>
      </c>
      <c r="L57">
        <f t="shared" si="5"/>
        <v>3.0069270690256879E-10</v>
      </c>
      <c r="M57">
        <f t="shared" si="5"/>
        <v>1.0133118141109416</v>
      </c>
      <c r="N57">
        <f t="shared" si="5"/>
        <v>6.4289439081960978E-8</v>
      </c>
      <c r="P57">
        <f t="shared" si="6"/>
        <v>1.9887343068450456</v>
      </c>
      <c r="Q57">
        <f t="shared" si="7"/>
        <v>21.238239792242759</v>
      </c>
      <c r="R57">
        <f t="shared" si="8"/>
        <v>0.91437824408978219</v>
      </c>
      <c r="S57">
        <f t="shared" si="9"/>
        <v>9.7166737585148173E-3</v>
      </c>
      <c r="T57">
        <f t="shared" si="10"/>
        <v>87</v>
      </c>
    </row>
    <row r="58" spans="1:20" x14ac:dyDescent="0.3">
      <c r="A58">
        <v>644</v>
      </c>
      <c r="B58" t="str">
        <v>Ore no Ie ga Maryoku Spot datta Ken â€“ Sundeiru dake de Sekai Saikyou</v>
      </c>
      <c r="C58">
        <v>0.703125</v>
      </c>
      <c r="D58">
        <v>50</v>
      </c>
      <c r="E58">
        <v>2.92432377588734E-2</v>
      </c>
      <c r="F58">
        <v>7.25</v>
      </c>
      <c r="G58">
        <f t="shared" si="1"/>
        <v>2.6617405020345559E-4</v>
      </c>
      <c r="H58">
        <f t="shared" si="2"/>
        <v>1.2027708276102752E-9</v>
      </c>
      <c r="I58">
        <f t="shared" si="3"/>
        <v>3.3068302536891125</v>
      </c>
      <c r="J58">
        <f t="shared" si="4"/>
        <v>2.6634196191098119E-7</v>
      </c>
      <c r="K58">
        <f t="shared" si="5"/>
        <v>6.6543512550863896E-5</v>
      </c>
      <c r="L58">
        <f t="shared" si="5"/>
        <v>3.0069270690256879E-10</v>
      </c>
      <c r="M58">
        <f t="shared" si="5"/>
        <v>0.82670756342227814</v>
      </c>
      <c r="N58">
        <f t="shared" si="5"/>
        <v>6.6585490477745297E-8</v>
      </c>
      <c r="P58">
        <f t="shared" si="6"/>
        <v>1.3140647918176427</v>
      </c>
      <c r="Q58">
        <f t="shared" si="7"/>
        <v>23.740230508308745</v>
      </c>
      <c r="R58">
        <f t="shared" si="8"/>
        <v>0.94755131700666861</v>
      </c>
      <c r="S58">
        <f t="shared" si="9"/>
        <v>1.0069188627699698E-2</v>
      </c>
      <c r="T58">
        <f t="shared" si="10"/>
        <v>80</v>
      </c>
    </row>
    <row r="59" spans="1:20" x14ac:dyDescent="0.3">
      <c r="A59">
        <v>7604</v>
      </c>
      <c r="B59" t="str">
        <v>Kino no Tabi: The Beautiful World</v>
      </c>
      <c r="C59">
        <v>0.703125</v>
      </c>
      <c r="D59">
        <v>50</v>
      </c>
      <c r="E59">
        <v>2.7472986000000001E-2</v>
      </c>
      <c r="F59">
        <v>7.74</v>
      </c>
      <c r="G59">
        <f t="shared" si="1"/>
        <v>2.6617405020345559E-4</v>
      </c>
      <c r="H59">
        <f t="shared" si="2"/>
        <v>1.2027708276102752E-9</v>
      </c>
      <c r="I59">
        <f t="shared" si="3"/>
        <v>3.106649886482248</v>
      </c>
      <c r="J59">
        <f t="shared" si="4"/>
        <v>2.8434300485393029E-7</v>
      </c>
      <c r="K59">
        <f t="shared" si="5"/>
        <v>6.6543512550863896E-5</v>
      </c>
      <c r="L59">
        <f t="shared" si="5"/>
        <v>3.0069270690256879E-10</v>
      </c>
      <c r="M59">
        <f t="shared" si="5"/>
        <v>0.77666247162056201</v>
      </c>
      <c r="N59">
        <f t="shared" si="5"/>
        <v>7.1085751213482573E-8</v>
      </c>
      <c r="P59">
        <f t="shared" si="6"/>
        <v>1.1568125432945966</v>
      </c>
      <c r="Q59">
        <f t="shared" si="7"/>
        <v>24.434921622818567</v>
      </c>
      <c r="R59">
        <f t="shared" si="8"/>
        <v>0.954797414829888</v>
      </c>
      <c r="S59">
        <f t="shared" si="9"/>
        <v>1.0146189550485863E-2</v>
      </c>
      <c r="T59">
        <f t="shared" si="10"/>
        <v>78</v>
      </c>
    </row>
    <row r="60" spans="1:20" x14ac:dyDescent="0.3">
      <c r="A60">
        <v>2880</v>
      </c>
      <c r="B60" t="str">
        <v>HiGH &amp; LOW: THE WORST Housen Gakuen Nikki</v>
      </c>
      <c r="C60">
        <v>0.703125</v>
      </c>
      <c r="D60">
        <v>50</v>
      </c>
      <c r="E60">
        <v>7.8101159999999998E-3</v>
      </c>
      <c r="F60">
        <v>7.11</v>
      </c>
      <c r="G60">
        <f t="shared" si="1"/>
        <v>2.6617405020345559E-4</v>
      </c>
      <c r="H60">
        <f t="shared" si="2"/>
        <v>1.2027708276102752E-9</v>
      </c>
      <c r="I60">
        <f t="shared" si="3"/>
        <v>0.88316923339942688</v>
      </c>
      <c r="J60">
        <f t="shared" si="4"/>
        <v>2.6119880678442434E-7</v>
      </c>
      <c r="K60">
        <f t="shared" si="5"/>
        <v>6.6543512550863896E-5</v>
      </c>
      <c r="L60">
        <f t="shared" si="5"/>
        <v>3.0069270690256879E-10</v>
      </c>
      <c r="M60">
        <f t="shared" si="5"/>
        <v>0.22079230834985672</v>
      </c>
      <c r="N60">
        <f t="shared" si="5"/>
        <v>6.5299701696106085E-8</v>
      </c>
      <c r="P60">
        <f t="shared" si="6"/>
        <v>8.3771507844865034E-2</v>
      </c>
      <c r="Q60">
        <f t="shared" si="7"/>
        <v>32.82474456177836</v>
      </c>
      <c r="R60">
        <f t="shared" si="8"/>
        <v>0.99745441247889655</v>
      </c>
      <c r="S60">
        <f t="shared" si="9"/>
        <v>1.0599485691718693E-2</v>
      </c>
      <c r="T60">
        <f t="shared" si="10"/>
        <v>42</v>
      </c>
    </row>
    <row r="61" spans="1:20" x14ac:dyDescent="0.3">
      <c r="A61">
        <v>4460</v>
      </c>
      <c r="B61" t="str">
        <v>Yakusai no Moushigo to Seijo no Meikyuu</v>
      </c>
      <c r="C61">
        <v>0.703125</v>
      </c>
      <c r="D61">
        <v>50</v>
      </c>
      <c r="E61">
        <v>4.6472789999999998E-3</v>
      </c>
      <c r="F61">
        <v>7</v>
      </c>
      <c r="G61">
        <f t="shared" si="1"/>
        <v>2.6617405020345559E-4</v>
      </c>
      <c r="H61">
        <f t="shared" si="2"/>
        <v>1.2027708276102752E-9</v>
      </c>
      <c r="I61">
        <f t="shared" si="3"/>
        <v>0.52551509245486949</v>
      </c>
      <c r="J61">
        <f t="shared" si="4"/>
        <v>2.5715775632784391E-7</v>
      </c>
      <c r="K61">
        <f t="shared" si="5"/>
        <v>6.6543512550863896E-5</v>
      </c>
      <c r="L61">
        <f t="shared" si="5"/>
        <v>3.0069270690256879E-10</v>
      </c>
      <c r="M61">
        <f t="shared" si="5"/>
        <v>0.13137877311371737</v>
      </c>
      <c r="N61">
        <f t="shared" si="5"/>
        <v>6.4289439081960978E-8</v>
      </c>
      <c r="P61">
        <f t="shared" si="6"/>
        <v>2.6563538442686673E-2</v>
      </c>
      <c r="Q61">
        <f t="shared" si="7"/>
        <v>34.289669236503386</v>
      </c>
      <c r="R61">
        <f t="shared" si="8"/>
        <v>0.99922591915561076</v>
      </c>
      <c r="S61">
        <f t="shared" si="9"/>
        <v>1.0618310672026265E-2</v>
      </c>
      <c r="T61">
        <f t="shared" si="10"/>
        <v>35</v>
      </c>
    </row>
    <row r="62" spans="1:20" x14ac:dyDescent="0.3">
      <c r="A62">
        <v>2393</v>
      </c>
      <c r="B62" t="str">
        <v>Jibaku Shounen Hanako-kun</v>
      </c>
      <c r="C62">
        <v>0.703125</v>
      </c>
      <c r="D62">
        <v>33.3333333333333</v>
      </c>
      <c r="E62">
        <v>3.0301695E-2</v>
      </c>
      <c r="F62">
        <v>7.98</v>
      </c>
      <c r="G62">
        <f t="shared" si="1"/>
        <v>2.6617405020345559E-4</v>
      </c>
      <c r="H62">
        <f t="shared" si="2"/>
        <v>8.0184721840684931E-10</v>
      </c>
      <c r="I62">
        <f t="shared" si="3"/>
        <v>3.4265207768813228</v>
      </c>
      <c r="J62">
        <f t="shared" si="4"/>
        <v>2.9315984221374206E-7</v>
      </c>
      <c r="K62">
        <f t="shared" si="5"/>
        <v>6.6543512550863896E-5</v>
      </c>
      <c r="L62">
        <f t="shared" si="5"/>
        <v>2.0046180460171233E-10</v>
      </c>
      <c r="M62">
        <f t="shared" si="5"/>
        <v>0.85663019422033071</v>
      </c>
      <c r="N62">
        <f t="shared" si="5"/>
        <v>7.3289960553435516E-8</v>
      </c>
      <c r="P62">
        <f t="shared" si="6"/>
        <v>1.4128737070570123</v>
      </c>
      <c r="Q62">
        <f t="shared" si="7"/>
        <v>23.32965107405947</v>
      </c>
      <c r="R62">
        <f t="shared" si="8"/>
        <v>0.94289694687361414</v>
      </c>
      <c r="S62">
        <f t="shared" si="9"/>
        <v>1.0019728793734285E-2</v>
      </c>
      <c r="T62">
        <f t="shared" si="10"/>
        <v>84</v>
      </c>
    </row>
    <row r="63" spans="1:20" x14ac:dyDescent="0.3">
      <c r="A63">
        <v>4095</v>
      </c>
      <c r="B63" t="str">
        <v>Otomege no Mobu de Sura Nain da ga</v>
      </c>
      <c r="C63">
        <v>0.703125</v>
      </c>
      <c r="D63">
        <v>33.3333333333333</v>
      </c>
      <c r="E63">
        <v>2.2953178092392501E-2</v>
      </c>
      <c r="F63">
        <v>7</v>
      </c>
      <c r="G63">
        <f t="shared" si="1"/>
        <v>2.6617405020345559E-4</v>
      </c>
      <c r="H63">
        <f t="shared" si="2"/>
        <v>8.0184721840684931E-10</v>
      </c>
      <c r="I63">
        <f t="shared" si="3"/>
        <v>2.5955492466358767</v>
      </c>
      <c r="J63">
        <f t="shared" si="4"/>
        <v>2.5715775632784391E-7</v>
      </c>
      <c r="K63">
        <f t="shared" si="5"/>
        <v>6.6543512550863896E-5</v>
      </c>
      <c r="L63">
        <f t="shared" si="5"/>
        <v>2.0046180460171233E-10</v>
      </c>
      <c r="M63">
        <f t="shared" si="5"/>
        <v>0.64888731165896918</v>
      </c>
      <c r="N63">
        <f t="shared" si="5"/>
        <v>6.4289439081960978E-8</v>
      </c>
      <c r="P63">
        <f t="shared" si="6"/>
        <v>0.80075802538203289</v>
      </c>
      <c r="Q63">
        <f t="shared" si="7"/>
        <v>26.254049436892657</v>
      </c>
      <c r="R63">
        <f t="shared" si="8"/>
        <v>0.97040237575156973</v>
      </c>
      <c r="S63">
        <f t="shared" si="9"/>
        <v>1.0312016236838502E-2</v>
      </c>
      <c r="T63">
        <f t="shared" si="10"/>
        <v>70</v>
      </c>
    </row>
    <row r="64" spans="1:20" x14ac:dyDescent="0.3">
      <c r="A64">
        <v>8149</v>
      </c>
      <c r="B64" t="str">
        <v>Flying Witch</v>
      </c>
      <c r="C64">
        <v>0.703125</v>
      </c>
      <c r="D64">
        <v>33.3333333333333</v>
      </c>
      <c r="E64">
        <v>1.7234025496315201E-2</v>
      </c>
      <c r="F64">
        <v>7.71</v>
      </c>
      <c r="G64">
        <f t="shared" si="1"/>
        <v>2.6617405020345559E-4</v>
      </c>
      <c r="H64">
        <f t="shared" si="2"/>
        <v>8.0184721840684931E-10</v>
      </c>
      <c r="I64">
        <f t="shared" si="3"/>
        <v>1.9488265073101187</v>
      </c>
      <c r="J64">
        <f t="shared" si="4"/>
        <v>2.8324090018395382E-7</v>
      </c>
      <c r="K64">
        <f t="shared" si="5"/>
        <v>6.6543512550863896E-5</v>
      </c>
      <c r="L64">
        <f t="shared" si="5"/>
        <v>2.0046180460171233E-10</v>
      </c>
      <c r="M64">
        <f t="shared" si="5"/>
        <v>0.48720662682752969</v>
      </c>
      <c r="N64">
        <f t="shared" si="5"/>
        <v>7.0810225045988455E-8</v>
      </c>
      <c r="P64">
        <f t="shared" si="6"/>
        <v>0.443822203469313</v>
      </c>
      <c r="Q64">
        <f t="shared" si="7"/>
        <v>28.649487152798702</v>
      </c>
      <c r="R64">
        <f t="shared" si="8"/>
        <v>0.98474487044308368</v>
      </c>
      <c r="S64">
        <f t="shared" si="9"/>
        <v>1.0464427279753679E-2</v>
      </c>
      <c r="T64">
        <f t="shared" si="10"/>
        <v>62</v>
      </c>
    </row>
    <row r="65" spans="1:20" x14ac:dyDescent="0.3">
      <c r="A65">
        <v>7581</v>
      </c>
      <c r="B65" t="str">
        <v>Shinyaku MÃ¤rchent</v>
      </c>
      <c r="C65">
        <v>0.703125</v>
      </c>
      <c r="D65">
        <v>33.3333333333333</v>
      </c>
      <c r="E65">
        <v>7.5823410000000003E-3</v>
      </c>
      <c r="F65">
        <v>7.13</v>
      </c>
      <c r="G65">
        <f t="shared" si="1"/>
        <v>2.6617405020345559E-4</v>
      </c>
      <c r="H65">
        <f t="shared" si="2"/>
        <v>8.0184721840684931E-10</v>
      </c>
      <c r="I65">
        <f t="shared" si="3"/>
        <v>0.85741239801598912</v>
      </c>
      <c r="J65">
        <f t="shared" si="4"/>
        <v>2.619335432310753E-7</v>
      </c>
      <c r="K65">
        <f t="shared" si="5"/>
        <v>6.6543512550863896E-5</v>
      </c>
      <c r="L65">
        <f t="shared" si="5"/>
        <v>2.0046180460171233E-10</v>
      </c>
      <c r="M65">
        <f t="shared" si="5"/>
        <v>0.21435309950399728</v>
      </c>
      <c r="N65">
        <f t="shared" si="5"/>
        <v>6.5483385807768826E-8</v>
      </c>
      <c r="P65">
        <f t="shared" si="6"/>
        <v>7.8583038325076196E-2</v>
      </c>
      <c r="Q65">
        <f t="shared" si="7"/>
        <v>32.929174059613857</v>
      </c>
      <c r="R65">
        <f t="shared" si="8"/>
        <v>0.99761925543465702</v>
      </c>
      <c r="S65">
        <f t="shared" si="9"/>
        <v>1.0601237401399963E-2</v>
      </c>
      <c r="T65">
        <f t="shared" si="10"/>
        <v>41</v>
      </c>
    </row>
    <row r="66" spans="1:20" x14ac:dyDescent="0.3">
      <c r="A66">
        <v>7964</v>
      </c>
      <c r="B66" t="str">
        <v>Kenja Chan Wa Satottenai!</v>
      </c>
      <c r="C66">
        <v>0.703125</v>
      </c>
      <c r="D66">
        <v>33.3333333333333</v>
      </c>
      <c r="E66">
        <v>2.8871249999999999E-3</v>
      </c>
      <c r="F66">
        <v>7.3</v>
      </c>
      <c r="G66">
        <f t="shared" si="1"/>
        <v>2.6617405020345559E-4</v>
      </c>
      <c r="H66">
        <f t="shared" si="2"/>
        <v>8.0184721840684931E-10</v>
      </c>
      <c r="I66">
        <f t="shared" si="3"/>
        <v>0.32647658152302994</v>
      </c>
      <c r="J66">
        <f t="shared" si="4"/>
        <v>2.6817880302760868E-7</v>
      </c>
      <c r="K66">
        <f t="shared" si="5"/>
        <v>6.6543512550863896E-5</v>
      </c>
      <c r="L66">
        <f t="shared" si="5"/>
        <v>2.0046180460171233E-10</v>
      </c>
      <c r="M66">
        <f t="shared" si="5"/>
        <v>8.1619145380757485E-2</v>
      </c>
      <c r="N66">
        <f t="shared" si="5"/>
        <v>6.7044700756902169E-8</v>
      </c>
      <c r="P66">
        <f t="shared" si="6"/>
        <v>8.577076176338563E-3</v>
      </c>
      <c r="Q66">
        <f t="shared" si="7"/>
        <v>35.118766535458725</v>
      </c>
      <c r="R66">
        <f t="shared" si="8"/>
        <v>0.99975582906948035</v>
      </c>
      <c r="S66">
        <f t="shared" si="9"/>
        <v>1.0623941779052001E-2</v>
      </c>
      <c r="T66">
        <f t="shared" si="10"/>
        <v>26</v>
      </c>
    </row>
    <row r="67" spans="1:20" x14ac:dyDescent="0.3">
      <c r="A67">
        <v>1958</v>
      </c>
      <c r="B67" t="str">
        <v>Nigoru Hitomi de Nani wo Negau â€“ Highserk Senki</v>
      </c>
      <c r="C67">
        <v>0.703125</v>
      </c>
      <c r="D67">
        <v>33.3333333333333</v>
      </c>
      <c r="E67">
        <v>1.933263E-3</v>
      </c>
      <c r="F67">
        <v>7</v>
      </c>
      <c r="G67">
        <f t="shared" ref="G67:G101" si="11">C67/$C$102</f>
        <v>2.6617405020345559E-4</v>
      </c>
      <c r="H67">
        <f t="shared" ref="H67:H101" si="12">D67/$D$102</f>
        <v>8.0184721840684931E-10</v>
      </c>
      <c r="I67">
        <f t="shared" ref="I67:I101" si="13">E67/$E$102</f>
        <v>0.21861370582325235</v>
      </c>
      <c r="J67">
        <f t="shared" ref="J67:J101" si="14">F67/$F$102</f>
        <v>2.5715775632784391E-7</v>
      </c>
      <c r="K67">
        <f t="shared" ref="K67:N101" si="15">G67*$O$1</f>
        <v>6.6543512550863896E-5</v>
      </c>
      <c r="L67">
        <f t="shared" si="15"/>
        <v>2.0046180460171233E-10</v>
      </c>
      <c r="M67">
        <f t="shared" si="15"/>
        <v>5.4653426455813087E-2</v>
      </c>
      <c r="N67">
        <f t="shared" si="15"/>
        <v>6.4289439081960978E-8</v>
      </c>
      <c r="P67">
        <f t="shared" ref="P67:P100" si="16">((K67-$K$102)^2+(L67-$L$102)^2+(M67-$M$102)^2+(N67-$N$102)^2)/0.5</f>
        <v>2.9677675099385151E-3</v>
      </c>
      <c r="Q67">
        <f t="shared" ref="Q67:Q101" si="17">((K67-$K$103)^2+(L67-$L$103)^2+(M67-$M$103)^2+(N67-$N$103)^2)/0.5</f>
        <v>35.572208543123978</v>
      </c>
      <c r="R67">
        <f t="shared" ref="R67:R101" si="18">Q67/(Q67+P67)</f>
        <v>0.99991657757409202</v>
      </c>
      <c r="S67">
        <f t="shared" ref="S67:S101" si="19">R67/SUM($R$2:$R$101)</f>
        <v>1.0625649978898812E-2</v>
      </c>
      <c r="T67">
        <f t="shared" ref="T67:T101" si="20">_xlfn.RANK.AVG(S67,$S$2:$S$101,0)</f>
        <v>20</v>
      </c>
    </row>
    <row r="68" spans="1:20" x14ac:dyDescent="0.3">
      <c r="A68">
        <v>2206</v>
      </c>
      <c r="B68" t="str">
        <v>Kurai Anoko to Shitai koto</v>
      </c>
      <c r="C68">
        <v>0.703125</v>
      </c>
      <c r="D68">
        <v>33.3333333333333</v>
      </c>
      <c r="E68">
        <v>1.3957660000000001E-3</v>
      </c>
      <c r="F68">
        <v>7</v>
      </c>
      <c r="G68">
        <f t="shared" si="11"/>
        <v>2.6617405020345559E-4</v>
      </c>
      <c r="H68">
        <f t="shared" si="12"/>
        <v>8.0184721840684931E-10</v>
      </c>
      <c r="I68">
        <f t="shared" si="13"/>
        <v>0.15783345448710168</v>
      </c>
      <c r="J68">
        <f t="shared" si="14"/>
        <v>2.5715775632784391E-7</v>
      </c>
      <c r="K68">
        <f t="shared" si="15"/>
        <v>6.6543512550863896E-5</v>
      </c>
      <c r="L68">
        <f t="shared" si="15"/>
        <v>2.0046180460171233E-10</v>
      </c>
      <c r="M68">
        <f t="shared" si="15"/>
        <v>3.9458363621775419E-2</v>
      </c>
      <c r="N68">
        <f t="shared" si="15"/>
        <v>6.4289439081960978E-8</v>
      </c>
      <c r="P68">
        <f t="shared" si="16"/>
        <v>1.0882184485678965E-3</v>
      </c>
      <c r="Q68">
        <f t="shared" si="17"/>
        <v>35.829002371736017</v>
      </c>
      <c r="R68">
        <f t="shared" si="18"/>
        <v>0.99996962836457737</v>
      </c>
      <c r="S68">
        <f t="shared" si="19"/>
        <v>1.0626213725058686E-2</v>
      </c>
      <c r="T68">
        <f t="shared" si="20"/>
        <v>15</v>
      </c>
    </row>
    <row r="69" spans="1:20" x14ac:dyDescent="0.3">
      <c r="A69">
        <v>3602</v>
      </c>
      <c r="B69" t="str">
        <v>Neko no Youna Nanika</v>
      </c>
      <c r="C69">
        <v>0.703125</v>
      </c>
      <c r="D69">
        <v>16.6666666666666</v>
      </c>
      <c r="E69">
        <v>3.9029062000000003E-2</v>
      </c>
      <c r="F69">
        <v>7</v>
      </c>
      <c r="G69">
        <f t="shared" si="11"/>
        <v>2.6617405020345559E-4</v>
      </c>
      <c r="H69">
        <f t="shared" si="12"/>
        <v>4.0092360920342347E-10</v>
      </c>
      <c r="I69">
        <f t="shared" si="13"/>
        <v>4.4134129079310354</v>
      </c>
      <c r="J69">
        <f t="shared" si="14"/>
        <v>2.5715775632784391E-7</v>
      </c>
      <c r="K69">
        <f t="shared" si="15"/>
        <v>6.6543512550863896E-5</v>
      </c>
      <c r="L69">
        <f t="shared" si="15"/>
        <v>1.0023090230085587E-10</v>
      </c>
      <c r="M69">
        <f t="shared" si="15"/>
        <v>1.1033532269827588</v>
      </c>
      <c r="N69">
        <f t="shared" si="15"/>
        <v>6.4289439081960978E-8</v>
      </c>
      <c r="P69">
        <f t="shared" si="16"/>
        <v>2.3640990589695852</v>
      </c>
      <c r="Q69">
        <f t="shared" si="17"/>
        <v>20.080783215990458</v>
      </c>
      <c r="R69">
        <f t="shared" si="18"/>
        <v>0.8946709084944936</v>
      </c>
      <c r="S69">
        <f t="shared" si="19"/>
        <v>9.5072530380780531E-3</v>
      </c>
      <c r="T69">
        <f t="shared" si="20"/>
        <v>89</v>
      </c>
    </row>
    <row r="70" spans="1:20" x14ac:dyDescent="0.3">
      <c r="A70">
        <v>3340</v>
      </c>
      <c r="B70" t="str">
        <v>Okaeri Alice</v>
      </c>
      <c r="C70">
        <v>0.703125</v>
      </c>
      <c r="D70">
        <v>16.6666666666666</v>
      </c>
      <c r="E70">
        <v>3.0301695E-2</v>
      </c>
      <c r="F70">
        <v>7</v>
      </c>
      <c r="G70">
        <f t="shared" si="11"/>
        <v>2.6617405020345559E-4</v>
      </c>
      <c r="H70">
        <f t="shared" si="12"/>
        <v>4.0092360920342347E-10</v>
      </c>
      <c r="I70">
        <f t="shared" si="13"/>
        <v>3.4265207768813228</v>
      </c>
      <c r="J70">
        <f t="shared" si="14"/>
        <v>2.5715775632784391E-7</v>
      </c>
      <c r="K70">
        <f t="shared" si="15"/>
        <v>6.6543512550863896E-5</v>
      </c>
      <c r="L70">
        <f t="shared" si="15"/>
        <v>1.0023090230085587E-10</v>
      </c>
      <c r="M70">
        <f t="shared" si="15"/>
        <v>0.85663019422033071</v>
      </c>
      <c r="N70">
        <f t="shared" si="15"/>
        <v>6.4289439081960978E-8</v>
      </c>
      <c r="P70">
        <f t="shared" si="16"/>
        <v>1.4128737070570099</v>
      </c>
      <c r="Q70">
        <f t="shared" si="17"/>
        <v>23.32965107405947</v>
      </c>
      <c r="R70">
        <f t="shared" si="18"/>
        <v>0.94289694687361425</v>
      </c>
      <c r="S70">
        <f t="shared" si="19"/>
        <v>1.0019728793734287E-2</v>
      </c>
      <c r="T70">
        <f t="shared" si="20"/>
        <v>83</v>
      </c>
    </row>
    <row r="71" spans="1:20" x14ac:dyDescent="0.3">
      <c r="A71">
        <v>1251</v>
      </c>
      <c r="B71" t="str">
        <v>Majo Taisen</v>
      </c>
      <c r="C71">
        <v>0.703125</v>
      </c>
      <c r="D71">
        <v>16.6666666666666</v>
      </c>
      <c r="E71">
        <v>2.7720193000000001E-2</v>
      </c>
      <c r="F71">
        <v>7.99</v>
      </c>
      <c r="G71">
        <f t="shared" si="11"/>
        <v>2.6617405020345559E-4</v>
      </c>
      <c r="H71">
        <f t="shared" si="12"/>
        <v>4.0092360920342347E-10</v>
      </c>
      <c r="I71">
        <f t="shared" si="13"/>
        <v>3.1346040957002637</v>
      </c>
      <c r="J71">
        <f t="shared" si="14"/>
        <v>2.9352721043706757E-7</v>
      </c>
      <c r="K71">
        <f t="shared" si="15"/>
        <v>6.6543512550863896E-5</v>
      </c>
      <c r="L71">
        <f t="shared" si="15"/>
        <v>1.0023090230085587E-10</v>
      </c>
      <c r="M71">
        <f t="shared" si="15"/>
        <v>0.78365102392506591</v>
      </c>
      <c r="N71">
        <f t="shared" si="15"/>
        <v>7.3381802609266893E-8</v>
      </c>
      <c r="P71">
        <f t="shared" si="16"/>
        <v>1.1781702449389559</v>
      </c>
      <c r="Q71">
        <f t="shared" si="17"/>
        <v>24.337309600586313</v>
      </c>
      <c r="R71">
        <f t="shared" si="18"/>
        <v>0.9538252757905481</v>
      </c>
      <c r="S71">
        <f t="shared" si="19"/>
        <v>1.0135859079530065E-2</v>
      </c>
      <c r="T71">
        <f t="shared" si="20"/>
        <v>79</v>
      </c>
    </row>
    <row r="72" spans="1:20" x14ac:dyDescent="0.3">
      <c r="A72">
        <v>5766</v>
      </c>
      <c r="B72" t="str">
        <v>This Crossdressing Boyâ€™s Reflection Gave Him Away</v>
      </c>
      <c r="C72">
        <v>0.703125</v>
      </c>
      <c r="D72">
        <v>16.6666666666666</v>
      </c>
      <c r="E72">
        <v>2.1392985950442301E-2</v>
      </c>
      <c r="F72">
        <v>7</v>
      </c>
      <c r="G72">
        <f t="shared" si="11"/>
        <v>2.6617405020345559E-4</v>
      </c>
      <c r="H72">
        <f t="shared" si="12"/>
        <v>4.0092360920342347E-10</v>
      </c>
      <c r="I72">
        <f t="shared" si="13"/>
        <v>2.4191224563088229</v>
      </c>
      <c r="J72">
        <f t="shared" si="14"/>
        <v>2.5715775632784391E-7</v>
      </c>
      <c r="K72">
        <f t="shared" si="15"/>
        <v>6.6543512550863896E-5</v>
      </c>
      <c r="L72">
        <f t="shared" si="15"/>
        <v>1.0023090230085587E-10</v>
      </c>
      <c r="M72">
        <f t="shared" si="15"/>
        <v>0.60478061407720574</v>
      </c>
      <c r="N72">
        <f t="shared" si="15"/>
        <v>6.4289439081960978E-8</v>
      </c>
      <c r="P72">
        <f t="shared" si="16"/>
        <v>0.69301387611101584</v>
      </c>
      <c r="Q72">
        <f t="shared" si="17"/>
        <v>26.897156308516216</v>
      </c>
      <c r="R72">
        <f t="shared" si="18"/>
        <v>0.97488185569449104</v>
      </c>
      <c r="S72">
        <f t="shared" si="19"/>
        <v>1.0359617593820158E-2</v>
      </c>
      <c r="T72">
        <f t="shared" si="20"/>
        <v>68</v>
      </c>
    </row>
    <row r="73" spans="1:20" x14ac:dyDescent="0.3">
      <c r="A73">
        <v>6943</v>
      </c>
      <c r="B73" t="str">
        <v>Mayuri-chan Who Quickly Gives Up</v>
      </c>
      <c r="C73">
        <v>0.703125</v>
      </c>
      <c r="D73">
        <v>16.6666666666666</v>
      </c>
      <c r="E73">
        <v>2.0448841168678501E-2</v>
      </c>
      <c r="F73">
        <v>7.9</v>
      </c>
      <c r="G73">
        <f t="shared" si="11"/>
        <v>2.6617405020345559E-4</v>
      </c>
      <c r="H73">
        <f t="shared" si="12"/>
        <v>4.0092360920342347E-10</v>
      </c>
      <c r="I73">
        <f t="shared" si="13"/>
        <v>2.3123584052846891</v>
      </c>
      <c r="J73">
        <f t="shared" si="14"/>
        <v>2.9022089642713816E-7</v>
      </c>
      <c r="K73">
        <f t="shared" si="15"/>
        <v>6.6543512550863896E-5</v>
      </c>
      <c r="L73">
        <f t="shared" si="15"/>
        <v>1.0023090230085587E-10</v>
      </c>
      <c r="M73">
        <f t="shared" si="15"/>
        <v>0.57808960132117226</v>
      </c>
      <c r="N73">
        <f t="shared" si="15"/>
        <v>7.2555224106784539E-8</v>
      </c>
      <c r="P73">
        <f t="shared" si="16"/>
        <v>0.63159220869178823</v>
      </c>
      <c r="Q73">
        <f t="shared" si="17"/>
        <v>27.290109492885126</v>
      </c>
      <c r="R73">
        <f t="shared" si="18"/>
        <v>0.9773798812320913</v>
      </c>
      <c r="S73">
        <f t="shared" si="19"/>
        <v>1.0386162953299333E-2</v>
      </c>
      <c r="T73">
        <f t="shared" si="20"/>
        <v>66</v>
      </c>
    </row>
    <row r="74" spans="1:20" x14ac:dyDescent="0.3">
      <c r="A74">
        <v>1747</v>
      </c>
      <c r="B74" t="str">
        <v>Onnanoko wa Otoko no Tame no Kisekae Ningyouja Nenda yo</v>
      </c>
      <c r="C74">
        <v>0.703125</v>
      </c>
      <c r="D74">
        <v>16.6666666666666</v>
      </c>
      <c r="E74">
        <v>1.6755271340359899E-2</v>
      </c>
      <c r="F74">
        <v>7</v>
      </c>
      <c r="G74">
        <f t="shared" si="11"/>
        <v>2.6617405020345559E-4</v>
      </c>
      <c r="H74">
        <f t="shared" si="12"/>
        <v>4.0092360920342347E-10</v>
      </c>
      <c r="I74">
        <f t="shared" si="13"/>
        <v>1.8946889066775756</v>
      </c>
      <c r="J74">
        <f t="shared" si="14"/>
        <v>2.5715775632784391E-7</v>
      </c>
      <c r="K74">
        <f t="shared" si="15"/>
        <v>6.6543512550863896E-5</v>
      </c>
      <c r="L74">
        <f t="shared" si="15"/>
        <v>1.0023090230085587E-10</v>
      </c>
      <c r="M74">
        <f t="shared" si="15"/>
        <v>0.4736722266693939</v>
      </c>
      <c r="N74">
        <f t="shared" si="15"/>
        <v>6.4289439081960978E-8</v>
      </c>
      <c r="P74">
        <f t="shared" si="16"/>
        <v>0.41868572505427887</v>
      </c>
      <c r="Q74">
        <f t="shared" si="17"/>
        <v>28.854753736347075</v>
      </c>
      <c r="R74">
        <f t="shared" si="18"/>
        <v>0.9856974194779422</v>
      </c>
      <c r="S74">
        <f t="shared" si="19"/>
        <v>1.0474549576812401E-2</v>
      </c>
      <c r="T74">
        <f t="shared" si="20"/>
        <v>60</v>
      </c>
    </row>
    <row r="75" spans="1:20" x14ac:dyDescent="0.3">
      <c r="A75">
        <v>5272</v>
      </c>
      <c r="B75" t="str">
        <v>Hatsukoi Maze</v>
      </c>
      <c r="C75">
        <v>0.703125</v>
      </c>
      <c r="D75">
        <v>16.6666666666666</v>
      </c>
      <c r="E75">
        <v>1.4542193673796E-2</v>
      </c>
      <c r="F75">
        <v>7.31</v>
      </c>
      <c r="G75">
        <f t="shared" si="11"/>
        <v>2.6617405020345559E-4</v>
      </c>
      <c r="H75">
        <f t="shared" si="12"/>
        <v>4.0092360920342347E-10</v>
      </c>
      <c r="I75">
        <f t="shared" si="13"/>
        <v>1.6444337112063905</v>
      </c>
      <c r="J75">
        <f t="shared" si="14"/>
        <v>2.6854617125093413E-7</v>
      </c>
      <c r="K75">
        <f t="shared" si="15"/>
        <v>6.6543512550863896E-5</v>
      </c>
      <c r="L75">
        <f t="shared" si="15"/>
        <v>1.0023090230085587E-10</v>
      </c>
      <c r="M75">
        <f t="shared" si="15"/>
        <v>0.41110842780159762</v>
      </c>
      <c r="N75">
        <f t="shared" si="15"/>
        <v>6.7136542812733533E-8</v>
      </c>
      <c r="P75">
        <f t="shared" si="16"/>
        <v>0.31201241778818933</v>
      </c>
      <c r="Q75">
        <f t="shared" si="17"/>
        <v>29.813136187650194</v>
      </c>
      <c r="R75">
        <f t="shared" si="18"/>
        <v>0.98964279240993147</v>
      </c>
      <c r="S75">
        <f t="shared" si="19"/>
        <v>1.0516475226163316E-2</v>
      </c>
      <c r="T75">
        <f t="shared" si="20"/>
        <v>55</v>
      </c>
    </row>
    <row r="76" spans="1:20" x14ac:dyDescent="0.3">
      <c r="A76">
        <v>5531</v>
      </c>
      <c r="B76" t="str">
        <v>I Brought Home a Succubus who Failed to Find a Job</v>
      </c>
      <c r="C76">
        <v>0.703125</v>
      </c>
      <c r="D76">
        <v>16.6666666666666</v>
      </c>
      <c r="E76">
        <v>1.1903427492359101E-2</v>
      </c>
      <c r="F76">
        <v>7</v>
      </c>
      <c r="G76">
        <f t="shared" si="11"/>
        <v>2.6617405020345559E-4</v>
      </c>
      <c r="H76">
        <f t="shared" si="12"/>
        <v>4.0092360920342347E-10</v>
      </c>
      <c r="I76">
        <f t="shared" si="13"/>
        <v>1.34604158673859</v>
      </c>
      <c r="J76">
        <f t="shared" si="14"/>
        <v>2.5715775632784391E-7</v>
      </c>
      <c r="K76">
        <f t="shared" si="15"/>
        <v>6.6543512550863896E-5</v>
      </c>
      <c r="L76">
        <f t="shared" si="15"/>
        <v>1.0023090230085587E-10</v>
      </c>
      <c r="M76">
        <f t="shared" si="15"/>
        <v>0.33651039668464749</v>
      </c>
      <c r="N76">
        <f t="shared" si="15"/>
        <v>6.4289439081960978E-8</v>
      </c>
      <c r="P76">
        <f t="shared" si="16"/>
        <v>0.20528435894873889</v>
      </c>
      <c r="Q76">
        <f t="shared" si="17"/>
        <v>30.976328818680003</v>
      </c>
      <c r="R76">
        <f t="shared" si="18"/>
        <v>0.99341649331035831</v>
      </c>
      <c r="S76">
        <f t="shared" si="19"/>
        <v>1.0556576596409895E-2</v>
      </c>
      <c r="T76">
        <f t="shared" si="20"/>
        <v>52</v>
      </c>
    </row>
    <row r="77" spans="1:20" x14ac:dyDescent="0.3">
      <c r="A77">
        <v>2546</v>
      </c>
      <c r="B77" t="str">
        <v>Out (Mizuta Makoto)</v>
      </c>
      <c r="C77">
        <v>0.703125</v>
      </c>
      <c r="D77">
        <v>16.6666666666666</v>
      </c>
      <c r="E77">
        <v>1.1574820596630999E-2</v>
      </c>
      <c r="F77">
        <v>7.33</v>
      </c>
      <c r="G77">
        <f t="shared" si="11"/>
        <v>2.6617405020345559E-4</v>
      </c>
      <c r="H77">
        <f t="shared" si="12"/>
        <v>4.0092360920342347E-10</v>
      </c>
      <c r="I77">
        <f t="shared" si="13"/>
        <v>1.308882663594561</v>
      </c>
      <c r="J77">
        <f t="shared" si="14"/>
        <v>2.6928090769758515E-7</v>
      </c>
      <c r="K77">
        <f t="shared" si="15"/>
        <v>6.6543512550863896E-5</v>
      </c>
      <c r="L77">
        <f t="shared" si="15"/>
        <v>1.0023090230085587E-10</v>
      </c>
      <c r="M77">
        <f t="shared" si="15"/>
        <v>0.32722066589864024</v>
      </c>
      <c r="N77">
        <f t="shared" si="15"/>
        <v>6.7320226924396287E-8</v>
      </c>
      <c r="P77">
        <f t="shared" si="16"/>
        <v>0.19355204890463859</v>
      </c>
      <c r="Q77">
        <f t="shared" si="17"/>
        <v>31.122740378545426</v>
      </c>
      <c r="R77">
        <f t="shared" si="18"/>
        <v>0.99381944560158142</v>
      </c>
      <c r="S77">
        <f t="shared" si="19"/>
        <v>1.056085858362839E-2</v>
      </c>
      <c r="T77">
        <f t="shared" si="20"/>
        <v>51</v>
      </c>
    </row>
    <row r="78" spans="1:20" x14ac:dyDescent="0.3">
      <c r="A78">
        <v>7121</v>
      </c>
      <c r="B78" t="str">
        <v>Yuizaki-san wa Nageru!</v>
      </c>
      <c r="C78">
        <v>0.703125</v>
      </c>
      <c r="D78">
        <v>16.6666666666666</v>
      </c>
      <c r="E78">
        <v>1.0242657836067801E-2</v>
      </c>
      <c r="F78">
        <v>6.49</v>
      </c>
      <c r="G78">
        <f t="shared" si="11"/>
        <v>2.6617405020345559E-4</v>
      </c>
      <c r="H78">
        <f t="shared" si="12"/>
        <v>4.0092360920342347E-10</v>
      </c>
      <c r="I78">
        <f t="shared" si="13"/>
        <v>1.1582414741410541</v>
      </c>
      <c r="J78">
        <f t="shared" si="14"/>
        <v>2.3842197693824385E-7</v>
      </c>
      <c r="K78">
        <f t="shared" si="15"/>
        <v>6.6543512550863896E-5</v>
      </c>
      <c r="L78">
        <f t="shared" si="15"/>
        <v>1.0023090230085587E-10</v>
      </c>
      <c r="M78">
        <f t="shared" si="15"/>
        <v>0.28956036853526351</v>
      </c>
      <c r="N78">
        <f t="shared" si="15"/>
        <v>5.9605494234560961E-8</v>
      </c>
      <c r="P78">
        <f t="shared" si="16"/>
        <v>0.14952591059043027</v>
      </c>
      <c r="Q78">
        <f t="shared" si="17"/>
        <v>31.719824871333572</v>
      </c>
      <c r="R78">
        <f t="shared" si="18"/>
        <v>0.99530815950366835</v>
      </c>
      <c r="S78">
        <f t="shared" si="19"/>
        <v>1.0576678456202833E-2</v>
      </c>
      <c r="T78">
        <f t="shared" si="20"/>
        <v>49</v>
      </c>
    </row>
    <row r="79" spans="1:20" x14ac:dyDescent="0.3">
      <c r="A79">
        <v>6242</v>
      </c>
      <c r="B79" t="str">
        <v>I Want to Listen to xx</v>
      </c>
      <c r="C79">
        <v>0.703125</v>
      </c>
      <c r="D79">
        <v>16.6666666666666</v>
      </c>
      <c r="E79">
        <v>9.2893999999999997E-3</v>
      </c>
      <c r="F79">
        <v>0</v>
      </c>
      <c r="G79">
        <f t="shared" si="11"/>
        <v>2.6617405020345559E-4</v>
      </c>
      <c r="H79">
        <f t="shared" si="12"/>
        <v>4.0092360920342347E-10</v>
      </c>
      <c r="I79">
        <f t="shared" si="13"/>
        <v>1.0504469174005402</v>
      </c>
      <c r="J79">
        <f t="shared" si="14"/>
        <v>0</v>
      </c>
      <c r="K79">
        <f t="shared" si="15"/>
        <v>6.6543512550863896E-5</v>
      </c>
      <c r="L79">
        <f t="shared" si="15"/>
        <v>1.0023090230085587E-10</v>
      </c>
      <c r="M79">
        <f t="shared" si="15"/>
        <v>0.26261172935013505</v>
      </c>
      <c r="N79">
        <f t="shared" si="15"/>
        <v>0</v>
      </c>
      <c r="P79">
        <f t="shared" si="16"/>
        <v>0.12150430225853327</v>
      </c>
      <c r="Q79">
        <f t="shared" si="17"/>
        <v>32.150563822129108</v>
      </c>
      <c r="R79">
        <f t="shared" si="18"/>
        <v>0.99623500106066287</v>
      </c>
      <c r="S79">
        <f t="shared" si="19"/>
        <v>1.0586527571810472E-2</v>
      </c>
      <c r="T79">
        <f t="shared" si="20"/>
        <v>46</v>
      </c>
    </row>
    <row r="80" spans="1:20" x14ac:dyDescent="0.3">
      <c r="A80">
        <v>8124</v>
      </c>
      <c r="B80" t="str">
        <v>Mahouka Koukou no Rettousei â€“ Kyuukousenhen</v>
      </c>
      <c r="C80">
        <v>0.703125</v>
      </c>
      <c r="D80">
        <v>16.6666666666666</v>
      </c>
      <c r="E80">
        <v>6.893883E-3</v>
      </c>
      <c r="F80">
        <v>8</v>
      </c>
      <c r="G80">
        <f t="shared" si="11"/>
        <v>2.6617405020345559E-4</v>
      </c>
      <c r="H80">
        <f t="shared" si="12"/>
        <v>4.0092360920342347E-10</v>
      </c>
      <c r="I80">
        <f t="shared" si="13"/>
        <v>0.77956145136068933</v>
      </c>
      <c r="J80">
        <f t="shared" si="14"/>
        <v>2.9389457866039303E-7</v>
      </c>
      <c r="K80">
        <f t="shared" si="15"/>
        <v>6.6543512550863896E-5</v>
      </c>
      <c r="L80">
        <f t="shared" si="15"/>
        <v>1.0023090230085587E-10</v>
      </c>
      <c r="M80">
        <f t="shared" si="15"/>
        <v>0.19489036284017233</v>
      </c>
      <c r="N80">
        <f t="shared" si="15"/>
        <v>7.3473644665098256E-8</v>
      </c>
      <c r="P80">
        <f t="shared" si="16"/>
        <v>6.3908951035509393E-2</v>
      </c>
      <c r="Q80">
        <f t="shared" si="17"/>
        <v>33.24582415877795</v>
      </c>
      <c r="R80">
        <f t="shared" si="18"/>
        <v>0.99808137306820155</v>
      </c>
      <c r="S80">
        <f t="shared" si="19"/>
        <v>1.0606148111286415E-2</v>
      </c>
      <c r="T80">
        <f t="shared" si="20"/>
        <v>40</v>
      </c>
    </row>
    <row r="81" spans="1:20" x14ac:dyDescent="0.3">
      <c r="A81">
        <v>6774</v>
      </c>
      <c r="B81" t="str">
        <v>Parasol Alliance</v>
      </c>
      <c r="C81">
        <v>0.703125</v>
      </c>
      <c r="D81">
        <v>16.6666666666666</v>
      </c>
      <c r="E81">
        <v>3.8195E-3</v>
      </c>
      <c r="F81">
        <v>8</v>
      </c>
      <c r="G81">
        <f t="shared" si="11"/>
        <v>2.6617405020345559E-4</v>
      </c>
      <c r="H81">
        <f t="shared" si="12"/>
        <v>4.0092360920342347E-10</v>
      </c>
      <c r="I81">
        <f t="shared" si="13"/>
        <v>0.43190970364193199</v>
      </c>
      <c r="J81">
        <f t="shared" si="14"/>
        <v>2.9389457866039303E-7</v>
      </c>
      <c r="K81">
        <f t="shared" si="15"/>
        <v>6.6543512550863896E-5</v>
      </c>
      <c r="L81">
        <f t="shared" si="15"/>
        <v>1.0023090230085587E-10</v>
      </c>
      <c r="M81">
        <f t="shared" si="15"/>
        <v>0.107977425910483</v>
      </c>
      <c r="N81">
        <f t="shared" si="15"/>
        <v>7.3473644665098256E-8</v>
      </c>
      <c r="P81">
        <f t="shared" si="16"/>
        <v>1.6871085637737558E-2</v>
      </c>
      <c r="Q81">
        <f t="shared" si="17"/>
        <v>34.678349965124795</v>
      </c>
      <c r="R81">
        <f t="shared" si="18"/>
        <v>0.99951373459725035</v>
      </c>
      <c r="S81">
        <f t="shared" si="19"/>
        <v>1.0621369153313579E-2</v>
      </c>
      <c r="T81">
        <f t="shared" si="20"/>
        <v>31</v>
      </c>
    </row>
    <row r="82" spans="1:20" x14ac:dyDescent="0.3">
      <c r="A82">
        <v>7697</v>
      </c>
      <c r="B82" t="str">
        <v>Satoko to Nada</v>
      </c>
      <c r="C82">
        <v>0.703125</v>
      </c>
      <c r="D82">
        <v>16.6666666666666</v>
      </c>
      <c r="E82">
        <v>1.7467380000000001E-3</v>
      </c>
      <c r="F82">
        <v>8</v>
      </c>
      <c r="G82">
        <f t="shared" si="11"/>
        <v>2.6617405020345559E-4</v>
      </c>
      <c r="H82">
        <f t="shared" si="12"/>
        <v>4.0092360920342347E-10</v>
      </c>
      <c r="I82">
        <f t="shared" si="13"/>
        <v>0.19752142739104622</v>
      </c>
      <c r="J82">
        <f t="shared" si="14"/>
        <v>2.9389457866039303E-7</v>
      </c>
      <c r="K82">
        <f t="shared" si="15"/>
        <v>6.6543512550863896E-5</v>
      </c>
      <c r="L82">
        <f t="shared" si="15"/>
        <v>1.0023090230085587E-10</v>
      </c>
      <c r="M82">
        <f t="shared" si="15"/>
        <v>4.9380356847761556E-2</v>
      </c>
      <c r="N82">
        <f t="shared" si="15"/>
        <v>7.3473644665098256E-8</v>
      </c>
      <c r="P82">
        <f t="shared" si="16"/>
        <v>2.2108779128696713E-3</v>
      </c>
      <c r="Q82">
        <f t="shared" si="17"/>
        <v>35.661217832260057</v>
      </c>
      <c r="R82">
        <f t="shared" si="18"/>
        <v>0.99993800714084891</v>
      </c>
      <c r="S82">
        <f t="shared" si="19"/>
        <v>1.0625877700971497E-2</v>
      </c>
      <c r="T82">
        <f t="shared" si="20"/>
        <v>18</v>
      </c>
    </row>
    <row r="83" spans="1:20" x14ac:dyDescent="0.3">
      <c r="A83">
        <v>3746</v>
      </c>
      <c r="B83" t="str">
        <v>Shirogane x Kaguya â€“ Telework</v>
      </c>
      <c r="C83">
        <v>0.703125</v>
      </c>
      <c r="D83">
        <v>0</v>
      </c>
      <c r="E83">
        <v>0.127850182883155</v>
      </c>
      <c r="F83">
        <v>7</v>
      </c>
      <c r="G83">
        <f t="shared" si="11"/>
        <v>2.6617405020345559E-4</v>
      </c>
      <c r="H83">
        <f t="shared" si="12"/>
        <v>0</v>
      </c>
      <c r="I83">
        <f t="shared" si="13"/>
        <v>14.457320225063564</v>
      </c>
      <c r="J83">
        <f t="shared" si="14"/>
        <v>2.5715775632784391E-7</v>
      </c>
      <c r="K83">
        <f t="shared" si="15"/>
        <v>6.6543512550863896E-5</v>
      </c>
      <c r="L83">
        <f t="shared" si="15"/>
        <v>0</v>
      </c>
      <c r="M83">
        <f t="shared" si="15"/>
        <v>3.6143300562658909</v>
      </c>
      <c r="N83">
        <f t="shared" si="15"/>
        <v>6.4289439081960978E-8</v>
      </c>
      <c r="P83">
        <f t="shared" si="16"/>
        <v>25.894055413662784</v>
      </c>
      <c r="Q83">
        <f t="shared" si="17"/>
        <v>0.86508825061283146</v>
      </c>
      <c r="R83">
        <f t="shared" si="18"/>
        <v>3.2328697116259152E-2</v>
      </c>
      <c r="S83">
        <f t="shared" si="19"/>
        <v>3.4354207894483218E-4</v>
      </c>
      <c r="T83">
        <f t="shared" si="20"/>
        <v>99</v>
      </c>
    </row>
    <row r="84" spans="1:20" x14ac:dyDescent="0.3">
      <c r="A84">
        <v>5581</v>
      </c>
      <c r="B84" t="str">
        <v>Tsurikomachi</v>
      </c>
      <c r="C84">
        <v>0.703125</v>
      </c>
      <c r="D84">
        <v>0</v>
      </c>
      <c r="E84">
        <v>2.3507770000000001E-2</v>
      </c>
      <c r="F84">
        <v>7</v>
      </c>
      <c r="G84">
        <f t="shared" si="11"/>
        <v>2.6617405020345559E-4</v>
      </c>
      <c r="H84">
        <f t="shared" si="12"/>
        <v>0</v>
      </c>
      <c r="I84">
        <f t="shared" si="13"/>
        <v>2.658262593005027</v>
      </c>
      <c r="J84">
        <f t="shared" si="14"/>
        <v>2.5715775632784391E-7</v>
      </c>
      <c r="K84">
        <f t="shared" si="15"/>
        <v>6.6543512550863896E-5</v>
      </c>
      <c r="L84">
        <f t="shared" si="15"/>
        <v>0</v>
      </c>
      <c r="M84">
        <f t="shared" si="15"/>
        <v>0.66456564825125675</v>
      </c>
      <c r="N84">
        <f t="shared" si="15"/>
        <v>6.4289439081960978E-8</v>
      </c>
      <c r="P84">
        <f t="shared" si="16"/>
        <v>0.84093183541914895</v>
      </c>
      <c r="Q84">
        <f t="shared" si="17"/>
        <v>26.027322851260266</v>
      </c>
      <c r="R84">
        <f t="shared" si="18"/>
        <v>0.96870165757971394</v>
      </c>
      <c r="S84">
        <f t="shared" si="19"/>
        <v>1.0293943493159491E-2</v>
      </c>
      <c r="T84">
        <f t="shared" si="20"/>
        <v>73</v>
      </c>
    </row>
    <row r="85" spans="1:20" x14ac:dyDescent="0.3">
      <c r="A85">
        <v>5342</v>
      </c>
      <c r="B85" t="str">
        <v>Karesen Joshikousei to Tokikake Ojisan</v>
      </c>
      <c r="C85">
        <v>0.703125</v>
      </c>
      <c r="D85">
        <v>0</v>
      </c>
      <c r="E85">
        <v>1.6602153075573101E-2</v>
      </c>
      <c r="F85">
        <v>7.2</v>
      </c>
      <c r="G85">
        <f t="shared" si="11"/>
        <v>2.6617405020345559E-4</v>
      </c>
      <c r="H85">
        <f t="shared" si="12"/>
        <v>0</v>
      </c>
      <c r="I85">
        <f t="shared" si="13"/>
        <v>1.8773742674928047</v>
      </c>
      <c r="J85">
        <f t="shared" si="14"/>
        <v>2.6450512079435376E-7</v>
      </c>
      <c r="K85">
        <f t="shared" si="15"/>
        <v>6.6543512550863896E-5</v>
      </c>
      <c r="L85">
        <f t="shared" si="15"/>
        <v>0</v>
      </c>
      <c r="M85">
        <f t="shared" si="15"/>
        <v>0.46934356687320117</v>
      </c>
      <c r="N85">
        <f t="shared" si="15"/>
        <v>6.6126280198588439E-8</v>
      </c>
      <c r="P85">
        <f t="shared" si="16"/>
        <v>0.4108010594262258</v>
      </c>
      <c r="Q85">
        <f t="shared" si="17"/>
        <v>28.920558075003498</v>
      </c>
      <c r="R85">
        <f t="shared" si="18"/>
        <v>0.98599447582556721</v>
      </c>
      <c r="S85">
        <f t="shared" si="19"/>
        <v>1.0477706256924187E-2</v>
      </c>
      <c r="T85">
        <f t="shared" si="20"/>
        <v>58</v>
      </c>
    </row>
    <row r="86" spans="1:20" x14ac:dyDescent="0.3">
      <c r="A86">
        <v>3386</v>
      </c>
      <c r="B86" t="str">
        <v>The Boy Who Gets Cuter and Cuter</v>
      </c>
      <c r="C86">
        <v>0.703125</v>
      </c>
      <c r="D86">
        <v>0</v>
      </c>
      <c r="E86">
        <v>1.4012093E-2</v>
      </c>
      <c r="F86">
        <v>7</v>
      </c>
      <c r="G86">
        <f t="shared" si="11"/>
        <v>2.6617405020345559E-4</v>
      </c>
      <c r="H86">
        <f t="shared" si="12"/>
        <v>0</v>
      </c>
      <c r="I86">
        <f t="shared" si="13"/>
        <v>1.5844898376837779</v>
      </c>
      <c r="J86">
        <f t="shared" si="14"/>
        <v>2.5715775632784391E-7</v>
      </c>
      <c r="K86">
        <f t="shared" si="15"/>
        <v>6.6543512550863896E-5</v>
      </c>
      <c r="L86">
        <f t="shared" si="15"/>
        <v>0</v>
      </c>
      <c r="M86">
        <f t="shared" si="15"/>
        <v>0.39612245942094448</v>
      </c>
      <c r="N86">
        <f t="shared" si="15"/>
        <v>6.4289439081960978E-8</v>
      </c>
      <c r="P86">
        <f t="shared" si="16"/>
        <v>0.28878517212403232</v>
      </c>
      <c r="Q86">
        <f t="shared" si="17"/>
        <v>30.045022797128976</v>
      </c>
      <c r="R86">
        <f t="shared" si="18"/>
        <v>0.99047975867663063</v>
      </c>
      <c r="S86">
        <f t="shared" si="19"/>
        <v>1.0525369278720848E-2</v>
      </c>
      <c r="T86">
        <f t="shared" si="20"/>
        <v>54</v>
      </c>
    </row>
    <row r="87" spans="1:20" x14ac:dyDescent="0.3">
      <c r="A87">
        <v>6365</v>
      </c>
      <c r="B87" t="str">
        <v>The Wolf Lordâ€™s Lady</v>
      </c>
      <c r="C87">
        <v>0.703125</v>
      </c>
      <c r="D87">
        <v>0</v>
      </c>
      <c r="E87">
        <v>1.2602100303700301E-2</v>
      </c>
      <c r="F87">
        <v>7.12</v>
      </c>
      <c r="G87">
        <f t="shared" si="11"/>
        <v>2.6617405020345559E-4</v>
      </c>
      <c r="H87">
        <f t="shared" si="12"/>
        <v>0</v>
      </c>
      <c r="I87">
        <f t="shared" si="13"/>
        <v>1.4250476259816987</v>
      </c>
      <c r="J87">
        <f t="shared" si="14"/>
        <v>2.615661750077498E-7</v>
      </c>
      <c r="K87">
        <f t="shared" si="15"/>
        <v>6.6543512550863896E-5</v>
      </c>
      <c r="L87">
        <f t="shared" si="15"/>
        <v>0</v>
      </c>
      <c r="M87">
        <f t="shared" si="15"/>
        <v>0.35626190649542466</v>
      </c>
      <c r="N87">
        <f t="shared" si="15"/>
        <v>6.5391543751937449E-8</v>
      </c>
      <c r="P87">
        <f t="shared" si="16"/>
        <v>0.23137641444444665</v>
      </c>
      <c r="Q87">
        <f t="shared" si="17"/>
        <v>30.666180753769073</v>
      </c>
      <c r="R87">
        <f t="shared" si="18"/>
        <v>0.99251149813608952</v>
      </c>
      <c r="S87">
        <f t="shared" si="19"/>
        <v>1.0546959632185039E-2</v>
      </c>
      <c r="T87">
        <f t="shared" si="20"/>
        <v>53</v>
      </c>
    </row>
    <row r="88" spans="1:20" x14ac:dyDescent="0.3">
      <c r="A88">
        <v>6363</v>
      </c>
      <c r="B88" t="str">
        <v>Itsuka, Tanshoku no Sora no Shita</v>
      </c>
      <c r="C88">
        <v>0.703125</v>
      </c>
      <c r="D88">
        <v>0</v>
      </c>
      <c r="E88">
        <v>4.8579369999999997E-3</v>
      </c>
      <c r="F88">
        <v>6</v>
      </c>
      <c r="G88">
        <f t="shared" si="11"/>
        <v>2.6617405020345559E-4</v>
      </c>
      <c r="H88">
        <f t="shared" si="12"/>
        <v>0</v>
      </c>
      <c r="I88">
        <f t="shared" si="13"/>
        <v>0.54933633459384112</v>
      </c>
      <c r="J88">
        <f t="shared" si="14"/>
        <v>2.204209339952948E-7</v>
      </c>
      <c r="K88">
        <f t="shared" si="15"/>
        <v>6.6543512550863896E-5</v>
      </c>
      <c r="L88">
        <f t="shared" si="15"/>
        <v>0</v>
      </c>
      <c r="M88">
        <f t="shared" si="15"/>
        <v>0.13733408364846028</v>
      </c>
      <c r="N88">
        <f t="shared" si="15"/>
        <v>5.5105233498823699E-8</v>
      </c>
      <c r="P88">
        <f t="shared" si="16"/>
        <v>2.9379786062742209E-2</v>
      </c>
      <c r="Q88">
        <f t="shared" si="17"/>
        <v>34.191105166849255</v>
      </c>
      <c r="R88">
        <f t="shared" si="18"/>
        <v>0.99914145617447658</v>
      </c>
      <c r="S88">
        <f t="shared" si="19"/>
        <v>1.0617413123076848E-2</v>
      </c>
      <c r="T88">
        <f t="shared" si="20"/>
        <v>38</v>
      </c>
    </row>
    <row r="89" spans="1:20" x14ac:dyDescent="0.3">
      <c r="A89">
        <v>5617</v>
      </c>
      <c r="B89" t="str">
        <v>The Female Teacher Who Fight Back</v>
      </c>
      <c r="C89">
        <v>0.703125</v>
      </c>
      <c r="D89">
        <v>0</v>
      </c>
      <c r="E89">
        <v>3.8374709999999999E-3</v>
      </c>
      <c r="F89">
        <v>7</v>
      </c>
      <c r="G89">
        <f t="shared" si="11"/>
        <v>2.6617405020345559E-4</v>
      </c>
      <c r="H89">
        <f t="shared" si="12"/>
        <v>0</v>
      </c>
      <c r="I89">
        <f t="shared" si="13"/>
        <v>0.43394186735030982</v>
      </c>
      <c r="J89">
        <f t="shared" si="14"/>
        <v>2.5715775632784391E-7</v>
      </c>
      <c r="K89">
        <f t="shared" si="15"/>
        <v>6.6543512550863896E-5</v>
      </c>
      <c r="L89">
        <f t="shared" si="15"/>
        <v>0</v>
      </c>
      <c r="M89">
        <f t="shared" si="15"/>
        <v>0.10848546683757745</v>
      </c>
      <c r="N89">
        <f t="shared" si="15"/>
        <v>6.4289439081960978E-8</v>
      </c>
      <c r="P89">
        <f t="shared" si="16"/>
        <v>1.7058246353850285E-2</v>
      </c>
      <c r="Q89">
        <f t="shared" si="17"/>
        <v>34.669888483578404</v>
      </c>
      <c r="R89">
        <f t="shared" si="18"/>
        <v>0.99950822289183705</v>
      </c>
      <c r="S89">
        <f t="shared" si="19"/>
        <v>1.0621310582974991E-2</v>
      </c>
      <c r="T89">
        <f t="shared" si="20"/>
        <v>32</v>
      </c>
    </row>
    <row r="90" spans="1:20" x14ac:dyDescent="0.3">
      <c r="A90">
        <v>5150</v>
      </c>
      <c r="B90" t="str">
        <v>Vicious Luck</v>
      </c>
      <c r="C90">
        <v>0.703125</v>
      </c>
      <c r="D90">
        <v>0</v>
      </c>
      <c r="E90">
        <v>1.2097500000000001E-3</v>
      </c>
      <c r="F90">
        <v>7</v>
      </c>
      <c r="G90">
        <f t="shared" si="11"/>
        <v>2.6617405020345559E-4</v>
      </c>
      <c r="H90">
        <f t="shared" si="12"/>
        <v>0</v>
      </c>
      <c r="I90">
        <f t="shared" si="13"/>
        <v>0.13679873386066954</v>
      </c>
      <c r="J90">
        <f t="shared" si="14"/>
        <v>2.5715775632784391E-7</v>
      </c>
      <c r="K90">
        <f t="shared" si="15"/>
        <v>6.6543512550863896E-5</v>
      </c>
      <c r="L90">
        <f t="shared" si="15"/>
        <v>0</v>
      </c>
      <c r="M90">
        <f t="shared" si="15"/>
        <v>3.4199683465167385E-2</v>
      </c>
      <c r="N90">
        <f t="shared" si="15"/>
        <v>6.4289439081960978E-8</v>
      </c>
      <c r="P90">
        <f t="shared" si="16"/>
        <v>6.5286685733053804E-4</v>
      </c>
      <c r="Q90">
        <f t="shared" si="17"/>
        <v>35.918088239837722</v>
      </c>
      <c r="R90">
        <f t="shared" si="18"/>
        <v>0.99998182378231493</v>
      </c>
      <c r="S90">
        <f t="shared" si="19"/>
        <v>1.0626343320110044E-2</v>
      </c>
      <c r="T90">
        <f t="shared" si="20"/>
        <v>14</v>
      </c>
    </row>
    <row r="91" spans="1:20" x14ac:dyDescent="0.3">
      <c r="A91">
        <v>237</v>
      </c>
      <c r="B91" t="str">
        <v>The Dungeon Master</v>
      </c>
      <c r="C91">
        <v>0.6875</v>
      </c>
      <c r="D91">
        <v>100</v>
      </c>
      <c r="E91">
        <v>7.4682767999999997E-2</v>
      </c>
      <c r="F91">
        <v>7.8</v>
      </c>
      <c r="G91">
        <f t="shared" si="11"/>
        <v>2.6025907131004542E-4</v>
      </c>
      <c r="H91">
        <f t="shared" si="12"/>
        <v>2.4055416552205503E-9</v>
      </c>
      <c r="I91">
        <f t="shared" si="13"/>
        <v>8.445139990584936</v>
      </c>
      <c r="J91">
        <f t="shared" si="14"/>
        <v>2.8654721419388323E-7</v>
      </c>
      <c r="K91">
        <f t="shared" si="15"/>
        <v>6.5064767827511356E-5</v>
      </c>
      <c r="L91">
        <f t="shared" si="15"/>
        <v>6.0138541380513758E-10</v>
      </c>
      <c r="M91">
        <f t="shared" si="15"/>
        <v>2.111284997646234</v>
      </c>
      <c r="N91">
        <f t="shared" si="15"/>
        <v>7.1636803548470809E-8</v>
      </c>
      <c r="P91">
        <f t="shared" si="16"/>
        <v>8.7793303675182344</v>
      </c>
      <c r="Q91">
        <f t="shared" si="17"/>
        <v>9.3374730674396655</v>
      </c>
      <c r="R91">
        <f t="shared" si="18"/>
        <v>0.51540400606335568</v>
      </c>
      <c r="S91">
        <f t="shared" si="19"/>
        <v>5.4769594673968278E-3</v>
      </c>
      <c r="T91">
        <f t="shared" si="20"/>
        <v>97</v>
      </c>
    </row>
    <row r="92" spans="1:20" x14ac:dyDescent="0.3">
      <c r="A92">
        <v>5141</v>
      </c>
      <c r="B92" t="str">
        <v>Battle Through The Heavens: Return Of The Beasts</v>
      </c>
      <c r="C92">
        <v>0.6875</v>
      </c>
      <c r="D92">
        <v>83.3333333333333</v>
      </c>
      <c r="E92">
        <v>2.00069386306507E-2</v>
      </c>
      <c r="F92">
        <v>7.5</v>
      </c>
      <c r="G92">
        <f t="shared" si="11"/>
        <v>2.6025907131004542E-4</v>
      </c>
      <c r="H92">
        <f t="shared" si="12"/>
        <v>2.0046180460171244E-9</v>
      </c>
      <c r="I92">
        <f t="shared" si="13"/>
        <v>2.2623879918174277</v>
      </c>
      <c r="J92">
        <f t="shared" si="14"/>
        <v>2.7552616749411847E-7</v>
      </c>
      <c r="K92">
        <f t="shared" si="15"/>
        <v>6.5064767827511356E-5</v>
      </c>
      <c r="L92">
        <f t="shared" si="15"/>
        <v>5.0115451150428109E-10</v>
      </c>
      <c r="M92">
        <f t="shared" si="15"/>
        <v>0.56559699795435692</v>
      </c>
      <c r="N92">
        <f t="shared" si="15"/>
        <v>6.8881541873529617E-8</v>
      </c>
      <c r="P92">
        <f t="shared" si="16"/>
        <v>0.60382309600626249</v>
      </c>
      <c r="Q92">
        <f t="shared" si="17"/>
        <v>27.475008399076572</v>
      </c>
      <c r="R92">
        <f t="shared" si="18"/>
        <v>0.9784954336111884</v>
      </c>
      <c r="S92">
        <f t="shared" si="19"/>
        <v>1.0398017411340395E-2</v>
      </c>
      <c r="T92">
        <f t="shared" si="20"/>
        <v>64</v>
      </c>
    </row>
    <row r="93" spans="1:20" x14ac:dyDescent="0.3">
      <c r="A93">
        <v>2268</v>
      </c>
      <c r="B93" t="str">
        <v>The Great Sage Of Humanity</v>
      </c>
      <c r="C93">
        <v>0.6875</v>
      </c>
      <c r="D93">
        <v>66.6666666666666</v>
      </c>
      <c r="E93">
        <v>2.9889069266558099E-2</v>
      </c>
      <c r="F93">
        <v>7</v>
      </c>
      <c r="G93">
        <f t="shared" si="11"/>
        <v>2.6025907131004542E-4</v>
      </c>
      <c r="H93">
        <f t="shared" si="12"/>
        <v>1.6036944368136986E-9</v>
      </c>
      <c r="I93">
        <f t="shared" si="13"/>
        <v>3.379860989410207</v>
      </c>
      <c r="J93">
        <f t="shared" si="14"/>
        <v>2.5715775632784391E-7</v>
      </c>
      <c r="K93">
        <f t="shared" si="15"/>
        <v>6.5064767827511356E-5</v>
      </c>
      <c r="L93">
        <f t="shared" si="15"/>
        <v>4.0092360920342466E-10</v>
      </c>
      <c r="M93">
        <f t="shared" si="15"/>
        <v>0.84496524735255174</v>
      </c>
      <c r="N93">
        <f t="shared" si="15"/>
        <v>6.4289439081960978E-8</v>
      </c>
      <c r="P93">
        <f t="shared" si="16"/>
        <v>1.3739283919305998</v>
      </c>
      <c r="Q93">
        <f t="shared" si="17"/>
        <v>23.489284155114973</v>
      </c>
      <c r="R93">
        <f t="shared" si="18"/>
        <v>0.94474051213893273</v>
      </c>
      <c r="S93">
        <f t="shared" si="19"/>
        <v>1.0039319507261665E-2</v>
      </c>
      <c r="T93">
        <f t="shared" si="20"/>
        <v>81</v>
      </c>
    </row>
    <row r="94" spans="1:20" x14ac:dyDescent="0.3">
      <c r="A94">
        <v>2127</v>
      </c>
      <c r="B94" t="str">
        <v>Fairy, You have a Bad Omen!</v>
      </c>
      <c r="C94">
        <v>0.6875</v>
      </c>
      <c r="D94">
        <v>66.6666666666666</v>
      </c>
      <c r="E94">
        <v>2.3535869893636801E-2</v>
      </c>
      <c r="F94">
        <v>7</v>
      </c>
      <c r="G94">
        <f t="shared" si="11"/>
        <v>2.6025907131004542E-4</v>
      </c>
      <c r="H94">
        <f t="shared" si="12"/>
        <v>1.6036944368136986E-9</v>
      </c>
      <c r="I94">
        <f t="shared" si="13"/>
        <v>2.6614401337127216</v>
      </c>
      <c r="J94">
        <f t="shared" si="14"/>
        <v>2.5715775632784391E-7</v>
      </c>
      <c r="K94">
        <f t="shared" si="15"/>
        <v>6.5064767827511356E-5</v>
      </c>
      <c r="L94">
        <f t="shared" si="15"/>
        <v>4.0092360920342466E-10</v>
      </c>
      <c r="M94">
        <f t="shared" si="15"/>
        <v>0.6653600334281804</v>
      </c>
      <c r="N94">
        <f t="shared" si="15"/>
        <v>6.4289439081960978E-8</v>
      </c>
      <c r="P94">
        <f t="shared" si="16"/>
        <v>0.84299352114163617</v>
      </c>
      <c r="Q94">
        <f t="shared" si="17"/>
        <v>26.015861309185972</v>
      </c>
      <c r="R94">
        <f t="shared" si="18"/>
        <v>0.96861394402453183</v>
      </c>
      <c r="S94">
        <f t="shared" si="19"/>
        <v>1.0293011401866402E-2</v>
      </c>
      <c r="T94">
        <f t="shared" si="20"/>
        <v>74</v>
      </c>
    </row>
    <row r="95" spans="1:20" x14ac:dyDescent="0.3">
      <c r="A95">
        <v>6487</v>
      </c>
      <c r="B95" t="str">
        <v>Legend of Wuquan</v>
      </c>
      <c r="C95">
        <v>0.6875</v>
      </c>
      <c r="D95">
        <v>66.6666666666666</v>
      </c>
      <c r="E95">
        <v>1.7747668090269501E-2</v>
      </c>
      <c r="F95">
        <v>7.1</v>
      </c>
      <c r="G95">
        <f t="shared" si="11"/>
        <v>2.6025907131004542E-4</v>
      </c>
      <c r="H95">
        <f t="shared" si="12"/>
        <v>1.6036944368136986E-9</v>
      </c>
      <c r="I95">
        <f t="shared" si="13"/>
        <v>2.0069092983908035</v>
      </c>
      <c r="J95">
        <f t="shared" si="14"/>
        <v>2.6083143856109883E-7</v>
      </c>
      <c r="K95">
        <f t="shared" si="15"/>
        <v>6.5064767827511356E-5</v>
      </c>
      <c r="L95">
        <f t="shared" si="15"/>
        <v>4.0092360920342466E-10</v>
      </c>
      <c r="M95">
        <f t="shared" si="15"/>
        <v>0.50172732459770086</v>
      </c>
      <c r="N95">
        <f t="shared" si="15"/>
        <v>6.5207859640274708E-8</v>
      </c>
      <c r="P95">
        <f t="shared" si="16"/>
        <v>0.47160522145368555</v>
      </c>
      <c r="Q95">
        <f t="shared" si="17"/>
        <v>28.430076856835498</v>
      </c>
      <c r="R95">
        <f t="shared" si="18"/>
        <v>0.98368242996458832</v>
      </c>
      <c r="S95">
        <f t="shared" si="19"/>
        <v>1.0453137217261372E-2</v>
      </c>
      <c r="T95">
        <f t="shared" si="20"/>
        <v>63</v>
      </c>
    </row>
    <row r="96" spans="1:20" x14ac:dyDescent="0.3">
      <c r="A96">
        <v>104</v>
      </c>
      <c r="B96" t="str">
        <v>Monster Pet Evolution</v>
      </c>
      <c r="C96">
        <v>0.6875</v>
      </c>
      <c r="D96">
        <v>66.6666666666666</v>
      </c>
      <c r="E96">
        <v>1.50878034687021E-2</v>
      </c>
      <c r="F96">
        <v>7</v>
      </c>
      <c r="G96">
        <f t="shared" si="11"/>
        <v>2.6025907131004542E-4</v>
      </c>
      <c r="H96">
        <f t="shared" si="12"/>
        <v>1.6036944368136986E-9</v>
      </c>
      <c r="I96">
        <f t="shared" si="13"/>
        <v>1.7061313587576483</v>
      </c>
      <c r="J96">
        <f t="shared" si="14"/>
        <v>2.5715775632784391E-7</v>
      </c>
      <c r="K96">
        <f t="shared" si="15"/>
        <v>6.5064767827511356E-5</v>
      </c>
      <c r="L96">
        <f t="shared" si="15"/>
        <v>4.0092360920342466E-10</v>
      </c>
      <c r="M96">
        <f t="shared" si="15"/>
        <v>0.42653283968941208</v>
      </c>
      <c r="N96">
        <f t="shared" si="15"/>
        <v>6.4289439081960978E-8</v>
      </c>
      <c r="P96">
        <f t="shared" si="16"/>
        <v>0.33685734593316985</v>
      </c>
      <c r="Q96">
        <f t="shared" si="17"/>
        <v>29.575403411153385</v>
      </c>
      <c r="R96">
        <f t="shared" si="18"/>
        <v>0.98873848591155511</v>
      </c>
      <c r="S96">
        <f t="shared" si="19"/>
        <v>1.0506865580177946E-2</v>
      </c>
      <c r="T96">
        <f t="shared" si="20"/>
        <v>56</v>
      </c>
    </row>
    <row r="97" spans="1:20" x14ac:dyDescent="0.3">
      <c r="A97">
        <v>345</v>
      </c>
      <c r="B97" t="str">
        <v>Regression of the Close Combat Mage</v>
      </c>
      <c r="C97">
        <v>0.6875</v>
      </c>
      <c r="D97">
        <v>66.6666666666666</v>
      </c>
      <c r="E97">
        <v>5.4094E-3</v>
      </c>
      <c r="F97">
        <v>7</v>
      </c>
      <c r="G97">
        <f t="shared" si="11"/>
        <v>2.6025907131004542E-4</v>
      </c>
      <c r="H97">
        <f t="shared" si="12"/>
        <v>1.6036944368136986E-9</v>
      </c>
      <c r="I97">
        <f t="shared" si="13"/>
        <v>0.61169586356346817</v>
      </c>
      <c r="J97">
        <f t="shared" si="14"/>
        <v>2.5715775632784391E-7</v>
      </c>
      <c r="K97">
        <f t="shared" si="15"/>
        <v>6.5064767827511356E-5</v>
      </c>
      <c r="L97">
        <f t="shared" si="15"/>
        <v>4.0092360920342466E-10</v>
      </c>
      <c r="M97">
        <f t="shared" si="15"/>
        <v>0.15292396589086704</v>
      </c>
      <c r="N97">
        <f t="shared" si="15"/>
        <v>6.4289439081960978E-8</v>
      </c>
      <c r="P97">
        <f t="shared" si="16"/>
        <v>3.7423966370991282E-2</v>
      </c>
      <c r="Q97">
        <f t="shared" si="17"/>
        <v>33.933754755478475</v>
      </c>
      <c r="R97">
        <f t="shared" si="18"/>
        <v>0.99889836126448783</v>
      </c>
      <c r="S97">
        <f t="shared" si="19"/>
        <v>1.0614829866150097E-2</v>
      </c>
      <c r="T97">
        <f t="shared" si="20"/>
        <v>39</v>
      </c>
    </row>
    <row r="98" spans="1:20" x14ac:dyDescent="0.3">
      <c r="A98">
        <v>7265</v>
      </c>
      <c r="B98" t="str">
        <v>Kagamigami</v>
      </c>
      <c r="C98">
        <v>0.6875</v>
      </c>
      <c r="D98">
        <v>66.6666666666666</v>
      </c>
      <c r="E98">
        <v>3.6480229999999998E-3</v>
      </c>
      <c r="F98">
        <v>6.8</v>
      </c>
      <c r="G98">
        <f t="shared" si="11"/>
        <v>2.6025907131004542E-4</v>
      </c>
      <c r="H98">
        <f t="shared" si="12"/>
        <v>1.6036944368136986E-9</v>
      </c>
      <c r="I98">
        <f t="shared" si="13"/>
        <v>0.41251905558553514</v>
      </c>
      <c r="J98">
        <f t="shared" si="14"/>
        <v>2.4981039186133407E-7</v>
      </c>
      <c r="K98">
        <f t="shared" si="15"/>
        <v>6.5064767827511356E-5</v>
      </c>
      <c r="L98">
        <f t="shared" si="15"/>
        <v>4.0092360920342466E-10</v>
      </c>
      <c r="M98">
        <f t="shared" si="15"/>
        <v>0.10312976389638379</v>
      </c>
      <c r="N98">
        <f t="shared" si="15"/>
        <v>6.2452597965333517E-8</v>
      </c>
      <c r="P98">
        <f t="shared" si="16"/>
        <v>1.5137147121712579E-2</v>
      </c>
      <c r="Q98">
        <f t="shared" si="17"/>
        <v>34.759140272905057</v>
      </c>
      <c r="R98">
        <f t="shared" si="18"/>
        <v>0.99956470275603782</v>
      </c>
      <c r="S98">
        <f t="shared" si="19"/>
        <v>1.062191076831176E-2</v>
      </c>
      <c r="T98">
        <f t="shared" si="20"/>
        <v>30</v>
      </c>
    </row>
    <row r="99" spans="1:20" x14ac:dyDescent="0.3">
      <c r="A99">
        <v>1615</v>
      </c>
      <c r="B99" t="str">
        <v>Bad Ending Maker</v>
      </c>
      <c r="C99">
        <v>0.6875</v>
      </c>
      <c r="D99">
        <v>66.6666666666666</v>
      </c>
      <c r="E99">
        <v>3.1676059999999999E-3</v>
      </c>
      <c r="F99">
        <v>7</v>
      </c>
      <c r="G99">
        <f t="shared" si="11"/>
        <v>2.6025907131004542E-4</v>
      </c>
      <c r="H99">
        <f t="shared" si="12"/>
        <v>1.6036944368136986E-9</v>
      </c>
      <c r="I99">
        <f t="shared" si="13"/>
        <v>0.35819342026820411</v>
      </c>
      <c r="J99">
        <f t="shared" si="14"/>
        <v>2.5715775632784391E-7</v>
      </c>
      <c r="K99">
        <f t="shared" si="15"/>
        <v>6.5064767827511356E-5</v>
      </c>
      <c r="L99">
        <f t="shared" si="15"/>
        <v>4.0092360920342466E-10</v>
      </c>
      <c r="M99">
        <f t="shared" si="15"/>
        <v>8.9548355067051028E-2</v>
      </c>
      <c r="N99">
        <f t="shared" si="15"/>
        <v>6.4289439081960978E-8</v>
      </c>
      <c r="P99">
        <f t="shared" si="16"/>
        <v>1.0779859323810235E-2</v>
      </c>
      <c r="Q99">
        <f t="shared" si="17"/>
        <v>34.985986299882349</v>
      </c>
      <c r="R99">
        <f t="shared" si="18"/>
        <v>0.99969197555926248</v>
      </c>
      <c r="S99">
        <f t="shared" si="19"/>
        <v>1.0623263237396912E-2</v>
      </c>
      <c r="T99">
        <f t="shared" si="20"/>
        <v>28</v>
      </c>
    </row>
    <row r="100" spans="1:20" x14ac:dyDescent="0.3">
      <c r="A100">
        <v>143</v>
      </c>
      <c r="B100" t="str">
        <v>I Became The King by Scavenging</v>
      </c>
      <c r="C100">
        <v>0.6875</v>
      </c>
      <c r="D100">
        <v>66.6666666666666</v>
      </c>
      <c r="E100">
        <v>2.386076E-3</v>
      </c>
      <c r="F100">
        <v>7.2</v>
      </c>
      <c r="G100">
        <f t="shared" si="11"/>
        <v>2.6025907131004542E-4</v>
      </c>
      <c r="H100">
        <f t="shared" si="12"/>
        <v>1.6036944368136986E-9</v>
      </c>
      <c r="I100">
        <f t="shared" si="13"/>
        <v>0.2698178761689034</v>
      </c>
      <c r="J100">
        <f t="shared" si="14"/>
        <v>2.6450512079435376E-7</v>
      </c>
      <c r="K100">
        <f t="shared" si="15"/>
        <v>6.5064767827511356E-5</v>
      </c>
      <c r="L100">
        <f t="shared" si="15"/>
        <v>4.0092360920342466E-10</v>
      </c>
      <c r="M100">
        <f t="shared" si="15"/>
        <v>6.7454469042225851E-2</v>
      </c>
      <c r="N100">
        <f t="shared" si="15"/>
        <v>6.6126280198588439E-8</v>
      </c>
      <c r="P100">
        <f t="shared" si="16"/>
        <v>5.2679475752624603E-3</v>
      </c>
      <c r="Q100">
        <f t="shared" si="17"/>
        <v>35.356589984784762</v>
      </c>
      <c r="R100">
        <f t="shared" si="18"/>
        <v>0.99985102740966436</v>
      </c>
      <c r="S100">
        <f t="shared" si="19"/>
        <v>1.0624953407685883E-2</v>
      </c>
      <c r="T100">
        <f t="shared" si="20"/>
        <v>23</v>
      </c>
    </row>
    <row r="101" spans="1:20" x14ac:dyDescent="0.3">
      <c r="A101">
        <v>2368</v>
      </c>
      <c r="B101" t="str">
        <v>Kyokutou Chimeratica</v>
      </c>
      <c r="C101">
        <v>0.6875</v>
      </c>
      <c r="D101">
        <v>66.6666666666666</v>
      </c>
      <c r="E101">
        <v>6.5933300000000001E-4</v>
      </c>
      <c r="F101">
        <v>7</v>
      </c>
      <c r="G101">
        <f t="shared" si="11"/>
        <v>2.6025907131004542E-4</v>
      </c>
      <c r="H101">
        <f t="shared" si="12"/>
        <v>1.6036944368136986E-9</v>
      </c>
      <c r="I101">
        <f t="shared" si="13"/>
        <v>7.455748674730879E-2</v>
      </c>
      <c r="J101">
        <f t="shared" si="14"/>
        <v>2.5715775632784391E-7</v>
      </c>
      <c r="K101">
        <f t="shared" si="15"/>
        <v>6.5064767827511356E-5</v>
      </c>
      <c r="L101">
        <f t="shared" si="15"/>
        <v>4.0092360920342466E-10</v>
      </c>
      <c r="M101">
        <f t="shared" si="15"/>
        <v>1.8639371686827198E-2</v>
      </c>
      <c r="N101">
        <f t="shared" si="15"/>
        <v>6.4289439081960978E-8</v>
      </c>
      <c r="P101">
        <f>((K101-$K$102)^2+(L101-$L$102)^2+(M101-$M$102)^2+(N101-$N$102)^2)/0.5</f>
        <v>1.257167201455011E-5</v>
      </c>
      <c r="Q101">
        <f t="shared" si="17"/>
        <v>36.182339143202491</v>
      </c>
      <c r="R101">
        <f t="shared" si="18"/>
        <v>0.99999965254685175</v>
      </c>
      <c r="S101">
        <f t="shared" si="19"/>
        <v>1.0626532778126616E-2</v>
      </c>
      <c r="T101">
        <f t="shared" si="20"/>
        <v>3</v>
      </c>
    </row>
    <row r="102" spans="1:20" x14ac:dyDescent="0.3">
      <c r="A102" s="2" t="s">
        <v>105</v>
      </c>
      <c r="B102" s="2"/>
      <c r="C102">
        <f>SUM(C103:C202)^2</f>
        <v>2641.5986061096191</v>
      </c>
      <c r="D102">
        <f t="shared" ref="D102:F102" si="21">SUM(D103:D202)^2</f>
        <v>41570679012.345589</v>
      </c>
      <c r="E102">
        <f t="shared" si="21"/>
        <v>8.843283602552484E-3</v>
      </c>
      <c r="F102">
        <f t="shared" si="21"/>
        <v>27220645.023344647</v>
      </c>
      <c r="J102" t="s">
        <v>164</v>
      </c>
      <c r="K102">
        <f>MIN(K2:K101)</f>
        <v>6.5064767827511356E-5</v>
      </c>
      <c r="L102">
        <f t="shared" ref="L102:N102" si="22">MIN(L2:L101)</f>
        <v>0</v>
      </c>
      <c r="M102">
        <f t="shared" si="22"/>
        <v>1.6132214730603323E-2</v>
      </c>
      <c r="N102">
        <f t="shared" si="22"/>
        <v>0</v>
      </c>
    </row>
    <row r="103" spans="1:20" x14ac:dyDescent="0.3">
      <c r="C103">
        <f>C2^2</f>
        <v>0.6103515625</v>
      </c>
      <c r="D103">
        <f t="shared" ref="D103:F103" si="23">D2^2</f>
        <v>2500</v>
      </c>
      <c r="E103">
        <f t="shared" si="23"/>
        <v>6.9035459502563988E-5</v>
      </c>
      <c r="F103">
        <f t="shared" si="23"/>
        <v>49</v>
      </c>
      <c r="J103" t="s">
        <v>159</v>
      </c>
      <c r="K103">
        <f>MAX(K2:K101)</f>
        <v>7.3937236167626546E-5</v>
      </c>
      <c r="L103">
        <f t="shared" ref="L103:N103" si="24">MAX(L2:L101)</f>
        <v>6.0138541380513758E-10</v>
      </c>
      <c r="M103">
        <f t="shared" si="24"/>
        <v>4.2720109251162386</v>
      </c>
      <c r="N103">
        <f t="shared" si="24"/>
        <v>8.0821009131608101E-8</v>
      </c>
    </row>
    <row r="104" spans="1:20" x14ac:dyDescent="0.3">
      <c r="C104">
        <f t="shared" ref="C104:F167" si="25">C3^2</f>
        <v>0.6103515625</v>
      </c>
      <c r="D104">
        <f t="shared" si="25"/>
        <v>1111.1111111111088</v>
      </c>
      <c r="E104">
        <f t="shared" si="25"/>
        <v>1.1465779463424402E-4</v>
      </c>
      <c r="F104">
        <f t="shared" si="25"/>
        <v>49</v>
      </c>
    </row>
    <row r="105" spans="1:20" x14ac:dyDescent="0.3">
      <c r="C105">
        <f t="shared" si="25"/>
        <v>0.6103515625</v>
      </c>
      <c r="D105">
        <f t="shared" si="25"/>
        <v>277.77777777777555</v>
      </c>
      <c r="E105">
        <f t="shared" si="25"/>
        <v>7.5563059368102242E-3</v>
      </c>
      <c r="F105">
        <f t="shared" si="25"/>
        <v>62.410000000000004</v>
      </c>
    </row>
    <row r="106" spans="1:20" x14ac:dyDescent="0.3">
      <c r="C106">
        <f t="shared" si="25"/>
        <v>0.586181640625</v>
      </c>
      <c r="D106">
        <f t="shared" si="25"/>
        <v>2500</v>
      </c>
      <c r="E106">
        <f t="shared" si="25"/>
        <v>5.975163928328372E-4</v>
      </c>
      <c r="F106">
        <f t="shared" si="25"/>
        <v>49</v>
      </c>
    </row>
    <row r="107" spans="1:20" x14ac:dyDescent="0.3">
      <c r="C107">
        <f t="shared" si="25"/>
        <v>0.586181640625</v>
      </c>
      <c r="D107">
        <f t="shared" si="25"/>
        <v>2500</v>
      </c>
      <c r="E107">
        <f t="shared" si="25"/>
        <v>1.1586106322568998E-5</v>
      </c>
      <c r="F107">
        <f t="shared" si="25"/>
        <v>62.410000000000004</v>
      </c>
    </row>
    <row r="108" spans="1:20" x14ac:dyDescent="0.3">
      <c r="C108">
        <f t="shared" si="25"/>
        <v>0.586181640625</v>
      </c>
      <c r="D108">
        <f t="shared" si="25"/>
        <v>1111.1111111111088</v>
      </c>
      <c r="E108">
        <f t="shared" si="25"/>
        <v>5.4180871007751964E-4</v>
      </c>
      <c r="F108">
        <f t="shared" si="25"/>
        <v>0</v>
      </c>
    </row>
    <row r="109" spans="1:20" x14ac:dyDescent="0.3">
      <c r="C109">
        <f t="shared" si="25"/>
        <v>0.586181640625</v>
      </c>
      <c r="D109">
        <f t="shared" si="25"/>
        <v>1111.1111111111088</v>
      </c>
      <c r="E109">
        <f t="shared" si="25"/>
        <v>2.7477239558759999E-6</v>
      </c>
      <c r="F109">
        <f t="shared" si="25"/>
        <v>49</v>
      </c>
    </row>
    <row r="110" spans="1:20" x14ac:dyDescent="0.3">
      <c r="C110">
        <f t="shared" si="25"/>
        <v>0.586181640625</v>
      </c>
      <c r="D110">
        <f t="shared" si="25"/>
        <v>277.77777777777555</v>
      </c>
      <c r="E110">
        <f t="shared" si="25"/>
        <v>9.267841641969E-6</v>
      </c>
      <c r="F110">
        <f t="shared" si="25"/>
        <v>49</v>
      </c>
    </row>
    <row r="111" spans="1:20" x14ac:dyDescent="0.3">
      <c r="C111">
        <f t="shared" si="25"/>
        <v>0.5625</v>
      </c>
      <c r="D111">
        <f t="shared" si="25"/>
        <v>2500</v>
      </c>
      <c r="E111">
        <f t="shared" si="25"/>
        <v>5.8378112660296901E-4</v>
      </c>
      <c r="F111">
        <f t="shared" si="25"/>
        <v>49</v>
      </c>
    </row>
    <row r="112" spans="1:20" x14ac:dyDescent="0.3">
      <c r="C112">
        <f t="shared" si="25"/>
        <v>0.5625</v>
      </c>
      <c r="D112">
        <f t="shared" si="25"/>
        <v>1111.1111111111088</v>
      </c>
      <c r="E112">
        <f t="shared" si="25"/>
        <v>4.5028542920489995E-6</v>
      </c>
      <c r="F112">
        <f t="shared" si="25"/>
        <v>54.612099999999998</v>
      </c>
    </row>
    <row r="113" spans="3:6" x14ac:dyDescent="0.3">
      <c r="C113">
        <f t="shared" si="25"/>
        <v>0.5625</v>
      </c>
      <c r="D113">
        <f t="shared" si="25"/>
        <v>1111.1111111111088</v>
      </c>
      <c r="E113">
        <f t="shared" si="25"/>
        <v>5.1119640040000002E-7</v>
      </c>
      <c r="F113">
        <f t="shared" si="25"/>
        <v>42.771599999999999</v>
      </c>
    </row>
    <row r="114" spans="3:6" x14ac:dyDescent="0.3">
      <c r="C114">
        <f t="shared" si="25"/>
        <v>0.5625</v>
      </c>
      <c r="D114">
        <f t="shared" si="25"/>
        <v>277.77777777777555</v>
      </c>
      <c r="E114">
        <f t="shared" si="25"/>
        <v>1.3003603814600998E-3</v>
      </c>
      <c r="F114">
        <f t="shared" si="25"/>
        <v>49</v>
      </c>
    </row>
    <row r="115" spans="3:6" x14ac:dyDescent="0.3">
      <c r="C115">
        <f t="shared" si="25"/>
        <v>0.5625</v>
      </c>
      <c r="D115">
        <f t="shared" si="25"/>
        <v>277.77777777777555</v>
      </c>
      <c r="E115">
        <f t="shared" si="25"/>
        <v>2.1874834118915998E-5</v>
      </c>
      <c r="F115">
        <f t="shared" si="25"/>
        <v>49</v>
      </c>
    </row>
    <row r="116" spans="3:6" x14ac:dyDescent="0.3">
      <c r="C116">
        <f t="shared" si="25"/>
        <v>0.539306640625</v>
      </c>
      <c r="D116">
        <f t="shared" si="25"/>
        <v>6944.4444444444389</v>
      </c>
      <c r="E116">
        <f t="shared" si="25"/>
        <v>1.9118857530521895E-3</v>
      </c>
      <c r="F116">
        <f t="shared" si="25"/>
        <v>49</v>
      </c>
    </row>
    <row r="117" spans="3:6" x14ac:dyDescent="0.3">
      <c r="C117">
        <f t="shared" si="25"/>
        <v>0.539306640625</v>
      </c>
      <c r="D117">
        <f t="shared" si="25"/>
        <v>6944.4444444444389</v>
      </c>
      <c r="E117">
        <f t="shared" si="25"/>
        <v>1.0484142142409998E-6</v>
      </c>
      <c r="F117">
        <f t="shared" si="25"/>
        <v>62.410000000000004</v>
      </c>
    </row>
    <row r="118" spans="3:6" x14ac:dyDescent="0.3">
      <c r="C118">
        <f t="shared" si="25"/>
        <v>0.539306640625</v>
      </c>
      <c r="D118">
        <f t="shared" si="25"/>
        <v>4444.4444444444352</v>
      </c>
      <c r="E118">
        <f t="shared" si="25"/>
        <v>2.4920104792660897E-4</v>
      </c>
      <c r="F118">
        <f t="shared" si="25"/>
        <v>60.839999999999996</v>
      </c>
    </row>
    <row r="119" spans="3:6" x14ac:dyDescent="0.3">
      <c r="C119">
        <f t="shared" si="25"/>
        <v>0.539306640625</v>
      </c>
      <c r="D119">
        <f t="shared" si="25"/>
        <v>2500</v>
      </c>
      <c r="E119">
        <f t="shared" si="25"/>
        <v>6.9844630436099989E-5</v>
      </c>
      <c r="F119">
        <f t="shared" si="25"/>
        <v>49</v>
      </c>
    </row>
    <row r="120" spans="3:6" x14ac:dyDescent="0.3">
      <c r="C120">
        <f t="shared" si="25"/>
        <v>0.539306640625</v>
      </c>
      <c r="D120">
        <f t="shared" si="25"/>
        <v>1111.1111111111088</v>
      </c>
      <c r="E120">
        <f t="shared" si="25"/>
        <v>1.5667956808728999E-5</v>
      </c>
      <c r="F120">
        <f t="shared" si="25"/>
        <v>49</v>
      </c>
    </row>
    <row r="121" spans="3:6" x14ac:dyDescent="0.3">
      <c r="C121">
        <f t="shared" si="25"/>
        <v>0.539306640625</v>
      </c>
      <c r="D121">
        <f t="shared" si="25"/>
        <v>277.77777777777555</v>
      </c>
      <c r="E121">
        <f t="shared" si="25"/>
        <v>1.2035266073181612E-3</v>
      </c>
      <c r="F121">
        <f t="shared" si="25"/>
        <v>64</v>
      </c>
    </row>
    <row r="122" spans="3:6" x14ac:dyDescent="0.3">
      <c r="C122">
        <f t="shared" si="25"/>
        <v>0.539306640625</v>
      </c>
      <c r="D122">
        <f t="shared" si="25"/>
        <v>277.77777777777555</v>
      </c>
      <c r="E122">
        <f t="shared" si="25"/>
        <v>1.3168205107840003E-6</v>
      </c>
      <c r="F122">
        <f t="shared" si="25"/>
        <v>57.002499999999998</v>
      </c>
    </row>
    <row r="123" spans="3:6" x14ac:dyDescent="0.3">
      <c r="C123">
        <f t="shared" si="25"/>
        <v>0.539306640625</v>
      </c>
      <c r="D123">
        <f t="shared" si="25"/>
        <v>277.77777777777555</v>
      </c>
      <c r="E123">
        <f t="shared" si="25"/>
        <v>9.6949426764100028E-7</v>
      </c>
      <c r="F123">
        <f t="shared" si="25"/>
        <v>49</v>
      </c>
    </row>
    <row r="124" spans="3:6" x14ac:dyDescent="0.3">
      <c r="C124">
        <f t="shared" si="25"/>
        <v>0.539306640625</v>
      </c>
      <c r="D124">
        <f t="shared" si="25"/>
        <v>0</v>
      </c>
      <c r="E124">
        <f t="shared" si="25"/>
        <v>7.2162997280801405E-4</v>
      </c>
      <c r="F124">
        <f t="shared" si="25"/>
        <v>49</v>
      </c>
    </row>
    <row r="125" spans="3:6" x14ac:dyDescent="0.3">
      <c r="C125">
        <f t="shared" si="25"/>
        <v>0.539306640625</v>
      </c>
      <c r="D125">
        <f t="shared" si="25"/>
        <v>0</v>
      </c>
      <c r="E125">
        <f t="shared" si="25"/>
        <v>4.086785760189664E-4</v>
      </c>
      <c r="F125">
        <f t="shared" si="25"/>
        <v>49</v>
      </c>
    </row>
    <row r="126" spans="3:6" x14ac:dyDescent="0.3">
      <c r="C126">
        <f t="shared" si="25"/>
        <v>0.539306640625</v>
      </c>
      <c r="D126">
        <f t="shared" si="25"/>
        <v>0</v>
      </c>
      <c r="E126">
        <f t="shared" si="25"/>
        <v>1.2469451888889999E-6</v>
      </c>
      <c r="F126">
        <f t="shared" si="25"/>
        <v>67.404100000000014</v>
      </c>
    </row>
    <row r="127" spans="3:6" x14ac:dyDescent="0.3">
      <c r="C127">
        <f t="shared" si="25"/>
        <v>0.5166015625</v>
      </c>
      <c r="D127">
        <f t="shared" si="25"/>
        <v>6944.4444444444389</v>
      </c>
      <c r="E127">
        <f t="shared" si="25"/>
        <v>2.5739369578205809E-3</v>
      </c>
      <c r="F127">
        <f t="shared" si="25"/>
        <v>62.252099999999992</v>
      </c>
    </row>
    <row r="128" spans="3:6" x14ac:dyDescent="0.3">
      <c r="C128">
        <f t="shared" si="25"/>
        <v>0.5166015625</v>
      </c>
      <c r="D128">
        <f t="shared" si="25"/>
        <v>6944.4444444444389</v>
      </c>
      <c r="E128">
        <f t="shared" si="25"/>
        <v>2.77026297397039E-4</v>
      </c>
      <c r="F128">
        <f t="shared" si="25"/>
        <v>49</v>
      </c>
    </row>
    <row r="129" spans="3:6" x14ac:dyDescent="0.3">
      <c r="C129">
        <f t="shared" si="25"/>
        <v>0.5166015625</v>
      </c>
      <c r="D129">
        <f t="shared" si="25"/>
        <v>4444.4444444444352</v>
      </c>
      <c r="E129">
        <f t="shared" si="25"/>
        <v>4.2009376832490816E-4</v>
      </c>
      <c r="F129">
        <f t="shared" si="25"/>
        <v>62.410000000000004</v>
      </c>
    </row>
    <row r="130" spans="3:6" x14ac:dyDescent="0.3">
      <c r="C130">
        <f t="shared" si="25"/>
        <v>0.5166015625</v>
      </c>
      <c r="D130">
        <f t="shared" si="25"/>
        <v>4444.4444444444352</v>
      </c>
      <c r="E130">
        <f t="shared" si="25"/>
        <v>2.1420283634890002E-6</v>
      </c>
      <c r="F130">
        <f t="shared" si="25"/>
        <v>49</v>
      </c>
    </row>
    <row r="131" spans="3:6" x14ac:dyDescent="0.3">
      <c r="C131">
        <f t="shared" si="25"/>
        <v>0.5166015625</v>
      </c>
      <c r="D131">
        <f t="shared" si="25"/>
        <v>4444.4444444444352</v>
      </c>
      <c r="E131">
        <f t="shared" si="25"/>
        <v>1.2435996682239999E-6</v>
      </c>
      <c r="F131">
        <f t="shared" si="25"/>
        <v>49</v>
      </c>
    </row>
    <row r="132" spans="3:6" x14ac:dyDescent="0.3">
      <c r="C132">
        <f t="shared" si="25"/>
        <v>0.5166015625</v>
      </c>
      <c r="D132">
        <f t="shared" si="25"/>
        <v>2500</v>
      </c>
      <c r="E132">
        <f t="shared" si="25"/>
        <v>2.8093894574982761E-3</v>
      </c>
      <c r="F132">
        <f t="shared" si="25"/>
        <v>65.61</v>
      </c>
    </row>
    <row r="133" spans="3:6" x14ac:dyDescent="0.3">
      <c r="C133">
        <f t="shared" si="25"/>
        <v>0.5166015625</v>
      </c>
      <c r="D133">
        <f t="shared" si="25"/>
        <v>2500</v>
      </c>
      <c r="E133">
        <f t="shared" si="25"/>
        <v>2.6709461233528089E-3</v>
      </c>
      <c r="F133">
        <f t="shared" si="25"/>
        <v>49</v>
      </c>
    </row>
    <row r="134" spans="3:6" x14ac:dyDescent="0.3">
      <c r="C134">
        <f t="shared" si="25"/>
        <v>0.5166015625</v>
      </c>
      <c r="D134">
        <f t="shared" si="25"/>
        <v>2500</v>
      </c>
      <c r="E134">
        <f t="shared" si="25"/>
        <v>9.0913176688334403E-4</v>
      </c>
      <c r="F134">
        <f t="shared" si="25"/>
        <v>49</v>
      </c>
    </row>
    <row r="135" spans="3:6" x14ac:dyDescent="0.3">
      <c r="C135">
        <f t="shared" si="25"/>
        <v>0.5166015625</v>
      </c>
      <c r="D135">
        <f t="shared" si="25"/>
        <v>2500</v>
      </c>
      <c r="E135">
        <f t="shared" si="25"/>
        <v>4.9223225138523934E-4</v>
      </c>
      <c r="F135">
        <f t="shared" si="25"/>
        <v>49</v>
      </c>
    </row>
    <row r="136" spans="3:6" x14ac:dyDescent="0.3">
      <c r="C136">
        <f t="shared" si="25"/>
        <v>0.5166015625</v>
      </c>
      <c r="D136">
        <f t="shared" si="25"/>
        <v>2500</v>
      </c>
      <c r="E136">
        <f t="shared" si="25"/>
        <v>2.9003258269764899E-4</v>
      </c>
      <c r="F136">
        <f t="shared" si="25"/>
        <v>49</v>
      </c>
    </row>
    <row r="137" spans="3:6" x14ac:dyDescent="0.3">
      <c r="C137">
        <f t="shared" si="25"/>
        <v>0.5166015625</v>
      </c>
      <c r="D137">
        <f t="shared" si="25"/>
        <v>2500</v>
      </c>
      <c r="E137">
        <f t="shared" si="25"/>
        <v>1.6175422209423998E-5</v>
      </c>
      <c r="F137">
        <f t="shared" si="25"/>
        <v>49</v>
      </c>
    </row>
    <row r="138" spans="3:6" x14ac:dyDescent="0.3">
      <c r="C138">
        <f t="shared" si="25"/>
        <v>0.5166015625</v>
      </c>
      <c r="D138">
        <f t="shared" si="25"/>
        <v>2500</v>
      </c>
      <c r="E138">
        <f t="shared" si="25"/>
        <v>3.2563799860899995E-7</v>
      </c>
      <c r="F138">
        <f t="shared" si="25"/>
        <v>62.410000000000004</v>
      </c>
    </row>
    <row r="139" spans="3:6" x14ac:dyDescent="0.3">
      <c r="C139">
        <f t="shared" si="25"/>
        <v>0.5166015625</v>
      </c>
      <c r="D139">
        <f t="shared" si="25"/>
        <v>1111.1111111111088</v>
      </c>
      <c r="E139">
        <f t="shared" si="25"/>
        <v>4.174333476882724E-3</v>
      </c>
      <c r="F139">
        <f t="shared" si="25"/>
        <v>62.410000000000004</v>
      </c>
    </row>
    <row r="140" spans="3:6" x14ac:dyDescent="0.3">
      <c r="C140">
        <f t="shared" si="25"/>
        <v>0.5166015625</v>
      </c>
      <c r="D140">
        <f t="shared" si="25"/>
        <v>1111.1111111111088</v>
      </c>
      <c r="E140">
        <f t="shared" si="25"/>
        <v>3.4893941120639999E-6</v>
      </c>
      <c r="F140">
        <f t="shared" si="25"/>
        <v>60.528400000000005</v>
      </c>
    </row>
    <row r="141" spans="3:6" x14ac:dyDescent="0.3">
      <c r="C141">
        <f t="shared" si="25"/>
        <v>0.5166015625</v>
      </c>
      <c r="D141">
        <f t="shared" si="25"/>
        <v>277.77777777777555</v>
      </c>
      <c r="E141">
        <f t="shared" si="25"/>
        <v>2.2835566921289817E-2</v>
      </c>
      <c r="F141">
        <f t="shared" si="25"/>
        <v>49</v>
      </c>
    </row>
    <row r="142" spans="3:6" x14ac:dyDescent="0.3">
      <c r="C142">
        <f t="shared" si="25"/>
        <v>0.5166015625</v>
      </c>
      <c r="D142">
        <f t="shared" si="25"/>
        <v>277.77777777777555</v>
      </c>
      <c r="E142">
        <f t="shared" si="25"/>
        <v>9.4029221209440727E-4</v>
      </c>
      <c r="F142">
        <f t="shared" si="25"/>
        <v>49</v>
      </c>
    </row>
    <row r="143" spans="3:6" x14ac:dyDescent="0.3">
      <c r="C143">
        <f t="shared" si="25"/>
        <v>0.5166015625</v>
      </c>
      <c r="D143">
        <f t="shared" si="25"/>
        <v>277.77777777777555</v>
      </c>
      <c r="E143">
        <f t="shared" si="25"/>
        <v>9.1179753318481002E-5</v>
      </c>
      <c r="F143">
        <f t="shared" si="25"/>
        <v>52.128399999999999</v>
      </c>
    </row>
    <row r="144" spans="3:6" x14ac:dyDescent="0.3">
      <c r="C144">
        <f t="shared" si="25"/>
        <v>0.5166015625</v>
      </c>
      <c r="D144">
        <f t="shared" si="25"/>
        <v>277.77777777777555</v>
      </c>
      <c r="E144">
        <f t="shared" si="25"/>
        <v>8.1185674760999997E-6</v>
      </c>
      <c r="F144">
        <f t="shared" si="25"/>
        <v>52.272900000000007</v>
      </c>
    </row>
    <row r="145" spans="3:6" x14ac:dyDescent="0.3">
      <c r="C145">
        <f t="shared" si="25"/>
        <v>0.5166015625</v>
      </c>
      <c r="D145">
        <f t="shared" si="25"/>
        <v>277.77777777777555</v>
      </c>
      <c r="E145">
        <f t="shared" si="25"/>
        <v>5.9503698782440006E-6</v>
      </c>
      <c r="F145">
        <f t="shared" si="25"/>
        <v>49</v>
      </c>
    </row>
    <row r="146" spans="3:6" x14ac:dyDescent="0.3">
      <c r="C146">
        <f t="shared" si="25"/>
        <v>0.5166015625</v>
      </c>
      <c r="D146">
        <f t="shared" si="25"/>
        <v>277.77777777777555</v>
      </c>
      <c r="E146">
        <f t="shared" si="25"/>
        <v>4.2328686602499995E-7</v>
      </c>
      <c r="F146">
        <f t="shared" si="25"/>
        <v>64</v>
      </c>
    </row>
    <row r="147" spans="3:6" x14ac:dyDescent="0.3">
      <c r="C147">
        <f t="shared" si="25"/>
        <v>0.5166015625</v>
      </c>
      <c r="D147">
        <f t="shared" si="25"/>
        <v>0</v>
      </c>
      <c r="E147">
        <f t="shared" si="25"/>
        <v>1.5568653226862991E-3</v>
      </c>
      <c r="F147">
        <f t="shared" si="25"/>
        <v>49</v>
      </c>
    </row>
    <row r="148" spans="3:6" x14ac:dyDescent="0.3">
      <c r="C148">
        <f t="shared" si="25"/>
        <v>0.5166015625</v>
      </c>
      <c r="D148">
        <f t="shared" si="25"/>
        <v>0</v>
      </c>
      <c r="E148">
        <f t="shared" si="25"/>
        <v>1.0240211910622994E-4</v>
      </c>
      <c r="F148">
        <f t="shared" si="25"/>
        <v>52.272900000000007</v>
      </c>
    </row>
    <row r="149" spans="3:6" x14ac:dyDescent="0.3">
      <c r="C149">
        <f t="shared" si="25"/>
        <v>0.5166015625</v>
      </c>
      <c r="D149">
        <f t="shared" si="25"/>
        <v>0</v>
      </c>
      <c r="E149">
        <f t="shared" si="25"/>
        <v>6.1029234518640999E-5</v>
      </c>
      <c r="F149">
        <f t="shared" si="25"/>
        <v>64.1601</v>
      </c>
    </row>
    <row r="150" spans="3:6" x14ac:dyDescent="0.3">
      <c r="C150">
        <f t="shared" si="25"/>
        <v>0.5166015625</v>
      </c>
      <c r="D150">
        <f t="shared" si="25"/>
        <v>0</v>
      </c>
      <c r="E150">
        <f t="shared" si="25"/>
        <v>4.0781944581159997E-6</v>
      </c>
      <c r="F150">
        <f t="shared" si="25"/>
        <v>49</v>
      </c>
    </row>
    <row r="151" spans="3:6" x14ac:dyDescent="0.3">
      <c r="C151">
        <f t="shared" si="25"/>
        <v>0.5166015625</v>
      </c>
      <c r="D151">
        <f t="shared" si="25"/>
        <v>0</v>
      </c>
      <c r="E151">
        <f t="shared" si="25"/>
        <v>9.5776756633600001E-7</v>
      </c>
      <c r="F151">
        <f t="shared" si="25"/>
        <v>49</v>
      </c>
    </row>
    <row r="152" spans="3:6" x14ac:dyDescent="0.3">
      <c r="C152">
        <f t="shared" si="25"/>
        <v>0.494384765625</v>
      </c>
      <c r="D152">
        <f t="shared" si="25"/>
        <v>10000</v>
      </c>
      <c r="E152">
        <f t="shared" si="25"/>
        <v>2.3392284581560414E-3</v>
      </c>
      <c r="F152">
        <f t="shared" si="25"/>
        <v>49</v>
      </c>
    </row>
    <row r="153" spans="3:6" x14ac:dyDescent="0.3">
      <c r="C153">
        <f t="shared" si="25"/>
        <v>0.494384765625</v>
      </c>
      <c r="D153">
        <f t="shared" si="25"/>
        <v>6944.4444444444389</v>
      </c>
      <c r="E153">
        <f t="shared" si="25"/>
        <v>2.1943753261056001E-5</v>
      </c>
      <c r="F153">
        <f t="shared" si="25"/>
        <v>74.822500000000005</v>
      </c>
    </row>
    <row r="154" spans="3:6" x14ac:dyDescent="0.3">
      <c r="C154">
        <f t="shared" si="25"/>
        <v>0.494384765625</v>
      </c>
      <c r="D154">
        <f t="shared" si="25"/>
        <v>4444.4444444444352</v>
      </c>
      <c r="E154">
        <f t="shared" si="25"/>
        <v>5.3166651361547868E-4</v>
      </c>
      <c r="F154">
        <f t="shared" si="25"/>
        <v>49</v>
      </c>
    </row>
    <row r="155" spans="3:6" x14ac:dyDescent="0.3">
      <c r="C155">
        <f t="shared" si="25"/>
        <v>0.494384765625</v>
      </c>
      <c r="D155">
        <f t="shared" si="25"/>
        <v>4444.4444444444352</v>
      </c>
      <c r="E155">
        <f t="shared" si="25"/>
        <v>1.3866546189689999E-6</v>
      </c>
      <c r="F155">
        <f t="shared" si="25"/>
        <v>49</v>
      </c>
    </row>
    <row r="156" spans="3:6" x14ac:dyDescent="0.3">
      <c r="C156">
        <f t="shared" si="25"/>
        <v>0.494384765625</v>
      </c>
      <c r="D156">
        <f t="shared" si="25"/>
        <v>4444.4444444444352</v>
      </c>
      <c r="E156">
        <f t="shared" si="25"/>
        <v>1.263807652864E-6</v>
      </c>
      <c r="F156">
        <f t="shared" si="25"/>
        <v>60.839999999999996</v>
      </c>
    </row>
    <row r="157" spans="3:6" x14ac:dyDescent="0.3">
      <c r="C157">
        <f t="shared" si="25"/>
        <v>0.494384765625</v>
      </c>
      <c r="D157">
        <f t="shared" si="25"/>
        <v>4444.4444444444352</v>
      </c>
      <c r="E157">
        <f t="shared" si="25"/>
        <v>7.8976102922499993E-7</v>
      </c>
      <c r="F157">
        <f t="shared" si="25"/>
        <v>77.440000000000012</v>
      </c>
    </row>
    <row r="158" spans="3:6" x14ac:dyDescent="0.3">
      <c r="C158">
        <f t="shared" si="25"/>
        <v>0.494384765625</v>
      </c>
      <c r="D158">
        <f t="shared" si="25"/>
        <v>2500</v>
      </c>
      <c r="E158">
        <f t="shared" si="25"/>
        <v>1.2847934113202251E-3</v>
      </c>
      <c r="F158">
        <f t="shared" si="25"/>
        <v>49</v>
      </c>
    </row>
    <row r="159" spans="3:6" x14ac:dyDescent="0.3">
      <c r="C159">
        <f t="shared" si="25"/>
        <v>0.494384765625</v>
      </c>
      <c r="D159">
        <f t="shared" si="25"/>
        <v>2500</v>
      </c>
      <c r="E159">
        <f t="shared" si="25"/>
        <v>8.5516695462199894E-4</v>
      </c>
      <c r="F159">
        <f t="shared" si="25"/>
        <v>52.5625</v>
      </c>
    </row>
    <row r="160" spans="3:6" x14ac:dyDescent="0.3">
      <c r="C160">
        <f t="shared" si="25"/>
        <v>0.494384765625</v>
      </c>
      <c r="D160">
        <f t="shared" si="25"/>
        <v>2500</v>
      </c>
      <c r="E160">
        <f t="shared" si="25"/>
        <v>7.5476495975619607E-4</v>
      </c>
      <c r="F160">
        <f t="shared" si="25"/>
        <v>59.907600000000002</v>
      </c>
    </row>
    <row r="161" spans="3:6" x14ac:dyDescent="0.3">
      <c r="C161">
        <f t="shared" si="25"/>
        <v>0.494384765625</v>
      </c>
      <c r="D161">
        <f t="shared" si="25"/>
        <v>2500</v>
      </c>
      <c r="E161">
        <f t="shared" si="25"/>
        <v>6.0997911933455994E-5</v>
      </c>
      <c r="F161">
        <f t="shared" si="25"/>
        <v>50.552100000000003</v>
      </c>
    </row>
    <row r="162" spans="3:6" x14ac:dyDescent="0.3">
      <c r="C162">
        <f t="shared" si="25"/>
        <v>0.494384765625</v>
      </c>
      <c r="D162">
        <f t="shared" si="25"/>
        <v>2500</v>
      </c>
      <c r="E162">
        <f t="shared" si="25"/>
        <v>2.1597202103840997E-5</v>
      </c>
      <c r="F162">
        <f t="shared" si="25"/>
        <v>49</v>
      </c>
    </row>
    <row r="163" spans="3:6" x14ac:dyDescent="0.3">
      <c r="C163">
        <f t="shared" si="25"/>
        <v>0.494384765625</v>
      </c>
      <c r="D163">
        <f t="shared" si="25"/>
        <v>1111.1111111111088</v>
      </c>
      <c r="E163">
        <f t="shared" si="25"/>
        <v>9.1819271987302498E-4</v>
      </c>
      <c r="F163">
        <f t="shared" si="25"/>
        <v>63.680400000000006</v>
      </c>
    </row>
    <row r="164" spans="3:6" x14ac:dyDescent="0.3">
      <c r="C164">
        <f t="shared" si="25"/>
        <v>0.494384765625</v>
      </c>
      <c r="D164">
        <f t="shared" si="25"/>
        <v>1111.1111111111088</v>
      </c>
      <c r="E164">
        <f t="shared" si="25"/>
        <v>5.2684838454108702E-4</v>
      </c>
      <c r="F164">
        <f t="shared" si="25"/>
        <v>49</v>
      </c>
    </row>
    <row r="165" spans="3:6" x14ac:dyDescent="0.3">
      <c r="C165">
        <f t="shared" si="25"/>
        <v>0.494384765625</v>
      </c>
      <c r="D165">
        <f t="shared" si="25"/>
        <v>1111.1111111111088</v>
      </c>
      <c r="E165">
        <f t="shared" si="25"/>
        <v>2.970116348076424E-4</v>
      </c>
      <c r="F165">
        <f t="shared" si="25"/>
        <v>59.444099999999999</v>
      </c>
    </row>
    <row r="166" spans="3:6" x14ac:dyDescent="0.3">
      <c r="C166">
        <f t="shared" si="25"/>
        <v>0.494384765625</v>
      </c>
      <c r="D166">
        <f t="shared" si="25"/>
        <v>1111.1111111111088</v>
      </c>
      <c r="E166">
        <f t="shared" si="25"/>
        <v>5.7491895040281001E-5</v>
      </c>
      <c r="F166">
        <f t="shared" si="25"/>
        <v>50.8369</v>
      </c>
    </row>
    <row r="167" spans="3:6" x14ac:dyDescent="0.3">
      <c r="C167">
        <f t="shared" si="25"/>
        <v>0.494384765625</v>
      </c>
      <c r="D167">
        <f t="shared" si="25"/>
        <v>1111.1111111111088</v>
      </c>
      <c r="E167">
        <f t="shared" si="25"/>
        <v>8.3354907656249997E-6</v>
      </c>
      <c r="F167">
        <f t="shared" ref="F167" si="26">F66^2</f>
        <v>53.29</v>
      </c>
    </row>
    <row r="168" spans="3:6" x14ac:dyDescent="0.3">
      <c r="C168">
        <f t="shared" ref="C168:F200" si="27">C67^2</f>
        <v>0.494384765625</v>
      </c>
      <c r="D168">
        <f t="shared" si="27"/>
        <v>1111.1111111111088</v>
      </c>
      <c r="E168">
        <f t="shared" si="27"/>
        <v>3.7375058271689999E-6</v>
      </c>
      <c r="F168">
        <f t="shared" si="27"/>
        <v>49</v>
      </c>
    </row>
    <row r="169" spans="3:6" x14ac:dyDescent="0.3">
      <c r="C169">
        <f t="shared" si="27"/>
        <v>0.494384765625</v>
      </c>
      <c r="D169">
        <f t="shared" si="27"/>
        <v>1111.1111111111088</v>
      </c>
      <c r="E169">
        <f t="shared" si="27"/>
        <v>1.9481627267560001E-6</v>
      </c>
      <c r="F169">
        <f t="shared" si="27"/>
        <v>49</v>
      </c>
    </row>
    <row r="170" spans="3:6" x14ac:dyDescent="0.3">
      <c r="C170">
        <f t="shared" si="27"/>
        <v>0.494384765625</v>
      </c>
      <c r="D170">
        <f t="shared" si="27"/>
        <v>277.77777777777555</v>
      </c>
      <c r="E170">
        <f t="shared" si="27"/>
        <v>1.5232676805998443E-3</v>
      </c>
      <c r="F170">
        <f t="shared" si="27"/>
        <v>49</v>
      </c>
    </row>
    <row r="171" spans="3:6" x14ac:dyDescent="0.3">
      <c r="C171">
        <f t="shared" si="27"/>
        <v>0.494384765625</v>
      </c>
      <c r="D171">
        <f t="shared" si="27"/>
        <v>277.77777777777555</v>
      </c>
      <c r="E171">
        <f t="shared" si="27"/>
        <v>9.1819271987302498E-4</v>
      </c>
      <c r="F171">
        <f t="shared" si="27"/>
        <v>49</v>
      </c>
    </row>
    <row r="172" spans="3:6" x14ac:dyDescent="0.3">
      <c r="C172">
        <f t="shared" si="27"/>
        <v>0.494384765625</v>
      </c>
      <c r="D172">
        <f t="shared" si="27"/>
        <v>277.77777777777555</v>
      </c>
      <c r="E172">
        <f t="shared" si="27"/>
        <v>7.6840909995724903E-4</v>
      </c>
      <c r="F172">
        <f t="shared" si="27"/>
        <v>63.840100000000007</v>
      </c>
    </row>
    <row r="173" spans="3:6" x14ac:dyDescent="0.3">
      <c r="C173">
        <f t="shared" si="27"/>
        <v>0.494384765625</v>
      </c>
      <c r="D173">
        <f t="shared" si="27"/>
        <v>277.77777777777555</v>
      </c>
      <c r="E173">
        <f t="shared" si="27"/>
        <v>4.5765984787582171E-4</v>
      </c>
      <c r="F173">
        <f t="shared" si="27"/>
        <v>49</v>
      </c>
    </row>
    <row r="174" spans="3:6" x14ac:dyDescent="0.3">
      <c r="C174">
        <f t="shared" si="27"/>
        <v>0.494384765625</v>
      </c>
      <c r="D174">
        <f t="shared" si="27"/>
        <v>277.77777777777555</v>
      </c>
      <c r="E174">
        <f t="shared" si="27"/>
        <v>4.1815510514184068E-4</v>
      </c>
      <c r="F174">
        <f t="shared" si="27"/>
        <v>62.410000000000004</v>
      </c>
    </row>
    <row r="175" spans="3:6" x14ac:dyDescent="0.3">
      <c r="C175">
        <f t="shared" si="27"/>
        <v>0.494384765625</v>
      </c>
      <c r="D175">
        <f t="shared" si="27"/>
        <v>277.77777777777555</v>
      </c>
      <c r="E175">
        <f t="shared" si="27"/>
        <v>2.8073911768908581E-4</v>
      </c>
      <c r="F175">
        <f t="shared" si="27"/>
        <v>49</v>
      </c>
    </row>
    <row r="176" spans="3:6" x14ac:dyDescent="0.3">
      <c r="C176">
        <f t="shared" si="27"/>
        <v>0.494384765625</v>
      </c>
      <c r="D176">
        <f t="shared" si="27"/>
        <v>277.77777777777555</v>
      </c>
      <c r="E176">
        <f t="shared" si="27"/>
        <v>2.1147539684619241E-4</v>
      </c>
      <c r="F176">
        <f t="shared" si="27"/>
        <v>53.436099999999996</v>
      </c>
    </row>
    <row r="177" spans="3:6" x14ac:dyDescent="0.3">
      <c r="C177">
        <f t="shared" si="27"/>
        <v>0.494384765625</v>
      </c>
      <c r="D177">
        <f t="shared" si="27"/>
        <v>277.77777777777555</v>
      </c>
      <c r="E177">
        <f t="shared" si="27"/>
        <v>1.4169158606585047E-4</v>
      </c>
      <c r="F177">
        <f t="shared" si="27"/>
        <v>49</v>
      </c>
    </row>
    <row r="178" spans="3:6" x14ac:dyDescent="0.3">
      <c r="C178">
        <f t="shared" si="27"/>
        <v>0.494384765625</v>
      </c>
      <c r="D178">
        <f t="shared" si="27"/>
        <v>277.77777777777555</v>
      </c>
      <c r="E178">
        <f t="shared" si="27"/>
        <v>1.339764718441932E-4</v>
      </c>
      <c r="F178">
        <f t="shared" si="27"/>
        <v>53.728900000000003</v>
      </c>
    </row>
    <row r="179" spans="3:6" x14ac:dyDescent="0.3">
      <c r="C179">
        <f t="shared" si="27"/>
        <v>0.494384765625</v>
      </c>
      <c r="D179">
        <f t="shared" si="27"/>
        <v>277.77777777777555</v>
      </c>
      <c r="E179">
        <f t="shared" si="27"/>
        <v>1.0491203954676112E-4</v>
      </c>
      <c r="F179">
        <f t="shared" si="27"/>
        <v>42.120100000000001</v>
      </c>
    </row>
    <row r="180" spans="3:6" x14ac:dyDescent="0.3">
      <c r="C180">
        <f t="shared" si="27"/>
        <v>0.494384765625</v>
      </c>
      <c r="D180">
        <f t="shared" si="27"/>
        <v>277.77777777777555</v>
      </c>
      <c r="E180">
        <f t="shared" si="27"/>
        <v>8.6292952359999991E-5</v>
      </c>
      <c r="F180">
        <f t="shared" si="27"/>
        <v>0</v>
      </c>
    </row>
    <row r="181" spans="3:6" x14ac:dyDescent="0.3">
      <c r="C181">
        <f t="shared" si="27"/>
        <v>0.494384765625</v>
      </c>
      <c r="D181">
        <f t="shared" si="27"/>
        <v>277.77777777777555</v>
      </c>
      <c r="E181">
        <f t="shared" si="27"/>
        <v>4.7525622817689E-5</v>
      </c>
      <c r="F181">
        <f t="shared" si="27"/>
        <v>64</v>
      </c>
    </row>
    <row r="182" spans="3:6" x14ac:dyDescent="0.3">
      <c r="C182">
        <f t="shared" si="27"/>
        <v>0.494384765625</v>
      </c>
      <c r="D182">
        <f t="shared" si="27"/>
        <v>277.77777777777555</v>
      </c>
      <c r="E182">
        <f t="shared" si="27"/>
        <v>1.4588580250000001E-5</v>
      </c>
      <c r="F182">
        <f t="shared" si="27"/>
        <v>64</v>
      </c>
    </row>
    <row r="183" spans="3:6" x14ac:dyDescent="0.3">
      <c r="C183">
        <f t="shared" si="27"/>
        <v>0.494384765625</v>
      </c>
      <c r="D183">
        <f t="shared" si="27"/>
        <v>277.77777777777555</v>
      </c>
      <c r="E183">
        <f t="shared" si="27"/>
        <v>3.0510936406440001E-6</v>
      </c>
      <c r="F183">
        <f t="shared" si="27"/>
        <v>64</v>
      </c>
    </row>
    <row r="184" spans="3:6" x14ac:dyDescent="0.3">
      <c r="C184">
        <f t="shared" si="27"/>
        <v>0.494384765625</v>
      </c>
      <c r="D184">
        <f t="shared" si="27"/>
        <v>0</v>
      </c>
      <c r="E184">
        <f t="shared" si="27"/>
        <v>1.6345669263256181E-2</v>
      </c>
      <c r="F184">
        <f t="shared" si="27"/>
        <v>49</v>
      </c>
    </row>
    <row r="185" spans="3:6" x14ac:dyDescent="0.3">
      <c r="C185">
        <f t="shared" si="27"/>
        <v>0.494384765625</v>
      </c>
      <c r="D185">
        <f t="shared" si="27"/>
        <v>0</v>
      </c>
      <c r="E185">
        <f t="shared" si="27"/>
        <v>5.5261525037290005E-4</v>
      </c>
      <c r="F185">
        <f t="shared" si="27"/>
        <v>49</v>
      </c>
    </row>
    <row r="186" spans="3:6" x14ac:dyDescent="0.3">
      <c r="C186">
        <f t="shared" si="27"/>
        <v>0.494384765625</v>
      </c>
      <c r="D186">
        <f t="shared" si="27"/>
        <v>0</v>
      </c>
      <c r="E186">
        <f t="shared" si="27"/>
        <v>2.7563148674476139E-4</v>
      </c>
      <c r="F186">
        <f t="shared" si="27"/>
        <v>51.84</v>
      </c>
    </row>
    <row r="187" spans="3:6" x14ac:dyDescent="0.3">
      <c r="C187">
        <f t="shared" si="27"/>
        <v>0.494384765625</v>
      </c>
      <c r="D187">
        <f t="shared" si="27"/>
        <v>0</v>
      </c>
      <c r="E187">
        <f t="shared" si="27"/>
        <v>1.9633875024064899E-4</v>
      </c>
      <c r="F187">
        <f t="shared" si="27"/>
        <v>49</v>
      </c>
    </row>
    <row r="188" spans="3:6" x14ac:dyDescent="0.3">
      <c r="C188">
        <f t="shared" si="27"/>
        <v>0.494384765625</v>
      </c>
      <c r="D188">
        <f t="shared" si="27"/>
        <v>0</v>
      </c>
      <c r="E188">
        <f t="shared" si="27"/>
        <v>1.588129320645232E-4</v>
      </c>
      <c r="F188">
        <f t="shared" si="27"/>
        <v>50.694400000000002</v>
      </c>
    </row>
    <row r="189" spans="3:6" x14ac:dyDescent="0.3">
      <c r="C189">
        <f t="shared" si="27"/>
        <v>0.494384765625</v>
      </c>
      <c r="D189">
        <f t="shared" si="27"/>
        <v>0</v>
      </c>
      <c r="E189">
        <f t="shared" si="27"/>
        <v>2.3599551895968998E-5</v>
      </c>
      <c r="F189">
        <f t="shared" si="27"/>
        <v>36</v>
      </c>
    </row>
    <row r="190" spans="3:6" x14ac:dyDescent="0.3">
      <c r="C190">
        <f t="shared" si="27"/>
        <v>0.494384765625</v>
      </c>
      <c r="D190">
        <f t="shared" si="27"/>
        <v>0</v>
      </c>
      <c r="E190">
        <f t="shared" si="27"/>
        <v>1.4726183675840999E-5</v>
      </c>
      <c r="F190">
        <f t="shared" si="27"/>
        <v>49</v>
      </c>
    </row>
    <row r="191" spans="3:6" x14ac:dyDescent="0.3">
      <c r="C191">
        <f t="shared" si="27"/>
        <v>0.494384765625</v>
      </c>
      <c r="D191">
        <f t="shared" si="27"/>
        <v>0</v>
      </c>
      <c r="E191">
        <f t="shared" si="27"/>
        <v>1.4634950625000003E-6</v>
      </c>
      <c r="F191">
        <f t="shared" si="27"/>
        <v>49</v>
      </c>
    </row>
    <row r="192" spans="3:6" x14ac:dyDescent="0.3">
      <c r="C192">
        <f t="shared" si="27"/>
        <v>0.47265625</v>
      </c>
      <c r="D192">
        <f t="shared" si="27"/>
        <v>10000</v>
      </c>
      <c r="E192">
        <f t="shared" si="27"/>
        <v>5.5775158361418232E-3</v>
      </c>
      <c r="F192">
        <f t="shared" si="27"/>
        <v>60.839999999999996</v>
      </c>
    </row>
    <row r="193" spans="3:6" x14ac:dyDescent="0.3">
      <c r="C193">
        <f t="shared" si="27"/>
        <v>0.47265625</v>
      </c>
      <c r="D193">
        <f t="shared" si="27"/>
        <v>6944.4444444444389</v>
      </c>
      <c r="E193">
        <f t="shared" si="27"/>
        <v>4.002775933706233E-4</v>
      </c>
      <c r="F193">
        <f t="shared" si="27"/>
        <v>56.25</v>
      </c>
    </row>
    <row r="194" spans="3:6" x14ac:dyDescent="0.3">
      <c r="C194">
        <f t="shared" si="27"/>
        <v>0.47265625</v>
      </c>
      <c r="D194">
        <f t="shared" si="27"/>
        <v>4444.4444444444352</v>
      </c>
      <c r="E194">
        <f t="shared" si="27"/>
        <v>8.9335646162110786E-4</v>
      </c>
      <c r="F194">
        <f t="shared" si="27"/>
        <v>49</v>
      </c>
    </row>
    <row r="195" spans="3:6" x14ac:dyDescent="0.3">
      <c r="C195">
        <f t="shared" si="27"/>
        <v>0.47265625</v>
      </c>
      <c r="D195">
        <f t="shared" si="27"/>
        <v>4444.4444444444352</v>
      </c>
      <c r="E195">
        <f t="shared" si="27"/>
        <v>5.5393717165019916E-4</v>
      </c>
      <c r="F195">
        <f t="shared" si="27"/>
        <v>49</v>
      </c>
    </row>
    <row r="196" spans="3:6" x14ac:dyDescent="0.3">
      <c r="C196">
        <f t="shared" si="27"/>
        <v>0.47265625</v>
      </c>
      <c r="D196">
        <f t="shared" si="27"/>
        <v>4444.4444444444352</v>
      </c>
      <c r="E196">
        <f t="shared" si="27"/>
        <v>3.1497972264237027E-4</v>
      </c>
      <c r="F196">
        <f t="shared" si="27"/>
        <v>50.41</v>
      </c>
    </row>
    <row r="197" spans="3:6" x14ac:dyDescent="0.3">
      <c r="C197">
        <f t="shared" si="27"/>
        <v>0.47265625</v>
      </c>
      <c r="D197">
        <f t="shared" si="27"/>
        <v>4444.4444444444352</v>
      </c>
      <c r="E197">
        <f t="shared" si="27"/>
        <v>2.2764181351017911E-4</v>
      </c>
      <c r="F197">
        <f t="shared" si="27"/>
        <v>49</v>
      </c>
    </row>
    <row r="198" spans="3:6" x14ac:dyDescent="0.3">
      <c r="C198">
        <f t="shared" si="27"/>
        <v>0.47265625</v>
      </c>
      <c r="D198">
        <f t="shared" si="27"/>
        <v>4444.4444444444352</v>
      </c>
      <c r="E198">
        <f t="shared" si="27"/>
        <v>2.926160836E-5</v>
      </c>
      <c r="F198">
        <f t="shared" si="27"/>
        <v>49</v>
      </c>
    </row>
    <row r="199" spans="3:6" x14ac:dyDescent="0.3">
      <c r="C199">
        <f t="shared" si="27"/>
        <v>0.47265625</v>
      </c>
      <c r="D199">
        <f t="shared" si="27"/>
        <v>4444.4444444444352</v>
      </c>
      <c r="E199">
        <f t="shared" si="27"/>
        <v>1.3308071808528999E-5</v>
      </c>
      <c r="F199">
        <f t="shared" si="27"/>
        <v>46.239999999999995</v>
      </c>
    </row>
    <row r="200" spans="3:6" x14ac:dyDescent="0.3">
      <c r="C200">
        <f t="shared" si="27"/>
        <v>0.47265625</v>
      </c>
      <c r="D200">
        <f t="shared" si="27"/>
        <v>4444.4444444444352</v>
      </c>
      <c r="E200">
        <f t="shared" si="27"/>
        <v>1.0033727771236E-5</v>
      </c>
      <c r="F200">
        <f t="shared" si="27"/>
        <v>49</v>
      </c>
    </row>
    <row r="201" spans="3:6" x14ac:dyDescent="0.3">
      <c r="C201">
        <f>C100^2</f>
        <v>0.47265625</v>
      </c>
      <c r="D201">
        <f t="shared" ref="D201:F201" si="28">D100^2</f>
        <v>4444.4444444444352</v>
      </c>
      <c r="E201">
        <f t="shared" si="28"/>
        <v>5.6933586777760002E-6</v>
      </c>
      <c r="F201">
        <f t="shared" si="28"/>
        <v>51.84</v>
      </c>
    </row>
    <row r="202" spans="3:6" x14ac:dyDescent="0.3">
      <c r="C202">
        <f>C101^2</f>
        <v>0.47265625</v>
      </c>
      <c r="D202">
        <f t="shared" ref="D202:F202" si="29">D101^2</f>
        <v>4444.4444444444352</v>
      </c>
      <c r="E202">
        <f t="shared" si="29"/>
        <v>4.3472000488900002E-7</v>
      </c>
      <c r="F202">
        <f t="shared" si="29"/>
        <v>49</v>
      </c>
    </row>
  </sheetData>
  <mergeCells count="1">
    <mergeCell ref="A102:B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FAAA-0987-41B1-B435-ACB32391015D}">
  <dimension ref="A1:T104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>
        <v>0.25</v>
      </c>
      <c r="P1" t="s">
        <v>160</v>
      </c>
      <c r="Q1" t="s">
        <v>161</v>
      </c>
      <c r="R1" t="s">
        <v>162</v>
      </c>
      <c r="S1" t="s">
        <v>163</v>
      </c>
      <c r="T1" t="s">
        <v>118</v>
      </c>
    </row>
    <row r="2" spans="1:20" x14ac:dyDescent="0.3">
      <c r="A2" cm="1">
        <f t="array" ref="A2:F101">'CONTENT FILTER BASE'!A2:F101</f>
        <v>3952</v>
      </c>
      <c r="B2" t="str">
        <v>When I Was Reincarnated in Another World, I Was a Heroine and He Was a Hero</v>
      </c>
      <c r="C2">
        <v>0.78125</v>
      </c>
      <c r="D2">
        <v>50</v>
      </c>
      <c r="E2">
        <v>8.3087579999999994E-3</v>
      </c>
      <c r="F2">
        <v>7</v>
      </c>
      <c r="G2">
        <f>C2/$C$102</f>
        <v>1</v>
      </c>
      <c r="H2">
        <f>D2/$D$102</f>
        <v>0.5</v>
      </c>
      <c r="I2">
        <f>E2/$E$102</f>
        <v>5.498322518699867E-2</v>
      </c>
      <c r="J2">
        <f>F2/$F$102</f>
        <v>0.79545454545454541</v>
      </c>
      <c r="K2">
        <f>G2*$O$1</f>
        <v>0.25</v>
      </c>
      <c r="L2">
        <f t="shared" ref="L2:N17" si="0">H2*$O$1</f>
        <v>0.125</v>
      </c>
      <c r="M2">
        <f t="shared" si="0"/>
        <v>1.3745806296749668E-2</v>
      </c>
      <c r="N2">
        <f t="shared" si="0"/>
        <v>0.19886363636363635</v>
      </c>
      <c r="P2">
        <f>((K2-$K$102^2)+(L2-$L$102^2)+(M2-$M$102^2)+(N2-$N$102^2))^0.5</f>
        <v>0.5810416875409079</v>
      </c>
      <c r="Q2">
        <f>((K2-$K$103^2)+(L2-$L$103^2)+(M2-$M$103^2)+(N2-$N$103^2))^0.5</f>
        <v>0.76655687503301795</v>
      </c>
      <c r="R2">
        <f>Q2/(P2-Q2)</f>
        <v>-4.1320437717026248</v>
      </c>
      <c r="S2">
        <f>R2/SUM($R$2:$R$101)</f>
        <v>1.0726564214926418E-2</v>
      </c>
      <c r="T2">
        <f>_xlfn.RANK.AVG(S2,$S$2:$S$101,0)</f>
        <v>38</v>
      </c>
    </row>
    <row r="3" spans="1:20" x14ac:dyDescent="0.3">
      <c r="A3">
        <v>3759</v>
      </c>
      <c r="B3" t="str">
        <v>A Shitty Hero Manga</v>
      </c>
      <c r="C3">
        <v>0.78125</v>
      </c>
      <c r="D3">
        <v>33.3333333333333</v>
      </c>
      <c r="E3">
        <v>1.0707838000000001E-2</v>
      </c>
      <c r="F3">
        <v>7</v>
      </c>
      <c r="G3">
        <f t="shared" ref="G3:G66" si="1">C3/$C$102</f>
        <v>1</v>
      </c>
      <c r="H3">
        <f t="shared" ref="H3:H66" si="2">D3/$D$102</f>
        <v>0.33333333333333298</v>
      </c>
      <c r="I3">
        <f t="shared" ref="I3:I66" si="3">E3/$E$102</f>
        <v>7.0859142608305781E-2</v>
      </c>
      <c r="J3">
        <f t="shared" ref="J3:J66" si="4">F3/$F$102</f>
        <v>0.79545454545454541</v>
      </c>
      <c r="K3">
        <f t="shared" ref="K3:N66" si="5">G3*$O$1</f>
        <v>0.25</v>
      </c>
      <c r="L3">
        <f t="shared" si="0"/>
        <v>8.3333333333333245E-2</v>
      </c>
      <c r="M3">
        <f t="shared" si="0"/>
        <v>1.7714785652076445E-2</v>
      </c>
      <c r="N3">
        <f t="shared" si="0"/>
        <v>0.19886363636363635</v>
      </c>
      <c r="P3">
        <f t="shared" ref="P3:P66" si="6">((K3-$K$102^2)+(L3-$L$102^2)+(M3-$M$102^2)+(N3-$N$102^2))^0.5</f>
        <v>0.54764199560392191</v>
      </c>
      <c r="Q3">
        <f t="shared" ref="Q3:Q66" si="7">((K3-$K$103^2)+(L3-$L$103^2)+(M3-$M$103^2)+(N3-$N$103^2))^0.5</f>
        <v>0.7415603517914412</v>
      </c>
      <c r="R3">
        <f t="shared" ref="R3:R66" si="8">Q3/(P3-Q3)</f>
        <v>-3.824085385059429</v>
      </c>
      <c r="S3">
        <f t="shared" ref="S3:S66" si="9">R3/SUM($R$2:$R$101)</f>
        <v>9.9271207452140374E-3</v>
      </c>
      <c r="T3">
        <f t="shared" ref="T3:T66" si="10">_xlfn.RANK.AVG(S3,$S$2:$S$101,0)</f>
        <v>50</v>
      </c>
    </row>
    <row r="4" spans="1:20" x14ac:dyDescent="0.3">
      <c r="A4">
        <v>7002</v>
      </c>
      <c r="B4" t="str">
        <v>37 Year Old Kindaichi Hajime Case Files</v>
      </c>
      <c r="C4">
        <v>0.78125</v>
      </c>
      <c r="D4">
        <v>16.6666666666666</v>
      </c>
      <c r="E4">
        <v>8.6927014999999996E-2</v>
      </c>
      <c r="F4">
        <v>7.9</v>
      </c>
      <c r="G4">
        <f t="shared" si="1"/>
        <v>1</v>
      </c>
      <c r="H4">
        <f t="shared" si="2"/>
        <v>0.16666666666666599</v>
      </c>
      <c r="I4">
        <f t="shared" si="3"/>
        <v>0.57523972181866545</v>
      </c>
      <c r="J4">
        <f t="shared" si="4"/>
        <v>0.89772727272727271</v>
      </c>
      <c r="K4">
        <f t="shared" si="5"/>
        <v>0.25</v>
      </c>
      <c r="L4">
        <f t="shared" si="0"/>
        <v>4.1666666666666498E-2</v>
      </c>
      <c r="M4">
        <f t="shared" si="0"/>
        <v>0.14380993045466636</v>
      </c>
      <c r="N4">
        <f t="shared" si="0"/>
        <v>0.22443181818181818</v>
      </c>
      <c r="P4">
        <f t="shared" si="6"/>
        <v>0.64024090411590462</v>
      </c>
      <c r="Q4">
        <f t="shared" si="7"/>
        <v>0.81234747202361079</v>
      </c>
      <c r="R4">
        <f t="shared" si="8"/>
        <v>-4.7200259809912657</v>
      </c>
      <c r="S4">
        <f t="shared" si="9"/>
        <v>1.2252934523092363E-2</v>
      </c>
      <c r="T4">
        <f t="shared" si="10"/>
        <v>11</v>
      </c>
    </row>
    <row r="5" spans="1:20" x14ac:dyDescent="0.3">
      <c r="A5">
        <v>6475</v>
      </c>
      <c r="B5" t="str">
        <v>Weakest Little Monster</v>
      </c>
      <c r="C5">
        <v>0.765625</v>
      </c>
      <c r="D5">
        <v>50</v>
      </c>
      <c r="E5">
        <v>2.4444148437465299E-2</v>
      </c>
      <c r="F5">
        <v>7</v>
      </c>
      <c r="G5">
        <f t="shared" si="1"/>
        <v>0.98</v>
      </c>
      <c r="H5">
        <f t="shared" si="2"/>
        <v>0.5</v>
      </c>
      <c r="I5">
        <f t="shared" si="3"/>
        <v>0.16175920854134593</v>
      </c>
      <c r="J5">
        <f t="shared" si="4"/>
        <v>0.79545454545454541</v>
      </c>
      <c r="K5">
        <f t="shared" si="5"/>
        <v>0.245</v>
      </c>
      <c r="L5">
        <f t="shared" si="0"/>
        <v>0.125</v>
      </c>
      <c r="M5">
        <f t="shared" si="0"/>
        <v>4.0439802135336482E-2</v>
      </c>
      <c r="N5">
        <f t="shared" si="0"/>
        <v>0.19886363636363635</v>
      </c>
      <c r="P5">
        <f t="shared" si="6"/>
        <v>0.59941925102466709</v>
      </c>
      <c r="Q5">
        <f t="shared" si="7"/>
        <v>0.78057891240986832</v>
      </c>
      <c r="R5">
        <f t="shared" si="8"/>
        <v>-4.3087898621653808</v>
      </c>
      <c r="S5">
        <f t="shared" si="9"/>
        <v>1.1185387594792198E-2</v>
      </c>
      <c r="T5">
        <f t="shared" si="10"/>
        <v>25</v>
      </c>
    </row>
    <row r="6" spans="1:20" x14ac:dyDescent="0.3">
      <c r="A6">
        <v>4302</v>
      </c>
      <c r="B6" t="str">
        <v>Kikaku Hazure no Eiyuu ni Sodaterareta, Joushiki Hazure no Mahou Kenshi</v>
      </c>
      <c r="C6">
        <v>0.765625</v>
      </c>
      <c r="D6">
        <v>50</v>
      </c>
      <c r="E6">
        <v>3.4038369999999998E-3</v>
      </c>
      <c r="F6">
        <v>7.9</v>
      </c>
      <c r="G6">
        <f t="shared" si="1"/>
        <v>0.98</v>
      </c>
      <c r="H6">
        <f t="shared" si="2"/>
        <v>0.5</v>
      </c>
      <c r="I6">
        <f t="shared" si="3"/>
        <v>2.2524899181181831E-2</v>
      </c>
      <c r="J6">
        <f t="shared" si="4"/>
        <v>0.89772727272727271</v>
      </c>
      <c r="K6">
        <f t="shared" si="5"/>
        <v>0.245</v>
      </c>
      <c r="L6">
        <f t="shared" si="0"/>
        <v>0.125</v>
      </c>
      <c r="M6">
        <f t="shared" si="0"/>
        <v>5.6312247952954577E-3</v>
      </c>
      <c r="N6">
        <f t="shared" si="0"/>
        <v>0.22443181818181818</v>
      </c>
      <c r="P6">
        <f t="shared" si="6"/>
        <v>0.59166125695123362</v>
      </c>
      <c r="Q6">
        <f t="shared" si="7"/>
        <v>0.77463736223933433</v>
      </c>
      <c r="R6">
        <f t="shared" si="8"/>
        <v>-4.2335438336041058</v>
      </c>
      <c r="S6">
        <f t="shared" si="9"/>
        <v>1.0990052936721013E-2</v>
      </c>
      <c r="T6">
        <f t="shared" si="10"/>
        <v>30</v>
      </c>
    </row>
    <row r="7" spans="1:20" x14ac:dyDescent="0.3">
      <c r="A7">
        <v>7879</v>
      </c>
      <c r="B7" t="str">
        <v>Ghost Blade</v>
      </c>
      <c r="C7">
        <v>0.765625</v>
      </c>
      <c r="D7">
        <v>33.3333333333333</v>
      </c>
      <c r="E7">
        <v>2.32767847882288E-2</v>
      </c>
      <c r="F7">
        <v>0</v>
      </c>
      <c r="G7">
        <f t="shared" si="1"/>
        <v>0.98</v>
      </c>
      <c r="H7">
        <f t="shared" si="2"/>
        <v>0.33333333333333298</v>
      </c>
      <c r="I7">
        <f t="shared" si="3"/>
        <v>0.15403417690592136</v>
      </c>
      <c r="J7">
        <f t="shared" si="4"/>
        <v>0</v>
      </c>
      <c r="K7">
        <f t="shared" si="5"/>
        <v>0.245</v>
      </c>
      <c r="L7">
        <f t="shared" si="0"/>
        <v>8.3333333333333245E-2</v>
      </c>
      <c r="M7">
        <f t="shared" si="0"/>
        <v>3.850854422648034E-2</v>
      </c>
      <c r="N7">
        <f t="shared" si="0"/>
        <v>0</v>
      </c>
      <c r="P7">
        <f t="shared" si="6"/>
        <v>0.34182141179249376</v>
      </c>
      <c r="Q7">
        <f t="shared" si="7"/>
        <v>0.60567472917384757</v>
      </c>
      <c r="R7">
        <f t="shared" si="8"/>
        <v>-2.2954978742922179</v>
      </c>
      <c r="S7">
        <f t="shared" si="9"/>
        <v>5.9589894769378595E-3</v>
      </c>
      <c r="T7">
        <f t="shared" si="10"/>
        <v>99</v>
      </c>
    </row>
    <row r="8" spans="1:20" x14ac:dyDescent="0.3">
      <c r="A8">
        <v>4385</v>
      </c>
      <c r="B8" t="str">
        <v>Fate Strange Fake</v>
      </c>
      <c r="C8">
        <v>0.765625</v>
      </c>
      <c r="D8">
        <v>33.3333333333333</v>
      </c>
      <c r="E8">
        <v>1.6576259999999999E-3</v>
      </c>
      <c r="F8">
        <v>7</v>
      </c>
      <c r="G8">
        <f t="shared" si="1"/>
        <v>0.98</v>
      </c>
      <c r="H8">
        <f t="shared" si="2"/>
        <v>0.33333333333333298</v>
      </c>
      <c r="I8">
        <f t="shared" si="3"/>
        <v>1.0969343869904967E-2</v>
      </c>
      <c r="J8">
        <f t="shared" si="4"/>
        <v>0.79545454545454541</v>
      </c>
      <c r="K8">
        <f t="shared" si="5"/>
        <v>0.245</v>
      </c>
      <c r="L8">
        <f t="shared" si="0"/>
        <v>8.3333333333333245E-2</v>
      </c>
      <c r="M8">
        <f t="shared" si="0"/>
        <v>2.7423359674762417E-3</v>
      </c>
      <c r="N8">
        <f t="shared" si="0"/>
        <v>0.19886363636363635</v>
      </c>
      <c r="P8">
        <f t="shared" si="6"/>
        <v>0.52909290834828415</v>
      </c>
      <c r="Q8">
        <f t="shared" si="7"/>
        <v>0.72796930269376459</v>
      </c>
      <c r="R8">
        <f t="shared" si="8"/>
        <v>-3.6604108048598483</v>
      </c>
      <c r="S8">
        <f t="shared" si="9"/>
        <v>9.5022303055518984E-3</v>
      </c>
      <c r="T8">
        <f t="shared" si="10"/>
        <v>57</v>
      </c>
    </row>
    <row r="9" spans="1:20" x14ac:dyDescent="0.3">
      <c r="A9">
        <v>3575</v>
      </c>
      <c r="B9" t="str">
        <v>Overly Straightforward Classmate</v>
      </c>
      <c r="C9">
        <v>0.765625</v>
      </c>
      <c r="D9">
        <v>16.6666666666666</v>
      </c>
      <c r="E9">
        <v>3.0443129999999999E-3</v>
      </c>
      <c r="F9">
        <v>7</v>
      </c>
      <c r="G9">
        <f t="shared" si="1"/>
        <v>0.98</v>
      </c>
      <c r="H9">
        <f t="shared" si="2"/>
        <v>0.16666666666666599</v>
      </c>
      <c r="I9">
        <f t="shared" si="3"/>
        <v>2.014574828376365E-2</v>
      </c>
      <c r="J9">
        <f t="shared" si="4"/>
        <v>0.79545454545454541</v>
      </c>
      <c r="K9">
        <f t="shared" si="5"/>
        <v>0.245</v>
      </c>
      <c r="L9">
        <f t="shared" si="0"/>
        <v>4.1666666666666498E-2</v>
      </c>
      <c r="M9">
        <f t="shared" si="0"/>
        <v>5.0364370709409124E-3</v>
      </c>
      <c r="N9">
        <f t="shared" si="0"/>
        <v>0.19886363636363635</v>
      </c>
      <c r="P9">
        <f t="shared" si="6"/>
        <v>0.49047603417623142</v>
      </c>
      <c r="Q9">
        <f t="shared" si="7"/>
        <v>0.70040469737234334</v>
      </c>
      <c r="R9">
        <f t="shared" si="8"/>
        <v>-3.3363938335473358</v>
      </c>
      <c r="S9">
        <f t="shared" si="9"/>
        <v>8.6610996105405281E-3</v>
      </c>
      <c r="T9">
        <f t="shared" si="10"/>
        <v>78</v>
      </c>
    </row>
    <row r="10" spans="1:20" x14ac:dyDescent="0.3">
      <c r="A10">
        <v>7173</v>
      </c>
      <c r="B10" t="str">
        <v>Genocide Online</v>
      </c>
      <c r="C10">
        <v>0.75</v>
      </c>
      <c r="D10">
        <v>50</v>
      </c>
      <c r="E10">
        <v>2.4161563E-2</v>
      </c>
      <c r="F10">
        <v>7</v>
      </c>
      <c r="G10">
        <f t="shared" si="1"/>
        <v>0.96</v>
      </c>
      <c r="H10">
        <f t="shared" si="2"/>
        <v>0.5</v>
      </c>
      <c r="I10">
        <f t="shared" si="3"/>
        <v>0.15988919875856961</v>
      </c>
      <c r="J10">
        <f t="shared" si="4"/>
        <v>0.79545454545454541</v>
      </c>
      <c r="K10">
        <f t="shared" si="5"/>
        <v>0.24</v>
      </c>
      <c r="L10">
        <f t="shared" si="0"/>
        <v>0.125</v>
      </c>
      <c r="M10">
        <f t="shared" si="0"/>
        <v>3.9972299689642402E-2</v>
      </c>
      <c r="N10">
        <f t="shared" si="0"/>
        <v>0.19886363636363635</v>
      </c>
      <c r="P10">
        <f t="shared" si="6"/>
        <v>0.5948411015164291</v>
      </c>
      <c r="Q10">
        <f t="shared" si="7"/>
        <v>0.7770688103722081</v>
      </c>
      <c r="R10">
        <f t="shared" si="8"/>
        <v>-4.2642736126765763</v>
      </c>
      <c r="S10">
        <f t="shared" si="9"/>
        <v>1.1069825796531627E-2</v>
      </c>
      <c r="T10">
        <f t="shared" si="10"/>
        <v>28</v>
      </c>
    </row>
    <row r="11" spans="1:20" x14ac:dyDescent="0.3">
      <c r="A11">
        <v>5336</v>
      </c>
      <c r="B11" t="str">
        <v>Kawarimonono Kanojo ni Mousukoshi Dake Tsukiau Hanashi</v>
      </c>
      <c r="C11">
        <v>0.75</v>
      </c>
      <c r="D11">
        <v>33.3333333333333</v>
      </c>
      <c r="E11">
        <v>2.121993E-3</v>
      </c>
      <c r="F11">
        <v>7.39</v>
      </c>
      <c r="G11">
        <f t="shared" si="1"/>
        <v>0.96</v>
      </c>
      <c r="H11">
        <f t="shared" si="2"/>
        <v>0.33333333333333298</v>
      </c>
      <c r="I11">
        <f t="shared" si="3"/>
        <v>1.4042293561111646E-2</v>
      </c>
      <c r="J11">
        <f t="shared" si="4"/>
        <v>0.83977272727272712</v>
      </c>
      <c r="K11">
        <f t="shared" si="5"/>
        <v>0.24</v>
      </c>
      <c r="L11">
        <f t="shared" si="0"/>
        <v>8.3333333333333245E-2</v>
      </c>
      <c r="M11">
        <f t="shared" si="0"/>
        <v>3.5105733902779115E-3</v>
      </c>
      <c r="N11">
        <f t="shared" si="0"/>
        <v>0.20994318181818178</v>
      </c>
      <c r="P11">
        <f t="shared" si="6"/>
        <v>0.53552505874309275</v>
      </c>
      <c r="Q11">
        <f t="shared" si="7"/>
        <v>0.73265755202672478</v>
      </c>
      <c r="R11">
        <f t="shared" si="8"/>
        <v>-3.7165742685179013</v>
      </c>
      <c r="S11">
        <f t="shared" si="9"/>
        <v>9.6480276476774776E-3</v>
      </c>
      <c r="T11">
        <f t="shared" si="10"/>
        <v>55</v>
      </c>
    </row>
    <row r="12" spans="1:20" x14ac:dyDescent="0.3">
      <c r="A12">
        <v>8294</v>
      </c>
      <c r="B12" t="str">
        <v>Baroque Night</v>
      </c>
      <c r="C12">
        <v>0.75</v>
      </c>
      <c r="D12">
        <v>33.3333333333333</v>
      </c>
      <c r="E12">
        <v>7.1498000000000004E-4</v>
      </c>
      <c r="F12">
        <v>6.54</v>
      </c>
      <c r="G12">
        <f t="shared" si="1"/>
        <v>0.96</v>
      </c>
      <c r="H12">
        <f t="shared" si="2"/>
        <v>0.33333333333333298</v>
      </c>
      <c r="I12">
        <f t="shared" si="3"/>
        <v>4.7313817954741629E-3</v>
      </c>
      <c r="J12">
        <f t="shared" si="4"/>
        <v>0.74318181818181817</v>
      </c>
      <c r="K12">
        <f t="shared" si="5"/>
        <v>0.24</v>
      </c>
      <c r="L12">
        <f t="shared" si="0"/>
        <v>8.3333333333333245E-2</v>
      </c>
      <c r="M12">
        <f t="shared" si="0"/>
        <v>1.1828454488685407E-3</v>
      </c>
      <c r="N12">
        <f t="shared" si="0"/>
        <v>0.18579545454545454</v>
      </c>
      <c r="P12">
        <f t="shared" si="6"/>
        <v>0.51020744146636698</v>
      </c>
      <c r="Q12">
        <f t="shared" si="7"/>
        <v>0.71436099650502771</v>
      </c>
      <c r="R12">
        <f t="shared" si="8"/>
        <v>-3.499135718551404</v>
      </c>
      <c r="S12">
        <f t="shared" si="9"/>
        <v>9.0835688234537793E-3</v>
      </c>
      <c r="T12">
        <f t="shared" si="10"/>
        <v>65</v>
      </c>
    </row>
    <row r="13" spans="1:20" x14ac:dyDescent="0.3">
      <c r="A13">
        <v>4767</v>
      </c>
      <c r="B13" t="str">
        <v>My Bestfriend Girlfriend</v>
      </c>
      <c r="C13">
        <v>0.75</v>
      </c>
      <c r="D13">
        <v>16.6666666666666</v>
      </c>
      <c r="E13">
        <v>3.6060509999999997E-2</v>
      </c>
      <c r="F13">
        <v>7</v>
      </c>
      <c r="G13">
        <f t="shared" si="1"/>
        <v>0.96</v>
      </c>
      <c r="H13">
        <f t="shared" si="2"/>
        <v>0.16666666666666599</v>
      </c>
      <c r="I13">
        <f t="shared" si="3"/>
        <v>0.23863050791562557</v>
      </c>
      <c r="J13">
        <f t="shared" si="4"/>
        <v>0.79545454545454541</v>
      </c>
      <c r="K13">
        <f t="shared" si="5"/>
        <v>0.24</v>
      </c>
      <c r="L13">
        <f t="shared" si="0"/>
        <v>4.1666666666666498E-2</v>
      </c>
      <c r="M13">
        <f t="shared" si="0"/>
        <v>5.9657626978906392E-2</v>
      </c>
      <c r="N13">
        <f t="shared" si="0"/>
        <v>0.19886363636363635</v>
      </c>
      <c r="P13">
        <f t="shared" si="6"/>
        <v>0.53869094108701066</v>
      </c>
      <c r="Q13">
        <f t="shared" si="7"/>
        <v>0.73497478188656873</v>
      </c>
      <c r="R13">
        <f t="shared" si="8"/>
        <v>-3.7444487477556203</v>
      </c>
      <c r="S13">
        <f t="shared" si="9"/>
        <v>9.7203883021189045E-3</v>
      </c>
      <c r="T13">
        <f t="shared" si="10"/>
        <v>52</v>
      </c>
    </row>
    <row r="14" spans="1:20" x14ac:dyDescent="0.3">
      <c r="A14">
        <v>5208</v>
      </c>
      <c r="B14" t="str">
        <v>Ore no Imouto ga Konna ni Kawaii Wake ga Nai â€“ Ayase IF</v>
      </c>
      <c r="C14">
        <v>0.75</v>
      </c>
      <c r="D14">
        <v>16.6666666666666</v>
      </c>
      <c r="E14">
        <v>4.6770539999999999E-3</v>
      </c>
      <c r="F14">
        <v>7</v>
      </c>
      <c r="G14">
        <f t="shared" si="1"/>
        <v>0.96</v>
      </c>
      <c r="H14">
        <f t="shared" si="2"/>
        <v>0.16666666666666599</v>
      </c>
      <c r="I14">
        <f t="shared" si="3"/>
        <v>3.0950415608897611E-2</v>
      </c>
      <c r="J14">
        <f t="shared" si="4"/>
        <v>0.79545454545454541</v>
      </c>
      <c r="K14">
        <f t="shared" si="5"/>
        <v>0.24</v>
      </c>
      <c r="L14">
        <f t="shared" si="0"/>
        <v>4.1666666666666498E-2</v>
      </c>
      <c r="M14">
        <f t="shared" si="0"/>
        <v>7.7376039022244028E-3</v>
      </c>
      <c r="N14">
        <f t="shared" si="0"/>
        <v>0.19886363636363635</v>
      </c>
      <c r="P14">
        <f t="shared" si="6"/>
        <v>0.48812693731500545</v>
      </c>
      <c r="Q14">
        <f t="shared" si="7"/>
        <v>0.69876169538157085</v>
      </c>
      <c r="R14">
        <f t="shared" si="8"/>
        <v>-3.3174092528486976</v>
      </c>
      <c r="S14">
        <f t="shared" si="9"/>
        <v>8.611816656339517E-3</v>
      </c>
      <c r="T14">
        <f t="shared" si="10"/>
        <v>79</v>
      </c>
    </row>
    <row r="15" spans="1:20" x14ac:dyDescent="0.3">
      <c r="A15">
        <v>1745</v>
      </c>
      <c r="B15" t="str">
        <v>Child of Light</v>
      </c>
      <c r="C15">
        <v>0.734375</v>
      </c>
      <c r="D15">
        <v>83.3333333333333</v>
      </c>
      <c r="E15">
        <v>4.3725115815194698E-2</v>
      </c>
      <c r="F15">
        <v>7</v>
      </c>
      <c r="G15">
        <f t="shared" si="1"/>
        <v>0.94</v>
      </c>
      <c r="H15">
        <f t="shared" si="2"/>
        <v>0.83333333333333304</v>
      </c>
      <c r="I15">
        <f t="shared" si="3"/>
        <v>0.28935105453720605</v>
      </c>
      <c r="J15">
        <f t="shared" si="4"/>
        <v>0.79545454545454541</v>
      </c>
      <c r="K15">
        <f t="shared" si="5"/>
        <v>0.23499999999999999</v>
      </c>
      <c r="L15">
        <f t="shared" si="0"/>
        <v>0.20833333333333326</v>
      </c>
      <c r="M15">
        <f t="shared" si="0"/>
        <v>7.2337763634301513E-2</v>
      </c>
      <c r="N15">
        <f t="shared" si="0"/>
        <v>0.19886363636363635</v>
      </c>
      <c r="P15">
        <f t="shared" si="6"/>
        <v>0.68156784939672077</v>
      </c>
      <c r="Q15">
        <f t="shared" si="7"/>
        <v>0.84530156354479269</v>
      </c>
      <c r="R15">
        <f t="shared" si="8"/>
        <v>-5.1626604083527212</v>
      </c>
      <c r="S15">
        <f t="shared" si="9"/>
        <v>1.3401989777866063E-2</v>
      </c>
      <c r="T15">
        <f t="shared" si="10"/>
        <v>5</v>
      </c>
    </row>
    <row r="16" spans="1:20" x14ac:dyDescent="0.3">
      <c r="A16">
        <v>7012</v>
      </c>
      <c r="B16" t="str">
        <v>The Holy Knightâ€™s Dark Road</v>
      </c>
      <c r="C16">
        <v>0.734375</v>
      </c>
      <c r="D16">
        <v>83.3333333333333</v>
      </c>
      <c r="E16">
        <v>1.0239209999999999E-3</v>
      </c>
      <c r="F16">
        <v>7.9</v>
      </c>
      <c r="G16">
        <f t="shared" si="1"/>
        <v>0.94</v>
      </c>
      <c r="H16">
        <f t="shared" si="2"/>
        <v>0.83333333333333304</v>
      </c>
      <c r="I16">
        <f t="shared" si="3"/>
        <v>6.7757995739792711E-3</v>
      </c>
      <c r="J16">
        <f t="shared" si="4"/>
        <v>0.89772727272727271</v>
      </c>
      <c r="K16">
        <f t="shared" si="5"/>
        <v>0.23499999999999999</v>
      </c>
      <c r="L16">
        <f t="shared" si="0"/>
        <v>0.20833333333333326</v>
      </c>
      <c r="M16">
        <f t="shared" si="0"/>
        <v>1.6939498934948178E-3</v>
      </c>
      <c r="N16">
        <f t="shared" si="0"/>
        <v>0.22443181818181818</v>
      </c>
      <c r="P16">
        <f t="shared" si="6"/>
        <v>0.64765662307170624</v>
      </c>
      <c r="Q16">
        <f t="shared" si="7"/>
        <v>0.81820480407331153</v>
      </c>
      <c r="R16">
        <f t="shared" si="8"/>
        <v>-4.7974994471832577</v>
      </c>
      <c r="S16">
        <f t="shared" si="9"/>
        <v>1.2454051489895188E-2</v>
      </c>
      <c r="T16">
        <f t="shared" si="10"/>
        <v>9</v>
      </c>
    </row>
    <row r="17" spans="1:20" x14ac:dyDescent="0.3">
      <c r="A17">
        <v>5250</v>
      </c>
      <c r="B17" t="str">
        <v>Saikyou no Shokugyou wa Yuusha demo Kenja demo naku Kanteishi (Kari) rashii desu yo?</v>
      </c>
      <c r="C17">
        <v>0.734375</v>
      </c>
      <c r="D17">
        <v>66.6666666666666</v>
      </c>
      <c r="E17">
        <v>1.5786102999999999E-2</v>
      </c>
      <c r="F17">
        <v>7.8</v>
      </c>
      <c r="G17">
        <f t="shared" si="1"/>
        <v>0.94</v>
      </c>
      <c r="H17">
        <f t="shared" si="2"/>
        <v>0.66666666666666596</v>
      </c>
      <c r="I17">
        <f t="shared" si="3"/>
        <v>0.10446457293306115</v>
      </c>
      <c r="J17">
        <f t="shared" si="4"/>
        <v>0.88636363636363624</v>
      </c>
      <c r="K17">
        <f t="shared" si="5"/>
        <v>0.23499999999999999</v>
      </c>
      <c r="L17">
        <f t="shared" si="0"/>
        <v>0.16666666666666649</v>
      </c>
      <c r="M17">
        <f t="shared" si="0"/>
        <v>2.6116143233265287E-2</v>
      </c>
      <c r="N17">
        <f t="shared" si="0"/>
        <v>0.22159090909090906</v>
      </c>
      <c r="P17">
        <f t="shared" si="6"/>
        <v>0.63196021946863146</v>
      </c>
      <c r="Q17">
        <f t="shared" si="7"/>
        <v>0.80583727823354068</v>
      </c>
      <c r="R17">
        <f t="shared" si="8"/>
        <v>-4.6345232887972552</v>
      </c>
      <c r="S17">
        <f t="shared" si="9"/>
        <v>1.2030974115836021E-2</v>
      </c>
      <c r="T17">
        <f t="shared" si="10"/>
        <v>13</v>
      </c>
    </row>
    <row r="18" spans="1:20" x14ac:dyDescent="0.3">
      <c r="A18">
        <v>1857</v>
      </c>
      <c r="B18" t="str">
        <v>Eiyuu Sagi â€“ Deshi ga Saikyou Dakaratte Shishou Made Tsuyoi to Omouna yo!?</v>
      </c>
      <c r="C18">
        <v>0.734375</v>
      </c>
      <c r="D18">
        <v>50</v>
      </c>
      <c r="E18">
        <v>8.3573099999999997E-3</v>
      </c>
      <c r="F18">
        <v>7</v>
      </c>
      <c r="G18">
        <f t="shared" si="1"/>
        <v>0.94</v>
      </c>
      <c r="H18">
        <f t="shared" si="2"/>
        <v>0.5</v>
      </c>
      <c r="I18">
        <f t="shared" si="3"/>
        <v>5.5304518158737548E-2</v>
      </c>
      <c r="J18">
        <f t="shared" si="4"/>
        <v>0.79545454545454541</v>
      </c>
      <c r="K18">
        <f t="shared" si="5"/>
        <v>0.23499999999999999</v>
      </c>
      <c r="L18">
        <f t="shared" si="5"/>
        <v>0.125</v>
      </c>
      <c r="M18">
        <f t="shared" si="5"/>
        <v>1.3826129539684387E-2</v>
      </c>
      <c r="N18">
        <f t="shared" si="5"/>
        <v>0.19886363636363635</v>
      </c>
      <c r="P18">
        <f t="shared" si="6"/>
        <v>0.56805788957052672</v>
      </c>
      <c r="Q18">
        <f t="shared" si="7"/>
        <v>0.75676268796982904</v>
      </c>
      <c r="R18">
        <f t="shared" si="8"/>
        <v>-4.0102991253487223</v>
      </c>
      <c r="S18">
        <f t="shared" si="9"/>
        <v>1.041052163670355E-2</v>
      </c>
      <c r="T18">
        <f t="shared" si="10"/>
        <v>44</v>
      </c>
    </row>
    <row r="19" spans="1:20" x14ac:dyDescent="0.3">
      <c r="A19">
        <v>4275</v>
      </c>
      <c r="B19" t="str">
        <v>Alma (Shinji Mito)</v>
      </c>
      <c r="C19">
        <v>0.734375</v>
      </c>
      <c r="D19">
        <v>33.3333333333333</v>
      </c>
      <c r="E19">
        <v>3.9582769999999996E-3</v>
      </c>
      <c r="F19">
        <v>7</v>
      </c>
      <c r="G19">
        <f t="shared" si="1"/>
        <v>0.94</v>
      </c>
      <c r="H19">
        <f t="shared" si="2"/>
        <v>0.33333333333333298</v>
      </c>
      <c r="I19">
        <f t="shared" si="3"/>
        <v>2.6193907157184927E-2</v>
      </c>
      <c r="J19">
        <f t="shared" si="4"/>
        <v>0.79545454545454541</v>
      </c>
      <c r="K19">
        <f t="shared" si="5"/>
        <v>0.23499999999999999</v>
      </c>
      <c r="L19">
        <f t="shared" si="5"/>
        <v>8.3333333333333245E-2</v>
      </c>
      <c r="M19">
        <f t="shared" si="5"/>
        <v>6.5484767892962318E-3</v>
      </c>
      <c r="N19">
        <f t="shared" si="5"/>
        <v>0.19886363636363635</v>
      </c>
      <c r="P19">
        <f t="shared" si="6"/>
        <v>0.52320688688726746</v>
      </c>
      <c r="Q19">
        <f t="shared" si="7"/>
        <v>0.72370259532923187</v>
      </c>
      <c r="R19">
        <f t="shared" si="8"/>
        <v>-3.6095665136828363</v>
      </c>
      <c r="S19">
        <f t="shared" si="9"/>
        <v>9.3702412501581542E-3</v>
      </c>
      <c r="T19">
        <f t="shared" si="10"/>
        <v>59</v>
      </c>
    </row>
    <row r="20" spans="1:20" x14ac:dyDescent="0.3">
      <c r="A20">
        <v>6067</v>
      </c>
      <c r="B20" t="str">
        <v>Pashiri na Boku to Koisuru Banchou-san</v>
      </c>
      <c r="C20">
        <v>0.734375</v>
      </c>
      <c r="D20">
        <v>16.6666666666666</v>
      </c>
      <c r="E20">
        <v>3.4691881000000001E-2</v>
      </c>
      <c r="F20">
        <v>8</v>
      </c>
      <c r="G20">
        <f t="shared" si="1"/>
        <v>0.94</v>
      </c>
      <c r="H20">
        <f t="shared" si="2"/>
        <v>0.16666666666666599</v>
      </c>
      <c r="I20">
        <f t="shared" si="3"/>
        <v>0.22957360235832608</v>
      </c>
      <c r="J20">
        <f t="shared" si="4"/>
        <v>0.90909090909090906</v>
      </c>
      <c r="K20">
        <f t="shared" si="5"/>
        <v>0.23499999999999999</v>
      </c>
      <c r="L20">
        <f t="shared" si="5"/>
        <v>4.1666666666666498E-2</v>
      </c>
      <c r="M20">
        <f t="shared" si="5"/>
        <v>5.739340058958152E-2</v>
      </c>
      <c r="N20">
        <f t="shared" si="5"/>
        <v>0.22727272727272727</v>
      </c>
      <c r="P20">
        <f t="shared" si="6"/>
        <v>0.55797203740776757</v>
      </c>
      <c r="Q20">
        <f t="shared" si="7"/>
        <v>0.74922145893519054</v>
      </c>
      <c r="R20">
        <f t="shared" si="8"/>
        <v>-3.9175096737626514</v>
      </c>
      <c r="S20">
        <f t="shared" si="9"/>
        <v>1.0169645192527917E-2</v>
      </c>
      <c r="T20">
        <f t="shared" si="10"/>
        <v>46</v>
      </c>
    </row>
    <row r="21" spans="1:20" x14ac:dyDescent="0.3">
      <c r="A21">
        <v>5859</v>
      </c>
      <c r="B21" t="str">
        <v>Medusa-san Mitsumenaide</v>
      </c>
      <c r="C21">
        <v>0.734375</v>
      </c>
      <c r="D21">
        <v>16.6666666666666</v>
      </c>
      <c r="E21">
        <v>1.1475280000000001E-3</v>
      </c>
      <c r="F21">
        <v>7.55</v>
      </c>
      <c r="G21">
        <f t="shared" si="1"/>
        <v>0.94</v>
      </c>
      <c r="H21">
        <f t="shared" si="2"/>
        <v>0.16666666666666599</v>
      </c>
      <c r="I21">
        <f t="shared" si="3"/>
        <v>7.5937691809517399E-3</v>
      </c>
      <c r="J21">
        <f t="shared" si="4"/>
        <v>0.85795454545454541</v>
      </c>
      <c r="K21">
        <f t="shared" si="5"/>
        <v>0.23499999999999999</v>
      </c>
      <c r="L21">
        <f t="shared" si="5"/>
        <v>4.1666666666666498E-2</v>
      </c>
      <c r="M21">
        <f t="shared" si="5"/>
        <v>1.898442295237935E-3</v>
      </c>
      <c r="N21">
        <f t="shared" si="5"/>
        <v>0.21448863636363635</v>
      </c>
      <c r="P21">
        <f t="shared" si="6"/>
        <v>0.49300481267989743</v>
      </c>
      <c r="Q21">
        <f t="shared" si="7"/>
        <v>0.70217785875484628</v>
      </c>
      <c r="R21">
        <f t="shared" si="8"/>
        <v>-3.3569232361957799</v>
      </c>
      <c r="S21">
        <f t="shared" si="9"/>
        <v>8.7143928397436354E-3</v>
      </c>
      <c r="T21">
        <f t="shared" si="10"/>
        <v>76</v>
      </c>
    </row>
    <row r="22" spans="1:20" x14ac:dyDescent="0.3">
      <c r="A22">
        <v>3219</v>
      </c>
      <c r="B22" t="str">
        <v>The Sheep Princess in Wolfâ€™s Clothing</v>
      </c>
      <c r="C22">
        <v>0.734375</v>
      </c>
      <c r="D22">
        <v>16.6666666666666</v>
      </c>
      <c r="E22">
        <v>9.846290000000001E-4</v>
      </c>
      <c r="F22">
        <v>7</v>
      </c>
      <c r="G22">
        <f t="shared" si="1"/>
        <v>0.94</v>
      </c>
      <c r="H22">
        <f t="shared" si="2"/>
        <v>0.16666666666666599</v>
      </c>
      <c r="I22">
        <f t="shared" si="3"/>
        <v>6.5157846735516096E-3</v>
      </c>
      <c r="J22">
        <f t="shared" si="4"/>
        <v>0.79545454545454541</v>
      </c>
      <c r="K22">
        <f t="shared" si="5"/>
        <v>0.23499999999999999</v>
      </c>
      <c r="L22">
        <f t="shared" si="5"/>
        <v>4.1666666666666498E-2</v>
      </c>
      <c r="M22">
        <f t="shared" si="5"/>
        <v>1.6289461683879024E-3</v>
      </c>
      <c r="N22">
        <f t="shared" si="5"/>
        <v>0.19886363636363635</v>
      </c>
      <c r="P22">
        <f t="shared" si="6"/>
        <v>0.47661226295458525</v>
      </c>
      <c r="Q22">
        <f t="shared" si="7"/>
        <v>0.69076714542506346</v>
      </c>
      <c r="R22">
        <f t="shared" si="8"/>
        <v>-3.2255493662176367</v>
      </c>
      <c r="S22">
        <f t="shared" si="9"/>
        <v>8.3733533129761624E-3</v>
      </c>
      <c r="T22">
        <f t="shared" si="10"/>
        <v>83</v>
      </c>
    </row>
    <row r="23" spans="1:20" x14ac:dyDescent="0.3">
      <c r="A23">
        <v>5434</v>
      </c>
      <c r="B23" t="str">
        <v>Yandere x Stalker</v>
      </c>
      <c r="C23">
        <v>0.734375</v>
      </c>
      <c r="D23">
        <v>0</v>
      </c>
      <c r="E23">
        <v>2.6863171309583201E-2</v>
      </c>
      <c r="F23">
        <v>7</v>
      </c>
      <c r="G23">
        <f t="shared" si="1"/>
        <v>0.94</v>
      </c>
      <c r="H23">
        <f t="shared" si="2"/>
        <v>0</v>
      </c>
      <c r="I23">
        <f t="shared" si="3"/>
        <v>0.17776709796479032</v>
      </c>
      <c r="J23">
        <f t="shared" si="4"/>
        <v>0.79545454545454541</v>
      </c>
      <c r="K23">
        <f t="shared" si="5"/>
        <v>0.23499999999999999</v>
      </c>
      <c r="L23">
        <f t="shared" si="5"/>
        <v>0</v>
      </c>
      <c r="M23">
        <f t="shared" si="5"/>
        <v>4.4441774491197579E-2</v>
      </c>
      <c r="N23">
        <f t="shared" si="5"/>
        <v>0.19886363636363635</v>
      </c>
      <c r="P23">
        <f t="shared" si="6"/>
        <v>0.47781315475281122</v>
      </c>
      <c r="Q23">
        <f t="shared" si="7"/>
        <v>0.69159627735755913</v>
      </c>
      <c r="R23">
        <f t="shared" si="8"/>
        <v>-3.2350368398173983</v>
      </c>
      <c r="S23">
        <f t="shared" si="9"/>
        <v>8.3979822860529227E-3</v>
      </c>
      <c r="T23">
        <f t="shared" si="10"/>
        <v>82</v>
      </c>
    </row>
    <row r="24" spans="1:20" x14ac:dyDescent="0.3">
      <c r="A24">
        <v>7019</v>
      </c>
      <c r="B24" t="str">
        <v>Tokushu Seiheki Kyoushitsu e Youkoso</v>
      </c>
      <c r="C24">
        <v>0.734375</v>
      </c>
      <c r="D24">
        <v>0</v>
      </c>
      <c r="E24">
        <v>2.0215800157771802E-2</v>
      </c>
      <c r="F24">
        <v>7</v>
      </c>
      <c r="G24">
        <f t="shared" si="1"/>
        <v>0.94</v>
      </c>
      <c r="H24">
        <f t="shared" si="2"/>
        <v>0</v>
      </c>
      <c r="I24">
        <f t="shared" si="3"/>
        <v>0.13377810406923998</v>
      </c>
      <c r="J24">
        <f t="shared" si="4"/>
        <v>0.79545454545454541</v>
      </c>
      <c r="K24">
        <f t="shared" si="5"/>
        <v>0.23499999999999999</v>
      </c>
      <c r="L24">
        <f t="shared" si="5"/>
        <v>0</v>
      </c>
      <c r="M24">
        <f t="shared" si="5"/>
        <v>3.3444526017309996E-2</v>
      </c>
      <c r="N24">
        <f t="shared" si="5"/>
        <v>0.19886363636363635</v>
      </c>
      <c r="P24">
        <f t="shared" si="6"/>
        <v>0.46616323576720026</v>
      </c>
      <c r="Q24">
        <f t="shared" si="7"/>
        <v>0.68359941660372003</v>
      </c>
      <c r="R24">
        <f t="shared" si="8"/>
        <v>-3.1439083135740269</v>
      </c>
      <c r="S24">
        <f t="shared" si="9"/>
        <v>8.1614175150659125E-3</v>
      </c>
      <c r="T24">
        <f t="shared" si="10"/>
        <v>88</v>
      </c>
    </row>
    <row r="25" spans="1:20" x14ac:dyDescent="0.3">
      <c r="A25">
        <v>768</v>
      </c>
      <c r="B25" t="str">
        <v>Kusuriya no Hitorigoto</v>
      </c>
      <c r="C25">
        <v>0.734375</v>
      </c>
      <c r="D25">
        <v>0</v>
      </c>
      <c r="E25">
        <v>1.116667E-3</v>
      </c>
      <c r="F25">
        <v>8.2100000000000009</v>
      </c>
      <c r="G25">
        <f t="shared" si="1"/>
        <v>0.94</v>
      </c>
      <c r="H25">
        <f t="shared" si="2"/>
        <v>0</v>
      </c>
      <c r="I25">
        <f t="shared" si="3"/>
        <v>7.3895464424274058E-3</v>
      </c>
      <c r="J25">
        <f t="shared" si="4"/>
        <v>0.93295454545454548</v>
      </c>
      <c r="K25">
        <f t="shared" si="5"/>
        <v>0.23499999999999999</v>
      </c>
      <c r="L25">
        <f t="shared" si="5"/>
        <v>0</v>
      </c>
      <c r="M25">
        <f t="shared" si="5"/>
        <v>1.8473866106068514E-3</v>
      </c>
      <c r="N25">
        <f t="shared" si="5"/>
        <v>0.23323863636363637</v>
      </c>
      <c r="P25">
        <f t="shared" si="6"/>
        <v>0.46913326781869052</v>
      </c>
      <c r="Q25">
        <f t="shared" si="7"/>
        <v>0.68562819587167156</v>
      </c>
      <c r="R25">
        <f t="shared" si="8"/>
        <v>-3.1669480760486146</v>
      </c>
      <c r="S25">
        <f t="shared" si="9"/>
        <v>8.221227503859542E-3</v>
      </c>
      <c r="T25">
        <f t="shared" si="10"/>
        <v>86</v>
      </c>
    </row>
    <row r="26" spans="1:20" x14ac:dyDescent="0.3">
      <c r="A26">
        <v>4521</v>
      </c>
      <c r="B26" t="str">
        <v>Ankoku Kishi no Ore desu Ga Saikyou no Seikishi wo Mezashimasu</v>
      </c>
      <c r="C26">
        <v>0.71875</v>
      </c>
      <c r="D26">
        <v>83.3333333333333</v>
      </c>
      <c r="E26">
        <v>5.0733982278356397E-2</v>
      </c>
      <c r="F26">
        <v>7.89</v>
      </c>
      <c r="G26">
        <f t="shared" si="1"/>
        <v>0.92</v>
      </c>
      <c r="H26">
        <f t="shared" si="2"/>
        <v>0.83333333333333304</v>
      </c>
      <c r="I26">
        <f t="shared" si="3"/>
        <v>0.335732244487572</v>
      </c>
      <c r="J26">
        <f t="shared" si="4"/>
        <v>0.89659090909090899</v>
      </c>
      <c r="K26">
        <f t="shared" si="5"/>
        <v>0.23</v>
      </c>
      <c r="L26">
        <f t="shared" si="5"/>
        <v>0.20833333333333326</v>
      </c>
      <c r="M26">
        <f t="shared" si="5"/>
        <v>8.3933061121892999E-2</v>
      </c>
      <c r="N26">
        <f t="shared" si="5"/>
        <v>0.22414772727272725</v>
      </c>
      <c r="P26">
        <f t="shared" si="6"/>
        <v>0.70456661979400748</v>
      </c>
      <c r="Q26">
        <f t="shared" si="7"/>
        <v>0.86395261544135249</v>
      </c>
      <c r="R26">
        <f t="shared" si="8"/>
        <v>-5.4205051826066368</v>
      </c>
      <c r="S26">
        <f t="shared" si="9"/>
        <v>1.4071340995164076E-2</v>
      </c>
      <c r="T26">
        <f t="shared" si="10"/>
        <v>3</v>
      </c>
    </row>
    <row r="27" spans="1:20" x14ac:dyDescent="0.3">
      <c r="A27">
        <v>5636</v>
      </c>
      <c r="B27" t="str">
        <v>Seven Knights: Alkaid</v>
      </c>
      <c r="C27">
        <v>0.71875</v>
      </c>
      <c r="D27">
        <v>83.3333333333333</v>
      </c>
      <c r="E27">
        <v>1.6644106987070199E-2</v>
      </c>
      <c r="F27">
        <v>7</v>
      </c>
      <c r="G27">
        <f t="shared" si="1"/>
        <v>0.92</v>
      </c>
      <c r="H27">
        <f t="shared" si="2"/>
        <v>0.83333333333333304</v>
      </c>
      <c r="I27">
        <f t="shared" si="3"/>
        <v>0.1101424162921316</v>
      </c>
      <c r="J27">
        <f t="shared" si="4"/>
        <v>0.79545454545454541</v>
      </c>
      <c r="K27">
        <f t="shared" si="5"/>
        <v>0.23</v>
      </c>
      <c r="L27">
        <f t="shared" si="5"/>
        <v>0.20833333333333326</v>
      </c>
      <c r="M27">
        <f t="shared" si="5"/>
        <v>2.7535604073032901E-2</v>
      </c>
      <c r="N27">
        <f t="shared" si="5"/>
        <v>0.19886363636363635</v>
      </c>
      <c r="P27">
        <f t="shared" si="6"/>
        <v>0.6439973398780483</v>
      </c>
      <c r="Q27">
        <f t="shared" si="7"/>
        <v>0.81531133548479662</v>
      </c>
      <c r="R27">
        <f t="shared" si="8"/>
        <v>-4.7591636199785201</v>
      </c>
      <c r="S27">
        <f t="shared" si="9"/>
        <v>1.2354533736704858E-2</v>
      </c>
      <c r="T27">
        <f t="shared" si="10"/>
        <v>10</v>
      </c>
    </row>
    <row r="28" spans="1:20" x14ac:dyDescent="0.3">
      <c r="A28">
        <v>1284</v>
      </c>
      <c r="B28" t="str">
        <v>The Breaker Eternal Force</v>
      </c>
      <c r="C28">
        <v>0.71875</v>
      </c>
      <c r="D28">
        <v>66.6666666666666</v>
      </c>
      <c r="E28">
        <v>2.0496189117123899E-2</v>
      </c>
      <c r="F28">
        <v>7.9</v>
      </c>
      <c r="G28">
        <f t="shared" si="1"/>
        <v>0.92</v>
      </c>
      <c r="H28">
        <f t="shared" si="2"/>
        <v>0.66666666666666596</v>
      </c>
      <c r="I28">
        <f t="shared" si="3"/>
        <v>0.13563357865304718</v>
      </c>
      <c r="J28">
        <f t="shared" si="4"/>
        <v>0.89772727272727271</v>
      </c>
      <c r="K28">
        <f t="shared" si="5"/>
        <v>0.23</v>
      </c>
      <c r="L28">
        <f t="shared" si="5"/>
        <v>0.16666666666666649</v>
      </c>
      <c r="M28">
        <f t="shared" si="5"/>
        <v>3.3908394663261794E-2</v>
      </c>
      <c r="N28">
        <f t="shared" si="5"/>
        <v>0.22443181818181818</v>
      </c>
      <c r="P28">
        <f t="shared" si="6"/>
        <v>0.63640150809983664</v>
      </c>
      <c r="Q28">
        <f t="shared" si="7"/>
        <v>0.80932495297732332</v>
      </c>
      <c r="R28">
        <f t="shared" si="8"/>
        <v>-4.6802500005173755</v>
      </c>
      <c r="S28">
        <f t="shared" si="9"/>
        <v>1.2149678209186221E-2</v>
      </c>
      <c r="T28">
        <f t="shared" si="10"/>
        <v>12</v>
      </c>
    </row>
    <row r="29" spans="1:20" x14ac:dyDescent="0.3">
      <c r="A29">
        <v>82</v>
      </c>
      <c r="B29" t="str">
        <v>The Demon Prince Goes to the Academy</v>
      </c>
      <c r="C29">
        <v>0.71875</v>
      </c>
      <c r="D29">
        <v>66.6666666666666</v>
      </c>
      <c r="E29">
        <v>1.463567E-3</v>
      </c>
      <c r="F29">
        <v>7</v>
      </c>
      <c r="G29">
        <f t="shared" si="1"/>
        <v>0.92</v>
      </c>
      <c r="H29">
        <f t="shared" si="2"/>
        <v>0.66666666666666596</v>
      </c>
      <c r="I29">
        <f t="shared" si="3"/>
        <v>9.6851579907923768E-3</v>
      </c>
      <c r="J29">
        <f t="shared" si="4"/>
        <v>0.79545454545454541</v>
      </c>
      <c r="K29">
        <f t="shared" si="5"/>
        <v>0.23</v>
      </c>
      <c r="L29">
        <f t="shared" si="5"/>
        <v>0.16666666666666649</v>
      </c>
      <c r="M29">
        <f t="shared" si="5"/>
        <v>2.4212894976980942E-3</v>
      </c>
      <c r="N29">
        <f t="shared" si="5"/>
        <v>0.19886363636363635</v>
      </c>
      <c r="P29">
        <f t="shared" si="6"/>
        <v>0.58987421754811509</v>
      </c>
      <c r="Q29">
        <f t="shared" si="7"/>
        <v>0.77327329743629514</v>
      </c>
      <c r="R29">
        <f t="shared" si="8"/>
        <v>-4.2163422952163465</v>
      </c>
      <c r="S29">
        <f t="shared" si="9"/>
        <v>1.0945398664814355E-2</v>
      </c>
      <c r="T29">
        <f t="shared" si="10"/>
        <v>31</v>
      </c>
    </row>
    <row r="30" spans="1:20" x14ac:dyDescent="0.3">
      <c r="A30">
        <v>1830</v>
      </c>
      <c r="B30" t="str">
        <v>Rooster Fighter</v>
      </c>
      <c r="C30">
        <v>0.71875</v>
      </c>
      <c r="D30">
        <v>66.6666666666666</v>
      </c>
      <c r="E30">
        <v>1.1151679999999999E-3</v>
      </c>
      <c r="F30">
        <v>7</v>
      </c>
      <c r="G30">
        <f t="shared" si="1"/>
        <v>0.92</v>
      </c>
      <c r="H30">
        <f t="shared" si="2"/>
        <v>0.66666666666666596</v>
      </c>
      <c r="I30">
        <f t="shared" si="3"/>
        <v>7.3796268064775664E-3</v>
      </c>
      <c r="J30">
        <f t="shared" si="4"/>
        <v>0.79545454545454541</v>
      </c>
      <c r="K30">
        <f t="shared" si="5"/>
        <v>0.23</v>
      </c>
      <c r="L30">
        <f t="shared" si="5"/>
        <v>0.16666666666666649</v>
      </c>
      <c r="M30">
        <f t="shared" si="5"/>
        <v>1.8449067016193916E-3</v>
      </c>
      <c r="N30">
        <f t="shared" si="5"/>
        <v>0.19886363636363635</v>
      </c>
      <c r="P30">
        <f t="shared" si="6"/>
        <v>0.58938545089942818</v>
      </c>
      <c r="Q30">
        <f t="shared" si="7"/>
        <v>0.77290051735777887</v>
      </c>
      <c r="R30">
        <f t="shared" si="8"/>
        <v>-4.2116461186209522</v>
      </c>
      <c r="S30">
        <f t="shared" si="9"/>
        <v>1.0933207642018298E-2</v>
      </c>
      <c r="T30">
        <f t="shared" si="10"/>
        <v>32</v>
      </c>
    </row>
    <row r="31" spans="1:20" x14ac:dyDescent="0.3">
      <c r="A31">
        <v>1678</v>
      </c>
      <c r="B31" t="str">
        <v>The Invincible of the East</v>
      </c>
      <c r="C31">
        <v>0.71875</v>
      </c>
      <c r="D31">
        <v>50</v>
      </c>
      <c r="E31">
        <v>5.3003674000000001E-2</v>
      </c>
      <c r="F31">
        <v>8.1</v>
      </c>
      <c r="G31">
        <f t="shared" si="1"/>
        <v>0.92</v>
      </c>
      <c r="H31">
        <f t="shared" si="2"/>
        <v>0.5</v>
      </c>
      <c r="I31">
        <f t="shared" si="3"/>
        <v>0.350751934679078</v>
      </c>
      <c r="J31">
        <f t="shared" si="4"/>
        <v>0.9204545454545453</v>
      </c>
      <c r="K31">
        <f t="shared" si="5"/>
        <v>0.23</v>
      </c>
      <c r="L31">
        <f t="shared" si="5"/>
        <v>0.125</v>
      </c>
      <c r="M31">
        <f t="shared" si="5"/>
        <v>8.7687983669769501E-2</v>
      </c>
      <c r="N31">
        <f t="shared" si="5"/>
        <v>0.23011363636363633</v>
      </c>
      <c r="P31">
        <f t="shared" si="6"/>
        <v>0.65023197401650878</v>
      </c>
      <c r="Q31">
        <f t="shared" si="7"/>
        <v>0.82024485370735845</v>
      </c>
      <c r="R31">
        <f t="shared" si="8"/>
        <v>-4.8246042017456938</v>
      </c>
      <c r="S31">
        <f t="shared" si="9"/>
        <v>1.2524413980325435E-2</v>
      </c>
      <c r="T31">
        <f t="shared" si="10"/>
        <v>8</v>
      </c>
    </row>
    <row r="32" spans="1:20" x14ac:dyDescent="0.3">
      <c r="A32">
        <v>2288</v>
      </c>
      <c r="B32" t="str">
        <v>The Fate Of The Slain Monster</v>
      </c>
      <c r="C32">
        <v>0.71875</v>
      </c>
      <c r="D32">
        <v>50</v>
      </c>
      <c r="E32">
        <v>5.1681196999999998E-2</v>
      </c>
      <c r="F32">
        <v>7</v>
      </c>
      <c r="G32">
        <f t="shared" si="1"/>
        <v>0.92</v>
      </c>
      <c r="H32">
        <f t="shared" si="2"/>
        <v>0.5</v>
      </c>
      <c r="I32">
        <f t="shared" si="3"/>
        <v>0.34200044008799391</v>
      </c>
      <c r="J32">
        <f t="shared" si="4"/>
        <v>0.79545454545454541</v>
      </c>
      <c r="K32">
        <f t="shared" si="5"/>
        <v>0.23</v>
      </c>
      <c r="L32">
        <f t="shared" si="5"/>
        <v>0.125</v>
      </c>
      <c r="M32">
        <f t="shared" si="5"/>
        <v>8.5500110021998477E-2</v>
      </c>
      <c r="N32">
        <f t="shared" si="5"/>
        <v>0.19886363636363635</v>
      </c>
      <c r="P32">
        <f t="shared" si="6"/>
        <v>0.62399018132149708</v>
      </c>
      <c r="Q32">
        <f t="shared" si="7"/>
        <v>0.799602242609183</v>
      </c>
      <c r="R32">
        <f t="shared" si="8"/>
        <v>-4.5532307789456592</v>
      </c>
      <c r="S32">
        <f t="shared" si="9"/>
        <v>1.1819943116337104E-2</v>
      </c>
      <c r="T32">
        <f t="shared" si="10"/>
        <v>16</v>
      </c>
    </row>
    <row r="33" spans="1:20" x14ac:dyDescent="0.3">
      <c r="A33">
        <v>4191</v>
      </c>
      <c r="B33" t="str">
        <v>The Witch Controls Her Age and Magic With a Kiss (Toshi to Mahou wa Kiss Shidai)</v>
      </c>
      <c r="C33">
        <v>0.71875</v>
      </c>
      <c r="D33">
        <v>50</v>
      </c>
      <c r="E33">
        <v>3.0151812E-2</v>
      </c>
      <c r="F33">
        <v>7</v>
      </c>
      <c r="G33">
        <f t="shared" si="1"/>
        <v>0.92</v>
      </c>
      <c r="H33">
        <f t="shared" si="2"/>
        <v>0.5</v>
      </c>
      <c r="I33">
        <f t="shared" si="3"/>
        <v>0.19952968530218942</v>
      </c>
      <c r="J33">
        <f t="shared" si="4"/>
        <v>0.79545454545454541</v>
      </c>
      <c r="K33">
        <f t="shared" si="5"/>
        <v>0.23</v>
      </c>
      <c r="L33">
        <f t="shared" si="5"/>
        <v>0.125</v>
      </c>
      <c r="M33">
        <f t="shared" si="5"/>
        <v>4.9882421325547356E-2</v>
      </c>
      <c r="N33">
        <f t="shared" si="5"/>
        <v>0.19886363636363635</v>
      </c>
      <c r="P33">
        <f t="shared" si="6"/>
        <v>0.59476554850561381</v>
      </c>
      <c r="Q33">
        <f t="shared" si="7"/>
        <v>0.77701097655643436</v>
      </c>
      <c r="R33">
        <f t="shared" si="8"/>
        <v>-4.2635416694226143</v>
      </c>
      <c r="S33">
        <f t="shared" si="9"/>
        <v>1.1067925711065671E-2</v>
      </c>
      <c r="T33">
        <f t="shared" si="10"/>
        <v>29</v>
      </c>
    </row>
    <row r="34" spans="1:20" x14ac:dyDescent="0.3">
      <c r="A34">
        <v>1952</v>
      </c>
      <c r="B34" t="str">
        <v>Began With a Bang, I Relied on Killing Monsters to Lengthen My Life</v>
      </c>
      <c r="C34">
        <v>0.71875</v>
      </c>
      <c r="D34">
        <v>50</v>
      </c>
      <c r="E34">
        <v>2.2186307745662399E-2</v>
      </c>
      <c r="F34">
        <v>7</v>
      </c>
      <c r="G34">
        <f t="shared" si="1"/>
        <v>0.92</v>
      </c>
      <c r="H34">
        <f t="shared" si="2"/>
        <v>0.5</v>
      </c>
      <c r="I34">
        <f t="shared" si="3"/>
        <v>0.14681794256708505</v>
      </c>
      <c r="J34">
        <f t="shared" si="4"/>
        <v>0.79545454545454541</v>
      </c>
      <c r="K34">
        <f t="shared" si="5"/>
        <v>0.23</v>
      </c>
      <c r="L34">
        <f t="shared" si="5"/>
        <v>0.125</v>
      </c>
      <c r="M34">
        <f t="shared" si="5"/>
        <v>3.6704485641771263E-2</v>
      </c>
      <c r="N34">
        <f t="shared" si="5"/>
        <v>0.19886363636363635</v>
      </c>
      <c r="P34">
        <f t="shared" si="6"/>
        <v>0.58358214675005926</v>
      </c>
      <c r="Q34">
        <f t="shared" si="7"/>
        <v>0.76848430172997517</v>
      </c>
      <c r="R34">
        <f t="shared" si="8"/>
        <v>-4.1561673622108302</v>
      </c>
      <c r="S34">
        <f t="shared" si="9"/>
        <v>1.078918776321817E-2</v>
      </c>
      <c r="T34">
        <f t="shared" si="10"/>
        <v>37</v>
      </c>
    </row>
    <row r="35" spans="1:20" x14ac:dyDescent="0.3">
      <c r="A35">
        <v>3554</v>
      </c>
      <c r="B35" t="str">
        <v>Cultivators In The City</v>
      </c>
      <c r="C35">
        <v>0.71875</v>
      </c>
      <c r="D35">
        <v>50</v>
      </c>
      <c r="E35">
        <v>1.7030343E-2</v>
      </c>
      <c r="F35">
        <v>7</v>
      </c>
      <c r="G35">
        <f t="shared" si="1"/>
        <v>0.92</v>
      </c>
      <c r="H35">
        <f t="shared" si="2"/>
        <v>0.5</v>
      </c>
      <c r="I35">
        <f t="shared" si="3"/>
        <v>0.11269833399658849</v>
      </c>
      <c r="J35">
        <f t="shared" si="4"/>
        <v>0.79545454545454541</v>
      </c>
      <c r="K35">
        <f t="shared" si="5"/>
        <v>0.23</v>
      </c>
      <c r="L35">
        <f t="shared" si="5"/>
        <v>0.125</v>
      </c>
      <c r="M35">
        <f t="shared" si="5"/>
        <v>2.8174583499147123E-2</v>
      </c>
      <c r="N35">
        <f t="shared" si="5"/>
        <v>0.19886363636363635</v>
      </c>
      <c r="P35">
        <f t="shared" si="6"/>
        <v>0.57622757645116529</v>
      </c>
      <c r="Q35">
        <f t="shared" si="7"/>
        <v>0.76291429391694021</v>
      </c>
      <c r="R35">
        <f t="shared" si="8"/>
        <v>-4.0866018979459771</v>
      </c>
      <c r="S35">
        <f t="shared" si="9"/>
        <v>1.0608599545666291E-2</v>
      </c>
      <c r="T35">
        <f t="shared" si="10"/>
        <v>42</v>
      </c>
    </row>
    <row r="36" spans="1:20" x14ac:dyDescent="0.3">
      <c r="A36">
        <v>6430</v>
      </c>
      <c r="B36" t="str">
        <v>Return From the World of Immortals</v>
      </c>
      <c r="C36">
        <v>0.71875</v>
      </c>
      <c r="D36">
        <v>50</v>
      </c>
      <c r="E36">
        <v>4.0218679999999996E-3</v>
      </c>
      <c r="F36">
        <v>7</v>
      </c>
      <c r="G36">
        <f t="shared" si="1"/>
        <v>0.92</v>
      </c>
      <c r="H36">
        <f t="shared" si="2"/>
        <v>0.5</v>
      </c>
      <c r="I36">
        <f t="shared" si="3"/>
        <v>2.6614720746034961E-2</v>
      </c>
      <c r="J36">
        <f t="shared" si="4"/>
        <v>0.79545454545454541</v>
      </c>
      <c r="K36">
        <f t="shared" si="5"/>
        <v>0.23</v>
      </c>
      <c r="L36">
        <f t="shared" si="5"/>
        <v>0.125</v>
      </c>
      <c r="M36">
        <f t="shared" si="5"/>
        <v>6.6536801865087402E-3</v>
      </c>
      <c r="N36">
        <f t="shared" si="5"/>
        <v>0.19886363636363635</v>
      </c>
      <c r="P36">
        <f t="shared" si="6"/>
        <v>0.55724080660890685</v>
      </c>
      <c r="Q36">
        <f t="shared" si="7"/>
        <v>0.74867704422544246</v>
      </c>
      <c r="R36">
        <f t="shared" si="8"/>
        <v>-3.9108428662556114</v>
      </c>
      <c r="S36">
        <f t="shared" si="9"/>
        <v>1.0152338517481889E-2</v>
      </c>
      <c r="T36">
        <f t="shared" si="10"/>
        <v>47</v>
      </c>
    </row>
    <row r="37" spans="1:20" x14ac:dyDescent="0.3">
      <c r="A37">
        <v>7057</v>
      </c>
      <c r="B37" t="str">
        <v>Royal Agent</v>
      </c>
      <c r="C37">
        <v>0.71875</v>
      </c>
      <c r="D37">
        <v>50</v>
      </c>
      <c r="E37">
        <v>5.7064699999999997E-4</v>
      </c>
      <c r="F37">
        <v>7.9</v>
      </c>
      <c r="G37">
        <f t="shared" si="1"/>
        <v>0.92</v>
      </c>
      <c r="H37">
        <f t="shared" si="2"/>
        <v>0.5</v>
      </c>
      <c r="I37">
        <f t="shared" si="3"/>
        <v>3.7762578358023222E-3</v>
      </c>
      <c r="J37">
        <f t="shared" si="4"/>
        <v>0.89772727272727271</v>
      </c>
      <c r="K37">
        <f t="shared" si="5"/>
        <v>0.23</v>
      </c>
      <c r="L37">
        <f t="shared" si="5"/>
        <v>0.125</v>
      </c>
      <c r="M37">
        <f t="shared" si="5"/>
        <v>9.4406445895058055E-4</v>
      </c>
      <c r="N37">
        <f t="shared" si="5"/>
        <v>0.22443181818181818</v>
      </c>
      <c r="P37">
        <f t="shared" si="6"/>
        <v>0.57478333538888271</v>
      </c>
      <c r="Q37">
        <f t="shared" si="7"/>
        <v>0.76182404966026684</v>
      </c>
      <c r="R37">
        <f t="shared" si="8"/>
        <v>-4.0730386035358528</v>
      </c>
      <c r="S37">
        <f t="shared" si="9"/>
        <v>1.0573389960169524E-2</v>
      </c>
      <c r="T37">
        <f t="shared" si="10"/>
        <v>43</v>
      </c>
    </row>
    <row r="38" spans="1:20" x14ac:dyDescent="0.3">
      <c r="A38">
        <v>3755</v>
      </c>
      <c r="B38" t="str">
        <v>Wang Gu Shen Wang</v>
      </c>
      <c r="C38">
        <v>0.71875</v>
      </c>
      <c r="D38">
        <v>33.3333333333333</v>
      </c>
      <c r="E38">
        <v>6.4609081999999998E-2</v>
      </c>
      <c r="F38">
        <v>7.9</v>
      </c>
      <c r="G38">
        <f t="shared" si="1"/>
        <v>0.92</v>
      </c>
      <c r="H38">
        <f t="shared" si="2"/>
        <v>0.33333333333333298</v>
      </c>
      <c r="I38">
        <f t="shared" si="3"/>
        <v>0.42755074882807542</v>
      </c>
      <c r="J38">
        <f t="shared" si="4"/>
        <v>0.89772727272727271</v>
      </c>
      <c r="K38">
        <f t="shared" si="5"/>
        <v>0.23</v>
      </c>
      <c r="L38">
        <f t="shared" si="5"/>
        <v>8.3333333333333245E-2</v>
      </c>
      <c r="M38">
        <f t="shared" si="5"/>
        <v>0.10688768720701886</v>
      </c>
      <c r="N38">
        <f t="shared" si="5"/>
        <v>0.22443181818181818</v>
      </c>
      <c r="P38">
        <f t="shared" si="6"/>
        <v>0.62821400710440245</v>
      </c>
      <c r="Q38">
        <f t="shared" si="7"/>
        <v>0.8029027579490372</v>
      </c>
      <c r="R38">
        <f t="shared" si="8"/>
        <v>-4.5961903904340433</v>
      </c>
      <c r="S38">
        <f t="shared" si="9"/>
        <v>1.1931463965761351E-2</v>
      </c>
      <c r="T38">
        <f t="shared" si="10"/>
        <v>14</v>
      </c>
    </row>
    <row r="39" spans="1:20" x14ac:dyDescent="0.3">
      <c r="A39">
        <v>463</v>
      </c>
      <c r="B39" t="str">
        <v>A Quirky Girl Is Inviting Me to Bed</v>
      </c>
      <c r="C39">
        <v>0.71875</v>
      </c>
      <c r="D39">
        <v>33.3333333333333</v>
      </c>
      <c r="E39">
        <v>1.867992E-3</v>
      </c>
      <c r="F39">
        <v>7.78</v>
      </c>
      <c r="G39">
        <f t="shared" si="1"/>
        <v>0.92</v>
      </c>
      <c r="H39">
        <f t="shared" si="2"/>
        <v>0.33333333333333298</v>
      </c>
      <c r="I39">
        <f t="shared" si="3"/>
        <v>1.2361441359046927E-2</v>
      </c>
      <c r="J39">
        <f t="shared" si="4"/>
        <v>0.88409090909090904</v>
      </c>
      <c r="K39">
        <f t="shared" si="5"/>
        <v>0.23</v>
      </c>
      <c r="L39">
        <f t="shared" si="5"/>
        <v>8.3333333333333245E-2</v>
      </c>
      <c r="M39">
        <f t="shared" si="5"/>
        <v>3.0903603397617317E-3</v>
      </c>
      <c r="N39">
        <f t="shared" si="5"/>
        <v>0.22102272727272726</v>
      </c>
      <c r="P39">
        <f t="shared" si="6"/>
        <v>0.53614029968453425</v>
      </c>
      <c r="Q39">
        <f t="shared" si="7"/>
        <v>0.73310737340844023</v>
      </c>
      <c r="R39">
        <f t="shared" si="8"/>
        <v>-3.7219793113038602</v>
      </c>
      <c r="S39">
        <f t="shared" si="9"/>
        <v>9.6620588491194998E-3</v>
      </c>
      <c r="T39">
        <f t="shared" si="10"/>
        <v>54</v>
      </c>
    </row>
    <row r="40" spans="1:20" x14ac:dyDescent="0.3">
      <c r="A40">
        <v>2982</v>
      </c>
      <c r="B40" t="str">
        <v>Morning Glow is Golden: The IDOLM@STER</v>
      </c>
      <c r="C40">
        <v>0.71875</v>
      </c>
      <c r="D40">
        <v>16.6666666666666</v>
      </c>
      <c r="E40">
        <v>0.15111441665602199</v>
      </c>
      <c r="F40">
        <v>7</v>
      </c>
      <c r="G40">
        <f t="shared" si="1"/>
        <v>0.92</v>
      </c>
      <c r="H40">
        <f t="shared" si="2"/>
        <v>0.16666666666666599</v>
      </c>
      <c r="I40">
        <f t="shared" si="3"/>
        <v>1</v>
      </c>
      <c r="J40">
        <f t="shared" si="4"/>
        <v>0.79545454545454541</v>
      </c>
      <c r="K40">
        <f t="shared" si="5"/>
        <v>0.23</v>
      </c>
      <c r="L40">
        <f t="shared" si="5"/>
        <v>4.1666666666666498E-2</v>
      </c>
      <c r="M40">
        <f t="shared" si="5"/>
        <v>0.25</v>
      </c>
      <c r="N40">
        <f t="shared" si="5"/>
        <v>0.19886363636363635</v>
      </c>
      <c r="P40">
        <f t="shared" si="6"/>
        <v>0.68595211423998315</v>
      </c>
      <c r="Q40">
        <f t="shared" si="7"/>
        <v>0.8488405639637534</v>
      </c>
      <c r="R40">
        <f t="shared" si="8"/>
        <v>-5.2111771301355958</v>
      </c>
      <c r="S40">
        <f t="shared" si="9"/>
        <v>1.3527936587835909E-2</v>
      </c>
      <c r="T40">
        <f t="shared" si="10"/>
        <v>4</v>
      </c>
    </row>
    <row r="41" spans="1:20" x14ac:dyDescent="0.3">
      <c r="A41">
        <v>3621</v>
      </c>
      <c r="B41" t="str">
        <v>Osananajimi ga Zettai ni Makenai Love Comedy</v>
      </c>
      <c r="C41">
        <v>0.71875</v>
      </c>
      <c r="D41">
        <v>16.6666666666666</v>
      </c>
      <c r="E41">
        <v>3.0664184517029101E-2</v>
      </c>
      <c r="F41">
        <v>7</v>
      </c>
      <c r="G41">
        <f t="shared" si="1"/>
        <v>0.92</v>
      </c>
      <c r="H41">
        <f t="shared" si="2"/>
        <v>0.16666666666666599</v>
      </c>
      <c r="I41">
        <f t="shared" si="3"/>
        <v>0.20292031161281737</v>
      </c>
      <c r="J41">
        <f t="shared" si="4"/>
        <v>0.79545454545454541</v>
      </c>
      <c r="K41">
        <f t="shared" si="5"/>
        <v>0.23</v>
      </c>
      <c r="L41">
        <f t="shared" si="5"/>
        <v>4.1666666666666498E-2</v>
      </c>
      <c r="M41">
        <f t="shared" si="5"/>
        <v>5.0730077903204343E-2</v>
      </c>
      <c r="N41">
        <f t="shared" si="5"/>
        <v>0.19886363636363635</v>
      </c>
      <c r="P41">
        <f t="shared" si="6"/>
        <v>0.52082663231972615</v>
      </c>
      <c r="Q41">
        <f t="shared" si="7"/>
        <v>0.7219836431204707</v>
      </c>
      <c r="R41">
        <f t="shared" si="8"/>
        <v>-3.5891547614794761</v>
      </c>
      <c r="S41">
        <f t="shared" si="9"/>
        <v>9.3172534352061621E-3</v>
      </c>
      <c r="T41">
        <f t="shared" si="10"/>
        <v>61</v>
      </c>
    </row>
    <row r="42" spans="1:20" x14ac:dyDescent="0.3">
      <c r="A42">
        <v>3136</v>
      </c>
      <c r="B42" t="str">
        <v>My Dead Boyfriend Came Back as a High School Girl</v>
      </c>
      <c r="C42">
        <v>0.71875</v>
      </c>
      <c r="D42">
        <v>16.6666666666666</v>
      </c>
      <c r="E42">
        <v>9.5488090000000001E-3</v>
      </c>
      <c r="F42">
        <v>7.22</v>
      </c>
      <c r="G42">
        <f t="shared" si="1"/>
        <v>0.92</v>
      </c>
      <c r="H42">
        <f t="shared" si="2"/>
        <v>0.16666666666666599</v>
      </c>
      <c r="I42">
        <f t="shared" si="3"/>
        <v>6.318926553338533E-2</v>
      </c>
      <c r="J42">
        <f t="shared" si="4"/>
        <v>0.82045454545454533</v>
      </c>
      <c r="K42">
        <f t="shared" si="5"/>
        <v>0.23</v>
      </c>
      <c r="L42">
        <f t="shared" si="5"/>
        <v>4.1666666666666498E-2</v>
      </c>
      <c r="M42">
        <f t="shared" si="5"/>
        <v>1.5797316383346333E-2</v>
      </c>
      <c r="N42">
        <f t="shared" si="5"/>
        <v>0.20511363636363633</v>
      </c>
      <c r="P42">
        <f t="shared" si="6"/>
        <v>0.49252169435837967</v>
      </c>
      <c r="Q42">
        <f t="shared" si="7"/>
        <v>0.70183874174460414</v>
      </c>
      <c r="R42">
        <f t="shared" si="8"/>
        <v>-3.3529937026562195</v>
      </c>
      <c r="S42">
        <f t="shared" si="9"/>
        <v>8.7041919812397978E-3</v>
      </c>
      <c r="T42">
        <f t="shared" si="10"/>
        <v>77</v>
      </c>
    </row>
    <row r="43" spans="1:20" x14ac:dyDescent="0.3">
      <c r="A43">
        <v>6244</v>
      </c>
      <c r="B43" t="str">
        <v>Bakana Shinigami</v>
      </c>
      <c r="C43">
        <v>0.71875</v>
      </c>
      <c r="D43">
        <v>16.6666666666666</v>
      </c>
      <c r="E43">
        <v>2.8493099999999999E-3</v>
      </c>
      <c r="F43">
        <v>7.23</v>
      </c>
      <c r="G43">
        <f t="shared" si="1"/>
        <v>0.92</v>
      </c>
      <c r="H43">
        <f t="shared" si="2"/>
        <v>0.16666666666666599</v>
      </c>
      <c r="I43">
        <f t="shared" si="3"/>
        <v>1.8855315482478509E-2</v>
      </c>
      <c r="J43">
        <f t="shared" si="4"/>
        <v>0.82159090909090904</v>
      </c>
      <c r="K43">
        <f t="shared" si="5"/>
        <v>0.23</v>
      </c>
      <c r="L43">
        <f t="shared" si="5"/>
        <v>4.1666666666666498E-2</v>
      </c>
      <c r="M43">
        <f t="shared" si="5"/>
        <v>4.7138288706196274E-3</v>
      </c>
      <c r="N43">
        <f t="shared" si="5"/>
        <v>0.20539772727272726</v>
      </c>
      <c r="P43">
        <f t="shared" si="6"/>
        <v>0.48143350819195518</v>
      </c>
      <c r="Q43">
        <f t="shared" si="7"/>
        <v>0.69410245843824336</v>
      </c>
      <c r="R43">
        <f t="shared" si="8"/>
        <v>-3.2637696176823909</v>
      </c>
      <c r="S43">
        <f t="shared" si="9"/>
        <v>8.4725710377386437E-3</v>
      </c>
      <c r="T43">
        <f t="shared" si="10"/>
        <v>81</v>
      </c>
    </row>
    <row r="44" spans="1:20" x14ac:dyDescent="0.3">
      <c r="A44">
        <v>4940</v>
      </c>
      <c r="B44" t="str">
        <v>Dracula Yakin!</v>
      </c>
      <c r="C44">
        <v>0.71875</v>
      </c>
      <c r="D44">
        <v>16.6666666666666</v>
      </c>
      <c r="E44">
        <v>2.4393380000000001E-3</v>
      </c>
      <c r="F44">
        <v>7</v>
      </c>
      <c r="G44">
        <f t="shared" si="1"/>
        <v>0.92</v>
      </c>
      <c r="H44">
        <f t="shared" si="2"/>
        <v>0.16666666666666599</v>
      </c>
      <c r="I44">
        <f t="shared" si="3"/>
        <v>1.6142324828957947E-2</v>
      </c>
      <c r="J44">
        <f t="shared" si="4"/>
        <v>0.79545454545454541</v>
      </c>
      <c r="K44">
        <f t="shared" si="5"/>
        <v>0.23</v>
      </c>
      <c r="L44">
        <f t="shared" si="5"/>
        <v>4.1666666666666498E-2</v>
      </c>
      <c r="M44">
        <f t="shared" si="5"/>
        <v>4.0355812072394867E-3</v>
      </c>
      <c r="N44">
        <f t="shared" si="5"/>
        <v>0.19886363636363635</v>
      </c>
      <c r="P44">
        <f t="shared" si="6"/>
        <v>0.4738838298966766</v>
      </c>
      <c r="Q44">
        <f t="shared" si="7"/>
        <v>0.68888742493787936</v>
      </c>
      <c r="R44">
        <f t="shared" si="8"/>
        <v>-3.2040739821390551</v>
      </c>
      <c r="S44">
        <f t="shared" si="9"/>
        <v>8.3176043666710279E-3</v>
      </c>
      <c r="T44">
        <f t="shared" si="10"/>
        <v>84</v>
      </c>
    </row>
    <row r="45" spans="1:20" x14ac:dyDescent="0.3">
      <c r="A45">
        <v>8408</v>
      </c>
      <c r="B45" t="str">
        <v>Half &amp; Half</v>
      </c>
      <c r="C45">
        <v>0.71875</v>
      </c>
      <c r="D45">
        <v>16.6666666666666</v>
      </c>
      <c r="E45">
        <v>6.5060499999999996E-4</v>
      </c>
      <c r="F45">
        <v>8</v>
      </c>
      <c r="G45">
        <f t="shared" si="1"/>
        <v>0.92</v>
      </c>
      <c r="H45">
        <f t="shared" si="2"/>
        <v>0.16666666666666599</v>
      </c>
      <c r="I45">
        <f t="shared" si="3"/>
        <v>4.3053800848198093E-3</v>
      </c>
      <c r="J45">
        <f t="shared" si="4"/>
        <v>0.90909090909090906</v>
      </c>
      <c r="K45">
        <f t="shared" si="5"/>
        <v>0.23</v>
      </c>
      <c r="L45">
        <f t="shared" si="5"/>
        <v>4.1666666666666498E-2</v>
      </c>
      <c r="M45">
        <f t="shared" si="5"/>
        <v>1.0763450212049523E-3</v>
      </c>
      <c r="N45">
        <f t="shared" si="5"/>
        <v>0.22727272727272727</v>
      </c>
      <c r="P45">
        <f t="shared" si="6"/>
        <v>0.50001573871289162</v>
      </c>
      <c r="Q45">
        <f t="shared" si="7"/>
        <v>0.70711791022473669</v>
      </c>
      <c r="R45">
        <f t="shared" si="8"/>
        <v>-3.4143432927949458</v>
      </c>
      <c r="S45">
        <f t="shared" si="9"/>
        <v>8.8634522298095507E-3</v>
      </c>
      <c r="T45">
        <f t="shared" si="10"/>
        <v>70</v>
      </c>
    </row>
    <row r="46" spans="1:20" x14ac:dyDescent="0.3">
      <c r="A46">
        <v>5138</v>
      </c>
      <c r="B46" t="str">
        <v>It Was Soo Hot After All</v>
      </c>
      <c r="C46">
        <v>0.71875</v>
      </c>
      <c r="D46">
        <v>0</v>
      </c>
      <c r="E46">
        <v>3.9457132722567401E-2</v>
      </c>
      <c r="F46">
        <v>7</v>
      </c>
      <c r="G46">
        <f t="shared" si="1"/>
        <v>0.92</v>
      </c>
      <c r="H46">
        <f t="shared" si="2"/>
        <v>0</v>
      </c>
      <c r="I46">
        <f t="shared" si="3"/>
        <v>0.26110766659929407</v>
      </c>
      <c r="J46">
        <f t="shared" si="4"/>
        <v>0.79545454545454541</v>
      </c>
      <c r="K46">
        <f t="shared" si="5"/>
        <v>0.23</v>
      </c>
      <c r="L46">
        <f t="shared" si="5"/>
        <v>0</v>
      </c>
      <c r="M46">
        <f t="shared" si="5"/>
        <v>6.5276916649823519E-2</v>
      </c>
      <c r="N46">
        <f t="shared" si="5"/>
        <v>0.19886363636363635</v>
      </c>
      <c r="P46">
        <f t="shared" si="6"/>
        <v>0.49410581155604705</v>
      </c>
      <c r="Q46">
        <f t="shared" si="7"/>
        <v>0.70295131624704987</v>
      </c>
      <c r="R46">
        <f t="shared" si="8"/>
        <v>-3.3658915344483993</v>
      </c>
      <c r="S46">
        <f t="shared" si="9"/>
        <v>8.7376740614393319E-3</v>
      </c>
      <c r="T46">
        <f t="shared" si="10"/>
        <v>73</v>
      </c>
    </row>
    <row r="47" spans="1:20" x14ac:dyDescent="0.3">
      <c r="A47">
        <v>5278</v>
      </c>
      <c r="B47" t="str">
        <v>Sayonara Miniskirt</v>
      </c>
      <c r="C47">
        <v>0.71875</v>
      </c>
      <c r="D47">
        <v>0</v>
      </c>
      <c r="E47">
        <v>1.01193932182829E-2</v>
      </c>
      <c r="F47">
        <v>7.23</v>
      </c>
      <c r="G47">
        <f t="shared" si="1"/>
        <v>0.92</v>
      </c>
      <c r="H47">
        <f t="shared" si="2"/>
        <v>0</v>
      </c>
      <c r="I47">
        <f t="shared" si="3"/>
        <v>6.6965107911030247E-2</v>
      </c>
      <c r="J47">
        <f t="shared" si="4"/>
        <v>0.82159090909090904</v>
      </c>
      <c r="K47">
        <f t="shared" si="5"/>
        <v>0.23</v>
      </c>
      <c r="L47">
        <f t="shared" si="5"/>
        <v>0</v>
      </c>
      <c r="M47">
        <f t="shared" si="5"/>
        <v>1.6741276977757562E-2</v>
      </c>
      <c r="N47">
        <f t="shared" si="5"/>
        <v>0.20539772727272726</v>
      </c>
      <c r="P47">
        <f t="shared" si="6"/>
        <v>0.44959871468953827</v>
      </c>
      <c r="Q47">
        <f t="shared" si="7"/>
        <v>0.67241282278856407</v>
      </c>
      <c r="R47">
        <f t="shared" si="8"/>
        <v>-3.0178197804679496</v>
      </c>
      <c r="S47">
        <f t="shared" si="9"/>
        <v>7.8340984396024615E-3</v>
      </c>
      <c r="T47">
        <f t="shared" si="10"/>
        <v>91</v>
      </c>
    </row>
    <row r="48" spans="1:20" x14ac:dyDescent="0.3">
      <c r="A48">
        <v>5922</v>
      </c>
      <c r="B48" t="str">
        <v>A Man and a Woman Who Hate Obligatory Chocolates</v>
      </c>
      <c r="C48">
        <v>0.71875</v>
      </c>
      <c r="D48">
        <v>0</v>
      </c>
      <c r="E48">
        <v>7.812121E-3</v>
      </c>
      <c r="F48">
        <v>8.01</v>
      </c>
      <c r="G48">
        <f t="shared" si="1"/>
        <v>0.92</v>
      </c>
      <c r="H48">
        <f t="shared" si="2"/>
        <v>0</v>
      </c>
      <c r="I48">
        <f t="shared" si="3"/>
        <v>5.1696728696524953E-2</v>
      </c>
      <c r="J48">
        <f t="shared" si="4"/>
        <v>0.91022727272727266</v>
      </c>
      <c r="K48">
        <f t="shared" si="5"/>
        <v>0.23</v>
      </c>
      <c r="L48">
        <f t="shared" si="5"/>
        <v>0</v>
      </c>
      <c r="M48">
        <f t="shared" si="5"/>
        <v>1.2924182174131238E-2</v>
      </c>
      <c r="N48">
        <f t="shared" si="5"/>
        <v>0.22755681818181817</v>
      </c>
      <c r="P48">
        <f t="shared" si="6"/>
        <v>0.46955404412692414</v>
      </c>
      <c r="Q48">
        <f t="shared" si="7"/>
        <v>0.68591617589611442</v>
      </c>
      <c r="R48">
        <f t="shared" si="8"/>
        <v>-3.1702228587201788</v>
      </c>
      <c r="S48">
        <f t="shared" si="9"/>
        <v>8.2297286641950206E-3</v>
      </c>
      <c r="T48">
        <f t="shared" si="10"/>
        <v>85</v>
      </c>
    </row>
    <row r="49" spans="1:20" x14ac:dyDescent="0.3">
      <c r="A49">
        <v>3597</v>
      </c>
      <c r="B49" t="str">
        <v>I Donâ€™t Know If Amatsuka Hijiri Is A Boy Or A Girl!</v>
      </c>
      <c r="C49">
        <v>0.71875</v>
      </c>
      <c r="D49">
        <v>0</v>
      </c>
      <c r="E49">
        <v>2.019454E-3</v>
      </c>
      <c r="F49">
        <v>7</v>
      </c>
      <c r="G49">
        <f t="shared" si="1"/>
        <v>0.92</v>
      </c>
      <c r="H49">
        <f t="shared" si="2"/>
        <v>0</v>
      </c>
      <c r="I49">
        <f t="shared" si="3"/>
        <v>1.3363741492625638E-2</v>
      </c>
      <c r="J49">
        <f t="shared" si="4"/>
        <v>0.79545454545454541</v>
      </c>
      <c r="K49">
        <f t="shared" si="5"/>
        <v>0.23</v>
      </c>
      <c r="L49">
        <f t="shared" si="5"/>
        <v>0</v>
      </c>
      <c r="M49">
        <f t="shared" si="5"/>
        <v>3.3409353731564096E-3</v>
      </c>
      <c r="N49">
        <f t="shared" si="5"/>
        <v>0.19886363636363635</v>
      </c>
      <c r="P49">
        <f t="shared" si="6"/>
        <v>0.42685427459121544</v>
      </c>
      <c r="Q49">
        <f t="shared" si="7"/>
        <v>0.65742267357978523</v>
      </c>
      <c r="R49">
        <f t="shared" si="8"/>
        <v>-2.8513130006700371</v>
      </c>
      <c r="S49">
        <f t="shared" si="9"/>
        <v>7.4018557615470517E-3</v>
      </c>
      <c r="T49">
        <f t="shared" si="10"/>
        <v>94</v>
      </c>
    </row>
    <row r="50" spans="1:20" x14ac:dyDescent="0.3">
      <c r="A50">
        <v>3093</v>
      </c>
      <c r="B50" t="str">
        <v>Angelica ni Utau</v>
      </c>
      <c r="C50">
        <v>0.71875</v>
      </c>
      <c r="D50">
        <v>0</v>
      </c>
      <c r="E50">
        <v>9.7865600000000006E-4</v>
      </c>
      <c r="F50">
        <v>7</v>
      </c>
      <c r="G50">
        <f t="shared" si="1"/>
        <v>0.92</v>
      </c>
      <c r="H50">
        <f t="shared" si="2"/>
        <v>0</v>
      </c>
      <c r="I50">
        <f t="shared" si="3"/>
        <v>6.4762583323051863E-3</v>
      </c>
      <c r="J50">
        <f t="shared" si="4"/>
        <v>0.79545454545454541</v>
      </c>
      <c r="K50">
        <f t="shared" si="5"/>
        <v>0.23</v>
      </c>
      <c r="L50">
        <f t="shared" si="5"/>
        <v>0</v>
      </c>
      <c r="M50">
        <f t="shared" si="5"/>
        <v>1.6190645830762966E-3</v>
      </c>
      <c r="N50">
        <f t="shared" si="5"/>
        <v>0.19886363636363635</v>
      </c>
      <c r="P50">
        <f t="shared" si="6"/>
        <v>0.42483255636393102</v>
      </c>
      <c r="Q50">
        <f t="shared" si="7"/>
        <v>0.65611180521822088</v>
      </c>
      <c r="R50">
        <f t="shared" si="8"/>
        <v>-2.8368814256724919</v>
      </c>
      <c r="S50">
        <f t="shared" si="9"/>
        <v>7.3643921661723328E-3</v>
      </c>
      <c r="T50">
        <f t="shared" si="10"/>
        <v>95</v>
      </c>
    </row>
    <row r="51" spans="1:20" x14ac:dyDescent="0.3">
      <c r="A51">
        <v>4436</v>
      </c>
      <c r="B51" t="str">
        <v>Hundreds of Option for Becoming A God</v>
      </c>
      <c r="C51">
        <v>0.703125</v>
      </c>
      <c r="D51">
        <v>100</v>
      </c>
      <c r="E51">
        <v>4.8365571000000003E-2</v>
      </c>
      <c r="F51">
        <v>7</v>
      </c>
      <c r="G51">
        <f t="shared" si="1"/>
        <v>0.9</v>
      </c>
      <c r="H51">
        <f t="shared" si="2"/>
        <v>1</v>
      </c>
      <c r="I51">
        <f t="shared" si="3"/>
        <v>0.32005927740232326</v>
      </c>
      <c r="J51">
        <f t="shared" si="4"/>
        <v>0.79545454545454541</v>
      </c>
      <c r="K51">
        <f t="shared" si="5"/>
        <v>0.22500000000000001</v>
      </c>
      <c r="L51">
        <f t="shared" si="5"/>
        <v>0.25</v>
      </c>
      <c r="M51">
        <f t="shared" si="5"/>
        <v>8.0014819350580815E-2</v>
      </c>
      <c r="N51">
        <f t="shared" si="5"/>
        <v>0.19886363636363635</v>
      </c>
      <c r="P51">
        <f t="shared" si="6"/>
        <v>0.70984396575178199</v>
      </c>
      <c r="Q51">
        <f t="shared" si="7"/>
        <v>0.86826174378134224</v>
      </c>
      <c r="R51">
        <f t="shared" si="8"/>
        <v>-5.4808352609220874</v>
      </c>
      <c r="S51">
        <f t="shared" si="9"/>
        <v>1.4227954645671358E-2</v>
      </c>
      <c r="T51">
        <f t="shared" si="10"/>
        <v>2</v>
      </c>
    </row>
    <row r="52" spans="1:20" x14ac:dyDescent="0.3">
      <c r="A52">
        <v>363</v>
      </c>
      <c r="B52" t="str">
        <v>Tales of Demons and Gods</v>
      </c>
      <c r="C52">
        <v>0.703125</v>
      </c>
      <c r="D52">
        <v>83.3333333333333</v>
      </c>
      <c r="E52">
        <v>4.6844160000000003E-3</v>
      </c>
      <c r="F52">
        <v>8.65</v>
      </c>
      <c r="G52">
        <f t="shared" si="1"/>
        <v>0.9</v>
      </c>
      <c r="H52">
        <f t="shared" si="2"/>
        <v>0.83333333333333304</v>
      </c>
      <c r="I52">
        <f t="shared" si="3"/>
        <v>3.0999133660840717E-2</v>
      </c>
      <c r="J52">
        <f t="shared" si="4"/>
        <v>0.98295454545454541</v>
      </c>
      <c r="K52">
        <f t="shared" si="5"/>
        <v>0.22500000000000001</v>
      </c>
      <c r="L52">
        <f t="shared" si="5"/>
        <v>0.20833333333333326</v>
      </c>
      <c r="M52">
        <f t="shared" si="5"/>
        <v>7.7497834152101793E-3</v>
      </c>
      <c r="N52">
        <f t="shared" si="5"/>
        <v>0.24573863636363635</v>
      </c>
      <c r="P52">
        <f t="shared" si="6"/>
        <v>0.66092492244745904</v>
      </c>
      <c r="Q52">
        <f t="shared" si="7"/>
        <v>0.82874709840347538</v>
      </c>
      <c r="R52">
        <f t="shared" si="8"/>
        <v>-4.9382454594122143</v>
      </c>
      <c r="S52">
        <f t="shared" si="9"/>
        <v>1.2819420595737605E-2</v>
      </c>
      <c r="T52">
        <f t="shared" si="10"/>
        <v>6</v>
      </c>
    </row>
    <row r="53" spans="1:20" x14ac:dyDescent="0.3">
      <c r="A53">
        <v>4791</v>
      </c>
      <c r="B53" t="str">
        <v>One Thousand Live Broadcast Big Local Tyrant</v>
      </c>
      <c r="C53">
        <v>0.703125</v>
      </c>
      <c r="D53">
        <v>66.6666666666666</v>
      </c>
      <c r="E53">
        <v>2.3057894821849601E-2</v>
      </c>
      <c r="F53">
        <v>7</v>
      </c>
      <c r="G53">
        <f t="shared" si="1"/>
        <v>0.9</v>
      </c>
      <c r="H53">
        <f t="shared" si="2"/>
        <v>0.66666666666666596</v>
      </c>
      <c r="I53">
        <f t="shared" si="3"/>
        <v>0.15258567204964776</v>
      </c>
      <c r="J53">
        <f t="shared" si="4"/>
        <v>0.79545454545454541</v>
      </c>
      <c r="K53">
        <f t="shared" si="5"/>
        <v>0.22500000000000001</v>
      </c>
      <c r="L53">
        <f t="shared" si="5"/>
        <v>0.16666666666666649</v>
      </c>
      <c r="M53">
        <f t="shared" si="5"/>
        <v>3.8146418012411941E-2</v>
      </c>
      <c r="N53">
        <f t="shared" si="5"/>
        <v>0.19886363636363635</v>
      </c>
      <c r="P53">
        <f t="shared" si="6"/>
        <v>0.61536714329147824</v>
      </c>
      <c r="Q53">
        <f t="shared" si="7"/>
        <v>0.79289136774385105</v>
      </c>
      <c r="R53">
        <f t="shared" si="8"/>
        <v>-4.4663840678068834</v>
      </c>
      <c r="S53">
        <f t="shared" si="9"/>
        <v>1.1594493707919684E-2</v>
      </c>
      <c r="T53">
        <f t="shared" si="10"/>
        <v>19</v>
      </c>
    </row>
    <row r="54" spans="1:20" x14ac:dyDescent="0.3">
      <c r="A54">
        <v>861</v>
      </c>
      <c r="B54" t="str">
        <v>Isekai Tensei de Kenja ni Natte Boukensha Seikatsu</v>
      </c>
      <c r="C54">
        <v>0.703125</v>
      </c>
      <c r="D54">
        <v>66.6666666666666</v>
      </c>
      <c r="E54">
        <v>1.177563E-3</v>
      </c>
      <c r="F54">
        <v>7</v>
      </c>
      <c r="G54">
        <f t="shared" si="1"/>
        <v>0.9</v>
      </c>
      <c r="H54">
        <f t="shared" si="2"/>
        <v>0.66666666666666596</v>
      </c>
      <c r="I54">
        <f t="shared" si="3"/>
        <v>7.7925258625750945E-3</v>
      </c>
      <c r="J54">
        <f t="shared" si="4"/>
        <v>0.79545454545454541</v>
      </c>
      <c r="K54">
        <f t="shared" si="5"/>
        <v>0.22500000000000001</v>
      </c>
      <c r="L54">
        <f t="shared" si="5"/>
        <v>0.16666666666666649</v>
      </c>
      <c r="M54">
        <f t="shared" si="5"/>
        <v>1.9481314656437736E-3</v>
      </c>
      <c r="N54">
        <f t="shared" si="5"/>
        <v>0.19886363636363635</v>
      </c>
      <c r="P54">
        <f t="shared" si="6"/>
        <v>0.58521657059241461</v>
      </c>
      <c r="Q54">
        <f t="shared" si="7"/>
        <v>0.76972620748935572</v>
      </c>
      <c r="R54">
        <f t="shared" si="8"/>
        <v>-4.1717398637518892</v>
      </c>
      <c r="S54">
        <f t="shared" si="9"/>
        <v>1.0829613142763069E-2</v>
      </c>
      <c r="T54">
        <f t="shared" si="10"/>
        <v>35</v>
      </c>
    </row>
    <row r="55" spans="1:20" x14ac:dyDescent="0.3">
      <c r="A55">
        <v>1957</v>
      </c>
      <c r="B55" t="str">
        <v>Level 1 Player</v>
      </c>
      <c r="C55">
        <v>0.703125</v>
      </c>
      <c r="D55">
        <v>66.6666666666666</v>
      </c>
      <c r="E55">
        <v>1.124192E-3</v>
      </c>
      <c r="F55">
        <v>7.8</v>
      </c>
      <c r="G55">
        <f t="shared" si="1"/>
        <v>0.9</v>
      </c>
      <c r="H55">
        <f t="shared" si="2"/>
        <v>0.66666666666666596</v>
      </c>
      <c r="I55">
        <f t="shared" si="3"/>
        <v>7.4393431472456429E-3</v>
      </c>
      <c r="J55">
        <f t="shared" si="4"/>
        <v>0.88636363636363624</v>
      </c>
      <c r="K55">
        <f t="shared" si="5"/>
        <v>0.22500000000000001</v>
      </c>
      <c r="L55">
        <f t="shared" si="5"/>
        <v>0.16666666666666649</v>
      </c>
      <c r="M55">
        <f t="shared" si="5"/>
        <v>1.8598357868114107E-3</v>
      </c>
      <c r="N55">
        <f t="shared" si="5"/>
        <v>0.22159090909090906</v>
      </c>
      <c r="P55">
        <f t="shared" si="6"/>
        <v>0.6042494613521695</v>
      </c>
      <c r="Q55">
        <f t="shared" si="7"/>
        <v>0.78429421236190877</v>
      </c>
      <c r="R55">
        <f t="shared" si="8"/>
        <v>-4.3561070676227791</v>
      </c>
      <c r="S55">
        <f t="shared" si="9"/>
        <v>1.1308220524657438E-2</v>
      </c>
      <c r="T55">
        <f t="shared" si="10"/>
        <v>23</v>
      </c>
    </row>
    <row r="56" spans="1:20" x14ac:dyDescent="0.3">
      <c r="A56">
        <v>4099</v>
      </c>
      <c r="B56" t="str">
        <v>Onepunchman Saitama vs God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f t="shared" si="1"/>
        <v>0.9</v>
      </c>
      <c r="H56">
        <f t="shared" si="2"/>
        <v>0.66666666666666596</v>
      </c>
      <c r="I56">
        <f t="shared" si="3"/>
        <v>5.8808750327435117E-3</v>
      </c>
      <c r="J56">
        <f t="shared" si="4"/>
        <v>1</v>
      </c>
      <c r="K56">
        <f t="shared" si="5"/>
        <v>0.22500000000000001</v>
      </c>
      <c r="L56">
        <f t="shared" si="5"/>
        <v>0.16666666666666649</v>
      </c>
      <c r="M56">
        <f t="shared" si="5"/>
        <v>1.4702187581858779E-3</v>
      </c>
      <c r="N56">
        <f t="shared" si="5"/>
        <v>0.25</v>
      </c>
      <c r="P56">
        <f t="shared" si="6"/>
        <v>0.62700628818605353</v>
      </c>
      <c r="Q56">
        <f t="shared" si="7"/>
        <v>0.80195815690399486</v>
      </c>
      <c r="R56">
        <f t="shared" si="8"/>
        <v>-4.5838787706630191</v>
      </c>
      <c r="S56">
        <f t="shared" si="9"/>
        <v>1.1899503660556443E-2</v>
      </c>
      <c r="T56">
        <f t="shared" si="10"/>
        <v>15</v>
      </c>
    </row>
    <row r="57" spans="1:20" x14ac:dyDescent="0.3">
      <c r="A57">
        <v>7570</v>
      </c>
      <c r="B57" t="str">
        <v>Mugen Sekai no Amadeus</v>
      </c>
      <c r="C57">
        <v>0.703125</v>
      </c>
      <c r="D57">
        <v>50</v>
      </c>
      <c r="E57">
        <v>3.5844015E-2</v>
      </c>
      <c r="F57">
        <v>7</v>
      </c>
      <c r="G57">
        <f t="shared" si="1"/>
        <v>0.9</v>
      </c>
      <c r="H57">
        <f t="shared" si="2"/>
        <v>0.5</v>
      </c>
      <c r="I57">
        <f t="shared" si="3"/>
        <v>0.2371978517548782</v>
      </c>
      <c r="J57">
        <f t="shared" si="4"/>
        <v>0.79545454545454541</v>
      </c>
      <c r="K57">
        <f t="shared" si="5"/>
        <v>0.22500000000000001</v>
      </c>
      <c r="L57">
        <f t="shared" si="5"/>
        <v>0.125</v>
      </c>
      <c r="M57">
        <f t="shared" si="5"/>
        <v>5.9299462938719551E-2</v>
      </c>
      <c r="N57">
        <f t="shared" si="5"/>
        <v>0.19886363636363635</v>
      </c>
      <c r="P57">
        <f t="shared" si="6"/>
        <v>0.59846729175649682</v>
      </c>
      <c r="Q57">
        <f t="shared" si="7"/>
        <v>0.77984812579268015</v>
      </c>
      <c r="R57">
        <f t="shared" si="8"/>
        <v>-4.2995067805075244</v>
      </c>
      <c r="S57">
        <f t="shared" si="9"/>
        <v>1.1161289212244239E-2</v>
      </c>
      <c r="T57">
        <f t="shared" si="10"/>
        <v>26</v>
      </c>
    </row>
    <row r="58" spans="1:20" x14ac:dyDescent="0.3">
      <c r="A58">
        <v>644</v>
      </c>
      <c r="B58" t="str">
        <v>Ore no Ie ga Maryoku Spot datta Ken â€“ Sundeiru dake de Sekai Saikyou</v>
      </c>
      <c r="C58">
        <v>0.703125</v>
      </c>
      <c r="D58">
        <v>50</v>
      </c>
      <c r="E58">
        <v>2.92432377588734E-2</v>
      </c>
      <c r="F58">
        <v>7.25</v>
      </c>
      <c r="G58">
        <f t="shared" si="1"/>
        <v>0.9</v>
      </c>
      <c r="H58">
        <f t="shared" si="2"/>
        <v>0.5</v>
      </c>
      <c r="I58">
        <f t="shared" si="3"/>
        <v>0.19351719317051702</v>
      </c>
      <c r="J58">
        <f t="shared" si="4"/>
        <v>0.82386363636363624</v>
      </c>
      <c r="K58">
        <f t="shared" si="5"/>
        <v>0.22500000000000001</v>
      </c>
      <c r="L58">
        <f t="shared" si="5"/>
        <v>0.125</v>
      </c>
      <c r="M58">
        <f t="shared" si="5"/>
        <v>4.8379298292629255E-2</v>
      </c>
      <c r="N58">
        <f t="shared" si="5"/>
        <v>0.20596590909090906</v>
      </c>
      <c r="P58">
        <f t="shared" si="6"/>
        <v>0.59526902101784052</v>
      </c>
      <c r="Q58">
        <f t="shared" si="7"/>
        <v>0.77739642871802428</v>
      </c>
      <c r="R58">
        <f t="shared" si="8"/>
        <v>-4.2684208737971288</v>
      </c>
      <c r="S58">
        <f t="shared" si="9"/>
        <v>1.1080591864168743E-2</v>
      </c>
      <c r="T58">
        <f t="shared" si="10"/>
        <v>27</v>
      </c>
    </row>
    <row r="59" spans="1:20" x14ac:dyDescent="0.3">
      <c r="A59">
        <v>7604</v>
      </c>
      <c r="B59" t="str">
        <v>Kino no Tabi: The Beautiful World</v>
      </c>
      <c r="C59">
        <v>0.703125</v>
      </c>
      <c r="D59">
        <v>50</v>
      </c>
      <c r="E59">
        <v>2.7472986000000001E-2</v>
      </c>
      <c r="F59">
        <v>7.74</v>
      </c>
      <c r="G59">
        <f t="shared" si="1"/>
        <v>0.9</v>
      </c>
      <c r="H59">
        <f t="shared" si="2"/>
        <v>0.5</v>
      </c>
      <c r="I59">
        <f t="shared" si="3"/>
        <v>0.18180254808206739</v>
      </c>
      <c r="J59">
        <f t="shared" si="4"/>
        <v>0.87954545454545452</v>
      </c>
      <c r="K59">
        <f t="shared" si="5"/>
        <v>0.22500000000000001</v>
      </c>
      <c r="L59">
        <f t="shared" si="5"/>
        <v>0.125</v>
      </c>
      <c r="M59">
        <f t="shared" si="5"/>
        <v>4.5450637020516847E-2</v>
      </c>
      <c r="N59">
        <f t="shared" si="5"/>
        <v>0.21988636363636363</v>
      </c>
      <c r="P59">
        <f t="shared" si="6"/>
        <v>0.60443113806030913</v>
      </c>
      <c r="Q59">
        <f t="shared" si="7"/>
        <v>0.78443419141243487</v>
      </c>
      <c r="R59">
        <f t="shared" si="8"/>
        <v>-4.357893806822867</v>
      </c>
      <c r="S59">
        <f t="shared" si="9"/>
        <v>1.1312858803878079E-2</v>
      </c>
      <c r="T59">
        <f t="shared" si="10"/>
        <v>22</v>
      </c>
    </row>
    <row r="60" spans="1:20" x14ac:dyDescent="0.3">
      <c r="A60">
        <v>2880</v>
      </c>
      <c r="B60" t="str">
        <v>HiGH &amp; LOW: THE WORST Housen Gakuen Nikki</v>
      </c>
      <c r="C60">
        <v>0.703125</v>
      </c>
      <c r="D60">
        <v>50</v>
      </c>
      <c r="E60">
        <v>7.8101159999999998E-3</v>
      </c>
      <c r="F60">
        <v>7.11</v>
      </c>
      <c r="G60">
        <f t="shared" si="1"/>
        <v>0.9</v>
      </c>
      <c r="H60">
        <f t="shared" si="2"/>
        <v>0.5</v>
      </c>
      <c r="I60">
        <f t="shared" si="3"/>
        <v>5.1683460604410592E-2</v>
      </c>
      <c r="J60">
        <f t="shared" si="4"/>
        <v>0.80795454545454548</v>
      </c>
      <c r="K60">
        <f t="shared" si="5"/>
        <v>0.22500000000000001</v>
      </c>
      <c r="L60">
        <f t="shared" si="5"/>
        <v>0.125</v>
      </c>
      <c r="M60">
        <f t="shared" si="5"/>
        <v>1.2920865151102648E-2</v>
      </c>
      <c r="N60">
        <f t="shared" si="5"/>
        <v>0.20198863636363637</v>
      </c>
      <c r="P60">
        <f t="shared" si="6"/>
        <v>0.56116797976607602</v>
      </c>
      <c r="Q60">
        <f t="shared" si="7"/>
        <v>0.75160461781094645</v>
      </c>
      <c r="R60">
        <f t="shared" si="8"/>
        <v>-3.9467437858982488</v>
      </c>
      <c r="S60">
        <f t="shared" si="9"/>
        <v>1.0245535381116029E-2</v>
      </c>
      <c r="T60">
        <f t="shared" si="10"/>
        <v>45</v>
      </c>
    </row>
    <row r="61" spans="1:20" x14ac:dyDescent="0.3">
      <c r="A61">
        <v>4460</v>
      </c>
      <c r="B61" t="str">
        <v>Yakusai no Moushigo to Seijo no Meikyuu</v>
      </c>
      <c r="C61">
        <v>0.703125</v>
      </c>
      <c r="D61">
        <v>50</v>
      </c>
      <c r="E61">
        <v>4.6472789999999998E-3</v>
      </c>
      <c r="F61">
        <v>7</v>
      </c>
      <c r="G61">
        <f t="shared" si="1"/>
        <v>0.9</v>
      </c>
      <c r="H61">
        <f t="shared" si="2"/>
        <v>0.5</v>
      </c>
      <c r="I61">
        <f t="shared" si="3"/>
        <v>3.0753379477872624E-2</v>
      </c>
      <c r="J61">
        <f t="shared" si="4"/>
        <v>0.79545454545454541</v>
      </c>
      <c r="K61">
        <f t="shared" si="5"/>
        <v>0.22500000000000001</v>
      </c>
      <c r="L61">
        <f t="shared" si="5"/>
        <v>0.125</v>
      </c>
      <c r="M61">
        <f t="shared" si="5"/>
        <v>7.6883448694681561E-3</v>
      </c>
      <c r="N61">
        <f t="shared" si="5"/>
        <v>0.19886363636363635</v>
      </c>
      <c r="P61">
        <f t="shared" si="6"/>
        <v>0.55367136573341458</v>
      </c>
      <c r="Q61">
        <f t="shared" si="7"/>
        <v>0.74602411571818816</v>
      </c>
      <c r="R61">
        <f t="shared" si="8"/>
        <v>-3.8784166890114258</v>
      </c>
      <c r="S61">
        <f t="shared" si="9"/>
        <v>1.0068161898919348E-2</v>
      </c>
      <c r="T61">
        <f t="shared" si="10"/>
        <v>48</v>
      </c>
    </row>
    <row r="62" spans="1:20" x14ac:dyDescent="0.3">
      <c r="A62">
        <v>2393</v>
      </c>
      <c r="B62" t="str">
        <v>Jibaku Shounen Hanako-kun</v>
      </c>
      <c r="C62">
        <v>0.703125</v>
      </c>
      <c r="D62">
        <v>33.3333333333333</v>
      </c>
      <c r="E62">
        <v>3.0301695E-2</v>
      </c>
      <c r="F62">
        <v>7.98</v>
      </c>
      <c r="G62">
        <f t="shared" si="1"/>
        <v>0.9</v>
      </c>
      <c r="H62">
        <f t="shared" si="2"/>
        <v>0.33333333333333298</v>
      </c>
      <c r="I62">
        <f t="shared" si="3"/>
        <v>0.20052153639963419</v>
      </c>
      <c r="J62">
        <f t="shared" si="4"/>
        <v>0.90681818181818175</v>
      </c>
      <c r="K62">
        <f t="shared" si="5"/>
        <v>0.22500000000000001</v>
      </c>
      <c r="L62">
        <f t="shared" si="5"/>
        <v>8.3333333333333245E-2</v>
      </c>
      <c r="M62">
        <f t="shared" si="5"/>
        <v>5.0130384099908547E-2</v>
      </c>
      <c r="N62">
        <f t="shared" si="5"/>
        <v>0.22670454545454544</v>
      </c>
      <c r="P62">
        <f t="shared" si="6"/>
        <v>0.57893718388767124</v>
      </c>
      <c r="Q62">
        <f t="shared" si="7"/>
        <v>0.76496291602128486</v>
      </c>
      <c r="R62">
        <f t="shared" si="8"/>
        <v>-4.1121349570706034</v>
      </c>
      <c r="S62">
        <f t="shared" si="9"/>
        <v>1.0674881998959608E-2</v>
      </c>
      <c r="T62">
        <f t="shared" si="10"/>
        <v>41</v>
      </c>
    </row>
    <row r="63" spans="1:20" x14ac:dyDescent="0.3">
      <c r="A63">
        <v>4095</v>
      </c>
      <c r="B63" t="str">
        <v>Otomege no Mobu de Sura Nain da ga</v>
      </c>
      <c r="C63">
        <v>0.703125</v>
      </c>
      <c r="D63">
        <v>33.3333333333333</v>
      </c>
      <c r="E63">
        <v>2.2953178092392501E-2</v>
      </c>
      <c r="F63">
        <v>7</v>
      </c>
      <c r="G63">
        <f t="shared" si="1"/>
        <v>0.9</v>
      </c>
      <c r="H63">
        <f t="shared" si="2"/>
        <v>0.33333333333333298</v>
      </c>
      <c r="I63">
        <f t="shared" si="3"/>
        <v>0.15189270885146752</v>
      </c>
      <c r="J63">
        <f t="shared" si="4"/>
        <v>0.79545454545454541</v>
      </c>
      <c r="K63">
        <f t="shared" si="5"/>
        <v>0.22500000000000001</v>
      </c>
      <c r="L63">
        <f t="shared" si="5"/>
        <v>8.3333333333333245E-2</v>
      </c>
      <c r="M63">
        <f t="shared" si="5"/>
        <v>3.7973177212866881E-2</v>
      </c>
      <c r="N63">
        <f t="shared" si="5"/>
        <v>0.19886363636363635</v>
      </c>
      <c r="P63">
        <f t="shared" si="6"/>
        <v>0.54329563490776955</v>
      </c>
      <c r="Q63">
        <f t="shared" si="7"/>
        <v>0.73835638204720389</v>
      </c>
      <c r="R63">
        <f t="shared" si="8"/>
        <v>-3.7852637851295019</v>
      </c>
      <c r="S63">
        <f t="shared" si="9"/>
        <v>9.8263419520593469E-3</v>
      </c>
      <c r="T63">
        <f t="shared" si="10"/>
        <v>51</v>
      </c>
    </row>
    <row r="64" spans="1:20" x14ac:dyDescent="0.3">
      <c r="A64">
        <v>8149</v>
      </c>
      <c r="B64" t="str">
        <v>Flying Witch</v>
      </c>
      <c r="C64">
        <v>0.703125</v>
      </c>
      <c r="D64">
        <v>33.3333333333333</v>
      </c>
      <c r="E64">
        <v>1.7234025496315201E-2</v>
      </c>
      <c r="F64">
        <v>7.71</v>
      </c>
      <c r="G64">
        <f t="shared" si="1"/>
        <v>0.9</v>
      </c>
      <c r="H64">
        <f t="shared" si="2"/>
        <v>0.33333333333333298</v>
      </c>
      <c r="I64">
        <f t="shared" si="3"/>
        <v>0.11404620338471469</v>
      </c>
      <c r="J64">
        <f t="shared" si="4"/>
        <v>0.8761363636363636</v>
      </c>
      <c r="K64">
        <f t="shared" si="5"/>
        <v>0.22500000000000001</v>
      </c>
      <c r="L64">
        <f t="shared" si="5"/>
        <v>8.3333333333333245E-2</v>
      </c>
      <c r="M64">
        <f t="shared" si="5"/>
        <v>2.8511550846178672E-2</v>
      </c>
      <c r="N64">
        <f t="shared" si="5"/>
        <v>0.2190340909090909</v>
      </c>
      <c r="P64">
        <f t="shared" si="6"/>
        <v>0.5530632649965127</v>
      </c>
      <c r="Q64">
        <f t="shared" si="7"/>
        <v>0.74557291735188647</v>
      </c>
      <c r="R64">
        <f t="shared" si="8"/>
        <v>-3.8729118682088481</v>
      </c>
      <c r="S64">
        <f t="shared" si="9"/>
        <v>1.0053871679092809E-2</v>
      </c>
      <c r="T64">
        <f t="shared" si="10"/>
        <v>49</v>
      </c>
    </row>
    <row r="65" spans="1:20" x14ac:dyDescent="0.3">
      <c r="A65">
        <v>7581</v>
      </c>
      <c r="B65" t="str">
        <v>Shinyaku MÃ¤rchent</v>
      </c>
      <c r="C65">
        <v>0.703125</v>
      </c>
      <c r="D65">
        <v>33.3333333333333</v>
      </c>
      <c r="E65">
        <v>7.5823410000000003E-3</v>
      </c>
      <c r="F65">
        <v>7.13</v>
      </c>
      <c r="G65">
        <f t="shared" si="1"/>
        <v>0.9</v>
      </c>
      <c r="H65">
        <f t="shared" si="2"/>
        <v>0.33333333333333298</v>
      </c>
      <c r="I65">
        <f t="shared" si="3"/>
        <v>5.0176159017703094E-2</v>
      </c>
      <c r="J65">
        <f t="shared" si="4"/>
        <v>0.81022727272727268</v>
      </c>
      <c r="K65">
        <f t="shared" si="5"/>
        <v>0.22500000000000001</v>
      </c>
      <c r="L65">
        <f t="shared" si="5"/>
        <v>8.3333333333333245E-2</v>
      </c>
      <c r="M65">
        <f t="shared" si="5"/>
        <v>1.2544039754425773E-2</v>
      </c>
      <c r="N65">
        <f t="shared" si="5"/>
        <v>0.20255681818181817</v>
      </c>
      <c r="P65">
        <f t="shared" si="6"/>
        <v>0.52290935282281692</v>
      </c>
      <c r="Q65">
        <f t="shared" si="7"/>
        <v>0.7234875197745827</v>
      </c>
      <c r="R65">
        <f t="shared" si="8"/>
        <v>-3.6070103280411572</v>
      </c>
      <c r="S65">
        <f t="shared" si="9"/>
        <v>9.3636055292060875E-3</v>
      </c>
      <c r="T65">
        <f t="shared" si="10"/>
        <v>60</v>
      </c>
    </row>
    <row r="66" spans="1:20" x14ac:dyDescent="0.3">
      <c r="A66">
        <v>7964</v>
      </c>
      <c r="B66" t="str">
        <v>Kenja Chan Wa Satottenai!</v>
      </c>
      <c r="C66">
        <v>0.703125</v>
      </c>
      <c r="D66">
        <v>33.3333333333333</v>
      </c>
      <c r="E66">
        <v>2.8871249999999999E-3</v>
      </c>
      <c r="F66">
        <v>7.3</v>
      </c>
      <c r="G66">
        <f t="shared" si="1"/>
        <v>0.9</v>
      </c>
      <c r="H66">
        <f t="shared" si="2"/>
        <v>0.33333333333333298</v>
      </c>
      <c r="I66">
        <f t="shared" si="3"/>
        <v>1.9105556332006966E-2</v>
      </c>
      <c r="J66">
        <f t="shared" si="4"/>
        <v>0.82954545454545447</v>
      </c>
      <c r="K66">
        <f t="shared" si="5"/>
        <v>0.22500000000000001</v>
      </c>
      <c r="L66">
        <f t="shared" si="5"/>
        <v>8.3333333333333245E-2</v>
      </c>
      <c r="M66">
        <f t="shared" si="5"/>
        <v>4.7763890830017416E-3</v>
      </c>
      <c r="N66">
        <f t="shared" si="5"/>
        <v>0.20738636363636362</v>
      </c>
      <c r="P66">
        <f t="shared" si="6"/>
        <v>0.52009238222905996</v>
      </c>
      <c r="Q66">
        <f t="shared" si="7"/>
        <v>0.72145414688162868</v>
      </c>
      <c r="R66">
        <f t="shared" si="8"/>
        <v>-3.5828755678935953</v>
      </c>
      <c r="S66">
        <f t="shared" si="9"/>
        <v>9.3009529851290924E-3</v>
      </c>
      <c r="T66">
        <f t="shared" si="10"/>
        <v>62</v>
      </c>
    </row>
    <row r="67" spans="1:20" x14ac:dyDescent="0.3">
      <c r="A67">
        <v>1958</v>
      </c>
      <c r="B67" t="str">
        <v>Nigoru Hitomi de Nani wo Negau â€“ Highserk Senki</v>
      </c>
      <c r="C67">
        <v>0.703125</v>
      </c>
      <c r="D67">
        <v>33.3333333333333</v>
      </c>
      <c r="E67">
        <v>1.933263E-3</v>
      </c>
      <c r="F67">
        <v>7</v>
      </c>
      <c r="G67">
        <f t="shared" ref="G67:G101" si="11">C67/$C$102</f>
        <v>0.9</v>
      </c>
      <c r="H67">
        <f t="shared" ref="H67:H101" si="12">D67/$D$102</f>
        <v>0.33333333333333298</v>
      </c>
      <c r="I67">
        <f t="shared" ref="I67:I101" si="13">E67/$E$102</f>
        <v>1.2793372351763357E-2</v>
      </c>
      <c r="J67">
        <f t="shared" ref="J67:J101" si="14">F67/$F$102</f>
        <v>0.79545454545454541</v>
      </c>
      <c r="K67">
        <f t="shared" ref="K67:N101" si="15">G67*$O$1</f>
        <v>0.22500000000000001</v>
      </c>
      <c r="L67">
        <f t="shared" si="15"/>
        <v>8.3333333333333245E-2</v>
      </c>
      <c r="M67">
        <f t="shared" si="15"/>
        <v>3.1983430879408393E-3</v>
      </c>
      <c r="N67">
        <f t="shared" si="15"/>
        <v>0.19886363636363635</v>
      </c>
      <c r="P67">
        <f t="shared" ref="P67:P101" si="16">((K67-$K$102^2)+(L67-$L$102^2)+(M67-$M$102^2)+(N67-$N$102^2))^0.5</f>
        <v>0.51028944020517464</v>
      </c>
      <c r="Q67">
        <f t="shared" ref="Q67:Q101" si="17">((K67-$K$103^2)+(L67-$L$103^2)+(M67-$M$103^2)+(N67-$N$103^2))^0.5</f>
        <v>0.71441956355135627</v>
      </c>
      <c r="R67">
        <f t="shared" ref="R67:R101" si="18">Q67/(P67-Q67)</f>
        <v>-3.4998242877646302</v>
      </c>
      <c r="S67">
        <f t="shared" ref="S67:S101" si="19">R67/SUM($R$2:$R$101)</f>
        <v>9.0853563122341909E-3</v>
      </c>
      <c r="T67">
        <f t="shared" ref="T67:T101" si="20">_xlfn.RANK.AVG(S67,$S$2:$S$101,0)</f>
        <v>64</v>
      </c>
    </row>
    <row r="68" spans="1:20" x14ac:dyDescent="0.3">
      <c r="A68">
        <v>2206</v>
      </c>
      <c r="B68" t="str">
        <v>Kurai Anoko to Shitai koto</v>
      </c>
      <c r="C68">
        <v>0.703125</v>
      </c>
      <c r="D68">
        <v>33.3333333333333</v>
      </c>
      <c r="E68">
        <v>1.3957660000000001E-3</v>
      </c>
      <c r="F68">
        <v>7</v>
      </c>
      <c r="G68">
        <f t="shared" si="11"/>
        <v>0.9</v>
      </c>
      <c r="H68">
        <f t="shared" si="12"/>
        <v>0.33333333333333298</v>
      </c>
      <c r="I68">
        <f t="shared" si="13"/>
        <v>9.2364847172533363E-3</v>
      </c>
      <c r="J68">
        <f t="shared" si="14"/>
        <v>0.79545454545454541</v>
      </c>
      <c r="K68">
        <f t="shared" si="15"/>
        <v>0.22500000000000001</v>
      </c>
      <c r="L68">
        <f t="shared" si="15"/>
        <v>8.3333333333333245E-2</v>
      </c>
      <c r="M68">
        <f t="shared" si="15"/>
        <v>2.3091211793133341E-3</v>
      </c>
      <c r="N68">
        <f t="shared" si="15"/>
        <v>0.19886363636363635</v>
      </c>
      <c r="P68">
        <f t="shared" si="16"/>
        <v>0.509417403389679</v>
      </c>
      <c r="Q68">
        <f t="shared" si="17"/>
        <v>0.71379695353530537</v>
      </c>
      <c r="R68">
        <f t="shared" si="18"/>
        <v>-3.4925067259748066</v>
      </c>
      <c r="S68">
        <f t="shared" si="19"/>
        <v>9.0663603139408602E-3</v>
      </c>
      <c r="T68">
        <f t="shared" si="20"/>
        <v>66</v>
      </c>
    </row>
    <row r="69" spans="1:20" x14ac:dyDescent="0.3">
      <c r="A69">
        <v>3602</v>
      </c>
      <c r="B69" t="str">
        <v>Neko no Youna Nanika</v>
      </c>
      <c r="C69">
        <v>0.703125</v>
      </c>
      <c r="D69">
        <v>16.6666666666666</v>
      </c>
      <c r="E69">
        <v>3.9029062000000003E-2</v>
      </c>
      <c r="F69">
        <v>7</v>
      </c>
      <c r="G69">
        <f t="shared" si="11"/>
        <v>0.9</v>
      </c>
      <c r="H69">
        <f t="shared" si="12"/>
        <v>0.16666666666666599</v>
      </c>
      <c r="I69">
        <f t="shared" si="13"/>
        <v>0.25827490760753086</v>
      </c>
      <c r="J69">
        <f t="shared" si="14"/>
        <v>0.79545454545454541</v>
      </c>
      <c r="K69">
        <f t="shared" si="15"/>
        <v>0.22500000000000001</v>
      </c>
      <c r="L69">
        <f t="shared" si="15"/>
        <v>4.1666666666666498E-2</v>
      </c>
      <c r="M69">
        <f t="shared" si="15"/>
        <v>6.4568726901882714E-2</v>
      </c>
      <c r="N69">
        <f t="shared" si="15"/>
        <v>0.19886363636363635</v>
      </c>
      <c r="P69">
        <f t="shared" si="16"/>
        <v>0.52924382843089024</v>
      </c>
      <c r="Q69">
        <f t="shared" si="17"/>
        <v>0.72807899978792512</v>
      </c>
      <c r="R69">
        <f t="shared" si="18"/>
        <v>-3.661721388720323</v>
      </c>
      <c r="S69">
        <f t="shared" si="19"/>
        <v>9.5056325110257859E-3</v>
      </c>
      <c r="T69">
        <f t="shared" si="20"/>
        <v>56</v>
      </c>
    </row>
    <row r="70" spans="1:20" x14ac:dyDescent="0.3">
      <c r="A70">
        <v>3340</v>
      </c>
      <c r="B70" t="str">
        <v>Okaeri Alice</v>
      </c>
      <c r="C70">
        <v>0.703125</v>
      </c>
      <c r="D70">
        <v>16.6666666666666</v>
      </c>
      <c r="E70">
        <v>3.0301695E-2</v>
      </c>
      <c r="F70">
        <v>7</v>
      </c>
      <c r="G70">
        <f t="shared" si="11"/>
        <v>0.9</v>
      </c>
      <c r="H70">
        <f t="shared" si="12"/>
        <v>0.16666666666666599</v>
      </c>
      <c r="I70">
        <f t="shared" si="13"/>
        <v>0.20052153639963419</v>
      </c>
      <c r="J70">
        <f t="shared" si="14"/>
        <v>0.79545454545454541</v>
      </c>
      <c r="K70">
        <f t="shared" si="15"/>
        <v>0.22500000000000001</v>
      </c>
      <c r="L70">
        <f t="shared" si="15"/>
        <v>4.1666666666666498E-2</v>
      </c>
      <c r="M70">
        <f t="shared" si="15"/>
        <v>5.0130384099908547E-2</v>
      </c>
      <c r="N70">
        <f t="shared" si="15"/>
        <v>0.19886363636363635</v>
      </c>
      <c r="P70">
        <f t="shared" si="16"/>
        <v>0.51542282364114556</v>
      </c>
      <c r="Q70">
        <f t="shared" si="17"/>
        <v>0.7180951797152042</v>
      </c>
      <c r="R70">
        <f t="shared" si="18"/>
        <v>-3.5431333292084717</v>
      </c>
      <c r="S70">
        <f t="shared" si="19"/>
        <v>9.1977842630985296E-3</v>
      </c>
      <c r="T70">
        <f t="shared" si="20"/>
        <v>63</v>
      </c>
    </row>
    <row r="71" spans="1:20" x14ac:dyDescent="0.3">
      <c r="A71">
        <v>1251</v>
      </c>
      <c r="B71" t="str">
        <v>Majo Taisen</v>
      </c>
      <c r="C71">
        <v>0.703125</v>
      </c>
      <c r="D71">
        <v>16.6666666666666</v>
      </c>
      <c r="E71">
        <v>2.7720193000000001E-2</v>
      </c>
      <c r="F71">
        <v>7.99</v>
      </c>
      <c r="G71">
        <f t="shared" si="11"/>
        <v>0.9</v>
      </c>
      <c r="H71">
        <f t="shared" si="12"/>
        <v>0.16666666666666599</v>
      </c>
      <c r="I71">
        <f t="shared" si="13"/>
        <v>0.18343844097349621</v>
      </c>
      <c r="J71">
        <f t="shared" si="14"/>
        <v>0.90795454545454546</v>
      </c>
      <c r="K71">
        <f t="shared" si="15"/>
        <v>0.22500000000000001</v>
      </c>
      <c r="L71">
        <f t="shared" si="15"/>
        <v>4.1666666666666498E-2</v>
      </c>
      <c r="M71">
        <f t="shared" si="15"/>
        <v>4.5859610243374052E-2</v>
      </c>
      <c r="N71">
        <f t="shared" si="15"/>
        <v>0.22698863636363636</v>
      </c>
      <c r="P71">
        <f t="shared" si="16"/>
        <v>0.53806590049331027</v>
      </c>
      <c r="Q71">
        <f t="shared" si="17"/>
        <v>0.73451678896651296</v>
      </c>
      <c r="R71">
        <f t="shared" si="18"/>
        <v>-3.7389334030255927</v>
      </c>
      <c r="S71">
        <f t="shared" si="19"/>
        <v>9.7060707627406317E-3</v>
      </c>
      <c r="T71">
        <f t="shared" si="20"/>
        <v>53</v>
      </c>
    </row>
    <row r="72" spans="1:20" x14ac:dyDescent="0.3">
      <c r="A72">
        <v>5766</v>
      </c>
      <c r="B72" t="str">
        <v>This Crossdressing Boyâ€™s Reflection Gave Him Away</v>
      </c>
      <c r="C72">
        <v>0.703125</v>
      </c>
      <c r="D72">
        <v>16.6666666666666</v>
      </c>
      <c r="E72">
        <v>2.1392985950442301E-2</v>
      </c>
      <c r="F72">
        <v>7</v>
      </c>
      <c r="G72">
        <f t="shared" si="11"/>
        <v>0.9</v>
      </c>
      <c r="H72">
        <f t="shared" si="12"/>
        <v>0.16666666666666599</v>
      </c>
      <c r="I72">
        <f t="shared" si="13"/>
        <v>0.141568133761444</v>
      </c>
      <c r="J72">
        <f t="shared" si="14"/>
        <v>0.79545454545454541</v>
      </c>
      <c r="K72">
        <f t="shared" si="15"/>
        <v>0.22500000000000001</v>
      </c>
      <c r="L72">
        <f t="shared" si="15"/>
        <v>4.1666666666666498E-2</v>
      </c>
      <c r="M72">
        <f t="shared" si="15"/>
        <v>3.5392033440361001E-2</v>
      </c>
      <c r="N72">
        <f t="shared" si="15"/>
        <v>0.19886363636363635</v>
      </c>
      <c r="P72">
        <f t="shared" si="16"/>
        <v>0.50092148733176123</v>
      </c>
      <c r="Q72">
        <f t="shared" si="17"/>
        <v>0.70775867106709744</v>
      </c>
      <c r="R72">
        <f t="shared" si="18"/>
        <v>-3.4218154506141802</v>
      </c>
      <c r="S72">
        <f t="shared" si="19"/>
        <v>8.882849551111174E-3</v>
      </c>
      <c r="T72">
        <f t="shared" si="20"/>
        <v>68</v>
      </c>
    </row>
    <row r="73" spans="1:20" x14ac:dyDescent="0.3">
      <c r="A73">
        <v>6943</v>
      </c>
      <c r="B73" t="str">
        <v>Mayuri-chan Who Quickly Gives Up</v>
      </c>
      <c r="C73">
        <v>0.703125</v>
      </c>
      <c r="D73">
        <v>16.6666666666666</v>
      </c>
      <c r="E73">
        <v>2.0448841168678501E-2</v>
      </c>
      <c r="F73">
        <v>7.9</v>
      </c>
      <c r="G73">
        <f t="shared" si="11"/>
        <v>0.9</v>
      </c>
      <c r="H73">
        <f t="shared" si="12"/>
        <v>0.16666666666666599</v>
      </c>
      <c r="I73">
        <f t="shared" si="13"/>
        <v>0.1353202534952419</v>
      </c>
      <c r="J73">
        <f t="shared" si="14"/>
        <v>0.89772727272727271</v>
      </c>
      <c r="K73">
        <f t="shared" si="15"/>
        <v>0.22500000000000001</v>
      </c>
      <c r="L73">
        <f t="shared" si="15"/>
        <v>4.1666666666666498E-2</v>
      </c>
      <c r="M73">
        <f t="shared" si="15"/>
        <v>3.3830063373810476E-2</v>
      </c>
      <c r="N73">
        <f t="shared" si="15"/>
        <v>0.22443181818181818</v>
      </c>
      <c r="P73">
        <f t="shared" si="16"/>
        <v>0.52433629306228191</v>
      </c>
      <c r="Q73">
        <f t="shared" si="17"/>
        <v>0.72451952922077623</v>
      </c>
      <c r="R73">
        <f t="shared" si="18"/>
        <v>-3.6192817297005861</v>
      </c>
      <c r="S73">
        <f t="shared" si="19"/>
        <v>9.3954614303483879E-3</v>
      </c>
      <c r="T73">
        <f t="shared" si="20"/>
        <v>58</v>
      </c>
    </row>
    <row r="74" spans="1:20" x14ac:dyDescent="0.3">
      <c r="A74">
        <v>1747</v>
      </c>
      <c r="B74" t="str">
        <v>Onnanoko wa Otoko no Tame no Kisekae Ningyouja Nenda yo</v>
      </c>
      <c r="C74">
        <v>0.703125</v>
      </c>
      <c r="D74">
        <v>16.6666666666666</v>
      </c>
      <c r="E74">
        <v>1.6755271340359899E-2</v>
      </c>
      <c r="F74">
        <v>7</v>
      </c>
      <c r="G74">
        <f t="shared" si="11"/>
        <v>0.9</v>
      </c>
      <c r="H74">
        <f t="shared" si="12"/>
        <v>0.16666666666666599</v>
      </c>
      <c r="I74">
        <f t="shared" si="13"/>
        <v>0.11087804665586282</v>
      </c>
      <c r="J74">
        <f t="shared" si="14"/>
        <v>0.79545454545454541</v>
      </c>
      <c r="K74">
        <f t="shared" si="15"/>
        <v>0.22500000000000001</v>
      </c>
      <c r="L74">
        <f t="shared" si="15"/>
        <v>4.1666666666666498E-2</v>
      </c>
      <c r="M74">
        <f t="shared" si="15"/>
        <v>2.7719511663965704E-2</v>
      </c>
      <c r="N74">
        <f t="shared" si="15"/>
        <v>0.19886363636363635</v>
      </c>
      <c r="P74">
        <f t="shared" si="16"/>
        <v>0.49320362396708778</v>
      </c>
      <c r="Q74">
        <f t="shared" si="17"/>
        <v>0.70231746005226758</v>
      </c>
      <c r="R74">
        <f t="shared" si="18"/>
        <v>-3.3585413246696296</v>
      </c>
      <c r="S74">
        <f t="shared" si="19"/>
        <v>8.7185933107161457E-3</v>
      </c>
      <c r="T74">
        <f t="shared" si="20"/>
        <v>75</v>
      </c>
    </row>
    <row r="75" spans="1:20" x14ac:dyDescent="0.3">
      <c r="A75">
        <v>5272</v>
      </c>
      <c r="B75" t="str">
        <v>Hatsukoi Maze</v>
      </c>
      <c r="C75">
        <v>0.703125</v>
      </c>
      <c r="D75">
        <v>16.6666666666666</v>
      </c>
      <c r="E75">
        <v>1.4542193673796E-2</v>
      </c>
      <c r="F75">
        <v>7.31</v>
      </c>
      <c r="G75">
        <f t="shared" si="11"/>
        <v>0.9</v>
      </c>
      <c r="H75">
        <f t="shared" si="12"/>
        <v>0.16666666666666599</v>
      </c>
      <c r="I75">
        <f t="shared" si="13"/>
        <v>9.6233000104139876E-2</v>
      </c>
      <c r="J75">
        <f t="shared" si="14"/>
        <v>0.83068181818181808</v>
      </c>
      <c r="K75">
        <f t="shared" si="15"/>
        <v>0.22500000000000001</v>
      </c>
      <c r="L75">
        <f t="shared" si="15"/>
        <v>4.1666666666666498E-2</v>
      </c>
      <c r="M75">
        <f t="shared" si="15"/>
        <v>2.4058250026034969E-2</v>
      </c>
      <c r="N75">
        <f t="shared" si="15"/>
        <v>0.20767045454545452</v>
      </c>
      <c r="P75">
        <f t="shared" si="16"/>
        <v>0.49839278810809046</v>
      </c>
      <c r="Q75">
        <f t="shared" si="17"/>
        <v>0.70597122550296343</v>
      </c>
      <c r="R75">
        <f t="shared" si="18"/>
        <v>-3.4009853545626525</v>
      </c>
      <c r="S75">
        <f t="shared" si="19"/>
        <v>8.8287757379463799E-3</v>
      </c>
      <c r="T75">
        <f t="shared" si="20"/>
        <v>71</v>
      </c>
    </row>
    <row r="76" spans="1:20" x14ac:dyDescent="0.3">
      <c r="A76">
        <v>5531</v>
      </c>
      <c r="B76" t="str">
        <v>I Brought Home a Succubus who Failed to Find a Job</v>
      </c>
      <c r="C76">
        <v>0.703125</v>
      </c>
      <c r="D76">
        <v>16.6666666666666</v>
      </c>
      <c r="E76">
        <v>1.1903427492359101E-2</v>
      </c>
      <c r="F76">
        <v>7</v>
      </c>
      <c r="G76">
        <f t="shared" si="11"/>
        <v>0.9</v>
      </c>
      <c r="H76">
        <f t="shared" si="12"/>
        <v>0.16666666666666599</v>
      </c>
      <c r="I76">
        <f t="shared" si="13"/>
        <v>7.8770958825553877E-2</v>
      </c>
      <c r="J76">
        <f t="shared" si="14"/>
        <v>0.79545454545454541</v>
      </c>
      <c r="K76">
        <f t="shared" si="15"/>
        <v>0.22500000000000001</v>
      </c>
      <c r="L76">
        <f t="shared" si="15"/>
        <v>4.1666666666666498E-2</v>
      </c>
      <c r="M76">
        <f t="shared" si="15"/>
        <v>1.9692739706388469E-2</v>
      </c>
      <c r="N76">
        <f t="shared" si="15"/>
        <v>0.19886363636363635</v>
      </c>
      <c r="P76">
        <f t="shared" si="16"/>
        <v>0.48499798219857709</v>
      </c>
      <c r="Q76">
        <f t="shared" si="17"/>
        <v>0.69657953080512736</v>
      </c>
      <c r="R76">
        <f t="shared" si="18"/>
        <v>-3.2922508384720381</v>
      </c>
      <c r="S76">
        <f t="shared" si="19"/>
        <v>8.5465067607365074E-3</v>
      </c>
      <c r="T76">
        <f t="shared" si="20"/>
        <v>80</v>
      </c>
    </row>
    <row r="77" spans="1:20" x14ac:dyDescent="0.3">
      <c r="A77">
        <v>2546</v>
      </c>
      <c r="B77" t="str">
        <v>Out (Mizuta Makoto)</v>
      </c>
      <c r="C77">
        <v>0.703125</v>
      </c>
      <c r="D77">
        <v>16.6666666666666</v>
      </c>
      <c r="E77">
        <v>1.1574820596630999E-2</v>
      </c>
      <c r="F77">
        <v>7.33</v>
      </c>
      <c r="G77">
        <f t="shared" si="11"/>
        <v>0.9</v>
      </c>
      <c r="H77">
        <f t="shared" si="12"/>
        <v>0.16666666666666599</v>
      </c>
      <c r="I77">
        <f t="shared" si="13"/>
        <v>7.6596401936808431E-2</v>
      </c>
      <c r="J77">
        <f t="shared" si="14"/>
        <v>0.83295454545454539</v>
      </c>
      <c r="K77">
        <f t="shared" si="15"/>
        <v>0.22500000000000001</v>
      </c>
      <c r="L77">
        <f t="shared" si="15"/>
        <v>4.1666666666666498E-2</v>
      </c>
      <c r="M77">
        <f t="shared" si="15"/>
        <v>1.9149100484202108E-2</v>
      </c>
      <c r="N77">
        <f t="shared" si="15"/>
        <v>0.20823863636363635</v>
      </c>
      <c r="P77">
        <f t="shared" si="16"/>
        <v>0.49401862668780511</v>
      </c>
      <c r="Q77">
        <f t="shared" si="17"/>
        <v>0.70289003657364846</v>
      </c>
      <c r="R77">
        <f t="shared" si="18"/>
        <v>-3.3651806963806403</v>
      </c>
      <c r="S77">
        <f t="shared" si="19"/>
        <v>8.7358287639058337E-3</v>
      </c>
      <c r="T77">
        <f t="shared" si="20"/>
        <v>74</v>
      </c>
    </row>
    <row r="78" spans="1:20" x14ac:dyDescent="0.3">
      <c r="A78">
        <v>7121</v>
      </c>
      <c r="B78" t="str">
        <v>Yuizaki-san wa Nageru!</v>
      </c>
      <c r="C78">
        <v>0.703125</v>
      </c>
      <c r="D78">
        <v>16.6666666666666</v>
      </c>
      <c r="E78">
        <v>1.0242657836067801E-2</v>
      </c>
      <c r="F78">
        <v>6.49</v>
      </c>
      <c r="G78">
        <f t="shared" si="11"/>
        <v>0.9</v>
      </c>
      <c r="H78">
        <f t="shared" si="12"/>
        <v>0.16666666666666599</v>
      </c>
      <c r="I78">
        <f t="shared" si="13"/>
        <v>6.7780811802906335E-2</v>
      </c>
      <c r="J78">
        <f t="shared" si="14"/>
        <v>0.73749999999999993</v>
      </c>
      <c r="K78">
        <f t="shared" si="15"/>
        <v>0.22500000000000001</v>
      </c>
      <c r="L78">
        <f t="shared" si="15"/>
        <v>4.1666666666666498E-2</v>
      </c>
      <c r="M78">
        <f t="shared" si="15"/>
        <v>1.6945202950726584E-2</v>
      </c>
      <c r="N78">
        <f t="shared" si="15"/>
        <v>0.18437499999999998</v>
      </c>
      <c r="P78">
        <f t="shared" si="16"/>
        <v>0.46689063989053481</v>
      </c>
      <c r="Q78">
        <f t="shared" si="17"/>
        <v>0.68409565823603435</v>
      </c>
      <c r="R78">
        <f t="shared" si="18"/>
        <v>-3.1495389169502066</v>
      </c>
      <c r="S78">
        <f t="shared" si="19"/>
        <v>8.1760342597134387E-3</v>
      </c>
      <c r="T78">
        <f t="shared" si="20"/>
        <v>87</v>
      </c>
    </row>
    <row r="79" spans="1:20" x14ac:dyDescent="0.3">
      <c r="A79">
        <v>6242</v>
      </c>
      <c r="B79" t="str">
        <v>I Want to Listen to xx</v>
      </c>
      <c r="C79">
        <v>0.703125</v>
      </c>
      <c r="D79">
        <v>16.6666666666666</v>
      </c>
      <c r="E79">
        <v>9.2893999999999997E-3</v>
      </c>
      <c r="F79">
        <v>0</v>
      </c>
      <c r="G79">
        <f t="shared" si="11"/>
        <v>0.9</v>
      </c>
      <c r="H79">
        <f t="shared" si="12"/>
        <v>0.16666666666666599</v>
      </c>
      <c r="I79">
        <f t="shared" si="13"/>
        <v>6.147262587887449E-2</v>
      </c>
      <c r="J79">
        <f t="shared" si="14"/>
        <v>0</v>
      </c>
      <c r="K79">
        <f t="shared" si="15"/>
        <v>0.22500000000000001</v>
      </c>
      <c r="L79">
        <f t="shared" si="15"/>
        <v>4.1666666666666498E-2</v>
      </c>
      <c r="M79">
        <f t="shared" si="15"/>
        <v>1.5368156469718623E-2</v>
      </c>
      <c r="N79">
        <f t="shared" si="15"/>
        <v>0</v>
      </c>
      <c r="P79">
        <f t="shared" si="16"/>
        <v>0.17898274535939243</v>
      </c>
      <c r="Q79">
        <f t="shared" si="17"/>
        <v>0.53106950876169223</v>
      </c>
      <c r="R79">
        <f t="shared" si="18"/>
        <v>-1.5083484071648667</v>
      </c>
      <c r="S79">
        <f t="shared" si="19"/>
        <v>3.9155916398410122E-3</v>
      </c>
      <c r="T79">
        <f t="shared" si="20"/>
        <v>100</v>
      </c>
    </row>
    <row r="80" spans="1:20" x14ac:dyDescent="0.3">
      <c r="A80">
        <v>8124</v>
      </c>
      <c r="B80" t="str">
        <v>Mahouka Koukou no Rettousei â€“ Kyuukousenhen</v>
      </c>
      <c r="C80">
        <v>0.703125</v>
      </c>
      <c r="D80">
        <v>16.6666666666666</v>
      </c>
      <c r="E80">
        <v>6.893883E-3</v>
      </c>
      <c r="F80">
        <v>8</v>
      </c>
      <c r="G80">
        <f t="shared" si="11"/>
        <v>0.9</v>
      </c>
      <c r="H80">
        <f t="shared" si="12"/>
        <v>0.16666666666666599</v>
      </c>
      <c r="I80">
        <f t="shared" si="13"/>
        <v>4.5620286618267371E-2</v>
      </c>
      <c r="J80">
        <f t="shared" si="14"/>
        <v>0.90909090909090906</v>
      </c>
      <c r="K80">
        <f t="shared" si="15"/>
        <v>0.22500000000000001</v>
      </c>
      <c r="L80">
        <f t="shared" si="15"/>
        <v>4.1666666666666498E-2</v>
      </c>
      <c r="M80">
        <f t="shared" si="15"/>
        <v>1.1405071654566843E-2</v>
      </c>
      <c r="N80">
        <f t="shared" si="15"/>
        <v>0.22727272727272727</v>
      </c>
      <c r="P80">
        <f t="shared" si="16"/>
        <v>0.50531620357352547</v>
      </c>
      <c r="Q80">
        <f t="shared" si="17"/>
        <v>0.71087584400791159</v>
      </c>
      <c r="R80">
        <f t="shared" si="18"/>
        <v>-3.4582461932006567</v>
      </c>
      <c r="S80">
        <f t="shared" si="19"/>
        <v>8.9774218067168472E-3</v>
      </c>
      <c r="T80">
        <f t="shared" si="20"/>
        <v>67</v>
      </c>
    </row>
    <row r="81" spans="1:20" x14ac:dyDescent="0.3">
      <c r="A81">
        <v>6774</v>
      </c>
      <c r="B81" t="str">
        <v>Parasol Alliance</v>
      </c>
      <c r="C81">
        <v>0.703125</v>
      </c>
      <c r="D81">
        <v>16.6666666666666</v>
      </c>
      <c r="E81">
        <v>3.8195E-3</v>
      </c>
      <c r="F81">
        <v>8</v>
      </c>
      <c r="G81">
        <f t="shared" si="11"/>
        <v>0.9</v>
      </c>
      <c r="H81">
        <f t="shared" si="12"/>
        <v>0.16666666666666599</v>
      </c>
      <c r="I81">
        <f t="shared" si="13"/>
        <v>2.5275550040299816E-2</v>
      </c>
      <c r="J81">
        <f t="shared" si="14"/>
        <v>0.90909090909090906</v>
      </c>
      <c r="K81">
        <f t="shared" si="15"/>
        <v>0.22500000000000001</v>
      </c>
      <c r="L81">
        <f t="shared" si="15"/>
        <v>4.1666666666666498E-2</v>
      </c>
      <c r="M81">
        <f t="shared" si="15"/>
        <v>6.3188875100749541E-3</v>
      </c>
      <c r="N81">
        <f t="shared" si="15"/>
        <v>0.22727272727272727</v>
      </c>
      <c r="P81">
        <f t="shared" si="16"/>
        <v>0.50025821477459886</v>
      </c>
      <c r="Q81">
        <f t="shared" si="17"/>
        <v>0.70728939017170944</v>
      </c>
      <c r="R81">
        <f t="shared" si="18"/>
        <v>-3.4163424364231316</v>
      </c>
      <c r="S81">
        <f t="shared" si="19"/>
        <v>8.8686418995438006E-3</v>
      </c>
      <c r="T81">
        <f t="shared" si="20"/>
        <v>69</v>
      </c>
    </row>
    <row r="82" spans="1:20" x14ac:dyDescent="0.3">
      <c r="A82">
        <v>7697</v>
      </c>
      <c r="B82" t="str">
        <v>Satoko to Nada</v>
      </c>
      <c r="C82">
        <v>0.703125</v>
      </c>
      <c r="D82">
        <v>16.6666666666666</v>
      </c>
      <c r="E82">
        <v>1.7467380000000001E-3</v>
      </c>
      <c r="F82">
        <v>8</v>
      </c>
      <c r="G82">
        <f t="shared" si="11"/>
        <v>0.9</v>
      </c>
      <c r="H82">
        <f t="shared" si="12"/>
        <v>0.16666666666666599</v>
      </c>
      <c r="I82">
        <f t="shared" si="13"/>
        <v>1.1559042734989717E-2</v>
      </c>
      <c r="J82">
        <f t="shared" si="14"/>
        <v>0.90909090909090906</v>
      </c>
      <c r="K82">
        <f t="shared" si="15"/>
        <v>0.22500000000000001</v>
      </c>
      <c r="L82">
        <f t="shared" si="15"/>
        <v>4.1666666666666498E-2</v>
      </c>
      <c r="M82">
        <f t="shared" si="15"/>
        <v>2.8897606837474292E-3</v>
      </c>
      <c r="N82">
        <f t="shared" si="15"/>
        <v>0.22727272727272727</v>
      </c>
      <c r="P82">
        <f t="shared" si="16"/>
        <v>0.49681903609175565</v>
      </c>
      <c r="Q82">
        <f t="shared" si="17"/>
        <v>0.70486108888428589</v>
      </c>
      <c r="R82">
        <f t="shared" si="18"/>
        <v>-3.3880702455248701</v>
      </c>
      <c r="S82">
        <f t="shared" si="19"/>
        <v>8.7952488069430648E-3</v>
      </c>
      <c r="T82">
        <f t="shared" si="20"/>
        <v>72</v>
      </c>
    </row>
    <row r="83" spans="1:20" x14ac:dyDescent="0.3">
      <c r="A83">
        <v>3746</v>
      </c>
      <c r="B83" t="str">
        <v>Shirogane x Kaguya â€“ Telework</v>
      </c>
      <c r="C83">
        <v>0.703125</v>
      </c>
      <c r="D83">
        <v>0</v>
      </c>
      <c r="E83">
        <v>0.127850182883155</v>
      </c>
      <c r="F83">
        <v>7</v>
      </c>
      <c r="G83">
        <f t="shared" si="11"/>
        <v>0.9</v>
      </c>
      <c r="H83">
        <f t="shared" si="12"/>
        <v>0</v>
      </c>
      <c r="I83">
        <f t="shared" si="13"/>
        <v>0.84604887946712071</v>
      </c>
      <c r="J83">
        <f t="shared" si="14"/>
        <v>0.79545454545454541</v>
      </c>
      <c r="K83">
        <f t="shared" si="15"/>
        <v>0.22500000000000001</v>
      </c>
      <c r="L83">
        <f t="shared" si="15"/>
        <v>0</v>
      </c>
      <c r="M83">
        <f t="shared" si="15"/>
        <v>0.21151221986678018</v>
      </c>
      <c r="N83">
        <f t="shared" si="15"/>
        <v>0.19886363636363635</v>
      </c>
      <c r="P83">
        <f t="shared" si="16"/>
        <v>0.62078648199716502</v>
      </c>
      <c r="Q83">
        <f t="shared" si="17"/>
        <v>0.79710467081206882</v>
      </c>
      <c r="R83">
        <f t="shared" si="18"/>
        <v>-4.5208306424293943</v>
      </c>
      <c r="S83">
        <f t="shared" si="19"/>
        <v>1.1735834098108846E-2</v>
      </c>
      <c r="T83">
        <f t="shared" si="20"/>
        <v>17</v>
      </c>
    </row>
    <row r="84" spans="1:20" x14ac:dyDescent="0.3">
      <c r="A84">
        <v>5581</v>
      </c>
      <c r="B84" t="str">
        <v>Tsurikomachi</v>
      </c>
      <c r="C84">
        <v>0.703125</v>
      </c>
      <c r="D84">
        <v>0</v>
      </c>
      <c r="E84">
        <v>2.3507770000000001E-2</v>
      </c>
      <c r="F84">
        <v>7</v>
      </c>
      <c r="G84">
        <f t="shared" si="11"/>
        <v>0.9</v>
      </c>
      <c r="H84">
        <f t="shared" si="12"/>
        <v>0</v>
      </c>
      <c r="I84">
        <f t="shared" si="13"/>
        <v>0.15556272207641283</v>
      </c>
      <c r="J84">
        <f t="shared" si="14"/>
        <v>0.79545454545454541</v>
      </c>
      <c r="K84">
        <f t="shared" si="15"/>
        <v>0.22500000000000001</v>
      </c>
      <c r="L84">
        <f t="shared" si="15"/>
        <v>0</v>
      </c>
      <c r="M84">
        <f t="shared" si="15"/>
        <v>3.8890680519103209E-2</v>
      </c>
      <c r="N84">
        <f t="shared" si="15"/>
        <v>0.19886363636363635</v>
      </c>
      <c r="P84">
        <f t="shared" si="16"/>
        <v>0.46125298577108376</v>
      </c>
      <c r="Q84">
        <f t="shared" si="17"/>
        <v>0.68026047723114091</v>
      </c>
      <c r="R84">
        <f t="shared" si="18"/>
        <v>-3.106105972430663</v>
      </c>
      <c r="S84">
        <f t="shared" si="19"/>
        <v>8.0632846631039489E-3</v>
      </c>
      <c r="T84">
        <f t="shared" si="20"/>
        <v>89</v>
      </c>
    </row>
    <row r="85" spans="1:20" x14ac:dyDescent="0.3">
      <c r="A85">
        <v>5342</v>
      </c>
      <c r="B85" t="str">
        <v>Karesen Joshikousei to Tokikake Ojisan</v>
      </c>
      <c r="C85">
        <v>0.703125</v>
      </c>
      <c r="D85">
        <v>0</v>
      </c>
      <c r="E85">
        <v>1.6602153075573101E-2</v>
      </c>
      <c r="F85">
        <v>7.2</v>
      </c>
      <c r="G85">
        <f t="shared" si="11"/>
        <v>0.9</v>
      </c>
      <c r="H85">
        <f t="shared" si="12"/>
        <v>0</v>
      </c>
      <c r="I85">
        <f t="shared" si="13"/>
        <v>0.10986478618624569</v>
      </c>
      <c r="J85">
        <f t="shared" si="14"/>
        <v>0.81818181818181812</v>
      </c>
      <c r="K85">
        <f t="shared" si="15"/>
        <v>0.22500000000000001</v>
      </c>
      <c r="L85">
        <f t="shared" si="15"/>
        <v>0</v>
      </c>
      <c r="M85">
        <f t="shared" si="15"/>
        <v>2.7466196546561423E-2</v>
      </c>
      <c r="N85">
        <f t="shared" si="15"/>
        <v>0.20454545454545453</v>
      </c>
      <c r="P85">
        <f t="shared" si="16"/>
        <v>0.45498533063387436</v>
      </c>
      <c r="Q85">
        <f t="shared" si="17"/>
        <v>0.67602636863662058</v>
      </c>
      <c r="R85">
        <f t="shared" si="18"/>
        <v>-3.0583749277734644</v>
      </c>
      <c r="S85">
        <f t="shared" si="19"/>
        <v>7.939377428851686E-3</v>
      </c>
      <c r="T85">
        <f t="shared" si="20"/>
        <v>90</v>
      </c>
    </row>
    <row r="86" spans="1:20" x14ac:dyDescent="0.3">
      <c r="A86">
        <v>3386</v>
      </c>
      <c r="B86" t="str">
        <v>The Boy Who Gets Cuter and Cuter</v>
      </c>
      <c r="C86">
        <v>0.703125</v>
      </c>
      <c r="D86">
        <v>0</v>
      </c>
      <c r="E86">
        <v>1.4012093E-2</v>
      </c>
      <c r="F86">
        <v>7</v>
      </c>
      <c r="G86">
        <f t="shared" si="11"/>
        <v>0.9</v>
      </c>
      <c r="H86">
        <f t="shared" si="12"/>
        <v>0</v>
      </c>
      <c r="I86">
        <f t="shared" si="13"/>
        <v>9.2725057675306921E-2</v>
      </c>
      <c r="J86">
        <f t="shared" si="14"/>
        <v>0.79545454545454541</v>
      </c>
      <c r="K86">
        <f t="shared" si="15"/>
        <v>0.22500000000000001</v>
      </c>
      <c r="L86">
        <f t="shared" si="15"/>
        <v>0</v>
      </c>
      <c r="M86">
        <f t="shared" si="15"/>
        <v>2.318126441882673E-2</v>
      </c>
      <c r="N86">
        <f t="shared" si="15"/>
        <v>0.19886363636363635</v>
      </c>
      <c r="P86">
        <f t="shared" si="16"/>
        <v>0.44389739893635677</v>
      </c>
      <c r="Q86">
        <f t="shared" si="17"/>
        <v>0.66861416435973231</v>
      </c>
      <c r="R86">
        <f t="shared" si="18"/>
        <v>-2.9753639569350154</v>
      </c>
      <c r="S86">
        <f t="shared" si="19"/>
        <v>7.7238853967149827E-3</v>
      </c>
      <c r="T86">
        <f t="shared" si="20"/>
        <v>93</v>
      </c>
    </row>
    <row r="87" spans="1:20" x14ac:dyDescent="0.3">
      <c r="A87">
        <v>6365</v>
      </c>
      <c r="B87" t="str">
        <v>The Wolf Lordâ€™s Lady</v>
      </c>
      <c r="C87">
        <v>0.703125</v>
      </c>
      <c r="D87">
        <v>0</v>
      </c>
      <c r="E87">
        <v>1.2602100303700301E-2</v>
      </c>
      <c r="F87">
        <v>7.12</v>
      </c>
      <c r="G87">
        <f t="shared" si="11"/>
        <v>0.9</v>
      </c>
      <c r="H87">
        <f t="shared" si="12"/>
        <v>0</v>
      </c>
      <c r="I87">
        <f t="shared" si="13"/>
        <v>8.3394427762548629E-2</v>
      </c>
      <c r="J87">
        <f t="shared" si="14"/>
        <v>0.80909090909090908</v>
      </c>
      <c r="K87">
        <f t="shared" si="15"/>
        <v>0.22500000000000001</v>
      </c>
      <c r="L87">
        <f t="shared" si="15"/>
        <v>0</v>
      </c>
      <c r="M87">
        <f t="shared" si="15"/>
        <v>2.0848606940637157E-2</v>
      </c>
      <c r="N87">
        <f t="shared" si="15"/>
        <v>0.20227272727272727</v>
      </c>
      <c r="P87">
        <f t="shared" si="16"/>
        <v>0.445108227528277</v>
      </c>
      <c r="Q87">
        <f t="shared" si="17"/>
        <v>0.66941865391798305</v>
      </c>
      <c r="R87">
        <f t="shared" si="18"/>
        <v>-2.9843403389326522</v>
      </c>
      <c r="S87">
        <f t="shared" si="19"/>
        <v>7.7471876033795763E-3</v>
      </c>
      <c r="T87">
        <f t="shared" si="20"/>
        <v>92</v>
      </c>
    </row>
    <row r="88" spans="1:20" x14ac:dyDescent="0.3">
      <c r="A88">
        <v>6363</v>
      </c>
      <c r="B88" t="str">
        <v>Itsuka, Tanshoku no Sora no Shita</v>
      </c>
      <c r="C88">
        <v>0.703125</v>
      </c>
      <c r="D88">
        <v>0</v>
      </c>
      <c r="E88">
        <v>4.8579369999999997E-3</v>
      </c>
      <c r="F88">
        <v>6</v>
      </c>
      <c r="G88">
        <f t="shared" si="11"/>
        <v>0.9</v>
      </c>
      <c r="H88">
        <f t="shared" si="12"/>
        <v>0</v>
      </c>
      <c r="I88">
        <f t="shared" si="13"/>
        <v>3.2147409277686598E-2</v>
      </c>
      <c r="J88">
        <f t="shared" si="14"/>
        <v>0.68181818181818177</v>
      </c>
      <c r="K88">
        <f t="shared" si="15"/>
        <v>0.22500000000000001</v>
      </c>
      <c r="L88">
        <f t="shared" si="15"/>
        <v>0</v>
      </c>
      <c r="M88">
        <f t="shared" si="15"/>
        <v>8.0368523194216494E-3</v>
      </c>
      <c r="N88">
        <f t="shared" si="15"/>
        <v>0.17045454545454544</v>
      </c>
      <c r="P88">
        <f t="shared" si="16"/>
        <v>0.39177978224248261</v>
      </c>
      <c r="Q88">
        <f t="shared" si="17"/>
        <v>0.63520972739243142</v>
      </c>
      <c r="R88">
        <f t="shared" si="18"/>
        <v>-2.6094149058003229</v>
      </c>
      <c r="S88">
        <f t="shared" si="19"/>
        <v>6.7739012694243358E-3</v>
      </c>
      <c r="T88">
        <f t="shared" si="20"/>
        <v>98</v>
      </c>
    </row>
    <row r="89" spans="1:20" x14ac:dyDescent="0.3">
      <c r="A89">
        <v>5617</v>
      </c>
      <c r="B89" t="str">
        <v>The Female Teacher Who Fight Back</v>
      </c>
      <c r="C89">
        <v>0.703125</v>
      </c>
      <c r="D89">
        <v>0</v>
      </c>
      <c r="E89">
        <v>3.8374709999999999E-3</v>
      </c>
      <c r="F89">
        <v>7</v>
      </c>
      <c r="G89">
        <f t="shared" si="11"/>
        <v>0.9</v>
      </c>
      <c r="H89">
        <f t="shared" si="12"/>
        <v>0</v>
      </c>
      <c r="I89">
        <f t="shared" si="13"/>
        <v>2.5394473174158758E-2</v>
      </c>
      <c r="J89">
        <f t="shared" si="14"/>
        <v>0.79545454545454541</v>
      </c>
      <c r="K89">
        <f t="shared" si="15"/>
        <v>0.22500000000000001</v>
      </c>
      <c r="L89">
        <f t="shared" si="15"/>
        <v>0</v>
      </c>
      <c r="M89">
        <f t="shared" si="15"/>
        <v>6.3486182935396894E-3</v>
      </c>
      <c r="N89">
        <f t="shared" si="15"/>
        <v>0.19886363636363635</v>
      </c>
      <c r="P89">
        <f t="shared" si="16"/>
        <v>0.42451413952561823</v>
      </c>
      <c r="Q89">
        <f t="shared" si="17"/>
        <v>0.6559056751219462</v>
      </c>
      <c r="R89">
        <f t="shared" si="18"/>
        <v>-2.8346139517661553</v>
      </c>
      <c r="S89">
        <f t="shared" si="19"/>
        <v>7.358505925414538E-3</v>
      </c>
      <c r="T89">
        <f t="shared" si="20"/>
        <v>96</v>
      </c>
    </row>
    <row r="90" spans="1:20" x14ac:dyDescent="0.3">
      <c r="A90">
        <v>5150</v>
      </c>
      <c r="B90" t="str">
        <v>Vicious Luck</v>
      </c>
      <c r="C90">
        <v>0.703125</v>
      </c>
      <c r="D90">
        <v>0</v>
      </c>
      <c r="E90">
        <v>1.2097500000000001E-3</v>
      </c>
      <c r="F90">
        <v>7</v>
      </c>
      <c r="G90">
        <f t="shared" si="11"/>
        <v>0.9</v>
      </c>
      <c r="H90">
        <f t="shared" si="12"/>
        <v>0</v>
      </c>
      <c r="I90">
        <f t="shared" si="13"/>
        <v>8.0055234091511215E-3</v>
      </c>
      <c r="J90">
        <f t="shared" si="14"/>
        <v>0.79545454545454541</v>
      </c>
      <c r="K90">
        <f t="shared" si="15"/>
        <v>0.22500000000000001</v>
      </c>
      <c r="L90">
        <f t="shared" si="15"/>
        <v>0</v>
      </c>
      <c r="M90">
        <f t="shared" si="15"/>
        <v>2.0013808522877804E-3</v>
      </c>
      <c r="N90">
        <f t="shared" si="15"/>
        <v>0.19886363636363635</v>
      </c>
      <c r="P90">
        <f t="shared" si="16"/>
        <v>0.41936263211679237</v>
      </c>
      <c r="Q90">
        <f t="shared" si="17"/>
        <v>0.65258334120319395</v>
      </c>
      <c r="R90">
        <f t="shared" si="18"/>
        <v>-2.7981363394338645</v>
      </c>
      <c r="S90">
        <f t="shared" si="19"/>
        <v>7.2638119984602548E-3</v>
      </c>
      <c r="T90">
        <f t="shared" si="20"/>
        <v>97</v>
      </c>
    </row>
    <row r="91" spans="1:20" x14ac:dyDescent="0.3">
      <c r="A91">
        <v>237</v>
      </c>
      <c r="B91" t="str">
        <v>The Dungeon Master</v>
      </c>
      <c r="C91">
        <v>0.6875</v>
      </c>
      <c r="D91">
        <v>100</v>
      </c>
      <c r="E91">
        <v>7.4682767999999997E-2</v>
      </c>
      <c r="F91">
        <v>7.8</v>
      </c>
      <c r="G91">
        <f t="shared" si="11"/>
        <v>0.88</v>
      </c>
      <c r="H91">
        <f t="shared" si="12"/>
        <v>1</v>
      </c>
      <c r="I91">
        <f t="shared" si="13"/>
        <v>0.4942133891169268</v>
      </c>
      <c r="J91">
        <f t="shared" si="14"/>
        <v>0.88636363636363624</v>
      </c>
      <c r="K91">
        <f t="shared" si="15"/>
        <v>0.22</v>
      </c>
      <c r="L91">
        <f t="shared" si="15"/>
        <v>0.25</v>
      </c>
      <c r="M91">
        <f t="shared" si="15"/>
        <v>0.1235533472792317</v>
      </c>
      <c r="N91">
        <f t="shared" si="15"/>
        <v>0.22159090909090906</v>
      </c>
      <c r="P91">
        <f t="shared" si="16"/>
        <v>0.7517607707044448</v>
      </c>
      <c r="Q91">
        <f t="shared" si="17"/>
        <v>0.90285339694223932</v>
      </c>
      <c r="R91">
        <f t="shared" si="18"/>
        <v>-5.9754960875542604</v>
      </c>
      <c r="S91">
        <f t="shared" si="19"/>
        <v>1.5512067645106556E-2</v>
      </c>
      <c r="T91">
        <f t="shared" si="20"/>
        <v>1</v>
      </c>
    </row>
    <row r="92" spans="1:20" x14ac:dyDescent="0.3">
      <c r="A92">
        <v>5141</v>
      </c>
      <c r="B92" t="str">
        <v>Battle Through The Heavens: Return Of The Beasts</v>
      </c>
      <c r="C92">
        <v>0.6875</v>
      </c>
      <c r="D92">
        <v>83.3333333333333</v>
      </c>
      <c r="E92">
        <v>2.00069386306507E-2</v>
      </c>
      <c r="F92">
        <v>7.5</v>
      </c>
      <c r="G92">
        <f t="shared" si="11"/>
        <v>0.88</v>
      </c>
      <c r="H92">
        <f t="shared" si="12"/>
        <v>0.83333333333333304</v>
      </c>
      <c r="I92">
        <f t="shared" si="13"/>
        <v>0.13239596243283658</v>
      </c>
      <c r="J92">
        <f t="shared" si="14"/>
        <v>0.85227272727272718</v>
      </c>
      <c r="K92">
        <f t="shared" si="15"/>
        <v>0.22</v>
      </c>
      <c r="L92">
        <f t="shared" si="15"/>
        <v>0.20833333333333326</v>
      </c>
      <c r="M92">
        <f t="shared" si="15"/>
        <v>3.3098990608209145E-2</v>
      </c>
      <c r="N92">
        <f t="shared" si="15"/>
        <v>0.2130681818181818</v>
      </c>
      <c r="P92">
        <f t="shared" si="16"/>
        <v>0.65153703329874058</v>
      </c>
      <c r="Q92">
        <f t="shared" si="17"/>
        <v>0.82127979748665692</v>
      </c>
      <c r="R92">
        <f t="shared" si="18"/>
        <v>-4.8383788340894842</v>
      </c>
      <c r="S92">
        <f t="shared" si="19"/>
        <v>1.2560172187773413E-2</v>
      </c>
      <c r="T92">
        <f t="shared" si="20"/>
        <v>7</v>
      </c>
    </row>
    <row r="93" spans="1:20" x14ac:dyDescent="0.3">
      <c r="A93">
        <v>2268</v>
      </c>
      <c r="B93" t="str">
        <v>The Great Sage Of Humanity</v>
      </c>
      <c r="C93">
        <v>0.6875</v>
      </c>
      <c r="D93">
        <v>66.6666666666666</v>
      </c>
      <c r="E93">
        <v>2.9889069266558099E-2</v>
      </c>
      <c r="F93">
        <v>7</v>
      </c>
      <c r="G93">
        <f t="shared" si="11"/>
        <v>0.88</v>
      </c>
      <c r="H93">
        <f t="shared" si="12"/>
        <v>0.66666666666666596</v>
      </c>
      <c r="I93">
        <f t="shared" si="13"/>
        <v>0.19779098465895448</v>
      </c>
      <c r="J93">
        <f t="shared" si="14"/>
        <v>0.79545454545454541</v>
      </c>
      <c r="K93">
        <f t="shared" si="15"/>
        <v>0.22</v>
      </c>
      <c r="L93">
        <f t="shared" si="15"/>
        <v>0.16666666666666649</v>
      </c>
      <c r="M93">
        <f t="shared" si="15"/>
        <v>4.9447746164738619E-2</v>
      </c>
      <c r="N93">
        <f t="shared" si="15"/>
        <v>0.19886363636363635</v>
      </c>
      <c r="P93">
        <f t="shared" si="16"/>
        <v>0.6204659935846939</v>
      </c>
      <c r="Q93">
        <f t="shared" si="17"/>
        <v>0.79685509924643227</v>
      </c>
      <c r="R93">
        <f t="shared" si="18"/>
        <v>-4.5175981603680349</v>
      </c>
      <c r="S93">
        <f t="shared" si="19"/>
        <v>1.1727442747890771E-2</v>
      </c>
      <c r="T93">
        <f t="shared" si="20"/>
        <v>18</v>
      </c>
    </row>
    <row r="94" spans="1:20" x14ac:dyDescent="0.3">
      <c r="A94">
        <v>2127</v>
      </c>
      <c r="B94" t="str">
        <v>Fairy, You have a Bad Omen!</v>
      </c>
      <c r="C94">
        <v>0.6875</v>
      </c>
      <c r="D94">
        <v>66.6666666666666</v>
      </c>
      <c r="E94">
        <v>2.3535869893636801E-2</v>
      </c>
      <c r="F94">
        <v>7</v>
      </c>
      <c r="G94">
        <f t="shared" si="11"/>
        <v>0.88</v>
      </c>
      <c r="H94">
        <f t="shared" si="12"/>
        <v>0.66666666666666596</v>
      </c>
      <c r="I94">
        <f t="shared" si="13"/>
        <v>0.15574867318722421</v>
      </c>
      <c r="J94">
        <f t="shared" si="14"/>
        <v>0.79545454545454541</v>
      </c>
      <c r="K94">
        <f t="shared" si="15"/>
        <v>0.22</v>
      </c>
      <c r="L94">
        <f t="shared" si="15"/>
        <v>0.16666666666666649</v>
      </c>
      <c r="M94">
        <f t="shared" si="15"/>
        <v>3.8937168296806053E-2</v>
      </c>
      <c r="N94">
        <f t="shared" si="15"/>
        <v>0.19886363636363635</v>
      </c>
      <c r="P94">
        <f t="shared" si="16"/>
        <v>0.61193747338033555</v>
      </c>
      <c r="Q94">
        <f t="shared" si="17"/>
        <v>0.79023254256396513</v>
      </c>
      <c r="R94">
        <f t="shared" si="18"/>
        <v>-4.4321615072264793</v>
      </c>
      <c r="S94">
        <f t="shared" si="19"/>
        <v>1.1505653774475887E-2</v>
      </c>
      <c r="T94">
        <f t="shared" si="20"/>
        <v>20</v>
      </c>
    </row>
    <row r="95" spans="1:20" x14ac:dyDescent="0.3">
      <c r="A95">
        <v>6487</v>
      </c>
      <c r="B95" t="str">
        <v>Legend of Wuquan</v>
      </c>
      <c r="C95">
        <v>0.6875</v>
      </c>
      <c r="D95">
        <v>66.6666666666666</v>
      </c>
      <c r="E95">
        <v>1.7747668090269501E-2</v>
      </c>
      <c r="F95">
        <v>7.1</v>
      </c>
      <c r="G95">
        <f t="shared" si="11"/>
        <v>0.88</v>
      </c>
      <c r="H95">
        <f t="shared" si="12"/>
        <v>0.66666666666666596</v>
      </c>
      <c r="I95">
        <f t="shared" si="13"/>
        <v>0.11744523443231812</v>
      </c>
      <c r="J95">
        <f t="shared" si="14"/>
        <v>0.80681818181818177</v>
      </c>
      <c r="K95">
        <f t="shared" si="15"/>
        <v>0.22</v>
      </c>
      <c r="L95">
        <f t="shared" si="15"/>
        <v>0.16666666666666649</v>
      </c>
      <c r="M95">
        <f t="shared" si="15"/>
        <v>2.936130860807953E-2</v>
      </c>
      <c r="N95">
        <f t="shared" si="15"/>
        <v>0.20170454545454544</v>
      </c>
      <c r="P95">
        <f t="shared" si="16"/>
        <v>0.6064095321886781</v>
      </c>
      <c r="Q95">
        <f t="shared" si="17"/>
        <v>0.78595961774717882</v>
      </c>
      <c r="R95">
        <f t="shared" si="18"/>
        <v>-4.3773836993862014</v>
      </c>
      <c r="S95">
        <f t="shared" si="19"/>
        <v>1.1363453520602602E-2</v>
      </c>
      <c r="T95">
        <f t="shared" si="20"/>
        <v>21</v>
      </c>
    </row>
    <row r="96" spans="1:20" x14ac:dyDescent="0.3">
      <c r="A96">
        <v>104</v>
      </c>
      <c r="B96" t="str">
        <v>Monster Pet Evolution</v>
      </c>
      <c r="C96">
        <v>0.6875</v>
      </c>
      <c r="D96">
        <v>66.6666666666666</v>
      </c>
      <c r="E96">
        <v>1.50878034687021E-2</v>
      </c>
      <c r="F96">
        <v>7</v>
      </c>
      <c r="G96">
        <f t="shared" si="11"/>
        <v>0.88</v>
      </c>
      <c r="H96">
        <f t="shared" si="12"/>
        <v>0.66666666666666596</v>
      </c>
      <c r="I96">
        <f t="shared" si="13"/>
        <v>9.9843574177612013E-2</v>
      </c>
      <c r="J96">
        <f t="shared" si="14"/>
        <v>0.79545454545454541</v>
      </c>
      <c r="K96">
        <f t="shared" si="15"/>
        <v>0.22</v>
      </c>
      <c r="L96">
        <f t="shared" si="15"/>
        <v>0.16666666666666649</v>
      </c>
      <c r="M96">
        <f t="shared" si="15"/>
        <v>2.4960893544403003E-2</v>
      </c>
      <c r="N96">
        <f t="shared" si="15"/>
        <v>0.19886363636363635</v>
      </c>
      <c r="P96">
        <f t="shared" si="16"/>
        <v>0.60040919094789502</v>
      </c>
      <c r="Q96">
        <f t="shared" si="17"/>
        <v>0.78133936069719789</v>
      </c>
      <c r="R96">
        <f t="shared" si="18"/>
        <v>-4.318458119946623</v>
      </c>
      <c r="S96">
        <f t="shared" si="19"/>
        <v>1.1210485873916725E-2</v>
      </c>
      <c r="T96">
        <f t="shared" si="20"/>
        <v>24</v>
      </c>
    </row>
    <row r="97" spans="1:20" x14ac:dyDescent="0.3">
      <c r="A97">
        <v>345</v>
      </c>
      <c r="B97" t="str">
        <v>Regression of the Close Combat Mage</v>
      </c>
      <c r="C97">
        <v>0.6875</v>
      </c>
      <c r="D97">
        <v>66.6666666666666</v>
      </c>
      <c r="E97">
        <v>5.4094E-3</v>
      </c>
      <c r="F97">
        <v>7</v>
      </c>
      <c r="G97">
        <f t="shared" si="11"/>
        <v>0.88</v>
      </c>
      <c r="H97">
        <f t="shared" si="12"/>
        <v>0.66666666666666596</v>
      </c>
      <c r="I97">
        <f t="shared" si="13"/>
        <v>3.579671694933835E-2</v>
      </c>
      <c r="J97">
        <f t="shared" si="14"/>
        <v>0.79545454545454541</v>
      </c>
      <c r="K97">
        <f t="shared" si="15"/>
        <v>0.22</v>
      </c>
      <c r="L97">
        <f t="shared" si="15"/>
        <v>0.16666666666666649</v>
      </c>
      <c r="M97">
        <f t="shared" si="15"/>
        <v>8.9491792373345876E-3</v>
      </c>
      <c r="N97">
        <f t="shared" si="15"/>
        <v>0.19886363636363635</v>
      </c>
      <c r="P97">
        <f t="shared" si="16"/>
        <v>0.58692374484905396</v>
      </c>
      <c r="Q97">
        <f t="shared" si="17"/>
        <v>0.77102495567111018</v>
      </c>
      <c r="R97">
        <f t="shared" si="18"/>
        <v>-4.1880493464888042</v>
      </c>
      <c r="S97">
        <f t="shared" si="19"/>
        <v>1.087195168600112E-2</v>
      </c>
      <c r="T97">
        <f t="shared" si="20"/>
        <v>34</v>
      </c>
    </row>
    <row r="98" spans="1:20" x14ac:dyDescent="0.3">
      <c r="A98">
        <v>7265</v>
      </c>
      <c r="B98" t="str">
        <v>Kagamigami</v>
      </c>
      <c r="C98">
        <v>0.6875</v>
      </c>
      <c r="D98">
        <v>66.6666666666666</v>
      </c>
      <c r="E98">
        <v>3.6480229999999998E-3</v>
      </c>
      <c r="F98">
        <v>6.8</v>
      </c>
      <c r="G98">
        <f t="shared" si="11"/>
        <v>0.88</v>
      </c>
      <c r="H98">
        <f t="shared" si="12"/>
        <v>0.66666666666666596</v>
      </c>
      <c r="I98">
        <f t="shared" si="13"/>
        <v>2.4140800598158044E-2</v>
      </c>
      <c r="J98">
        <f t="shared" si="14"/>
        <v>0.7727272727272726</v>
      </c>
      <c r="K98">
        <f t="shared" si="15"/>
        <v>0.22</v>
      </c>
      <c r="L98">
        <f t="shared" si="15"/>
        <v>0.16666666666666649</v>
      </c>
      <c r="M98">
        <f t="shared" si="15"/>
        <v>6.0352001495395111E-3</v>
      </c>
      <c r="N98">
        <f t="shared" si="15"/>
        <v>0.19318181818181815</v>
      </c>
      <c r="P98">
        <f t="shared" si="16"/>
        <v>0.57955472994189605</v>
      </c>
      <c r="Q98">
        <f t="shared" si="17"/>
        <v>0.76543039200049023</v>
      </c>
      <c r="R98">
        <f t="shared" si="18"/>
        <v>-4.1179699564927503</v>
      </c>
      <c r="S98">
        <f t="shared" si="19"/>
        <v>1.069002934478986E-2</v>
      </c>
      <c r="T98">
        <f t="shared" si="20"/>
        <v>40</v>
      </c>
    </row>
    <row r="99" spans="1:20" x14ac:dyDescent="0.3">
      <c r="A99">
        <v>1615</v>
      </c>
      <c r="B99" t="str">
        <v>Bad Ending Maker</v>
      </c>
      <c r="C99">
        <v>0.6875</v>
      </c>
      <c r="D99">
        <v>66.6666666666666</v>
      </c>
      <c r="E99">
        <v>3.1676059999999999E-3</v>
      </c>
      <c r="F99">
        <v>7</v>
      </c>
      <c r="G99">
        <f t="shared" si="11"/>
        <v>0.88</v>
      </c>
      <c r="H99">
        <f t="shared" si="12"/>
        <v>0.66666666666666596</v>
      </c>
      <c r="I99">
        <f t="shared" si="13"/>
        <v>2.0961639995013468E-2</v>
      </c>
      <c r="J99">
        <f t="shared" si="14"/>
        <v>0.79545454545454541</v>
      </c>
      <c r="K99">
        <f t="shared" si="15"/>
        <v>0.22</v>
      </c>
      <c r="L99">
        <f t="shared" si="15"/>
        <v>0.16666666666666649</v>
      </c>
      <c r="M99">
        <f t="shared" si="15"/>
        <v>5.240409998753367E-3</v>
      </c>
      <c r="N99">
        <f t="shared" si="15"/>
        <v>0.19886363636363635</v>
      </c>
      <c r="P99">
        <f t="shared" si="16"/>
        <v>0.58375569635683744</v>
      </c>
      <c r="Q99">
        <f t="shared" si="17"/>
        <v>0.76861610250440127</v>
      </c>
      <c r="R99">
        <f t="shared" si="18"/>
        <v>-4.1578189647103638</v>
      </c>
      <c r="S99">
        <f t="shared" si="19"/>
        <v>1.07934752348055E-2</v>
      </c>
      <c r="T99">
        <f t="shared" si="20"/>
        <v>36</v>
      </c>
    </row>
    <row r="100" spans="1:20" x14ac:dyDescent="0.3">
      <c r="A100">
        <v>143</v>
      </c>
      <c r="B100" t="str">
        <v>I Became The King by Scavenging</v>
      </c>
      <c r="C100">
        <v>0.6875</v>
      </c>
      <c r="D100">
        <v>66.6666666666666</v>
      </c>
      <c r="E100">
        <v>2.386076E-3</v>
      </c>
      <c r="F100">
        <v>7.2</v>
      </c>
      <c r="G100">
        <f t="shared" si="11"/>
        <v>0.88</v>
      </c>
      <c r="H100">
        <f t="shared" si="12"/>
        <v>0.66666666666666596</v>
      </c>
      <c r="I100">
        <f t="shared" si="13"/>
        <v>1.5789863421379349E-2</v>
      </c>
      <c r="J100">
        <f t="shared" si="14"/>
        <v>0.81818181818181812</v>
      </c>
      <c r="K100">
        <f t="shared" si="15"/>
        <v>0.22</v>
      </c>
      <c r="L100">
        <f t="shared" si="15"/>
        <v>0.16666666666666649</v>
      </c>
      <c r="M100">
        <f t="shared" si="15"/>
        <v>3.9474658553448373E-3</v>
      </c>
      <c r="N100">
        <f t="shared" si="15"/>
        <v>0.20454545454545453</v>
      </c>
      <c r="P100">
        <f t="shared" si="16"/>
        <v>0.5875028400505532</v>
      </c>
      <c r="Q100">
        <f t="shared" si="17"/>
        <v>0.77146586902303449</v>
      </c>
      <c r="R100">
        <f t="shared" si="18"/>
        <v>-4.1935919044822683</v>
      </c>
      <c r="S100">
        <f t="shared" si="19"/>
        <v>1.0886339869553044E-2</v>
      </c>
      <c r="T100">
        <f t="shared" si="20"/>
        <v>33</v>
      </c>
    </row>
    <row r="101" spans="1:20" x14ac:dyDescent="0.3">
      <c r="A101">
        <v>2368</v>
      </c>
      <c r="B101" t="str">
        <v>Kyokutou Chimeratica</v>
      </c>
      <c r="C101">
        <v>0.6875</v>
      </c>
      <c r="D101">
        <v>66.6666666666666</v>
      </c>
      <c r="E101">
        <v>6.5933300000000001E-4</v>
      </c>
      <c r="F101">
        <v>7</v>
      </c>
      <c r="G101">
        <f t="shared" si="11"/>
        <v>0.88</v>
      </c>
      <c r="H101">
        <f t="shared" si="12"/>
        <v>0.66666666666666596</v>
      </c>
      <c r="I101">
        <f t="shared" si="13"/>
        <v>4.3631376449066632E-3</v>
      </c>
      <c r="J101">
        <f t="shared" si="14"/>
        <v>0.79545454545454541</v>
      </c>
      <c r="K101">
        <f t="shared" si="15"/>
        <v>0.22</v>
      </c>
      <c r="L101">
        <f t="shared" si="15"/>
        <v>0.16666666666666649</v>
      </c>
      <c r="M101">
        <f t="shared" si="15"/>
        <v>1.0907844112266658E-3</v>
      </c>
      <c r="N101">
        <f t="shared" si="15"/>
        <v>0.19886363636363635</v>
      </c>
      <c r="P101">
        <f t="shared" si="16"/>
        <v>0.58019056131716717</v>
      </c>
      <c r="Q101">
        <f t="shared" si="17"/>
        <v>0.76591193190962203</v>
      </c>
      <c r="R101">
        <f t="shared" si="18"/>
        <v>-4.1239838445427566</v>
      </c>
      <c r="S101">
        <f t="shared" si="19"/>
        <v>1.0705641075912251E-2</v>
      </c>
      <c r="T101">
        <f t="shared" si="20"/>
        <v>39</v>
      </c>
    </row>
    <row r="102" spans="1:20" x14ac:dyDescent="0.3">
      <c r="A102" s="2" t="s">
        <v>156</v>
      </c>
      <c r="B102" s="2"/>
      <c r="C102">
        <f>MAX(C2:C101)</f>
        <v>0.78125</v>
      </c>
      <c r="D102">
        <f t="shared" ref="D102:F102" si="21">MAX(D2:D101)</f>
        <v>100</v>
      </c>
      <c r="E102">
        <f t="shared" si="21"/>
        <v>0.15111441665602199</v>
      </c>
      <c r="F102">
        <f t="shared" si="21"/>
        <v>8.8000000000000007</v>
      </c>
      <c r="J102" t="s">
        <v>158</v>
      </c>
      <c r="K102">
        <f>MAX(K2:K101)</f>
        <v>0.25</v>
      </c>
      <c r="L102">
        <f>MAX(L2:L101)</f>
        <v>0.25</v>
      </c>
      <c r="M102">
        <f>MAX(M2:M101)</f>
        <v>0.25</v>
      </c>
      <c r="N102">
        <f>MAX(N2:N101)</f>
        <v>0.25</v>
      </c>
      <c r="P102" s="3"/>
    </row>
    <row r="103" spans="1:20" x14ac:dyDescent="0.3">
      <c r="A103" s="2" t="s">
        <v>157</v>
      </c>
      <c r="B103" s="2"/>
      <c r="C103">
        <f>MIN(C2:C101)</f>
        <v>0.6875</v>
      </c>
      <c r="D103">
        <f t="shared" ref="D103:E103" si="22">MIN(D2:D101)</f>
        <v>0</v>
      </c>
      <c r="E103">
        <f t="shared" si="22"/>
        <v>5.7064699999999997E-4</v>
      </c>
      <c r="F103">
        <f t="shared" ref="F103" si="23">MIN(F2:F101)</f>
        <v>0</v>
      </c>
      <c r="J103" t="s">
        <v>159</v>
      </c>
      <c r="K103">
        <f>SUM($O$2:$O$101)</f>
        <v>0</v>
      </c>
      <c r="L103">
        <f t="shared" ref="L103:N103" si="24">SUM($O$2:$O$101)</f>
        <v>0</v>
      </c>
      <c r="M103">
        <f t="shared" si="24"/>
        <v>0</v>
      </c>
      <c r="N103">
        <f t="shared" si="24"/>
        <v>0</v>
      </c>
      <c r="R103" s="4"/>
      <c r="S103" s="4"/>
    </row>
    <row r="104" spans="1:20" x14ac:dyDescent="0.3">
      <c r="R104" s="4"/>
      <c r="S104" s="4"/>
    </row>
  </sheetData>
  <mergeCells count="3">
    <mergeCell ref="A102:B102"/>
    <mergeCell ref="R103:S104"/>
    <mergeCell ref="A103:B1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40B4-9D48-4878-9734-6E1823765F26}">
  <dimension ref="A1:DA206"/>
  <sheetViews>
    <sheetView zoomScale="70" zoomScaleNormal="70" workbookViewId="0">
      <selection activeCell="O2" sqref="O2:U12"/>
    </sheetView>
  </sheetViews>
  <sheetFormatPr defaultRowHeight="14.4" x14ac:dyDescent="0.3"/>
  <cols>
    <col min="1" max="1" width="5.5546875" bestFit="1" customWidth="1"/>
    <col min="13" max="13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173</v>
      </c>
    </row>
    <row r="2" spans="1:7" x14ac:dyDescent="0.3">
      <c r="A2" cm="1">
        <f t="array" ref="A2:F101">'CONTENT FILTER BASE'!A2:F101</f>
        <v>3952</v>
      </c>
      <c r="B2" t="str">
        <v>When I Was Reincarnated in Another World, I Was a Heroine and He Was a Hero</v>
      </c>
      <c r="C2">
        <v>0.78125</v>
      </c>
      <c r="D2">
        <v>50</v>
      </c>
      <c r="E2">
        <v>8.3087579999999994E-3</v>
      </c>
      <c r="F2">
        <v>7</v>
      </c>
      <c r="G2">
        <f>SUM(C2:F2)</f>
        <v>57.789558757999998</v>
      </c>
    </row>
    <row r="3" spans="1:7" x14ac:dyDescent="0.3">
      <c r="A3">
        <v>3759</v>
      </c>
      <c r="B3" t="str">
        <v>A Shitty Hero Manga</v>
      </c>
      <c r="C3">
        <v>0.78125</v>
      </c>
      <c r="D3">
        <v>33.3333333333333</v>
      </c>
      <c r="E3">
        <v>1.0707838000000001E-2</v>
      </c>
      <c r="F3">
        <v>7</v>
      </c>
      <c r="G3">
        <f t="shared" ref="G3:G66" si="0">SUM(C3:F3)</f>
        <v>41.125291171333302</v>
      </c>
    </row>
    <row r="4" spans="1:7" x14ac:dyDescent="0.3">
      <c r="A4">
        <v>7002</v>
      </c>
      <c r="B4" t="str">
        <v>37 Year Old Kindaichi Hajime Case Files</v>
      </c>
      <c r="C4">
        <v>0.78125</v>
      </c>
      <c r="D4">
        <v>16.6666666666666</v>
      </c>
      <c r="E4">
        <v>8.6927014999999996E-2</v>
      </c>
      <c r="F4">
        <v>7.9</v>
      </c>
      <c r="G4">
        <f t="shared" si="0"/>
        <v>25.434843681666599</v>
      </c>
    </row>
    <row r="5" spans="1:7" x14ac:dyDescent="0.3">
      <c r="A5">
        <v>6475</v>
      </c>
      <c r="B5" t="str">
        <v>Weakest Little Monster</v>
      </c>
      <c r="C5">
        <v>0.765625</v>
      </c>
      <c r="D5">
        <v>50</v>
      </c>
      <c r="E5">
        <v>2.4444148437465299E-2</v>
      </c>
      <c r="F5">
        <v>7</v>
      </c>
      <c r="G5">
        <f t="shared" si="0"/>
        <v>57.790069148437468</v>
      </c>
    </row>
    <row r="6" spans="1:7" x14ac:dyDescent="0.3">
      <c r="A6">
        <v>4302</v>
      </c>
      <c r="B6" t="str">
        <v>Kikaku Hazure no Eiyuu ni Sodaterareta, Joushiki Hazure no Mahou Kenshi</v>
      </c>
      <c r="C6">
        <v>0.765625</v>
      </c>
      <c r="D6">
        <v>50</v>
      </c>
      <c r="E6">
        <v>3.4038369999999998E-3</v>
      </c>
      <c r="F6">
        <v>7.9</v>
      </c>
      <c r="G6">
        <f t="shared" si="0"/>
        <v>58.669028836999999</v>
      </c>
    </row>
    <row r="7" spans="1:7" x14ac:dyDescent="0.3">
      <c r="A7">
        <v>7879</v>
      </c>
      <c r="B7" t="str">
        <v>Ghost Blade</v>
      </c>
      <c r="C7">
        <v>0.765625</v>
      </c>
      <c r="D7">
        <v>33.3333333333333</v>
      </c>
      <c r="E7">
        <v>2.32767847882288E-2</v>
      </c>
      <c r="F7">
        <v>0</v>
      </c>
      <c r="G7">
        <f t="shared" si="0"/>
        <v>34.12223511812153</v>
      </c>
    </row>
    <row r="8" spans="1:7" x14ac:dyDescent="0.3">
      <c r="A8">
        <v>4385</v>
      </c>
      <c r="B8" t="str">
        <v>Fate Strange Fake</v>
      </c>
      <c r="C8">
        <v>0.765625</v>
      </c>
      <c r="D8">
        <v>33.3333333333333</v>
      </c>
      <c r="E8">
        <v>1.6576259999999999E-3</v>
      </c>
      <c r="F8">
        <v>7</v>
      </c>
      <c r="G8">
        <f t="shared" si="0"/>
        <v>41.100615959333297</v>
      </c>
    </row>
    <row r="9" spans="1:7" x14ac:dyDescent="0.3">
      <c r="A9">
        <v>3575</v>
      </c>
      <c r="B9" t="str">
        <v>Overly Straightforward Classmate</v>
      </c>
      <c r="C9">
        <v>0.765625</v>
      </c>
      <c r="D9">
        <v>16.6666666666666</v>
      </c>
      <c r="E9">
        <v>3.0443129999999999E-3</v>
      </c>
      <c r="F9">
        <v>7</v>
      </c>
      <c r="G9">
        <f t="shared" si="0"/>
        <v>24.435335979666601</v>
      </c>
    </row>
    <row r="10" spans="1:7" x14ac:dyDescent="0.3">
      <c r="A10">
        <v>7173</v>
      </c>
      <c r="B10" t="str">
        <v>Genocide Online</v>
      </c>
      <c r="C10">
        <v>0.75</v>
      </c>
      <c r="D10">
        <v>50</v>
      </c>
      <c r="E10">
        <v>2.4161563E-2</v>
      </c>
      <c r="F10">
        <v>7</v>
      </c>
      <c r="G10">
        <f t="shared" si="0"/>
        <v>57.774161563</v>
      </c>
    </row>
    <row r="11" spans="1:7" x14ac:dyDescent="0.3">
      <c r="A11">
        <v>5336</v>
      </c>
      <c r="B11" t="str">
        <v>Kawarimonono Kanojo ni Mousukoshi Dake Tsukiau Hanashi</v>
      </c>
      <c r="C11">
        <v>0.75</v>
      </c>
      <c r="D11">
        <v>33.3333333333333</v>
      </c>
      <c r="E11">
        <v>2.121993E-3</v>
      </c>
      <c r="F11">
        <v>7.39</v>
      </c>
      <c r="G11">
        <f t="shared" si="0"/>
        <v>41.475455326333304</v>
      </c>
    </row>
    <row r="12" spans="1:7" x14ac:dyDescent="0.3">
      <c r="A12">
        <v>8294</v>
      </c>
      <c r="B12" t="str">
        <v>Baroque Night</v>
      </c>
      <c r="C12">
        <v>0.75</v>
      </c>
      <c r="D12">
        <v>33.3333333333333</v>
      </c>
      <c r="E12">
        <v>7.1498000000000004E-4</v>
      </c>
      <c r="F12">
        <v>6.54</v>
      </c>
      <c r="G12">
        <f t="shared" si="0"/>
        <v>40.624048313333297</v>
      </c>
    </row>
    <row r="13" spans="1:7" x14ac:dyDescent="0.3">
      <c r="A13">
        <v>4767</v>
      </c>
      <c r="B13" t="str">
        <v>My Bestfriend Girlfriend</v>
      </c>
      <c r="C13">
        <v>0.75</v>
      </c>
      <c r="D13">
        <v>16.6666666666666</v>
      </c>
      <c r="E13">
        <v>3.6060509999999997E-2</v>
      </c>
      <c r="F13">
        <v>7</v>
      </c>
      <c r="G13">
        <f t="shared" si="0"/>
        <v>24.452727176666599</v>
      </c>
    </row>
    <row r="14" spans="1:7" x14ac:dyDescent="0.3">
      <c r="A14">
        <v>5208</v>
      </c>
      <c r="B14" t="str">
        <v>Ore no Imouto ga Konna ni Kawaii Wake ga Nai â€“ Ayase IF</v>
      </c>
      <c r="C14">
        <v>0.75</v>
      </c>
      <c r="D14">
        <v>16.6666666666666</v>
      </c>
      <c r="E14">
        <v>4.6770539999999999E-3</v>
      </c>
      <c r="F14">
        <v>7</v>
      </c>
      <c r="G14">
        <f t="shared" si="0"/>
        <v>24.421343720666599</v>
      </c>
    </row>
    <row r="15" spans="1:7" x14ac:dyDescent="0.3">
      <c r="A15">
        <v>1745</v>
      </c>
      <c r="B15" t="str">
        <v>Child of Light</v>
      </c>
      <c r="C15">
        <v>0.734375</v>
      </c>
      <c r="D15">
        <v>83.3333333333333</v>
      </c>
      <c r="E15">
        <v>4.3725115815194698E-2</v>
      </c>
      <c r="F15">
        <v>7</v>
      </c>
      <c r="G15">
        <f t="shared" si="0"/>
        <v>91.111433449148493</v>
      </c>
    </row>
    <row r="16" spans="1:7" x14ac:dyDescent="0.3">
      <c r="A16">
        <v>7012</v>
      </c>
      <c r="B16" t="str">
        <v>The Holy Knightâ€™s Dark Road</v>
      </c>
      <c r="C16">
        <v>0.734375</v>
      </c>
      <c r="D16">
        <v>83.3333333333333</v>
      </c>
      <c r="E16">
        <v>1.0239209999999999E-3</v>
      </c>
      <c r="F16">
        <v>7.9</v>
      </c>
      <c r="G16">
        <f t="shared" si="0"/>
        <v>91.968732254333304</v>
      </c>
    </row>
    <row r="17" spans="1:7" x14ac:dyDescent="0.3">
      <c r="A17">
        <v>5250</v>
      </c>
      <c r="B17" t="str">
        <v>Saikyou no Shokugyou wa Yuusha demo Kenja demo naku Kanteishi (Kari) rashii desu yo?</v>
      </c>
      <c r="C17">
        <v>0.734375</v>
      </c>
      <c r="D17">
        <v>66.6666666666666</v>
      </c>
      <c r="E17">
        <v>1.5786102999999999E-2</v>
      </c>
      <c r="F17">
        <v>7.8</v>
      </c>
      <c r="G17">
        <f t="shared" si="0"/>
        <v>75.216827769666594</v>
      </c>
    </row>
    <row r="18" spans="1:7" x14ac:dyDescent="0.3">
      <c r="A18">
        <v>1857</v>
      </c>
      <c r="B18" t="str">
        <v>Eiyuu Sagi â€“ Deshi ga Saikyou Dakaratte Shishou Made Tsuyoi to Omouna yo!?</v>
      </c>
      <c r="C18">
        <v>0.734375</v>
      </c>
      <c r="D18">
        <v>50</v>
      </c>
      <c r="E18">
        <v>8.3573099999999997E-3</v>
      </c>
      <c r="F18">
        <v>7</v>
      </c>
      <c r="G18">
        <f t="shared" si="0"/>
        <v>57.742732310000001</v>
      </c>
    </row>
    <row r="19" spans="1:7" x14ac:dyDescent="0.3">
      <c r="A19">
        <v>4275</v>
      </c>
      <c r="B19" t="str">
        <v>Alma (Shinji Mito)</v>
      </c>
      <c r="C19">
        <v>0.734375</v>
      </c>
      <c r="D19">
        <v>33.3333333333333</v>
      </c>
      <c r="E19">
        <v>3.9582769999999996E-3</v>
      </c>
      <c r="F19">
        <v>7</v>
      </c>
      <c r="G19">
        <f t="shared" si="0"/>
        <v>41.071666610333303</v>
      </c>
    </row>
    <row r="20" spans="1:7" x14ac:dyDescent="0.3">
      <c r="A20">
        <v>6067</v>
      </c>
      <c r="B20" t="str">
        <v>Pashiri na Boku to Koisuru Banchou-san</v>
      </c>
      <c r="C20">
        <v>0.734375</v>
      </c>
      <c r="D20">
        <v>16.6666666666666</v>
      </c>
      <c r="E20">
        <v>3.4691881000000001E-2</v>
      </c>
      <c r="F20">
        <v>8</v>
      </c>
      <c r="G20">
        <f t="shared" si="0"/>
        <v>25.435733547666601</v>
      </c>
    </row>
    <row r="21" spans="1:7" x14ac:dyDescent="0.3">
      <c r="A21">
        <v>5859</v>
      </c>
      <c r="B21" t="str">
        <v>Medusa-san Mitsumenaide</v>
      </c>
      <c r="C21">
        <v>0.734375</v>
      </c>
      <c r="D21">
        <v>16.6666666666666</v>
      </c>
      <c r="E21">
        <v>1.1475280000000001E-3</v>
      </c>
      <c r="F21">
        <v>7.55</v>
      </c>
      <c r="G21">
        <f t="shared" si="0"/>
        <v>24.952189194666602</v>
      </c>
    </row>
    <row r="22" spans="1:7" x14ac:dyDescent="0.3">
      <c r="A22">
        <v>3219</v>
      </c>
      <c r="B22" t="str">
        <v>The Sheep Princess in Wolfâ€™s Clothing</v>
      </c>
      <c r="C22">
        <v>0.734375</v>
      </c>
      <c r="D22">
        <v>16.6666666666666</v>
      </c>
      <c r="E22">
        <v>9.846290000000001E-4</v>
      </c>
      <c r="F22">
        <v>7</v>
      </c>
      <c r="G22">
        <f t="shared" si="0"/>
        <v>24.402026295666602</v>
      </c>
    </row>
    <row r="23" spans="1:7" x14ac:dyDescent="0.3">
      <c r="A23">
        <v>5434</v>
      </c>
      <c r="B23" t="str">
        <v>Yandere x Stalker</v>
      </c>
      <c r="C23">
        <v>0.734375</v>
      </c>
      <c r="D23">
        <v>0</v>
      </c>
      <c r="E23">
        <v>2.6863171309583201E-2</v>
      </c>
      <c r="F23">
        <v>7</v>
      </c>
      <c r="G23">
        <f t="shared" si="0"/>
        <v>7.761238171309583</v>
      </c>
    </row>
    <row r="24" spans="1:7" x14ac:dyDescent="0.3">
      <c r="A24">
        <v>7019</v>
      </c>
      <c r="B24" t="str">
        <v>Tokushu Seiheki Kyoushitsu e Youkoso</v>
      </c>
      <c r="C24">
        <v>0.734375</v>
      </c>
      <c r="D24">
        <v>0</v>
      </c>
      <c r="E24">
        <v>2.0215800157771802E-2</v>
      </c>
      <c r="F24">
        <v>7</v>
      </c>
      <c r="G24">
        <f t="shared" si="0"/>
        <v>7.7545908001577715</v>
      </c>
    </row>
    <row r="25" spans="1:7" x14ac:dyDescent="0.3">
      <c r="A25">
        <v>768</v>
      </c>
      <c r="B25" t="str">
        <v>Kusuriya no Hitorigoto</v>
      </c>
      <c r="C25">
        <v>0.734375</v>
      </c>
      <c r="D25">
        <v>0</v>
      </c>
      <c r="E25">
        <v>1.116667E-3</v>
      </c>
      <c r="F25">
        <v>8.2100000000000009</v>
      </c>
      <c r="G25">
        <f t="shared" si="0"/>
        <v>8.9454916670000006</v>
      </c>
    </row>
    <row r="26" spans="1:7" x14ac:dyDescent="0.3">
      <c r="A26">
        <v>4521</v>
      </c>
      <c r="B26" t="str">
        <v>Ankoku Kishi no Ore desu Ga Saikyou no Seikishi wo Mezashimasu</v>
      </c>
      <c r="C26">
        <v>0.71875</v>
      </c>
      <c r="D26">
        <v>83.3333333333333</v>
      </c>
      <c r="E26">
        <v>5.0733982278356397E-2</v>
      </c>
      <c r="F26">
        <v>7.89</v>
      </c>
      <c r="G26">
        <f t="shared" si="0"/>
        <v>91.99281731561166</v>
      </c>
    </row>
    <row r="27" spans="1:7" x14ac:dyDescent="0.3">
      <c r="A27">
        <v>5636</v>
      </c>
      <c r="B27" t="str">
        <v>Seven Knights: Alkaid</v>
      </c>
      <c r="C27">
        <v>0.71875</v>
      </c>
      <c r="D27">
        <v>83.3333333333333</v>
      </c>
      <c r="E27">
        <v>1.6644106987070199E-2</v>
      </c>
      <c r="F27">
        <v>7</v>
      </c>
      <c r="G27">
        <f t="shared" si="0"/>
        <v>91.068727440320373</v>
      </c>
    </row>
    <row r="28" spans="1:7" x14ac:dyDescent="0.3">
      <c r="A28">
        <v>1284</v>
      </c>
      <c r="B28" t="str">
        <v>The Breaker Eternal Force</v>
      </c>
      <c r="C28">
        <v>0.71875</v>
      </c>
      <c r="D28">
        <v>66.6666666666666</v>
      </c>
      <c r="E28">
        <v>2.0496189117123899E-2</v>
      </c>
      <c r="F28">
        <v>7.9</v>
      </c>
      <c r="G28">
        <f t="shared" si="0"/>
        <v>75.305912855783731</v>
      </c>
    </row>
    <row r="29" spans="1:7" x14ac:dyDescent="0.3">
      <c r="A29">
        <v>82</v>
      </c>
      <c r="B29" t="str">
        <v>The Demon Prince Goes to the Academy</v>
      </c>
      <c r="C29">
        <v>0.71875</v>
      </c>
      <c r="D29">
        <v>66.6666666666666</v>
      </c>
      <c r="E29">
        <v>1.463567E-3</v>
      </c>
      <c r="F29">
        <v>7</v>
      </c>
      <c r="G29">
        <f t="shared" si="0"/>
        <v>74.386880233666602</v>
      </c>
    </row>
    <row r="30" spans="1:7" x14ac:dyDescent="0.3">
      <c r="A30">
        <v>1830</v>
      </c>
      <c r="B30" t="str">
        <v>Rooster Fighter</v>
      </c>
      <c r="C30">
        <v>0.71875</v>
      </c>
      <c r="D30">
        <v>66.6666666666666</v>
      </c>
      <c r="E30">
        <v>1.1151679999999999E-3</v>
      </c>
      <c r="F30">
        <v>7</v>
      </c>
      <c r="G30">
        <f t="shared" si="0"/>
        <v>74.386531834666599</v>
      </c>
    </row>
    <row r="31" spans="1:7" x14ac:dyDescent="0.3">
      <c r="A31">
        <v>1678</v>
      </c>
      <c r="B31" t="str">
        <v>The Invincible of the East</v>
      </c>
      <c r="C31">
        <v>0.71875</v>
      </c>
      <c r="D31">
        <v>50</v>
      </c>
      <c r="E31">
        <v>5.3003674000000001E-2</v>
      </c>
      <c r="F31">
        <v>8.1</v>
      </c>
      <c r="G31">
        <f t="shared" si="0"/>
        <v>58.871753674000004</v>
      </c>
    </row>
    <row r="32" spans="1:7" x14ac:dyDescent="0.3">
      <c r="A32">
        <v>2288</v>
      </c>
      <c r="B32" t="str">
        <v>The Fate Of The Slain Monster</v>
      </c>
      <c r="C32">
        <v>0.71875</v>
      </c>
      <c r="D32">
        <v>50</v>
      </c>
      <c r="E32">
        <v>5.1681196999999998E-2</v>
      </c>
      <c r="F32">
        <v>7</v>
      </c>
      <c r="G32">
        <f t="shared" si="0"/>
        <v>57.770431197000001</v>
      </c>
    </row>
    <row r="33" spans="1:7" x14ac:dyDescent="0.3">
      <c r="A33">
        <v>4191</v>
      </c>
      <c r="B33" t="str">
        <v>The Witch Controls Her Age and Magic With a Kiss (Toshi to Mahou wa Kiss Shidai)</v>
      </c>
      <c r="C33">
        <v>0.71875</v>
      </c>
      <c r="D33">
        <v>50</v>
      </c>
      <c r="E33">
        <v>3.0151812E-2</v>
      </c>
      <c r="F33">
        <v>7</v>
      </c>
      <c r="G33">
        <f t="shared" si="0"/>
        <v>57.748901812</v>
      </c>
    </row>
    <row r="34" spans="1:7" x14ac:dyDescent="0.3">
      <c r="A34">
        <v>1952</v>
      </c>
      <c r="B34" t="str">
        <v>Began With a Bang, I Relied on Killing Monsters to Lengthen My Life</v>
      </c>
      <c r="C34">
        <v>0.71875</v>
      </c>
      <c r="D34">
        <v>50</v>
      </c>
      <c r="E34">
        <v>2.2186307745662399E-2</v>
      </c>
      <c r="F34">
        <v>7</v>
      </c>
      <c r="G34">
        <f t="shared" si="0"/>
        <v>57.740936307745663</v>
      </c>
    </row>
    <row r="35" spans="1:7" x14ac:dyDescent="0.3">
      <c r="A35">
        <v>3554</v>
      </c>
      <c r="B35" t="str">
        <v>Cultivators In The City</v>
      </c>
      <c r="C35">
        <v>0.71875</v>
      </c>
      <c r="D35">
        <v>50</v>
      </c>
      <c r="E35">
        <v>1.7030343E-2</v>
      </c>
      <c r="F35">
        <v>7</v>
      </c>
      <c r="G35">
        <f t="shared" si="0"/>
        <v>57.735780343000002</v>
      </c>
    </row>
    <row r="36" spans="1:7" x14ac:dyDescent="0.3">
      <c r="A36">
        <v>6430</v>
      </c>
      <c r="B36" t="str">
        <v>Return From the World of Immortals</v>
      </c>
      <c r="C36">
        <v>0.71875</v>
      </c>
      <c r="D36">
        <v>50</v>
      </c>
      <c r="E36">
        <v>4.0218679999999996E-3</v>
      </c>
      <c r="F36">
        <v>7</v>
      </c>
      <c r="G36">
        <f t="shared" si="0"/>
        <v>57.722771868000002</v>
      </c>
    </row>
    <row r="37" spans="1:7" x14ac:dyDescent="0.3">
      <c r="A37">
        <v>7057</v>
      </c>
      <c r="B37" t="str">
        <v>Royal Agent</v>
      </c>
      <c r="C37">
        <v>0.71875</v>
      </c>
      <c r="D37">
        <v>50</v>
      </c>
      <c r="E37">
        <v>5.7064699999999997E-4</v>
      </c>
      <c r="F37">
        <v>7.9</v>
      </c>
      <c r="G37">
        <f t="shared" si="0"/>
        <v>58.619320647000002</v>
      </c>
    </row>
    <row r="38" spans="1:7" x14ac:dyDescent="0.3">
      <c r="A38">
        <v>3755</v>
      </c>
      <c r="B38" t="str">
        <v>Wang Gu Shen Wang</v>
      </c>
      <c r="C38">
        <v>0.71875</v>
      </c>
      <c r="D38">
        <v>33.3333333333333</v>
      </c>
      <c r="E38">
        <v>6.4609081999999998E-2</v>
      </c>
      <c r="F38">
        <v>7.9</v>
      </c>
      <c r="G38">
        <f t="shared" si="0"/>
        <v>42.016692415333296</v>
      </c>
    </row>
    <row r="39" spans="1:7" x14ac:dyDescent="0.3">
      <c r="A39">
        <v>463</v>
      </c>
      <c r="B39" t="str">
        <v>A Quirky Girl Is Inviting Me to Bed</v>
      </c>
      <c r="C39">
        <v>0.71875</v>
      </c>
      <c r="D39">
        <v>33.3333333333333</v>
      </c>
      <c r="E39">
        <v>1.867992E-3</v>
      </c>
      <c r="F39">
        <v>7.78</v>
      </c>
      <c r="G39">
        <f t="shared" si="0"/>
        <v>41.833951325333302</v>
      </c>
    </row>
    <row r="40" spans="1:7" x14ac:dyDescent="0.3">
      <c r="A40">
        <v>2982</v>
      </c>
      <c r="B40" t="str">
        <v>Morning Glow is Golden: The IDOLM@STER</v>
      </c>
      <c r="C40">
        <v>0.71875</v>
      </c>
      <c r="D40">
        <v>16.6666666666666</v>
      </c>
      <c r="E40">
        <v>0.15111441665602199</v>
      </c>
      <c r="F40">
        <v>7</v>
      </c>
      <c r="G40">
        <f t="shared" si="0"/>
        <v>24.536531083322622</v>
      </c>
    </row>
    <row r="41" spans="1:7" x14ac:dyDescent="0.3">
      <c r="A41">
        <v>3621</v>
      </c>
      <c r="B41" t="str">
        <v>Osananajimi ga Zettai ni Makenai Love Comedy</v>
      </c>
      <c r="C41">
        <v>0.71875</v>
      </c>
      <c r="D41">
        <v>16.6666666666666</v>
      </c>
      <c r="E41">
        <v>3.0664184517029101E-2</v>
      </c>
      <c r="F41">
        <v>7</v>
      </c>
      <c r="G41">
        <f t="shared" si="0"/>
        <v>24.416080851183629</v>
      </c>
    </row>
    <row r="42" spans="1:7" x14ac:dyDescent="0.3">
      <c r="A42">
        <v>3136</v>
      </c>
      <c r="B42" t="str">
        <v>My Dead Boyfriend Came Back as a High School Girl</v>
      </c>
      <c r="C42">
        <v>0.71875</v>
      </c>
      <c r="D42">
        <v>16.6666666666666</v>
      </c>
      <c r="E42">
        <v>9.5488090000000001E-3</v>
      </c>
      <c r="F42">
        <v>7.22</v>
      </c>
      <c r="G42">
        <f t="shared" si="0"/>
        <v>24.614965475666601</v>
      </c>
    </row>
    <row r="43" spans="1:7" x14ac:dyDescent="0.3">
      <c r="A43">
        <v>6244</v>
      </c>
      <c r="B43" t="str">
        <v>Bakana Shinigami</v>
      </c>
      <c r="C43">
        <v>0.71875</v>
      </c>
      <c r="D43">
        <v>16.6666666666666</v>
      </c>
      <c r="E43">
        <v>2.8493099999999999E-3</v>
      </c>
      <c r="F43">
        <v>7.23</v>
      </c>
      <c r="G43">
        <f t="shared" si="0"/>
        <v>24.618265976666599</v>
      </c>
    </row>
    <row r="44" spans="1:7" x14ac:dyDescent="0.3">
      <c r="A44">
        <v>4940</v>
      </c>
      <c r="B44" t="str">
        <v>Dracula Yakin!</v>
      </c>
      <c r="C44">
        <v>0.71875</v>
      </c>
      <c r="D44">
        <v>16.6666666666666</v>
      </c>
      <c r="E44">
        <v>2.4393380000000001E-3</v>
      </c>
      <c r="F44">
        <v>7</v>
      </c>
      <c r="G44">
        <f t="shared" si="0"/>
        <v>24.387856004666599</v>
      </c>
    </row>
    <row r="45" spans="1:7" x14ac:dyDescent="0.3">
      <c r="A45">
        <v>8408</v>
      </c>
      <c r="B45" t="str">
        <v>Half &amp; Half</v>
      </c>
      <c r="C45">
        <v>0.71875</v>
      </c>
      <c r="D45">
        <v>16.6666666666666</v>
      </c>
      <c r="E45">
        <v>6.5060499999999996E-4</v>
      </c>
      <c r="F45">
        <v>8</v>
      </c>
      <c r="G45">
        <f t="shared" si="0"/>
        <v>25.386067271666601</v>
      </c>
    </row>
    <row r="46" spans="1:7" x14ac:dyDescent="0.3">
      <c r="A46">
        <v>5138</v>
      </c>
      <c r="B46" t="str">
        <v>It Was Soo Hot After All</v>
      </c>
      <c r="C46">
        <v>0.71875</v>
      </c>
      <c r="D46">
        <v>0</v>
      </c>
      <c r="E46">
        <v>3.9457132722567401E-2</v>
      </c>
      <c r="F46">
        <v>7</v>
      </c>
      <c r="G46">
        <f t="shared" si="0"/>
        <v>7.7582071327225677</v>
      </c>
    </row>
    <row r="47" spans="1:7" x14ac:dyDescent="0.3">
      <c r="A47">
        <v>5278</v>
      </c>
      <c r="B47" t="str">
        <v>Sayonara Miniskirt</v>
      </c>
      <c r="C47">
        <v>0.71875</v>
      </c>
      <c r="D47">
        <v>0</v>
      </c>
      <c r="E47">
        <v>1.01193932182829E-2</v>
      </c>
      <c r="F47">
        <v>7.23</v>
      </c>
      <c r="G47">
        <f t="shared" si="0"/>
        <v>7.9588693932182837</v>
      </c>
    </row>
    <row r="48" spans="1:7" x14ac:dyDescent="0.3">
      <c r="A48">
        <v>5922</v>
      </c>
      <c r="B48" t="str">
        <v>A Man and a Woman Who Hate Obligatory Chocolates</v>
      </c>
      <c r="C48">
        <v>0.71875</v>
      </c>
      <c r="D48">
        <v>0</v>
      </c>
      <c r="E48">
        <v>7.812121E-3</v>
      </c>
      <c r="F48">
        <v>8.01</v>
      </c>
      <c r="G48">
        <f t="shared" si="0"/>
        <v>8.7365621210000004</v>
      </c>
    </row>
    <row r="49" spans="1:7" x14ac:dyDescent="0.3">
      <c r="A49">
        <v>3597</v>
      </c>
      <c r="B49" t="str">
        <v>I Donâ€™t Know If Amatsuka Hijiri Is A Boy Or A Girl!</v>
      </c>
      <c r="C49">
        <v>0.71875</v>
      </c>
      <c r="D49">
        <v>0</v>
      </c>
      <c r="E49">
        <v>2.019454E-3</v>
      </c>
      <c r="F49">
        <v>7</v>
      </c>
      <c r="G49">
        <f t="shared" si="0"/>
        <v>7.720769454</v>
      </c>
    </row>
    <row r="50" spans="1:7" x14ac:dyDescent="0.3">
      <c r="A50">
        <v>3093</v>
      </c>
      <c r="B50" t="str">
        <v>Angelica ni Utau</v>
      </c>
      <c r="C50">
        <v>0.71875</v>
      </c>
      <c r="D50">
        <v>0</v>
      </c>
      <c r="E50">
        <v>9.7865600000000006E-4</v>
      </c>
      <c r="F50">
        <v>7</v>
      </c>
      <c r="G50">
        <f t="shared" si="0"/>
        <v>7.719728656</v>
      </c>
    </row>
    <row r="51" spans="1:7" x14ac:dyDescent="0.3">
      <c r="A51">
        <v>4436</v>
      </c>
      <c r="B51" t="str">
        <v>Hundreds of Option for Becoming A God</v>
      </c>
      <c r="C51">
        <v>0.703125</v>
      </c>
      <c r="D51">
        <v>100</v>
      </c>
      <c r="E51">
        <v>4.8365571000000003E-2</v>
      </c>
      <c r="F51">
        <v>7</v>
      </c>
      <c r="G51">
        <f t="shared" si="0"/>
        <v>107.75149057100001</v>
      </c>
    </row>
    <row r="52" spans="1:7" x14ac:dyDescent="0.3">
      <c r="A52">
        <v>363</v>
      </c>
      <c r="B52" t="str">
        <v>Tales of Demons and Gods</v>
      </c>
      <c r="C52">
        <v>0.703125</v>
      </c>
      <c r="D52">
        <v>83.3333333333333</v>
      </c>
      <c r="E52">
        <v>4.6844160000000003E-3</v>
      </c>
      <c r="F52">
        <v>8.65</v>
      </c>
      <c r="G52">
        <f t="shared" si="0"/>
        <v>92.691142749333309</v>
      </c>
    </row>
    <row r="53" spans="1:7" x14ac:dyDescent="0.3">
      <c r="A53">
        <v>4791</v>
      </c>
      <c r="B53" t="str">
        <v>One Thousand Live Broadcast Big Local Tyrant</v>
      </c>
      <c r="C53">
        <v>0.703125</v>
      </c>
      <c r="D53">
        <v>66.6666666666666</v>
      </c>
      <c r="E53">
        <v>2.3057894821849601E-2</v>
      </c>
      <c r="F53">
        <v>7</v>
      </c>
      <c r="G53">
        <f t="shared" si="0"/>
        <v>74.392849561488447</v>
      </c>
    </row>
    <row r="54" spans="1:7" x14ac:dyDescent="0.3">
      <c r="A54">
        <v>861</v>
      </c>
      <c r="B54" t="str">
        <v>Isekai Tensei de Kenja ni Natte Boukensha Seikatsu</v>
      </c>
      <c r="C54">
        <v>0.703125</v>
      </c>
      <c r="D54">
        <v>66.6666666666666</v>
      </c>
      <c r="E54">
        <v>1.177563E-3</v>
      </c>
      <c r="F54">
        <v>7</v>
      </c>
      <c r="G54">
        <f t="shared" si="0"/>
        <v>74.370969229666599</v>
      </c>
    </row>
    <row r="55" spans="1:7" x14ac:dyDescent="0.3">
      <c r="A55">
        <v>1957</v>
      </c>
      <c r="B55" t="str">
        <v>Level 1 Player</v>
      </c>
      <c r="C55">
        <v>0.703125</v>
      </c>
      <c r="D55">
        <v>66.6666666666666</v>
      </c>
      <c r="E55">
        <v>1.124192E-3</v>
      </c>
      <c r="F55">
        <v>7.8</v>
      </c>
      <c r="G55">
        <f t="shared" si="0"/>
        <v>75.170915858666604</v>
      </c>
    </row>
    <row r="56" spans="1:7" x14ac:dyDescent="0.3">
      <c r="A56">
        <v>4099</v>
      </c>
      <c r="B56" t="str">
        <v>Onepunchman Saitama vs God</v>
      </c>
      <c r="C56">
        <v>0.703125</v>
      </c>
      <c r="D56">
        <v>66.6666666666666</v>
      </c>
      <c r="E56">
        <v>8.8868499999999995E-4</v>
      </c>
      <c r="F56">
        <v>8.8000000000000007</v>
      </c>
      <c r="G56">
        <f t="shared" si="0"/>
        <v>76.170680351666604</v>
      </c>
    </row>
    <row r="57" spans="1:7" x14ac:dyDescent="0.3">
      <c r="A57">
        <v>7570</v>
      </c>
      <c r="B57" t="str">
        <v>Mugen Sekai no Amadeus</v>
      </c>
      <c r="C57">
        <v>0.703125</v>
      </c>
      <c r="D57">
        <v>50</v>
      </c>
      <c r="E57">
        <v>3.5844015E-2</v>
      </c>
      <c r="F57">
        <v>7</v>
      </c>
      <c r="G57">
        <f t="shared" si="0"/>
        <v>57.738969015000002</v>
      </c>
    </row>
    <row r="58" spans="1:7" x14ac:dyDescent="0.3">
      <c r="A58">
        <v>644</v>
      </c>
      <c r="B58" t="str">
        <v>Ore no Ie ga Maryoku Spot datta Ken â€“ Sundeiru dake de Sekai Saikyou</v>
      </c>
      <c r="C58">
        <v>0.703125</v>
      </c>
      <c r="D58">
        <v>50</v>
      </c>
      <c r="E58">
        <v>2.92432377588734E-2</v>
      </c>
      <c r="F58">
        <v>7.25</v>
      </c>
      <c r="G58">
        <f t="shared" si="0"/>
        <v>57.982368237758877</v>
      </c>
    </row>
    <row r="59" spans="1:7" x14ac:dyDescent="0.3">
      <c r="A59">
        <v>7604</v>
      </c>
      <c r="B59" t="str">
        <v>Kino no Tabi: The Beautiful World</v>
      </c>
      <c r="C59">
        <v>0.703125</v>
      </c>
      <c r="D59">
        <v>50</v>
      </c>
      <c r="E59">
        <v>2.7472986000000001E-2</v>
      </c>
      <c r="F59">
        <v>7.74</v>
      </c>
      <c r="G59">
        <f t="shared" si="0"/>
        <v>58.470597986000001</v>
      </c>
    </row>
    <row r="60" spans="1:7" x14ac:dyDescent="0.3">
      <c r="A60">
        <v>2880</v>
      </c>
      <c r="B60" t="str">
        <v>HiGH &amp; LOW: THE WORST Housen Gakuen Nikki</v>
      </c>
      <c r="C60">
        <v>0.703125</v>
      </c>
      <c r="D60">
        <v>50</v>
      </c>
      <c r="E60">
        <v>7.8101159999999998E-3</v>
      </c>
      <c r="F60">
        <v>7.11</v>
      </c>
      <c r="G60">
        <f t="shared" si="0"/>
        <v>57.820935116000001</v>
      </c>
    </row>
    <row r="61" spans="1:7" x14ac:dyDescent="0.3">
      <c r="A61">
        <v>4460</v>
      </c>
      <c r="B61" t="str">
        <v>Yakusai no Moushigo to Seijo no Meikyuu</v>
      </c>
      <c r="C61">
        <v>0.703125</v>
      </c>
      <c r="D61">
        <v>50</v>
      </c>
      <c r="E61">
        <v>4.6472789999999998E-3</v>
      </c>
      <c r="F61">
        <v>7</v>
      </c>
      <c r="G61">
        <f t="shared" si="0"/>
        <v>57.707772278999997</v>
      </c>
    </row>
    <row r="62" spans="1:7" x14ac:dyDescent="0.3">
      <c r="A62">
        <v>2393</v>
      </c>
      <c r="B62" t="str">
        <v>Jibaku Shounen Hanako-kun</v>
      </c>
      <c r="C62">
        <v>0.703125</v>
      </c>
      <c r="D62">
        <v>33.3333333333333</v>
      </c>
      <c r="E62">
        <v>3.0301695E-2</v>
      </c>
      <c r="F62">
        <v>7.98</v>
      </c>
      <c r="G62">
        <f t="shared" si="0"/>
        <v>42.046760028333296</v>
      </c>
    </row>
    <row r="63" spans="1:7" x14ac:dyDescent="0.3">
      <c r="A63">
        <v>4095</v>
      </c>
      <c r="B63" t="str">
        <v>Otomege no Mobu de Sura Nain da ga</v>
      </c>
      <c r="C63">
        <v>0.703125</v>
      </c>
      <c r="D63">
        <v>33.3333333333333</v>
      </c>
      <c r="E63">
        <v>2.2953178092392501E-2</v>
      </c>
      <c r="F63">
        <v>7</v>
      </c>
      <c r="G63">
        <f t="shared" si="0"/>
        <v>41.059411511425694</v>
      </c>
    </row>
    <row r="64" spans="1:7" x14ac:dyDescent="0.3">
      <c r="A64">
        <v>8149</v>
      </c>
      <c r="B64" t="str">
        <v>Flying Witch</v>
      </c>
      <c r="C64">
        <v>0.703125</v>
      </c>
      <c r="D64">
        <v>33.3333333333333</v>
      </c>
      <c r="E64">
        <v>1.7234025496315201E-2</v>
      </c>
      <c r="F64">
        <v>7.71</v>
      </c>
      <c r="G64">
        <f t="shared" si="0"/>
        <v>41.763692358829616</v>
      </c>
    </row>
    <row r="65" spans="1:7" x14ac:dyDescent="0.3">
      <c r="A65">
        <v>7581</v>
      </c>
      <c r="B65" t="str">
        <v>Shinyaku MÃ¤rchent</v>
      </c>
      <c r="C65">
        <v>0.703125</v>
      </c>
      <c r="D65">
        <v>33.3333333333333</v>
      </c>
      <c r="E65">
        <v>7.5823410000000003E-3</v>
      </c>
      <c r="F65">
        <v>7.13</v>
      </c>
      <c r="G65">
        <f t="shared" si="0"/>
        <v>41.174040674333305</v>
      </c>
    </row>
    <row r="66" spans="1:7" x14ac:dyDescent="0.3">
      <c r="A66">
        <v>7964</v>
      </c>
      <c r="B66" t="str">
        <v>Kenja Chan Wa Satottenai!</v>
      </c>
      <c r="C66">
        <v>0.703125</v>
      </c>
      <c r="D66">
        <v>33.3333333333333</v>
      </c>
      <c r="E66">
        <v>2.8871249999999999E-3</v>
      </c>
      <c r="F66">
        <v>7.3</v>
      </c>
      <c r="G66">
        <f t="shared" si="0"/>
        <v>41.339345458333298</v>
      </c>
    </row>
    <row r="67" spans="1:7" x14ac:dyDescent="0.3">
      <c r="A67">
        <v>1958</v>
      </c>
      <c r="B67" t="str">
        <v>Nigoru Hitomi de Nani wo Negau â€“ Highserk Senki</v>
      </c>
      <c r="C67">
        <v>0.703125</v>
      </c>
      <c r="D67">
        <v>33.3333333333333</v>
      </c>
      <c r="E67">
        <v>1.933263E-3</v>
      </c>
      <c r="F67">
        <v>7</v>
      </c>
      <c r="G67">
        <f t="shared" ref="G67:G102" si="1">SUM(C67:F67)</f>
        <v>41.038391596333298</v>
      </c>
    </row>
    <row r="68" spans="1:7" x14ac:dyDescent="0.3">
      <c r="A68">
        <v>2206</v>
      </c>
      <c r="B68" t="str">
        <v>Kurai Anoko to Shitai koto</v>
      </c>
      <c r="C68">
        <v>0.703125</v>
      </c>
      <c r="D68">
        <v>33.3333333333333</v>
      </c>
      <c r="E68">
        <v>1.3957660000000001E-3</v>
      </c>
      <c r="F68">
        <v>7</v>
      </c>
      <c r="G68">
        <f t="shared" si="1"/>
        <v>41.037854099333302</v>
      </c>
    </row>
    <row r="69" spans="1:7" x14ac:dyDescent="0.3">
      <c r="A69">
        <v>3602</v>
      </c>
      <c r="B69" t="str">
        <v>Neko no Youna Nanika</v>
      </c>
      <c r="C69">
        <v>0.703125</v>
      </c>
      <c r="D69">
        <v>16.6666666666666</v>
      </c>
      <c r="E69">
        <v>3.9029062000000003E-2</v>
      </c>
      <c r="F69">
        <v>7</v>
      </c>
      <c r="G69">
        <f t="shared" si="1"/>
        <v>24.408820728666601</v>
      </c>
    </row>
    <row r="70" spans="1:7" x14ac:dyDescent="0.3">
      <c r="A70">
        <v>3340</v>
      </c>
      <c r="B70" t="str">
        <v>Okaeri Alice</v>
      </c>
      <c r="C70">
        <v>0.703125</v>
      </c>
      <c r="D70">
        <v>16.6666666666666</v>
      </c>
      <c r="E70">
        <v>3.0301695E-2</v>
      </c>
      <c r="F70">
        <v>7</v>
      </c>
      <c r="G70">
        <f t="shared" si="1"/>
        <v>24.400093361666599</v>
      </c>
    </row>
    <row r="71" spans="1:7" x14ac:dyDescent="0.3">
      <c r="A71">
        <v>1251</v>
      </c>
      <c r="B71" t="str">
        <v>Majo Taisen</v>
      </c>
      <c r="C71">
        <v>0.703125</v>
      </c>
      <c r="D71">
        <v>16.6666666666666</v>
      </c>
      <c r="E71">
        <v>2.7720193000000001E-2</v>
      </c>
      <c r="F71">
        <v>7.99</v>
      </c>
      <c r="G71">
        <f t="shared" si="1"/>
        <v>25.387511859666603</v>
      </c>
    </row>
    <row r="72" spans="1:7" x14ac:dyDescent="0.3">
      <c r="A72">
        <v>5766</v>
      </c>
      <c r="B72" t="str">
        <v>This Crossdressing Boyâ€™s Reflection Gave Him Away</v>
      </c>
      <c r="C72">
        <v>0.703125</v>
      </c>
      <c r="D72">
        <v>16.6666666666666</v>
      </c>
      <c r="E72">
        <v>2.1392985950442301E-2</v>
      </c>
      <c r="F72">
        <v>7</v>
      </c>
      <c r="G72">
        <f t="shared" si="1"/>
        <v>24.391184652617042</v>
      </c>
    </row>
    <row r="73" spans="1:7" x14ac:dyDescent="0.3">
      <c r="A73">
        <v>6943</v>
      </c>
      <c r="B73" t="str">
        <v>Mayuri-chan Who Quickly Gives Up</v>
      </c>
      <c r="C73">
        <v>0.703125</v>
      </c>
      <c r="D73">
        <v>16.6666666666666</v>
      </c>
      <c r="E73">
        <v>2.0448841168678501E-2</v>
      </c>
      <c r="F73">
        <v>7.9</v>
      </c>
      <c r="G73">
        <f t="shared" si="1"/>
        <v>25.290240507835279</v>
      </c>
    </row>
    <row r="74" spans="1:7" x14ac:dyDescent="0.3">
      <c r="A74">
        <v>1747</v>
      </c>
      <c r="B74" t="str">
        <v>Onnanoko wa Otoko no Tame no Kisekae Ningyouja Nenda yo</v>
      </c>
      <c r="C74">
        <v>0.703125</v>
      </c>
      <c r="D74">
        <v>16.6666666666666</v>
      </c>
      <c r="E74">
        <v>1.6755271340359899E-2</v>
      </c>
      <c r="F74">
        <v>7</v>
      </c>
      <c r="G74">
        <f t="shared" si="1"/>
        <v>24.386546938006962</v>
      </c>
    </row>
    <row r="75" spans="1:7" x14ac:dyDescent="0.3">
      <c r="A75">
        <v>5272</v>
      </c>
      <c r="B75" t="str">
        <v>Hatsukoi Maze</v>
      </c>
      <c r="C75">
        <v>0.703125</v>
      </c>
      <c r="D75">
        <v>16.6666666666666</v>
      </c>
      <c r="E75">
        <v>1.4542193673796E-2</v>
      </c>
      <c r="F75">
        <v>7.31</v>
      </c>
      <c r="G75">
        <f t="shared" si="1"/>
        <v>24.694333860340397</v>
      </c>
    </row>
    <row r="76" spans="1:7" x14ac:dyDescent="0.3">
      <c r="A76">
        <v>5531</v>
      </c>
      <c r="B76" t="str">
        <v>I Brought Home a Succubus who Failed to Find a Job</v>
      </c>
      <c r="C76">
        <v>0.703125</v>
      </c>
      <c r="D76">
        <v>16.6666666666666</v>
      </c>
      <c r="E76">
        <v>1.1903427492359101E-2</v>
      </c>
      <c r="F76">
        <v>7</v>
      </c>
      <c r="G76">
        <f t="shared" si="1"/>
        <v>24.38169509415896</v>
      </c>
    </row>
    <row r="77" spans="1:7" x14ac:dyDescent="0.3">
      <c r="A77">
        <v>2546</v>
      </c>
      <c r="B77" t="str">
        <v>Out (Mizuta Makoto)</v>
      </c>
      <c r="C77">
        <v>0.703125</v>
      </c>
      <c r="D77">
        <v>16.6666666666666</v>
      </c>
      <c r="E77">
        <v>1.1574820596630999E-2</v>
      </c>
      <c r="F77">
        <v>7.33</v>
      </c>
      <c r="G77">
        <f t="shared" si="1"/>
        <v>24.711366487263234</v>
      </c>
    </row>
    <row r="78" spans="1:7" x14ac:dyDescent="0.3">
      <c r="A78">
        <v>7121</v>
      </c>
      <c r="B78" t="str">
        <v>Yuizaki-san wa Nageru!</v>
      </c>
      <c r="C78">
        <v>0.703125</v>
      </c>
      <c r="D78">
        <v>16.6666666666666</v>
      </c>
      <c r="E78">
        <v>1.0242657836067801E-2</v>
      </c>
      <c r="F78">
        <v>6.49</v>
      </c>
      <c r="G78">
        <f t="shared" si="1"/>
        <v>23.870034324502669</v>
      </c>
    </row>
    <row r="79" spans="1:7" x14ac:dyDescent="0.3">
      <c r="A79">
        <v>6242</v>
      </c>
      <c r="B79" t="str">
        <v>I Want to Listen to xx</v>
      </c>
      <c r="C79">
        <v>0.703125</v>
      </c>
      <c r="D79">
        <v>16.6666666666666</v>
      </c>
      <c r="E79">
        <v>9.2893999999999997E-3</v>
      </c>
      <c r="F79">
        <v>0</v>
      </c>
      <c r="G79">
        <f t="shared" si="1"/>
        <v>17.3790810666666</v>
      </c>
    </row>
    <row r="80" spans="1:7" x14ac:dyDescent="0.3">
      <c r="A80">
        <v>8124</v>
      </c>
      <c r="B80" t="str">
        <v>Mahouka Koukou no Rettousei â€“ Kyuukousenhen</v>
      </c>
      <c r="C80">
        <v>0.703125</v>
      </c>
      <c r="D80">
        <v>16.6666666666666</v>
      </c>
      <c r="E80">
        <v>6.893883E-3</v>
      </c>
      <c r="F80">
        <v>8</v>
      </c>
      <c r="G80">
        <f t="shared" si="1"/>
        <v>25.3766855496666</v>
      </c>
    </row>
    <row r="81" spans="1:7" x14ac:dyDescent="0.3">
      <c r="A81">
        <v>6774</v>
      </c>
      <c r="B81" t="str">
        <v>Parasol Alliance</v>
      </c>
      <c r="C81">
        <v>0.703125</v>
      </c>
      <c r="D81">
        <v>16.6666666666666</v>
      </c>
      <c r="E81">
        <v>3.8195E-3</v>
      </c>
      <c r="F81">
        <v>8</v>
      </c>
      <c r="G81">
        <f t="shared" si="1"/>
        <v>25.373611166666599</v>
      </c>
    </row>
    <row r="82" spans="1:7" x14ac:dyDescent="0.3">
      <c r="A82">
        <v>7697</v>
      </c>
      <c r="B82" t="str">
        <v>Satoko to Nada</v>
      </c>
      <c r="C82">
        <v>0.703125</v>
      </c>
      <c r="D82">
        <v>16.6666666666666</v>
      </c>
      <c r="E82">
        <v>1.7467380000000001E-3</v>
      </c>
      <c r="F82">
        <v>8</v>
      </c>
      <c r="G82">
        <f t="shared" si="1"/>
        <v>25.371538404666602</v>
      </c>
    </row>
    <row r="83" spans="1:7" x14ac:dyDescent="0.3">
      <c r="A83">
        <v>3746</v>
      </c>
      <c r="B83" t="str">
        <v>Shirogane x Kaguya â€“ Telework</v>
      </c>
      <c r="C83">
        <v>0.703125</v>
      </c>
      <c r="D83">
        <v>0</v>
      </c>
      <c r="E83">
        <v>0.127850182883155</v>
      </c>
      <c r="F83">
        <v>7</v>
      </c>
      <c r="G83">
        <f t="shared" si="1"/>
        <v>7.8309751828831553</v>
      </c>
    </row>
    <row r="84" spans="1:7" x14ac:dyDescent="0.3">
      <c r="A84">
        <v>5581</v>
      </c>
      <c r="B84" t="str">
        <v>Tsurikomachi</v>
      </c>
      <c r="C84">
        <v>0.703125</v>
      </c>
      <c r="D84">
        <v>0</v>
      </c>
      <c r="E84">
        <v>2.3507770000000001E-2</v>
      </c>
      <c r="F84">
        <v>7</v>
      </c>
      <c r="G84">
        <f t="shared" si="1"/>
        <v>7.7266327700000001</v>
      </c>
    </row>
    <row r="85" spans="1:7" x14ac:dyDescent="0.3">
      <c r="A85">
        <v>5342</v>
      </c>
      <c r="B85" t="str">
        <v>Karesen Joshikousei to Tokikake Ojisan</v>
      </c>
      <c r="C85">
        <v>0.703125</v>
      </c>
      <c r="D85">
        <v>0</v>
      </c>
      <c r="E85">
        <v>1.6602153075573101E-2</v>
      </c>
      <c r="F85">
        <v>7.2</v>
      </c>
      <c r="G85">
        <f t="shared" si="1"/>
        <v>7.9197271530755735</v>
      </c>
    </row>
    <row r="86" spans="1:7" x14ac:dyDescent="0.3">
      <c r="A86">
        <v>3386</v>
      </c>
      <c r="B86" t="str">
        <v>The Boy Who Gets Cuter and Cuter</v>
      </c>
      <c r="C86">
        <v>0.703125</v>
      </c>
      <c r="D86">
        <v>0</v>
      </c>
      <c r="E86">
        <v>1.4012093E-2</v>
      </c>
      <c r="F86">
        <v>7</v>
      </c>
      <c r="G86">
        <f t="shared" si="1"/>
        <v>7.7171370929999998</v>
      </c>
    </row>
    <row r="87" spans="1:7" x14ac:dyDescent="0.3">
      <c r="A87">
        <v>6365</v>
      </c>
      <c r="B87" t="str">
        <v>The Wolf Lordâ€™s Lady</v>
      </c>
      <c r="C87">
        <v>0.703125</v>
      </c>
      <c r="D87">
        <v>0</v>
      </c>
      <c r="E87">
        <v>1.2602100303700301E-2</v>
      </c>
      <c r="F87">
        <v>7.12</v>
      </c>
      <c r="G87">
        <f t="shared" si="1"/>
        <v>7.8357271003037008</v>
      </c>
    </row>
    <row r="88" spans="1:7" x14ac:dyDescent="0.3">
      <c r="A88">
        <v>6363</v>
      </c>
      <c r="B88" t="str">
        <v>Itsuka, Tanshoku no Sora no Shita</v>
      </c>
      <c r="C88">
        <v>0.703125</v>
      </c>
      <c r="D88">
        <v>0</v>
      </c>
      <c r="E88">
        <v>4.8579369999999997E-3</v>
      </c>
      <c r="F88">
        <v>6</v>
      </c>
      <c r="G88">
        <f t="shared" si="1"/>
        <v>6.7079829369999997</v>
      </c>
    </row>
    <row r="89" spans="1:7" x14ac:dyDescent="0.3">
      <c r="A89">
        <v>5617</v>
      </c>
      <c r="B89" t="str">
        <v>The Female Teacher Who Fight Back</v>
      </c>
      <c r="C89">
        <v>0.703125</v>
      </c>
      <c r="D89">
        <v>0</v>
      </c>
      <c r="E89">
        <v>3.8374709999999999E-3</v>
      </c>
      <c r="F89">
        <v>7</v>
      </c>
      <c r="G89">
        <f t="shared" si="1"/>
        <v>7.7069624709999998</v>
      </c>
    </row>
    <row r="90" spans="1:7" x14ac:dyDescent="0.3">
      <c r="A90">
        <v>5150</v>
      </c>
      <c r="B90" t="str">
        <v>Vicious Luck</v>
      </c>
      <c r="C90">
        <v>0.703125</v>
      </c>
      <c r="D90">
        <v>0</v>
      </c>
      <c r="E90">
        <v>1.2097500000000001E-3</v>
      </c>
      <c r="F90">
        <v>7</v>
      </c>
      <c r="G90">
        <f t="shared" si="1"/>
        <v>7.7043347500000001</v>
      </c>
    </row>
    <row r="91" spans="1:7" x14ac:dyDescent="0.3">
      <c r="A91">
        <v>237</v>
      </c>
      <c r="B91" t="str">
        <v>The Dungeon Master</v>
      </c>
      <c r="C91">
        <v>0.6875</v>
      </c>
      <c r="D91">
        <v>100</v>
      </c>
      <c r="E91">
        <v>7.4682767999999997E-2</v>
      </c>
      <c r="F91">
        <v>7.8</v>
      </c>
      <c r="G91">
        <f t="shared" si="1"/>
        <v>108.562182768</v>
      </c>
    </row>
    <row r="92" spans="1:7" x14ac:dyDescent="0.3">
      <c r="A92">
        <v>5141</v>
      </c>
      <c r="B92" t="str">
        <v>Battle Through The Heavens: Return Of The Beasts</v>
      </c>
      <c r="C92">
        <v>0.6875</v>
      </c>
      <c r="D92">
        <v>83.3333333333333</v>
      </c>
      <c r="E92">
        <v>2.00069386306507E-2</v>
      </c>
      <c r="F92">
        <v>7.5</v>
      </c>
      <c r="G92">
        <f t="shared" si="1"/>
        <v>91.540840271963944</v>
      </c>
    </row>
    <row r="93" spans="1:7" x14ac:dyDescent="0.3">
      <c r="A93">
        <v>2268</v>
      </c>
      <c r="B93" t="str">
        <v>The Great Sage Of Humanity</v>
      </c>
      <c r="C93">
        <v>0.6875</v>
      </c>
      <c r="D93">
        <v>66.6666666666666</v>
      </c>
      <c r="E93">
        <v>2.9889069266558099E-2</v>
      </c>
      <c r="F93">
        <v>7</v>
      </c>
      <c r="G93">
        <f t="shared" si="1"/>
        <v>74.38405573593316</v>
      </c>
    </row>
    <row r="94" spans="1:7" x14ac:dyDescent="0.3">
      <c r="A94">
        <v>2127</v>
      </c>
      <c r="B94" t="str">
        <v>Fairy, You have a Bad Omen!</v>
      </c>
      <c r="C94">
        <v>0.6875</v>
      </c>
      <c r="D94">
        <v>66.6666666666666</v>
      </c>
      <c r="E94">
        <v>2.3535869893636801E-2</v>
      </c>
      <c r="F94">
        <v>7</v>
      </c>
      <c r="G94">
        <f t="shared" si="1"/>
        <v>74.377702536560236</v>
      </c>
    </row>
    <row r="95" spans="1:7" x14ac:dyDescent="0.3">
      <c r="A95">
        <v>6487</v>
      </c>
      <c r="B95" t="str">
        <v>Legend of Wuquan</v>
      </c>
      <c r="C95">
        <v>0.6875</v>
      </c>
      <c r="D95">
        <v>66.6666666666666</v>
      </c>
      <c r="E95">
        <v>1.7747668090269501E-2</v>
      </c>
      <c r="F95">
        <v>7.1</v>
      </c>
      <c r="G95">
        <f t="shared" si="1"/>
        <v>74.47191433475686</v>
      </c>
    </row>
    <row r="96" spans="1:7" x14ac:dyDescent="0.3">
      <c r="A96">
        <v>104</v>
      </c>
      <c r="B96" t="str">
        <v>Monster Pet Evolution</v>
      </c>
      <c r="C96">
        <v>0.6875</v>
      </c>
      <c r="D96">
        <v>66.6666666666666</v>
      </c>
      <c r="E96">
        <v>1.50878034687021E-2</v>
      </c>
      <c r="F96">
        <v>7</v>
      </c>
      <c r="G96">
        <f t="shared" si="1"/>
        <v>74.369254470135303</v>
      </c>
    </row>
    <row r="97" spans="1:105" x14ac:dyDescent="0.3">
      <c r="A97">
        <v>345</v>
      </c>
      <c r="B97" t="str">
        <v>Regression of the Close Combat Mage</v>
      </c>
      <c r="C97">
        <v>0.6875</v>
      </c>
      <c r="D97">
        <v>66.6666666666666</v>
      </c>
      <c r="E97">
        <v>5.4094E-3</v>
      </c>
      <c r="F97">
        <v>7</v>
      </c>
      <c r="G97">
        <f t="shared" si="1"/>
        <v>74.359576066666605</v>
      </c>
    </row>
    <row r="98" spans="1:105" x14ac:dyDescent="0.3">
      <c r="A98">
        <v>7265</v>
      </c>
      <c r="B98" t="str">
        <v>Kagamigami</v>
      </c>
      <c r="C98">
        <v>0.6875</v>
      </c>
      <c r="D98">
        <v>66.6666666666666</v>
      </c>
      <c r="E98">
        <v>3.6480229999999998E-3</v>
      </c>
      <c r="F98">
        <v>6.8</v>
      </c>
      <c r="G98">
        <f t="shared" si="1"/>
        <v>74.157814689666594</v>
      </c>
    </row>
    <row r="99" spans="1:105" x14ac:dyDescent="0.3">
      <c r="A99">
        <v>1615</v>
      </c>
      <c r="B99" t="str">
        <v>Bad Ending Maker</v>
      </c>
      <c r="C99">
        <v>0.6875</v>
      </c>
      <c r="D99">
        <v>66.6666666666666</v>
      </c>
      <c r="E99">
        <v>3.1676059999999999E-3</v>
      </c>
      <c r="F99">
        <v>7</v>
      </c>
      <c r="G99">
        <f t="shared" si="1"/>
        <v>74.357334272666606</v>
      </c>
    </row>
    <row r="100" spans="1:105" x14ac:dyDescent="0.3">
      <c r="A100">
        <v>143</v>
      </c>
      <c r="B100" t="str">
        <v>I Became The King by Scavenging</v>
      </c>
      <c r="C100">
        <v>0.6875</v>
      </c>
      <c r="D100">
        <v>66.6666666666666</v>
      </c>
      <c r="E100">
        <v>2.386076E-3</v>
      </c>
      <c r="F100">
        <v>7.2</v>
      </c>
      <c r="G100">
        <f t="shared" si="1"/>
        <v>74.556552742666597</v>
      </c>
    </row>
    <row r="101" spans="1:105" x14ac:dyDescent="0.3">
      <c r="A101">
        <v>2368</v>
      </c>
      <c r="B101" t="str">
        <v>Kyokutou Chimeratica</v>
      </c>
      <c r="C101">
        <v>0.6875</v>
      </c>
      <c r="D101">
        <v>66.6666666666666</v>
      </c>
      <c r="E101">
        <v>6.5933300000000001E-4</v>
      </c>
      <c r="F101">
        <v>7</v>
      </c>
      <c r="G101">
        <f>SUM(C101:F101)</f>
        <v>74.354825999666602</v>
      </c>
    </row>
    <row r="102" spans="1:105" x14ac:dyDescent="0.3">
      <c r="A102" s="2" t="s">
        <v>169</v>
      </c>
      <c r="B102" s="2"/>
      <c r="C102">
        <f>SUM(C2:C101)</f>
        <v>71.65625</v>
      </c>
      <c r="D102">
        <f t="shared" ref="D102:G102" si="2">SUM(D2:D101)</f>
        <v>3633.333333333328</v>
      </c>
      <c r="E102">
        <f t="shared" si="2"/>
        <v>1.8755702105903682</v>
      </c>
      <c r="F102">
        <f t="shared" si="2"/>
        <v>713.56000000000006</v>
      </c>
      <c r="G102">
        <f>SUM(G2:G101)</f>
        <v>4420.4251535439225</v>
      </c>
      <c r="N102" s="3"/>
    </row>
    <row r="103" spans="1:105" x14ac:dyDescent="0.3">
      <c r="A103" s="9"/>
      <c r="B103" s="9"/>
      <c r="P103" s="4"/>
      <c r="Q103" s="4"/>
    </row>
    <row r="104" spans="1:105" x14ac:dyDescent="0.3">
      <c r="P104" s="4"/>
      <c r="Q104" s="4"/>
    </row>
    <row r="105" spans="1:105" x14ac:dyDescent="0.3">
      <c r="A105" s="2" t="s">
        <v>171</v>
      </c>
      <c r="B105" s="2"/>
      <c r="C105" s="2"/>
    </row>
    <row r="106" spans="1:105" x14ac:dyDescent="0.3">
      <c r="C106" cm="1">
        <f t="array" ref="C106:CX106">TRANSPOSE('CONTENT FILTER BASE'!A2:A101)</f>
        <v>3952</v>
      </c>
      <c r="D106">
        <v>3759</v>
      </c>
      <c r="E106">
        <v>7002</v>
      </c>
      <c r="F106">
        <v>6475</v>
      </c>
      <c r="G106">
        <v>4302</v>
      </c>
      <c r="H106">
        <v>7879</v>
      </c>
      <c r="I106">
        <v>4385</v>
      </c>
      <c r="J106">
        <v>3575</v>
      </c>
      <c r="K106">
        <v>7173</v>
      </c>
      <c r="L106">
        <v>5336</v>
      </c>
      <c r="M106">
        <v>8294</v>
      </c>
      <c r="N106">
        <v>4767</v>
      </c>
      <c r="O106">
        <v>5208</v>
      </c>
      <c r="P106">
        <v>1745</v>
      </c>
      <c r="Q106">
        <v>7012</v>
      </c>
      <c r="R106">
        <v>5250</v>
      </c>
      <c r="S106">
        <v>1857</v>
      </c>
      <c r="T106">
        <v>4275</v>
      </c>
      <c r="U106">
        <v>6067</v>
      </c>
      <c r="V106">
        <v>5859</v>
      </c>
      <c r="W106">
        <v>3219</v>
      </c>
      <c r="X106">
        <v>5434</v>
      </c>
      <c r="Y106">
        <v>7019</v>
      </c>
      <c r="Z106">
        <v>768</v>
      </c>
      <c r="AA106">
        <v>4521</v>
      </c>
      <c r="AB106">
        <v>5636</v>
      </c>
      <c r="AC106">
        <v>1284</v>
      </c>
      <c r="AD106">
        <v>82</v>
      </c>
      <c r="AE106">
        <v>1830</v>
      </c>
      <c r="AF106">
        <v>1678</v>
      </c>
      <c r="AG106">
        <v>2288</v>
      </c>
      <c r="AH106">
        <v>4191</v>
      </c>
      <c r="AI106">
        <v>1952</v>
      </c>
      <c r="AJ106">
        <v>3554</v>
      </c>
      <c r="AK106">
        <v>6430</v>
      </c>
      <c r="AL106">
        <v>7057</v>
      </c>
      <c r="AM106">
        <v>3755</v>
      </c>
      <c r="AN106">
        <v>463</v>
      </c>
      <c r="AO106">
        <v>2982</v>
      </c>
      <c r="AP106">
        <v>3621</v>
      </c>
      <c r="AQ106">
        <v>3136</v>
      </c>
      <c r="AR106">
        <v>6244</v>
      </c>
      <c r="AS106">
        <v>4940</v>
      </c>
      <c r="AT106">
        <v>8408</v>
      </c>
      <c r="AU106">
        <v>5138</v>
      </c>
      <c r="AV106">
        <v>5278</v>
      </c>
      <c r="AW106">
        <v>5922</v>
      </c>
      <c r="AX106">
        <v>3597</v>
      </c>
      <c r="AY106">
        <v>3093</v>
      </c>
      <c r="AZ106">
        <v>4436</v>
      </c>
      <c r="BA106">
        <v>363</v>
      </c>
      <c r="BB106">
        <v>4791</v>
      </c>
      <c r="BC106">
        <v>861</v>
      </c>
      <c r="BD106">
        <v>1957</v>
      </c>
      <c r="BE106">
        <v>4099</v>
      </c>
      <c r="BF106">
        <v>7570</v>
      </c>
      <c r="BG106">
        <v>644</v>
      </c>
      <c r="BH106">
        <v>7604</v>
      </c>
      <c r="BI106">
        <v>2880</v>
      </c>
      <c r="BJ106">
        <v>4460</v>
      </c>
      <c r="BK106">
        <v>2393</v>
      </c>
      <c r="BL106">
        <v>4095</v>
      </c>
      <c r="BM106">
        <v>8149</v>
      </c>
      <c r="BN106">
        <v>7581</v>
      </c>
      <c r="BO106">
        <v>7964</v>
      </c>
      <c r="BP106">
        <v>1958</v>
      </c>
      <c r="BQ106">
        <v>2206</v>
      </c>
      <c r="BR106">
        <v>3602</v>
      </c>
      <c r="BS106">
        <v>3340</v>
      </c>
      <c r="BT106">
        <v>1251</v>
      </c>
      <c r="BU106">
        <v>5766</v>
      </c>
      <c r="BV106">
        <v>6943</v>
      </c>
      <c r="BW106">
        <v>1747</v>
      </c>
      <c r="BX106">
        <v>5272</v>
      </c>
      <c r="BY106">
        <v>5531</v>
      </c>
      <c r="BZ106">
        <v>2546</v>
      </c>
      <c r="CA106">
        <v>7121</v>
      </c>
      <c r="CB106">
        <v>6242</v>
      </c>
      <c r="CC106">
        <v>8124</v>
      </c>
      <c r="CD106">
        <v>6774</v>
      </c>
      <c r="CE106">
        <v>7697</v>
      </c>
      <c r="CF106">
        <v>3746</v>
      </c>
      <c r="CG106">
        <v>5581</v>
      </c>
      <c r="CH106">
        <v>5342</v>
      </c>
      <c r="CI106">
        <v>3386</v>
      </c>
      <c r="CJ106">
        <v>6365</v>
      </c>
      <c r="CK106">
        <v>6363</v>
      </c>
      <c r="CL106">
        <v>5617</v>
      </c>
      <c r="CM106">
        <v>5150</v>
      </c>
      <c r="CN106">
        <v>237</v>
      </c>
      <c r="CO106">
        <v>5141</v>
      </c>
      <c r="CP106">
        <v>2268</v>
      </c>
      <c r="CQ106">
        <v>2127</v>
      </c>
      <c r="CR106">
        <v>6487</v>
      </c>
      <c r="CS106">
        <v>104</v>
      </c>
      <c r="CT106">
        <v>345</v>
      </c>
      <c r="CU106">
        <v>7265</v>
      </c>
      <c r="CV106">
        <v>1615</v>
      </c>
      <c r="CW106">
        <v>143</v>
      </c>
      <c r="CX106">
        <v>2368</v>
      </c>
      <c r="CY106" s="10" t="s">
        <v>169</v>
      </c>
      <c r="CZ106" s="11" t="s">
        <v>172</v>
      </c>
      <c r="DA106" s="12" t="s">
        <v>170</v>
      </c>
    </row>
    <row r="107" spans="1:105" x14ac:dyDescent="0.3">
      <c r="B107" cm="1">
        <f t="array" ref="B107:B206">A2:A101</f>
        <v>3952</v>
      </c>
      <c r="C107">
        <f>C2/G2</f>
        <v>1.3518878094770866E-2</v>
      </c>
    </row>
    <row r="108" spans="1:105" x14ac:dyDescent="0.3">
      <c r="B108">
        <v>3759</v>
      </c>
    </row>
    <row r="109" spans="1:105" x14ac:dyDescent="0.3">
      <c r="B109">
        <v>7002</v>
      </c>
    </row>
    <row r="110" spans="1:105" x14ac:dyDescent="0.3">
      <c r="B110">
        <v>6475</v>
      </c>
    </row>
    <row r="111" spans="1:105" x14ac:dyDescent="0.3">
      <c r="B111">
        <v>4302</v>
      </c>
    </row>
    <row r="112" spans="1:105" x14ac:dyDescent="0.3">
      <c r="B112">
        <v>7879</v>
      </c>
    </row>
    <row r="113" spans="2:2" x14ac:dyDescent="0.3">
      <c r="B113">
        <v>4385</v>
      </c>
    </row>
    <row r="114" spans="2:2" x14ac:dyDescent="0.3">
      <c r="B114">
        <v>3575</v>
      </c>
    </row>
    <row r="115" spans="2:2" x14ac:dyDescent="0.3">
      <c r="B115">
        <v>7173</v>
      </c>
    </row>
    <row r="116" spans="2:2" x14ac:dyDescent="0.3">
      <c r="B116">
        <v>5336</v>
      </c>
    </row>
    <row r="117" spans="2:2" x14ac:dyDescent="0.3">
      <c r="B117">
        <v>8294</v>
      </c>
    </row>
    <row r="118" spans="2:2" x14ac:dyDescent="0.3">
      <c r="B118">
        <v>4767</v>
      </c>
    </row>
    <row r="119" spans="2:2" x14ac:dyDescent="0.3">
      <c r="B119">
        <v>5208</v>
      </c>
    </row>
    <row r="120" spans="2:2" x14ac:dyDescent="0.3">
      <c r="B120">
        <v>1745</v>
      </c>
    </row>
    <row r="121" spans="2:2" x14ac:dyDescent="0.3">
      <c r="B121">
        <v>7012</v>
      </c>
    </row>
    <row r="122" spans="2:2" x14ac:dyDescent="0.3">
      <c r="B122">
        <v>5250</v>
      </c>
    </row>
    <row r="123" spans="2:2" x14ac:dyDescent="0.3">
      <c r="B123">
        <v>1857</v>
      </c>
    </row>
    <row r="124" spans="2:2" x14ac:dyDescent="0.3">
      <c r="B124">
        <v>4275</v>
      </c>
    </row>
    <row r="125" spans="2:2" x14ac:dyDescent="0.3">
      <c r="B125">
        <v>6067</v>
      </c>
    </row>
    <row r="126" spans="2:2" x14ac:dyDescent="0.3">
      <c r="B126">
        <v>5859</v>
      </c>
    </row>
    <row r="127" spans="2:2" x14ac:dyDescent="0.3">
      <c r="B127">
        <v>3219</v>
      </c>
    </row>
    <row r="128" spans="2:2" x14ac:dyDescent="0.3">
      <c r="B128">
        <v>5434</v>
      </c>
    </row>
    <row r="129" spans="2:2" x14ac:dyDescent="0.3">
      <c r="B129">
        <v>7019</v>
      </c>
    </row>
    <row r="130" spans="2:2" x14ac:dyDescent="0.3">
      <c r="B130">
        <v>768</v>
      </c>
    </row>
    <row r="131" spans="2:2" x14ac:dyDescent="0.3">
      <c r="B131">
        <v>4521</v>
      </c>
    </row>
    <row r="132" spans="2:2" x14ac:dyDescent="0.3">
      <c r="B132">
        <v>5636</v>
      </c>
    </row>
    <row r="133" spans="2:2" x14ac:dyDescent="0.3">
      <c r="B133">
        <v>1284</v>
      </c>
    </row>
    <row r="134" spans="2:2" x14ac:dyDescent="0.3">
      <c r="B134">
        <v>82</v>
      </c>
    </row>
    <row r="135" spans="2:2" x14ac:dyDescent="0.3">
      <c r="B135">
        <v>1830</v>
      </c>
    </row>
    <row r="136" spans="2:2" x14ac:dyDescent="0.3">
      <c r="B136">
        <v>1678</v>
      </c>
    </row>
    <row r="137" spans="2:2" x14ac:dyDescent="0.3">
      <c r="B137">
        <v>2288</v>
      </c>
    </row>
    <row r="138" spans="2:2" x14ac:dyDescent="0.3">
      <c r="B138">
        <v>4191</v>
      </c>
    </row>
    <row r="139" spans="2:2" x14ac:dyDescent="0.3">
      <c r="B139">
        <v>1952</v>
      </c>
    </row>
    <row r="140" spans="2:2" x14ac:dyDescent="0.3">
      <c r="B140">
        <v>3554</v>
      </c>
    </row>
    <row r="141" spans="2:2" x14ac:dyDescent="0.3">
      <c r="B141">
        <v>6430</v>
      </c>
    </row>
    <row r="142" spans="2:2" x14ac:dyDescent="0.3">
      <c r="B142">
        <v>7057</v>
      </c>
    </row>
    <row r="143" spans="2:2" x14ac:dyDescent="0.3">
      <c r="B143">
        <v>3755</v>
      </c>
    </row>
    <row r="144" spans="2:2" x14ac:dyDescent="0.3">
      <c r="B144">
        <v>463</v>
      </c>
    </row>
    <row r="145" spans="2:2" x14ac:dyDescent="0.3">
      <c r="B145">
        <v>2982</v>
      </c>
    </row>
    <row r="146" spans="2:2" x14ac:dyDescent="0.3">
      <c r="B146">
        <v>3621</v>
      </c>
    </row>
    <row r="147" spans="2:2" x14ac:dyDescent="0.3">
      <c r="B147">
        <v>3136</v>
      </c>
    </row>
    <row r="148" spans="2:2" x14ac:dyDescent="0.3">
      <c r="B148">
        <v>6244</v>
      </c>
    </row>
    <row r="149" spans="2:2" x14ac:dyDescent="0.3">
      <c r="B149">
        <v>4940</v>
      </c>
    </row>
    <row r="150" spans="2:2" x14ac:dyDescent="0.3">
      <c r="B150">
        <v>8408</v>
      </c>
    </row>
    <row r="151" spans="2:2" x14ac:dyDescent="0.3">
      <c r="B151">
        <v>5138</v>
      </c>
    </row>
    <row r="152" spans="2:2" x14ac:dyDescent="0.3">
      <c r="B152">
        <v>5278</v>
      </c>
    </row>
    <row r="153" spans="2:2" x14ac:dyDescent="0.3">
      <c r="B153">
        <v>5922</v>
      </c>
    </row>
    <row r="154" spans="2:2" x14ac:dyDescent="0.3">
      <c r="B154">
        <v>3597</v>
      </c>
    </row>
    <row r="155" spans="2:2" x14ac:dyDescent="0.3">
      <c r="B155">
        <v>3093</v>
      </c>
    </row>
    <row r="156" spans="2:2" x14ac:dyDescent="0.3">
      <c r="B156">
        <v>4436</v>
      </c>
    </row>
    <row r="157" spans="2:2" x14ac:dyDescent="0.3">
      <c r="B157">
        <v>363</v>
      </c>
    </row>
    <row r="158" spans="2:2" x14ac:dyDescent="0.3">
      <c r="B158">
        <v>4791</v>
      </c>
    </row>
    <row r="159" spans="2:2" x14ac:dyDescent="0.3">
      <c r="B159">
        <v>861</v>
      </c>
    </row>
    <row r="160" spans="2:2" x14ac:dyDescent="0.3">
      <c r="B160">
        <v>1957</v>
      </c>
    </row>
    <row r="161" spans="2:2" x14ac:dyDescent="0.3">
      <c r="B161">
        <v>4099</v>
      </c>
    </row>
    <row r="162" spans="2:2" x14ac:dyDescent="0.3">
      <c r="B162">
        <v>7570</v>
      </c>
    </row>
    <row r="163" spans="2:2" x14ac:dyDescent="0.3">
      <c r="B163">
        <v>644</v>
      </c>
    </row>
    <row r="164" spans="2:2" x14ac:dyDescent="0.3">
      <c r="B164">
        <v>7604</v>
      </c>
    </row>
    <row r="165" spans="2:2" x14ac:dyDescent="0.3">
      <c r="B165">
        <v>2880</v>
      </c>
    </row>
    <row r="166" spans="2:2" x14ac:dyDescent="0.3">
      <c r="B166">
        <v>4460</v>
      </c>
    </row>
    <row r="167" spans="2:2" x14ac:dyDescent="0.3">
      <c r="B167">
        <v>2393</v>
      </c>
    </row>
    <row r="168" spans="2:2" x14ac:dyDescent="0.3">
      <c r="B168">
        <v>4095</v>
      </c>
    </row>
    <row r="169" spans="2:2" x14ac:dyDescent="0.3">
      <c r="B169">
        <v>8149</v>
      </c>
    </row>
    <row r="170" spans="2:2" x14ac:dyDescent="0.3">
      <c r="B170">
        <v>7581</v>
      </c>
    </row>
    <row r="171" spans="2:2" x14ac:dyDescent="0.3">
      <c r="B171">
        <v>7964</v>
      </c>
    </row>
    <row r="172" spans="2:2" x14ac:dyDescent="0.3">
      <c r="B172">
        <v>1958</v>
      </c>
    </row>
    <row r="173" spans="2:2" x14ac:dyDescent="0.3">
      <c r="B173">
        <v>2206</v>
      </c>
    </row>
    <row r="174" spans="2:2" x14ac:dyDescent="0.3">
      <c r="B174">
        <v>3602</v>
      </c>
    </row>
    <row r="175" spans="2:2" x14ac:dyDescent="0.3">
      <c r="B175">
        <v>3340</v>
      </c>
    </row>
    <row r="176" spans="2:2" x14ac:dyDescent="0.3">
      <c r="B176">
        <v>1251</v>
      </c>
    </row>
    <row r="177" spans="2:2" x14ac:dyDescent="0.3">
      <c r="B177">
        <v>5766</v>
      </c>
    </row>
    <row r="178" spans="2:2" x14ac:dyDescent="0.3">
      <c r="B178">
        <v>6943</v>
      </c>
    </row>
    <row r="179" spans="2:2" x14ac:dyDescent="0.3">
      <c r="B179">
        <v>1747</v>
      </c>
    </row>
    <row r="180" spans="2:2" x14ac:dyDescent="0.3">
      <c r="B180">
        <v>5272</v>
      </c>
    </row>
    <row r="181" spans="2:2" x14ac:dyDescent="0.3">
      <c r="B181">
        <v>5531</v>
      </c>
    </row>
    <row r="182" spans="2:2" x14ac:dyDescent="0.3">
      <c r="B182">
        <v>2546</v>
      </c>
    </row>
    <row r="183" spans="2:2" x14ac:dyDescent="0.3">
      <c r="B183">
        <v>7121</v>
      </c>
    </row>
    <row r="184" spans="2:2" x14ac:dyDescent="0.3">
      <c r="B184">
        <v>6242</v>
      </c>
    </row>
    <row r="185" spans="2:2" x14ac:dyDescent="0.3">
      <c r="B185">
        <v>8124</v>
      </c>
    </row>
    <row r="186" spans="2:2" x14ac:dyDescent="0.3">
      <c r="B186">
        <v>6774</v>
      </c>
    </row>
    <row r="187" spans="2:2" x14ac:dyDescent="0.3">
      <c r="B187">
        <v>7697</v>
      </c>
    </row>
    <row r="188" spans="2:2" x14ac:dyDescent="0.3">
      <c r="B188">
        <v>3746</v>
      </c>
    </row>
    <row r="189" spans="2:2" x14ac:dyDescent="0.3">
      <c r="B189">
        <v>5581</v>
      </c>
    </row>
    <row r="190" spans="2:2" x14ac:dyDescent="0.3">
      <c r="B190">
        <v>5342</v>
      </c>
    </row>
    <row r="191" spans="2:2" x14ac:dyDescent="0.3">
      <c r="B191">
        <v>3386</v>
      </c>
    </row>
    <row r="192" spans="2:2" x14ac:dyDescent="0.3">
      <c r="B192">
        <v>6365</v>
      </c>
    </row>
    <row r="193" spans="2:2" x14ac:dyDescent="0.3">
      <c r="B193">
        <v>6363</v>
      </c>
    </row>
    <row r="194" spans="2:2" x14ac:dyDescent="0.3">
      <c r="B194">
        <v>5617</v>
      </c>
    </row>
    <row r="195" spans="2:2" x14ac:dyDescent="0.3">
      <c r="B195">
        <v>5150</v>
      </c>
    </row>
    <row r="196" spans="2:2" x14ac:dyDescent="0.3">
      <c r="B196">
        <v>237</v>
      </c>
    </row>
    <row r="197" spans="2:2" x14ac:dyDescent="0.3">
      <c r="B197">
        <v>5141</v>
      </c>
    </row>
    <row r="198" spans="2:2" x14ac:dyDescent="0.3">
      <c r="B198">
        <v>2268</v>
      </c>
    </row>
    <row r="199" spans="2:2" x14ac:dyDescent="0.3">
      <c r="B199">
        <v>2127</v>
      </c>
    </row>
    <row r="200" spans="2:2" x14ac:dyDescent="0.3">
      <c r="B200">
        <v>6487</v>
      </c>
    </row>
    <row r="201" spans="2:2" x14ac:dyDescent="0.3">
      <c r="B201">
        <v>104</v>
      </c>
    </row>
    <row r="202" spans="2:2" x14ac:dyDescent="0.3">
      <c r="B202">
        <v>345</v>
      </c>
    </row>
    <row r="203" spans="2:2" x14ac:dyDescent="0.3">
      <c r="B203">
        <v>7265</v>
      </c>
    </row>
    <row r="204" spans="2:2" x14ac:dyDescent="0.3">
      <c r="B204">
        <v>1615</v>
      </c>
    </row>
    <row r="205" spans="2:2" x14ac:dyDescent="0.3">
      <c r="B205">
        <v>143</v>
      </c>
    </row>
    <row r="206" spans="2:2" x14ac:dyDescent="0.3">
      <c r="B206">
        <v>2368</v>
      </c>
    </row>
  </sheetData>
  <mergeCells count="3">
    <mergeCell ref="A102:B102"/>
    <mergeCell ref="P103:Q104"/>
    <mergeCell ref="A105:C10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37C3-A720-4B3E-8441-3D9A6B062257}">
  <dimension ref="A1:I101"/>
  <sheetViews>
    <sheetView workbookViewId="0">
      <selection activeCell="G2" sqref="G2"/>
    </sheetView>
  </sheetViews>
  <sheetFormatPr defaultRowHeight="14.4" x14ac:dyDescent="0.3"/>
  <cols>
    <col min="1" max="1" width="3.33203125" bestFit="1" customWidth="1"/>
    <col min="2" max="2" width="5" bestFit="1" customWidth="1"/>
    <col min="3" max="3" width="71.88671875" bestFit="1" customWidth="1"/>
    <col min="9" max="9" width="11.44140625" bestFit="1" customWidth="1"/>
  </cols>
  <sheetData>
    <row r="1" spans="1:9" x14ac:dyDescent="0.3">
      <c r="A1" t="s">
        <v>148</v>
      </c>
      <c r="B1" t="s">
        <v>155</v>
      </c>
      <c r="C1" t="s">
        <v>154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168</v>
      </c>
    </row>
    <row r="2" spans="1:9" x14ac:dyDescent="0.3">
      <c r="A2">
        <v>1</v>
      </c>
      <c r="B2" cm="1">
        <f t="array" ref="B2:C101">'CONTENT FILTER BASE'!A2:B101</f>
        <v>3952</v>
      </c>
      <c r="C2" t="str">
        <v>When I Was Reincarnated in Another World, I Was a Heroine and He Was a Hero</v>
      </c>
      <c r="D2" cm="1">
        <f t="array" ref="D2:D101">'CONTENT FILTER BASE'!G2:G101</f>
        <v>1</v>
      </c>
      <c r="E2" cm="1">
        <f t="array" ref="E2:E101">MOORA!S2:S101</f>
        <v>43</v>
      </c>
      <c r="F2" cm="1">
        <f t="array" ref="F2:F101">COPRAS!W2:W101</f>
        <v>47</v>
      </c>
      <c r="G2" cm="1">
        <f t="array" ref="G2:G101">VIKOR!AG2:AG101</f>
        <v>2</v>
      </c>
      <c r="H2" cm="1">
        <f t="array" ref="H2:H101">TOPSIS!T2:T101</f>
        <v>44</v>
      </c>
      <c r="I2" cm="1">
        <f t="array" ref="I2:I101">'Fuzzy TOPSIS'!T2:T101</f>
        <v>38</v>
      </c>
    </row>
    <row r="3" spans="1:9" x14ac:dyDescent="0.3">
      <c r="A3">
        <v>2</v>
      </c>
      <c r="B3">
        <v>3759</v>
      </c>
      <c r="C3" t="str">
        <v>A Shitty Hero Manga</v>
      </c>
      <c r="D3">
        <v>2</v>
      </c>
      <c r="E3">
        <v>57</v>
      </c>
      <c r="F3">
        <v>58</v>
      </c>
      <c r="G3">
        <v>3</v>
      </c>
      <c r="H3">
        <v>50</v>
      </c>
      <c r="I3">
        <v>50</v>
      </c>
    </row>
    <row r="4" spans="1:9" x14ac:dyDescent="0.3">
      <c r="A4">
        <v>3</v>
      </c>
      <c r="B4">
        <v>7002</v>
      </c>
      <c r="C4" t="str">
        <v>37 Year Old Kindaichi Hajime Case Files</v>
      </c>
      <c r="D4">
        <v>3</v>
      </c>
      <c r="E4">
        <v>6</v>
      </c>
      <c r="F4">
        <v>5</v>
      </c>
      <c r="G4">
        <v>1</v>
      </c>
      <c r="H4">
        <v>98</v>
      </c>
      <c r="I4">
        <v>11</v>
      </c>
    </row>
    <row r="5" spans="1:9" x14ac:dyDescent="0.3">
      <c r="A5">
        <v>4</v>
      </c>
      <c r="B5">
        <v>6475</v>
      </c>
      <c r="C5" t="str">
        <v>Weakest Little Monster</v>
      </c>
      <c r="D5">
        <v>4</v>
      </c>
      <c r="E5">
        <v>25</v>
      </c>
      <c r="F5">
        <v>24</v>
      </c>
      <c r="G5">
        <v>4</v>
      </c>
      <c r="H5">
        <v>76</v>
      </c>
      <c r="I5">
        <v>25</v>
      </c>
    </row>
    <row r="6" spans="1:9" x14ac:dyDescent="0.3">
      <c r="A6">
        <v>5</v>
      </c>
      <c r="B6">
        <v>4302</v>
      </c>
      <c r="C6" t="str">
        <v>Kikaku Hazure no Eiyuu ni Sodaterareta, Joushiki Hazure no Mahou Kenshi</v>
      </c>
      <c r="D6">
        <v>5</v>
      </c>
      <c r="E6">
        <v>46</v>
      </c>
      <c r="F6">
        <v>53</v>
      </c>
      <c r="G6">
        <v>5</v>
      </c>
      <c r="H6">
        <v>29</v>
      </c>
      <c r="I6">
        <v>30</v>
      </c>
    </row>
    <row r="7" spans="1:9" x14ac:dyDescent="0.3">
      <c r="A7">
        <v>6</v>
      </c>
      <c r="B7">
        <v>7879</v>
      </c>
      <c r="C7" t="str">
        <v>Ghost Blade</v>
      </c>
      <c r="D7">
        <v>6</v>
      </c>
      <c r="E7">
        <v>80</v>
      </c>
      <c r="F7">
        <v>64</v>
      </c>
      <c r="G7">
        <v>27</v>
      </c>
      <c r="H7">
        <v>72</v>
      </c>
      <c r="I7">
        <v>99</v>
      </c>
    </row>
    <row r="8" spans="1:9" x14ac:dyDescent="0.3">
      <c r="A8">
        <v>7</v>
      </c>
      <c r="B8">
        <v>4385</v>
      </c>
      <c r="C8" t="str">
        <v>Fate Strange Fake</v>
      </c>
      <c r="D8">
        <v>7</v>
      </c>
      <c r="E8">
        <v>67</v>
      </c>
      <c r="F8">
        <v>73</v>
      </c>
      <c r="G8">
        <v>7</v>
      </c>
      <c r="H8">
        <v>17</v>
      </c>
      <c r="I8">
        <v>57</v>
      </c>
    </row>
    <row r="9" spans="1:9" x14ac:dyDescent="0.3">
      <c r="A9">
        <v>8</v>
      </c>
      <c r="B9">
        <v>3575</v>
      </c>
      <c r="C9" t="str">
        <v>Overly Straightforward Classmate</v>
      </c>
      <c r="D9">
        <v>8</v>
      </c>
      <c r="E9">
        <v>84</v>
      </c>
      <c r="F9">
        <v>84</v>
      </c>
      <c r="G9">
        <v>11</v>
      </c>
      <c r="H9">
        <v>27</v>
      </c>
      <c r="I9">
        <v>78</v>
      </c>
    </row>
    <row r="10" spans="1:9" x14ac:dyDescent="0.3">
      <c r="A10">
        <v>9</v>
      </c>
      <c r="B10">
        <v>7173</v>
      </c>
      <c r="C10" t="str">
        <v>Genocide Online</v>
      </c>
      <c r="D10">
        <v>9</v>
      </c>
      <c r="E10">
        <v>26</v>
      </c>
      <c r="F10">
        <v>25</v>
      </c>
      <c r="G10">
        <v>8</v>
      </c>
      <c r="H10">
        <v>75</v>
      </c>
      <c r="I10">
        <v>28</v>
      </c>
    </row>
    <row r="11" spans="1:9" x14ac:dyDescent="0.3">
      <c r="A11">
        <v>10</v>
      </c>
      <c r="B11">
        <v>5336</v>
      </c>
      <c r="C11" t="str">
        <v>Kawarimonono Kanojo ni Mousukoshi Dake Tsukiau Hanashi</v>
      </c>
      <c r="D11">
        <v>10</v>
      </c>
      <c r="E11">
        <v>62</v>
      </c>
      <c r="F11">
        <v>67</v>
      </c>
      <c r="G11">
        <v>15</v>
      </c>
      <c r="H11">
        <v>22</v>
      </c>
      <c r="I11">
        <v>55</v>
      </c>
    </row>
    <row r="12" spans="1:9" x14ac:dyDescent="0.3">
      <c r="A12">
        <v>11</v>
      </c>
      <c r="B12">
        <v>8294</v>
      </c>
      <c r="C12" t="str">
        <v>Baroque Night</v>
      </c>
      <c r="D12">
        <v>11</v>
      </c>
      <c r="E12">
        <v>73</v>
      </c>
      <c r="F12">
        <v>78</v>
      </c>
      <c r="G12">
        <v>16</v>
      </c>
      <c r="H12">
        <v>4</v>
      </c>
      <c r="I12">
        <v>65</v>
      </c>
    </row>
    <row r="13" spans="1:9" x14ac:dyDescent="0.3">
      <c r="A13">
        <v>12</v>
      </c>
      <c r="B13">
        <v>4767</v>
      </c>
      <c r="C13" t="str">
        <v>My Bestfriend Girlfriend</v>
      </c>
      <c r="D13">
        <v>12</v>
      </c>
      <c r="E13">
        <v>36</v>
      </c>
      <c r="F13">
        <v>32</v>
      </c>
      <c r="G13">
        <v>14</v>
      </c>
      <c r="H13">
        <v>88</v>
      </c>
      <c r="I13">
        <v>52</v>
      </c>
    </row>
    <row r="14" spans="1:9" x14ac:dyDescent="0.3">
      <c r="A14">
        <v>13</v>
      </c>
      <c r="B14">
        <v>5208</v>
      </c>
      <c r="C14" t="str">
        <v>Ore no Imouto ga Konna ni Kawaii Wake ga Nai â€“ Ayase IF</v>
      </c>
      <c r="D14">
        <v>13</v>
      </c>
      <c r="E14">
        <v>81</v>
      </c>
      <c r="F14">
        <v>82</v>
      </c>
      <c r="G14">
        <v>22</v>
      </c>
      <c r="H14">
        <v>36</v>
      </c>
      <c r="I14">
        <v>79</v>
      </c>
    </row>
    <row r="15" spans="1:9" x14ac:dyDescent="0.3">
      <c r="A15">
        <v>14</v>
      </c>
      <c r="B15">
        <v>1745</v>
      </c>
      <c r="C15" t="str">
        <v>Child of Light</v>
      </c>
      <c r="D15">
        <v>14</v>
      </c>
      <c r="E15">
        <v>7</v>
      </c>
      <c r="F15">
        <v>7</v>
      </c>
      <c r="G15">
        <v>6</v>
      </c>
      <c r="H15">
        <v>91</v>
      </c>
      <c r="I15">
        <v>5</v>
      </c>
    </row>
    <row r="16" spans="1:9" x14ac:dyDescent="0.3">
      <c r="A16">
        <v>15</v>
      </c>
      <c r="B16">
        <v>7012</v>
      </c>
      <c r="C16" t="str">
        <v>The Holy Knightâ€™s Dark Road</v>
      </c>
      <c r="D16">
        <v>15</v>
      </c>
      <c r="E16">
        <v>24</v>
      </c>
      <c r="F16">
        <v>30</v>
      </c>
      <c r="G16">
        <v>9</v>
      </c>
      <c r="H16">
        <v>8</v>
      </c>
      <c r="I16">
        <v>9</v>
      </c>
    </row>
    <row r="17" spans="1:9" x14ac:dyDescent="0.3">
      <c r="A17">
        <v>16</v>
      </c>
      <c r="B17">
        <v>5250</v>
      </c>
      <c r="C17" t="str">
        <v>Saikyou no Shokugyou wa Yuusha demo Kenja demo naku Kanteishi (Kari) rashii desu yo?</v>
      </c>
      <c r="D17">
        <v>16</v>
      </c>
      <c r="E17">
        <v>19</v>
      </c>
      <c r="F17">
        <v>21</v>
      </c>
      <c r="G17">
        <v>12</v>
      </c>
      <c r="H17">
        <v>57</v>
      </c>
      <c r="I17">
        <v>13</v>
      </c>
    </row>
    <row r="18" spans="1:9" x14ac:dyDescent="0.3">
      <c r="A18">
        <v>17</v>
      </c>
      <c r="B18">
        <v>1857</v>
      </c>
      <c r="C18" t="str">
        <v>Eiyuu Sagi â€“ Deshi ga Saikyou Dakaratte Shishou Made Tsuyoi to Omouna yo!?</v>
      </c>
      <c r="D18">
        <v>17</v>
      </c>
      <c r="E18">
        <v>47</v>
      </c>
      <c r="F18">
        <v>50</v>
      </c>
      <c r="G18">
        <v>20</v>
      </c>
      <c r="H18">
        <v>45</v>
      </c>
      <c r="I18">
        <v>44</v>
      </c>
    </row>
    <row r="19" spans="1:9" x14ac:dyDescent="0.3">
      <c r="A19">
        <v>18</v>
      </c>
      <c r="B19">
        <v>4275</v>
      </c>
      <c r="C19" t="str">
        <v>Alma (Shinji Mito)</v>
      </c>
      <c r="D19">
        <v>18</v>
      </c>
      <c r="E19">
        <v>65</v>
      </c>
      <c r="F19">
        <v>66</v>
      </c>
      <c r="G19">
        <v>28</v>
      </c>
      <c r="H19">
        <v>33</v>
      </c>
      <c r="I19">
        <v>59</v>
      </c>
    </row>
    <row r="20" spans="1:9" x14ac:dyDescent="0.3">
      <c r="A20">
        <v>19</v>
      </c>
      <c r="B20">
        <v>6067</v>
      </c>
      <c r="C20" t="str">
        <v>Pashiri na Boku to Koisuru Banchou-san</v>
      </c>
      <c r="D20">
        <v>19</v>
      </c>
      <c r="E20">
        <v>32</v>
      </c>
      <c r="F20">
        <v>31</v>
      </c>
      <c r="G20">
        <v>25</v>
      </c>
      <c r="H20">
        <v>86</v>
      </c>
      <c r="I20">
        <v>46</v>
      </c>
    </row>
    <row r="21" spans="1:9" x14ac:dyDescent="0.3">
      <c r="A21">
        <v>20</v>
      </c>
      <c r="B21">
        <v>5859</v>
      </c>
      <c r="C21" t="str">
        <v>Medusa-san Mitsumenaide</v>
      </c>
      <c r="D21">
        <v>20</v>
      </c>
      <c r="E21">
        <v>86</v>
      </c>
      <c r="F21">
        <v>89</v>
      </c>
      <c r="G21">
        <v>36</v>
      </c>
      <c r="H21">
        <v>12</v>
      </c>
      <c r="I21">
        <v>76</v>
      </c>
    </row>
    <row r="22" spans="1:9" x14ac:dyDescent="0.3">
      <c r="A22">
        <v>21</v>
      </c>
      <c r="B22">
        <v>3219</v>
      </c>
      <c r="C22" t="str">
        <v>The Sheep Princess in Wolfâ€™s Clothing</v>
      </c>
      <c r="D22">
        <v>21</v>
      </c>
      <c r="E22">
        <v>90</v>
      </c>
      <c r="F22">
        <v>93</v>
      </c>
      <c r="G22">
        <v>40</v>
      </c>
      <c r="H22">
        <v>7</v>
      </c>
      <c r="I22">
        <v>83</v>
      </c>
    </row>
    <row r="23" spans="1:9" x14ac:dyDescent="0.3">
      <c r="A23">
        <v>22</v>
      </c>
      <c r="B23">
        <v>5434</v>
      </c>
      <c r="C23" t="str">
        <v>Yandere x Stalker</v>
      </c>
      <c r="D23">
        <v>22</v>
      </c>
      <c r="E23">
        <v>63</v>
      </c>
      <c r="F23">
        <v>60</v>
      </c>
      <c r="G23">
        <v>37</v>
      </c>
      <c r="H23">
        <v>77</v>
      </c>
      <c r="I23">
        <v>82</v>
      </c>
    </row>
    <row r="24" spans="1:9" x14ac:dyDescent="0.3">
      <c r="A24">
        <v>23</v>
      </c>
      <c r="B24">
        <v>7019</v>
      </c>
      <c r="C24" t="str">
        <v>Tokushu Seiheki Kyoushitsu e Youkoso</v>
      </c>
      <c r="D24">
        <v>23</v>
      </c>
      <c r="E24">
        <v>77</v>
      </c>
      <c r="F24">
        <v>70</v>
      </c>
      <c r="G24">
        <v>43</v>
      </c>
      <c r="H24">
        <v>65</v>
      </c>
      <c r="I24">
        <v>88</v>
      </c>
    </row>
    <row r="25" spans="1:9" x14ac:dyDescent="0.3">
      <c r="A25">
        <v>24</v>
      </c>
      <c r="B25">
        <v>768</v>
      </c>
      <c r="C25" t="str">
        <v>Kusuriya no Hitorigoto</v>
      </c>
      <c r="D25">
        <v>24</v>
      </c>
      <c r="E25">
        <v>94</v>
      </c>
      <c r="F25">
        <v>94</v>
      </c>
      <c r="G25">
        <v>41</v>
      </c>
      <c r="H25">
        <v>10</v>
      </c>
      <c r="I25">
        <v>86</v>
      </c>
    </row>
    <row r="26" spans="1:9" x14ac:dyDescent="0.3">
      <c r="A26">
        <v>25</v>
      </c>
      <c r="B26">
        <v>4521</v>
      </c>
      <c r="C26" t="str">
        <v>Ankoku Kishi no Ore desu Ga Saikyou no Seikishi wo Mezashimasu</v>
      </c>
      <c r="D26">
        <v>25</v>
      </c>
      <c r="E26">
        <v>5</v>
      </c>
      <c r="F26">
        <v>6</v>
      </c>
      <c r="G26">
        <v>10</v>
      </c>
      <c r="H26">
        <v>93</v>
      </c>
      <c r="I26">
        <v>3</v>
      </c>
    </row>
    <row r="27" spans="1:9" x14ac:dyDescent="0.3">
      <c r="A27">
        <v>26</v>
      </c>
      <c r="B27">
        <v>5636</v>
      </c>
      <c r="C27" t="str">
        <v>Seven Knights: Alkaid</v>
      </c>
      <c r="D27">
        <v>26</v>
      </c>
      <c r="E27">
        <v>13</v>
      </c>
      <c r="F27">
        <v>14</v>
      </c>
      <c r="G27">
        <v>19</v>
      </c>
      <c r="H27">
        <v>59</v>
      </c>
      <c r="I27">
        <v>10</v>
      </c>
    </row>
    <row r="28" spans="1:9" x14ac:dyDescent="0.3">
      <c r="A28">
        <v>27</v>
      </c>
      <c r="B28">
        <v>1284</v>
      </c>
      <c r="C28" t="str">
        <v>The Breaker Eternal Force</v>
      </c>
      <c r="D28">
        <v>27</v>
      </c>
      <c r="E28">
        <v>14</v>
      </c>
      <c r="F28">
        <v>15</v>
      </c>
      <c r="G28">
        <v>21</v>
      </c>
      <c r="H28">
        <v>67</v>
      </c>
      <c r="I28">
        <v>12</v>
      </c>
    </row>
    <row r="29" spans="1:9" x14ac:dyDescent="0.3">
      <c r="A29">
        <v>28</v>
      </c>
      <c r="B29">
        <v>82</v>
      </c>
      <c r="C29" t="str">
        <v>The Demon Prince Goes to the Academy</v>
      </c>
      <c r="D29">
        <v>28</v>
      </c>
      <c r="E29">
        <v>39</v>
      </c>
      <c r="F29">
        <v>46</v>
      </c>
      <c r="G29">
        <v>31</v>
      </c>
      <c r="H29">
        <v>16</v>
      </c>
      <c r="I29">
        <v>31</v>
      </c>
    </row>
    <row r="30" spans="1:9" x14ac:dyDescent="0.3">
      <c r="A30">
        <v>29</v>
      </c>
      <c r="B30">
        <v>1830</v>
      </c>
      <c r="C30" t="str">
        <v>Rooster Fighter</v>
      </c>
      <c r="D30">
        <v>29</v>
      </c>
      <c r="E30">
        <v>41</v>
      </c>
      <c r="F30">
        <v>48</v>
      </c>
      <c r="G30">
        <v>32</v>
      </c>
      <c r="H30">
        <v>9</v>
      </c>
      <c r="I30">
        <v>32</v>
      </c>
    </row>
    <row r="31" spans="1:9" x14ac:dyDescent="0.3">
      <c r="A31">
        <v>30</v>
      </c>
      <c r="B31">
        <v>1678</v>
      </c>
      <c r="C31" t="str">
        <v>The Invincible of the East</v>
      </c>
      <c r="D31">
        <v>30</v>
      </c>
      <c r="E31">
        <v>8</v>
      </c>
      <c r="F31">
        <v>9</v>
      </c>
      <c r="G31">
        <v>17</v>
      </c>
      <c r="H31">
        <v>95</v>
      </c>
      <c r="I31">
        <v>8</v>
      </c>
    </row>
    <row r="32" spans="1:9" x14ac:dyDescent="0.3">
      <c r="A32">
        <v>31</v>
      </c>
      <c r="B32">
        <v>2288</v>
      </c>
      <c r="C32" t="str">
        <v>The Fate Of The Slain Monster</v>
      </c>
      <c r="D32">
        <v>31</v>
      </c>
      <c r="E32">
        <v>10</v>
      </c>
      <c r="F32">
        <v>10</v>
      </c>
      <c r="G32">
        <v>26</v>
      </c>
      <c r="H32">
        <v>94</v>
      </c>
      <c r="I32">
        <v>16</v>
      </c>
    </row>
    <row r="33" spans="1:9" x14ac:dyDescent="0.3">
      <c r="A33">
        <v>32</v>
      </c>
      <c r="B33">
        <v>4191</v>
      </c>
      <c r="C33" t="str">
        <v>The Witch Controls Her Age and Magic With a Kiss (Toshi to Mahou wa Kiss Shidai)</v>
      </c>
      <c r="D33">
        <v>32</v>
      </c>
      <c r="E33">
        <v>20</v>
      </c>
      <c r="F33">
        <v>18</v>
      </c>
      <c r="G33">
        <v>30</v>
      </c>
      <c r="H33">
        <v>82</v>
      </c>
      <c r="I33">
        <v>29</v>
      </c>
    </row>
    <row r="34" spans="1:9" x14ac:dyDescent="0.3">
      <c r="A34">
        <v>33</v>
      </c>
      <c r="B34">
        <v>1952</v>
      </c>
      <c r="C34" t="str">
        <v>Began With a Bang, I Relied on Killing Monsters to Lengthen My Life</v>
      </c>
      <c r="D34">
        <v>33</v>
      </c>
      <c r="E34">
        <v>29</v>
      </c>
      <c r="F34">
        <v>28</v>
      </c>
      <c r="G34">
        <v>33</v>
      </c>
      <c r="H34">
        <v>69</v>
      </c>
      <c r="I34">
        <v>37</v>
      </c>
    </row>
    <row r="35" spans="1:9" x14ac:dyDescent="0.3">
      <c r="A35">
        <v>34</v>
      </c>
      <c r="B35">
        <v>3554</v>
      </c>
      <c r="C35" t="str">
        <v>Cultivators In The City</v>
      </c>
      <c r="D35">
        <v>34</v>
      </c>
      <c r="E35">
        <v>31</v>
      </c>
      <c r="F35">
        <v>33</v>
      </c>
      <c r="G35">
        <v>34</v>
      </c>
      <c r="H35">
        <v>61</v>
      </c>
      <c r="I35">
        <v>42</v>
      </c>
    </row>
    <row r="36" spans="1:9" x14ac:dyDescent="0.3">
      <c r="A36">
        <v>35</v>
      </c>
      <c r="B36">
        <v>6430</v>
      </c>
      <c r="C36" t="str">
        <v>Return From the World of Immortals</v>
      </c>
      <c r="D36">
        <v>35</v>
      </c>
      <c r="E36">
        <v>55</v>
      </c>
      <c r="F36">
        <v>56</v>
      </c>
      <c r="G36">
        <v>38</v>
      </c>
      <c r="H36">
        <v>34</v>
      </c>
      <c r="I36">
        <v>47</v>
      </c>
    </row>
    <row r="37" spans="1:9" x14ac:dyDescent="0.3">
      <c r="A37">
        <v>36</v>
      </c>
      <c r="B37">
        <v>7057</v>
      </c>
      <c r="C37" t="str">
        <v>Royal Agent</v>
      </c>
      <c r="D37">
        <v>36</v>
      </c>
      <c r="E37">
        <v>54</v>
      </c>
      <c r="F37">
        <v>59</v>
      </c>
      <c r="G37">
        <v>35</v>
      </c>
      <c r="H37">
        <v>1</v>
      </c>
      <c r="I37">
        <v>43</v>
      </c>
    </row>
    <row r="38" spans="1:9" x14ac:dyDescent="0.3">
      <c r="A38">
        <v>37</v>
      </c>
      <c r="B38">
        <v>3755</v>
      </c>
      <c r="C38" t="str">
        <v>Wang Gu Shen Wang</v>
      </c>
      <c r="D38">
        <v>37</v>
      </c>
      <c r="E38">
        <v>9</v>
      </c>
      <c r="F38">
        <v>8</v>
      </c>
      <c r="G38">
        <v>24</v>
      </c>
      <c r="H38">
        <v>96</v>
      </c>
      <c r="I38">
        <v>14</v>
      </c>
    </row>
    <row r="39" spans="1:9" x14ac:dyDescent="0.3">
      <c r="A39">
        <v>38</v>
      </c>
      <c r="B39">
        <v>463</v>
      </c>
      <c r="C39" t="str">
        <v>A Quirky Girl Is Inviting Me to Bed</v>
      </c>
      <c r="D39">
        <v>38</v>
      </c>
      <c r="E39">
        <v>61</v>
      </c>
      <c r="F39">
        <v>68</v>
      </c>
      <c r="G39">
        <v>45</v>
      </c>
      <c r="H39">
        <v>19</v>
      </c>
      <c r="I39">
        <v>54</v>
      </c>
    </row>
    <row r="40" spans="1:9" x14ac:dyDescent="0.3">
      <c r="A40">
        <v>39</v>
      </c>
      <c r="B40">
        <v>2982</v>
      </c>
      <c r="C40" t="str">
        <v>Morning Glow is Golden: The IDOLM@STER</v>
      </c>
      <c r="D40">
        <v>39</v>
      </c>
      <c r="E40">
        <v>1</v>
      </c>
      <c r="F40">
        <v>1</v>
      </c>
      <c r="G40">
        <v>13</v>
      </c>
      <c r="H40">
        <v>100</v>
      </c>
      <c r="I40">
        <v>4</v>
      </c>
    </row>
    <row r="41" spans="1:9" x14ac:dyDescent="0.3">
      <c r="A41">
        <v>40</v>
      </c>
      <c r="B41">
        <v>3621</v>
      </c>
      <c r="C41" t="str">
        <v>Osananajimi ga Zettai ni Makenai Love Comedy</v>
      </c>
      <c r="D41">
        <v>40</v>
      </c>
      <c r="E41">
        <v>50</v>
      </c>
      <c r="F41">
        <v>37</v>
      </c>
      <c r="G41">
        <v>50</v>
      </c>
      <c r="H41">
        <v>85</v>
      </c>
      <c r="I41">
        <v>61</v>
      </c>
    </row>
    <row r="42" spans="1:9" x14ac:dyDescent="0.3">
      <c r="A42">
        <v>41</v>
      </c>
      <c r="B42">
        <v>3136</v>
      </c>
      <c r="C42" t="str">
        <v>My Dead Boyfriend Came Back as a High School Girl</v>
      </c>
      <c r="D42">
        <v>41</v>
      </c>
      <c r="E42">
        <v>75</v>
      </c>
      <c r="F42">
        <v>75</v>
      </c>
      <c r="G42">
        <v>56</v>
      </c>
      <c r="H42">
        <v>47</v>
      </c>
      <c r="I42">
        <v>77</v>
      </c>
    </row>
    <row r="43" spans="1:9" x14ac:dyDescent="0.3">
      <c r="A43">
        <v>42</v>
      </c>
      <c r="B43">
        <v>6244</v>
      </c>
      <c r="C43" t="str">
        <v>Bakana Shinigami</v>
      </c>
      <c r="D43">
        <v>42</v>
      </c>
      <c r="E43">
        <v>87</v>
      </c>
      <c r="F43">
        <v>87</v>
      </c>
      <c r="G43">
        <v>58</v>
      </c>
      <c r="H43">
        <v>25</v>
      </c>
      <c r="I43">
        <v>81</v>
      </c>
    </row>
    <row r="44" spans="1:9" x14ac:dyDescent="0.3">
      <c r="A44">
        <v>43</v>
      </c>
      <c r="B44">
        <v>4940</v>
      </c>
      <c r="C44" t="str">
        <v>Dracula Yakin!</v>
      </c>
      <c r="D44">
        <v>43</v>
      </c>
      <c r="E44">
        <v>88</v>
      </c>
      <c r="F44">
        <v>90</v>
      </c>
      <c r="G44">
        <v>59</v>
      </c>
      <c r="H44">
        <v>24</v>
      </c>
      <c r="I44">
        <v>84</v>
      </c>
    </row>
    <row r="45" spans="1:9" x14ac:dyDescent="0.3">
      <c r="A45">
        <v>44</v>
      </c>
      <c r="B45">
        <v>8408</v>
      </c>
      <c r="C45" t="str">
        <v>Half &amp; Half</v>
      </c>
      <c r="D45">
        <v>44</v>
      </c>
      <c r="E45">
        <v>85</v>
      </c>
      <c r="F45">
        <v>88</v>
      </c>
      <c r="G45">
        <v>54</v>
      </c>
      <c r="H45">
        <v>2</v>
      </c>
      <c r="I45">
        <v>70</v>
      </c>
    </row>
    <row r="46" spans="1:9" x14ac:dyDescent="0.3">
      <c r="A46">
        <v>45</v>
      </c>
      <c r="B46">
        <v>5138</v>
      </c>
      <c r="C46" t="str">
        <v>It Was Soo Hot After All</v>
      </c>
      <c r="D46">
        <v>45</v>
      </c>
      <c r="E46">
        <v>53</v>
      </c>
      <c r="F46">
        <v>36</v>
      </c>
      <c r="G46">
        <v>55</v>
      </c>
      <c r="H46">
        <v>90</v>
      </c>
      <c r="I46">
        <v>73</v>
      </c>
    </row>
    <row r="47" spans="1:9" x14ac:dyDescent="0.3">
      <c r="A47">
        <v>46</v>
      </c>
      <c r="B47">
        <v>5278</v>
      </c>
      <c r="C47" t="str">
        <v>Sayonara Miniskirt</v>
      </c>
      <c r="D47">
        <v>46</v>
      </c>
      <c r="E47">
        <v>93</v>
      </c>
      <c r="F47">
        <v>91</v>
      </c>
      <c r="G47">
        <v>67</v>
      </c>
      <c r="H47">
        <v>48</v>
      </c>
      <c r="I47">
        <v>91</v>
      </c>
    </row>
    <row r="48" spans="1:9" x14ac:dyDescent="0.3">
      <c r="A48">
        <v>47</v>
      </c>
      <c r="B48">
        <v>5922</v>
      </c>
      <c r="C48" t="str">
        <v>A Man and a Woman Who Hate Obligatory Chocolates</v>
      </c>
      <c r="D48">
        <v>47</v>
      </c>
      <c r="E48">
        <v>92</v>
      </c>
      <c r="F48">
        <v>92</v>
      </c>
      <c r="G48">
        <v>62</v>
      </c>
      <c r="H48">
        <v>43</v>
      </c>
      <c r="I48">
        <v>85</v>
      </c>
    </row>
    <row r="49" spans="1:9" x14ac:dyDescent="0.3">
      <c r="A49">
        <v>48</v>
      </c>
      <c r="B49">
        <v>3597</v>
      </c>
      <c r="C49" t="str">
        <v>I Donâ€™t Know If Amatsuka Hijiri Is A Boy Or A Girl!</v>
      </c>
      <c r="D49">
        <v>48</v>
      </c>
      <c r="E49">
        <v>96</v>
      </c>
      <c r="F49">
        <v>96</v>
      </c>
      <c r="G49">
        <v>75</v>
      </c>
      <c r="H49">
        <v>21</v>
      </c>
      <c r="I49">
        <v>94</v>
      </c>
    </row>
    <row r="50" spans="1:9" x14ac:dyDescent="0.3">
      <c r="A50">
        <v>49</v>
      </c>
      <c r="B50">
        <v>3093</v>
      </c>
      <c r="C50" t="str">
        <v>Angelica ni Utau</v>
      </c>
      <c r="D50">
        <v>49</v>
      </c>
      <c r="E50">
        <v>97</v>
      </c>
      <c r="F50">
        <v>98</v>
      </c>
      <c r="G50">
        <v>76</v>
      </c>
      <c r="H50">
        <v>6</v>
      </c>
      <c r="I50">
        <v>95</v>
      </c>
    </row>
    <row r="51" spans="1:9" x14ac:dyDescent="0.3">
      <c r="A51">
        <v>50</v>
      </c>
      <c r="B51">
        <v>4436</v>
      </c>
      <c r="C51" t="str">
        <v>Hundreds of Option for Becoming A God</v>
      </c>
      <c r="D51">
        <v>50</v>
      </c>
      <c r="E51">
        <v>4</v>
      </c>
      <c r="F51">
        <v>4</v>
      </c>
      <c r="G51">
        <v>18</v>
      </c>
      <c r="H51">
        <v>92</v>
      </c>
      <c r="I51">
        <v>2</v>
      </c>
    </row>
    <row r="52" spans="1:9" x14ac:dyDescent="0.3">
      <c r="A52">
        <v>51</v>
      </c>
      <c r="B52">
        <v>363</v>
      </c>
      <c r="C52" t="str">
        <v>Tales of Demons and Gods</v>
      </c>
      <c r="D52">
        <v>51</v>
      </c>
      <c r="E52">
        <v>17</v>
      </c>
      <c r="F52">
        <v>22</v>
      </c>
      <c r="G52">
        <v>29</v>
      </c>
      <c r="H52">
        <v>37</v>
      </c>
      <c r="I52">
        <v>6</v>
      </c>
    </row>
    <row r="53" spans="1:9" x14ac:dyDescent="0.3">
      <c r="A53">
        <v>52</v>
      </c>
      <c r="B53">
        <v>4791</v>
      </c>
      <c r="C53" t="str">
        <v>One Thousand Live Broadcast Big Local Tyrant</v>
      </c>
      <c r="D53">
        <v>52</v>
      </c>
      <c r="E53">
        <v>16</v>
      </c>
      <c r="F53">
        <v>17</v>
      </c>
      <c r="G53">
        <v>44</v>
      </c>
      <c r="H53">
        <v>71</v>
      </c>
      <c r="I53">
        <v>19</v>
      </c>
    </row>
    <row r="54" spans="1:9" x14ac:dyDescent="0.3">
      <c r="A54">
        <v>53</v>
      </c>
      <c r="B54">
        <v>861</v>
      </c>
      <c r="C54" t="str">
        <v>Isekai Tensei de Kenja ni Natte Boukensha Seikatsu</v>
      </c>
      <c r="D54">
        <v>53</v>
      </c>
      <c r="E54">
        <v>42</v>
      </c>
      <c r="F54">
        <v>49</v>
      </c>
      <c r="G54">
        <v>51</v>
      </c>
      <c r="H54">
        <v>13</v>
      </c>
      <c r="I54">
        <v>35</v>
      </c>
    </row>
    <row r="55" spans="1:9" x14ac:dyDescent="0.3">
      <c r="A55">
        <v>54</v>
      </c>
      <c r="B55">
        <v>1957</v>
      </c>
      <c r="C55" t="str">
        <v>Level 1 Player</v>
      </c>
      <c r="D55">
        <v>54</v>
      </c>
      <c r="E55">
        <v>35</v>
      </c>
      <c r="F55">
        <v>41</v>
      </c>
      <c r="G55">
        <v>47</v>
      </c>
      <c r="H55">
        <v>11</v>
      </c>
      <c r="I55">
        <v>23</v>
      </c>
    </row>
    <row r="56" spans="1:9" x14ac:dyDescent="0.3">
      <c r="A56">
        <v>55</v>
      </c>
      <c r="B56">
        <v>4099</v>
      </c>
      <c r="C56" t="str">
        <v>Onepunchman Saitama vs God</v>
      </c>
      <c r="D56">
        <v>55</v>
      </c>
      <c r="E56">
        <v>30</v>
      </c>
      <c r="F56">
        <v>35</v>
      </c>
      <c r="G56">
        <v>39</v>
      </c>
      <c r="H56">
        <v>5</v>
      </c>
      <c r="I56">
        <v>15</v>
      </c>
    </row>
    <row r="57" spans="1:9" x14ac:dyDescent="0.3">
      <c r="A57">
        <v>56</v>
      </c>
      <c r="B57">
        <v>7570</v>
      </c>
      <c r="C57" t="str">
        <v>Mugen Sekai no Amadeus</v>
      </c>
      <c r="D57">
        <v>56</v>
      </c>
      <c r="E57">
        <v>15</v>
      </c>
      <c r="F57">
        <v>13</v>
      </c>
      <c r="G57">
        <v>48</v>
      </c>
      <c r="H57">
        <v>87</v>
      </c>
      <c r="I57">
        <v>26</v>
      </c>
    </row>
    <row r="58" spans="1:9" x14ac:dyDescent="0.3">
      <c r="A58">
        <v>57</v>
      </c>
      <c r="B58">
        <v>644</v>
      </c>
      <c r="C58" t="str">
        <v>Ore no Ie ga Maryoku Spot datta Ken â€“ Sundeiru dake de Sekai Saikyou</v>
      </c>
      <c r="D58">
        <v>57</v>
      </c>
      <c r="E58">
        <v>22</v>
      </c>
      <c r="F58">
        <v>19</v>
      </c>
      <c r="G58">
        <v>49</v>
      </c>
      <c r="H58">
        <v>80</v>
      </c>
      <c r="I58">
        <v>27</v>
      </c>
    </row>
    <row r="59" spans="1:9" x14ac:dyDescent="0.3">
      <c r="A59">
        <v>58</v>
      </c>
      <c r="B59">
        <v>7604</v>
      </c>
      <c r="C59" t="str">
        <v>Kino no Tabi: The Beautiful World</v>
      </c>
      <c r="D59">
        <v>58</v>
      </c>
      <c r="E59">
        <v>21</v>
      </c>
      <c r="F59">
        <v>20</v>
      </c>
      <c r="G59">
        <v>46</v>
      </c>
      <c r="H59">
        <v>78</v>
      </c>
      <c r="I59">
        <v>22</v>
      </c>
    </row>
    <row r="60" spans="1:9" x14ac:dyDescent="0.3">
      <c r="A60">
        <v>59</v>
      </c>
      <c r="B60">
        <v>2880</v>
      </c>
      <c r="C60" t="str">
        <v>HiGH &amp; LOW: THE WORST Housen Gakuen Nikki</v>
      </c>
      <c r="D60">
        <v>59</v>
      </c>
      <c r="E60">
        <v>51</v>
      </c>
      <c r="F60">
        <v>52</v>
      </c>
      <c r="G60">
        <v>57</v>
      </c>
      <c r="H60">
        <v>42</v>
      </c>
      <c r="I60">
        <v>45</v>
      </c>
    </row>
    <row r="61" spans="1:9" x14ac:dyDescent="0.3">
      <c r="A61">
        <v>60</v>
      </c>
      <c r="B61">
        <v>4460</v>
      </c>
      <c r="C61" t="str">
        <v>Yakusai no Moushigo to Seijo no Meikyuu</v>
      </c>
      <c r="D61">
        <v>60</v>
      </c>
      <c r="E61">
        <v>56</v>
      </c>
      <c r="F61">
        <v>55</v>
      </c>
      <c r="G61">
        <v>60</v>
      </c>
      <c r="H61">
        <v>35</v>
      </c>
      <c r="I61">
        <v>48</v>
      </c>
    </row>
    <row r="62" spans="1:9" x14ac:dyDescent="0.3">
      <c r="A62">
        <v>61</v>
      </c>
      <c r="B62">
        <v>2393</v>
      </c>
      <c r="C62" t="str">
        <v>Jibaku Shounen Hanako-kun</v>
      </c>
      <c r="D62">
        <v>61</v>
      </c>
      <c r="E62">
        <v>28</v>
      </c>
      <c r="F62">
        <v>26</v>
      </c>
      <c r="G62">
        <v>53</v>
      </c>
      <c r="H62">
        <v>84</v>
      </c>
      <c r="I62">
        <v>41</v>
      </c>
    </row>
    <row r="63" spans="1:9" x14ac:dyDescent="0.3">
      <c r="A63">
        <v>62</v>
      </c>
      <c r="B63">
        <v>4095</v>
      </c>
      <c r="C63" t="str">
        <v>Otomege no Mobu de Sura Nain da ga</v>
      </c>
      <c r="D63">
        <v>62</v>
      </c>
      <c r="E63">
        <v>44</v>
      </c>
      <c r="F63">
        <v>34</v>
      </c>
      <c r="G63">
        <v>64</v>
      </c>
      <c r="H63">
        <v>70</v>
      </c>
      <c r="I63">
        <v>51</v>
      </c>
    </row>
    <row r="64" spans="1:9" x14ac:dyDescent="0.3">
      <c r="A64">
        <v>63</v>
      </c>
      <c r="B64">
        <v>8149</v>
      </c>
      <c r="C64" t="str">
        <v>Flying Witch</v>
      </c>
      <c r="D64">
        <v>63</v>
      </c>
      <c r="E64">
        <v>49</v>
      </c>
      <c r="F64">
        <v>45</v>
      </c>
      <c r="G64">
        <v>61</v>
      </c>
      <c r="H64">
        <v>62</v>
      </c>
      <c r="I64">
        <v>49</v>
      </c>
    </row>
    <row r="65" spans="1:9" x14ac:dyDescent="0.3">
      <c r="A65">
        <v>64</v>
      </c>
      <c r="B65">
        <v>7581</v>
      </c>
      <c r="C65" t="str">
        <v>Shinyaku MÃ¤rchent</v>
      </c>
      <c r="D65">
        <v>64</v>
      </c>
      <c r="E65">
        <v>60</v>
      </c>
      <c r="F65">
        <v>62</v>
      </c>
      <c r="G65">
        <v>72</v>
      </c>
      <c r="H65">
        <v>41</v>
      </c>
      <c r="I65">
        <v>60</v>
      </c>
    </row>
    <row r="66" spans="1:9" x14ac:dyDescent="0.3">
      <c r="A66">
        <v>65</v>
      </c>
      <c r="B66">
        <v>7964</v>
      </c>
      <c r="C66" t="str">
        <v>Kenja Chan Wa Satottenai!</v>
      </c>
      <c r="D66">
        <v>65</v>
      </c>
      <c r="E66">
        <v>68</v>
      </c>
      <c r="F66">
        <v>71</v>
      </c>
      <c r="G66">
        <v>73</v>
      </c>
      <c r="H66">
        <v>26</v>
      </c>
      <c r="I66">
        <v>62</v>
      </c>
    </row>
    <row r="67" spans="1:9" x14ac:dyDescent="0.3">
      <c r="A67">
        <v>66</v>
      </c>
      <c r="B67">
        <v>1958</v>
      </c>
      <c r="C67" t="str">
        <v>Nigoru Hitomi de Nani wo Negau â€“ Highserk Senki</v>
      </c>
      <c r="D67">
        <v>66</v>
      </c>
      <c r="E67">
        <v>69</v>
      </c>
      <c r="F67">
        <v>74</v>
      </c>
      <c r="G67">
        <v>79</v>
      </c>
      <c r="H67">
        <v>20</v>
      </c>
      <c r="I67">
        <v>64</v>
      </c>
    </row>
    <row r="68" spans="1:9" x14ac:dyDescent="0.3">
      <c r="A68">
        <v>67</v>
      </c>
      <c r="B68">
        <v>2206</v>
      </c>
      <c r="C68" t="str">
        <v>Kurai Anoko to Shitai koto</v>
      </c>
      <c r="D68">
        <v>67</v>
      </c>
      <c r="E68">
        <v>71</v>
      </c>
      <c r="F68">
        <v>76</v>
      </c>
      <c r="G68">
        <v>80</v>
      </c>
      <c r="H68">
        <v>15</v>
      </c>
      <c r="I68">
        <v>66</v>
      </c>
    </row>
    <row r="69" spans="1:9" x14ac:dyDescent="0.3">
      <c r="A69">
        <v>68</v>
      </c>
      <c r="B69">
        <v>3602</v>
      </c>
      <c r="C69" t="str">
        <v>Neko no Youna Nanika</v>
      </c>
      <c r="D69">
        <v>68</v>
      </c>
      <c r="E69">
        <v>33</v>
      </c>
      <c r="F69">
        <v>29</v>
      </c>
      <c r="G69">
        <v>69</v>
      </c>
      <c r="H69">
        <v>89</v>
      </c>
      <c r="I69">
        <v>56</v>
      </c>
    </row>
    <row r="70" spans="1:9" x14ac:dyDescent="0.3">
      <c r="A70">
        <v>69</v>
      </c>
      <c r="B70">
        <v>3340</v>
      </c>
      <c r="C70" t="str">
        <v>Okaeri Alice</v>
      </c>
      <c r="D70">
        <v>69</v>
      </c>
      <c r="E70">
        <v>52</v>
      </c>
      <c r="F70">
        <v>40</v>
      </c>
      <c r="G70">
        <v>74</v>
      </c>
      <c r="H70">
        <v>83</v>
      </c>
      <c r="I70">
        <v>63</v>
      </c>
    </row>
    <row r="71" spans="1:9" x14ac:dyDescent="0.3">
      <c r="A71">
        <v>70</v>
      </c>
      <c r="B71">
        <v>1251</v>
      </c>
      <c r="C71" t="str">
        <v>Majo Taisen</v>
      </c>
      <c r="D71">
        <v>70</v>
      </c>
      <c r="E71">
        <v>48</v>
      </c>
      <c r="F71">
        <v>39</v>
      </c>
      <c r="G71">
        <v>66</v>
      </c>
      <c r="H71">
        <v>79</v>
      </c>
      <c r="I71">
        <v>53</v>
      </c>
    </row>
    <row r="72" spans="1:9" x14ac:dyDescent="0.3">
      <c r="A72">
        <v>71</v>
      </c>
      <c r="B72">
        <v>5766</v>
      </c>
      <c r="C72" t="str">
        <v>This Crossdressing Boyâ€™s Reflection Gave Him Away</v>
      </c>
      <c r="D72">
        <v>71</v>
      </c>
      <c r="E72">
        <v>59</v>
      </c>
      <c r="F72">
        <v>57</v>
      </c>
      <c r="G72">
        <v>85</v>
      </c>
      <c r="H72">
        <v>68</v>
      </c>
      <c r="I72">
        <v>68</v>
      </c>
    </row>
    <row r="73" spans="1:9" x14ac:dyDescent="0.3">
      <c r="A73">
        <v>72</v>
      </c>
      <c r="B73">
        <v>6943</v>
      </c>
      <c r="C73" t="str">
        <v>Mayuri-chan Who Quickly Gives Up</v>
      </c>
      <c r="D73">
        <v>72</v>
      </c>
      <c r="E73">
        <v>58</v>
      </c>
      <c r="F73">
        <v>54</v>
      </c>
      <c r="G73">
        <v>71</v>
      </c>
      <c r="H73">
        <v>66</v>
      </c>
      <c r="I73">
        <v>58</v>
      </c>
    </row>
    <row r="74" spans="1:9" x14ac:dyDescent="0.3">
      <c r="A74">
        <v>73</v>
      </c>
      <c r="B74">
        <v>1747</v>
      </c>
      <c r="C74" t="str">
        <v>Onnanoko wa Otoko no Tame no Kisekae Ningyouja Nenda yo</v>
      </c>
      <c r="D74">
        <v>73</v>
      </c>
      <c r="E74">
        <v>64</v>
      </c>
      <c r="F74">
        <v>61</v>
      </c>
      <c r="G74">
        <v>90</v>
      </c>
      <c r="H74">
        <v>60</v>
      </c>
      <c r="I74">
        <v>75</v>
      </c>
    </row>
    <row r="75" spans="1:9" x14ac:dyDescent="0.3">
      <c r="A75">
        <v>74</v>
      </c>
      <c r="B75">
        <v>5272</v>
      </c>
      <c r="C75" t="str">
        <v>Hatsukoi Maze</v>
      </c>
      <c r="D75">
        <v>74</v>
      </c>
      <c r="E75">
        <v>66</v>
      </c>
      <c r="F75">
        <v>63</v>
      </c>
      <c r="G75">
        <v>87</v>
      </c>
      <c r="H75">
        <v>55</v>
      </c>
      <c r="I75">
        <v>71</v>
      </c>
    </row>
    <row r="76" spans="1:9" x14ac:dyDescent="0.3">
      <c r="A76">
        <v>75</v>
      </c>
      <c r="B76">
        <v>5531</v>
      </c>
      <c r="C76" t="str">
        <v>I Brought Home a Succubus who Failed to Find a Job</v>
      </c>
      <c r="D76">
        <v>75</v>
      </c>
      <c r="E76">
        <v>74</v>
      </c>
      <c r="F76">
        <v>72</v>
      </c>
      <c r="G76">
        <v>91</v>
      </c>
      <c r="H76">
        <v>52</v>
      </c>
      <c r="I76">
        <v>80</v>
      </c>
    </row>
    <row r="77" spans="1:9" x14ac:dyDescent="0.3">
      <c r="A77">
        <v>76</v>
      </c>
      <c r="B77">
        <v>2546</v>
      </c>
      <c r="C77" t="str">
        <v>Out (Mizuta Makoto)</v>
      </c>
      <c r="D77">
        <v>76</v>
      </c>
      <c r="E77">
        <v>70</v>
      </c>
      <c r="F77">
        <v>69</v>
      </c>
      <c r="G77">
        <v>89</v>
      </c>
      <c r="H77">
        <v>51</v>
      </c>
      <c r="I77">
        <v>74</v>
      </c>
    </row>
    <row r="78" spans="1:9" x14ac:dyDescent="0.3">
      <c r="A78">
        <v>77</v>
      </c>
      <c r="B78">
        <v>7121</v>
      </c>
      <c r="C78" t="str">
        <v>Yuizaki-san wa Nageru!</v>
      </c>
      <c r="D78">
        <v>77</v>
      </c>
      <c r="E78">
        <v>78</v>
      </c>
      <c r="F78">
        <v>79</v>
      </c>
      <c r="G78">
        <v>92</v>
      </c>
      <c r="H78">
        <v>49</v>
      </c>
      <c r="I78">
        <v>87</v>
      </c>
    </row>
    <row r="79" spans="1:9" x14ac:dyDescent="0.3">
      <c r="A79">
        <v>78</v>
      </c>
      <c r="B79">
        <v>6242</v>
      </c>
      <c r="C79" t="str">
        <v>I Want to Listen to xx</v>
      </c>
      <c r="D79">
        <v>78</v>
      </c>
      <c r="E79">
        <v>100</v>
      </c>
      <c r="F79">
        <v>100</v>
      </c>
      <c r="G79">
        <v>100</v>
      </c>
      <c r="H79">
        <v>46</v>
      </c>
      <c r="I79">
        <v>100</v>
      </c>
    </row>
    <row r="80" spans="1:9" x14ac:dyDescent="0.3">
      <c r="A80">
        <v>79</v>
      </c>
      <c r="B80">
        <v>8124</v>
      </c>
      <c r="C80" t="str">
        <v>Mahouka Koukou no Rettousei â€“ Kyuukousenhen</v>
      </c>
      <c r="D80">
        <v>79</v>
      </c>
      <c r="E80">
        <v>76</v>
      </c>
      <c r="F80">
        <v>77</v>
      </c>
      <c r="G80">
        <v>82</v>
      </c>
      <c r="H80">
        <v>40</v>
      </c>
      <c r="I80">
        <v>67</v>
      </c>
    </row>
    <row r="81" spans="1:9" x14ac:dyDescent="0.3">
      <c r="A81">
        <v>80</v>
      </c>
      <c r="B81">
        <v>6774</v>
      </c>
      <c r="C81" t="str">
        <v>Parasol Alliance</v>
      </c>
      <c r="D81">
        <v>80</v>
      </c>
      <c r="E81">
        <v>79</v>
      </c>
      <c r="F81">
        <v>81</v>
      </c>
      <c r="G81">
        <v>86</v>
      </c>
      <c r="H81">
        <v>31</v>
      </c>
      <c r="I81">
        <v>69</v>
      </c>
    </row>
    <row r="82" spans="1:9" x14ac:dyDescent="0.3">
      <c r="A82">
        <v>81</v>
      </c>
      <c r="B82">
        <v>7697</v>
      </c>
      <c r="C82" t="str">
        <v>Satoko to Nada</v>
      </c>
      <c r="D82">
        <v>81</v>
      </c>
      <c r="E82">
        <v>83</v>
      </c>
      <c r="F82">
        <v>85</v>
      </c>
      <c r="G82">
        <v>88</v>
      </c>
      <c r="H82">
        <v>18</v>
      </c>
      <c r="I82">
        <v>72</v>
      </c>
    </row>
    <row r="83" spans="1:9" x14ac:dyDescent="0.3">
      <c r="A83">
        <v>82</v>
      </c>
      <c r="B83">
        <v>3746</v>
      </c>
      <c r="C83" t="str">
        <v>Shirogane x Kaguya â€“ Telework</v>
      </c>
      <c r="D83">
        <v>82</v>
      </c>
      <c r="E83">
        <v>3</v>
      </c>
      <c r="F83">
        <v>3</v>
      </c>
      <c r="G83">
        <v>42</v>
      </c>
      <c r="H83">
        <v>99</v>
      </c>
      <c r="I83">
        <v>17</v>
      </c>
    </row>
    <row r="84" spans="1:9" x14ac:dyDescent="0.3">
      <c r="A84">
        <v>83</v>
      </c>
      <c r="B84">
        <v>5581</v>
      </c>
      <c r="C84" t="str">
        <v>Tsurikomachi</v>
      </c>
      <c r="D84">
        <v>83</v>
      </c>
      <c r="E84">
        <v>72</v>
      </c>
      <c r="F84">
        <v>65</v>
      </c>
      <c r="G84">
        <v>93</v>
      </c>
      <c r="H84">
        <v>73</v>
      </c>
      <c r="I84">
        <v>89</v>
      </c>
    </row>
    <row r="85" spans="1:9" x14ac:dyDescent="0.3">
      <c r="A85">
        <v>84</v>
      </c>
      <c r="B85">
        <v>5342</v>
      </c>
      <c r="C85" t="str">
        <v>Karesen Joshikousei to Tokikake Ojisan</v>
      </c>
      <c r="D85">
        <v>84</v>
      </c>
      <c r="E85">
        <v>82</v>
      </c>
      <c r="F85">
        <v>80</v>
      </c>
      <c r="G85">
        <v>94</v>
      </c>
      <c r="H85">
        <v>58</v>
      </c>
      <c r="I85">
        <v>90</v>
      </c>
    </row>
    <row r="86" spans="1:9" x14ac:dyDescent="0.3">
      <c r="A86">
        <v>85</v>
      </c>
      <c r="B86">
        <v>3386</v>
      </c>
      <c r="C86" t="str">
        <v>The Boy Who Gets Cuter and Cuter</v>
      </c>
      <c r="D86">
        <v>85</v>
      </c>
      <c r="E86">
        <v>89</v>
      </c>
      <c r="F86">
        <v>83</v>
      </c>
      <c r="G86">
        <v>96</v>
      </c>
      <c r="H86">
        <v>54</v>
      </c>
      <c r="I86">
        <v>93</v>
      </c>
    </row>
    <row r="87" spans="1:9" x14ac:dyDescent="0.3">
      <c r="A87">
        <v>86</v>
      </c>
      <c r="B87">
        <v>6365</v>
      </c>
      <c r="C87" t="str">
        <v>The Wolf Lordâ€™s Lady</v>
      </c>
      <c r="D87">
        <v>86</v>
      </c>
      <c r="E87">
        <v>91</v>
      </c>
      <c r="F87">
        <v>86</v>
      </c>
      <c r="G87">
        <v>95</v>
      </c>
      <c r="H87">
        <v>53</v>
      </c>
      <c r="I87">
        <v>92</v>
      </c>
    </row>
    <row r="88" spans="1:9" x14ac:dyDescent="0.3">
      <c r="A88">
        <v>87</v>
      </c>
      <c r="B88">
        <v>6363</v>
      </c>
      <c r="C88" t="str">
        <v>Itsuka, Tanshoku no Sora no Shita</v>
      </c>
      <c r="D88">
        <v>87</v>
      </c>
      <c r="E88">
        <v>99</v>
      </c>
      <c r="F88">
        <v>97</v>
      </c>
      <c r="G88">
        <v>99</v>
      </c>
      <c r="H88">
        <v>38</v>
      </c>
      <c r="I88">
        <v>98</v>
      </c>
    </row>
    <row r="89" spans="1:9" x14ac:dyDescent="0.3">
      <c r="A89">
        <v>88</v>
      </c>
      <c r="B89">
        <v>5617</v>
      </c>
      <c r="C89" t="str">
        <v>The Female Teacher Who Fight Back</v>
      </c>
      <c r="D89">
        <v>88</v>
      </c>
      <c r="E89">
        <v>95</v>
      </c>
      <c r="F89">
        <v>95</v>
      </c>
      <c r="G89">
        <v>97</v>
      </c>
      <c r="H89">
        <v>32</v>
      </c>
      <c r="I89">
        <v>96</v>
      </c>
    </row>
    <row r="90" spans="1:9" x14ac:dyDescent="0.3">
      <c r="A90">
        <v>89</v>
      </c>
      <c r="B90">
        <v>5150</v>
      </c>
      <c r="C90" t="str">
        <v>Vicious Luck</v>
      </c>
      <c r="D90">
        <v>89</v>
      </c>
      <c r="E90">
        <v>98</v>
      </c>
      <c r="F90">
        <v>99</v>
      </c>
      <c r="G90">
        <v>98</v>
      </c>
      <c r="H90">
        <v>14</v>
      </c>
      <c r="I90">
        <v>97</v>
      </c>
    </row>
    <row r="91" spans="1:9" x14ac:dyDescent="0.3">
      <c r="A91">
        <v>90</v>
      </c>
      <c r="B91">
        <v>237</v>
      </c>
      <c r="C91" t="str">
        <v>The Dungeon Master</v>
      </c>
      <c r="D91">
        <v>90</v>
      </c>
      <c r="E91">
        <v>2</v>
      </c>
      <c r="F91">
        <v>2</v>
      </c>
      <c r="G91">
        <v>23</v>
      </c>
      <c r="H91">
        <v>97</v>
      </c>
      <c r="I91">
        <v>1</v>
      </c>
    </row>
    <row r="92" spans="1:9" x14ac:dyDescent="0.3">
      <c r="A92">
        <v>91</v>
      </c>
      <c r="B92">
        <v>5141</v>
      </c>
      <c r="C92" t="str">
        <v>Battle Through The Heavens: Return Of The Beasts</v>
      </c>
      <c r="D92">
        <v>91</v>
      </c>
      <c r="E92">
        <v>11</v>
      </c>
      <c r="F92">
        <v>11</v>
      </c>
      <c r="G92">
        <v>52</v>
      </c>
      <c r="H92">
        <v>64</v>
      </c>
      <c r="I92">
        <v>7</v>
      </c>
    </row>
    <row r="93" spans="1:9" x14ac:dyDescent="0.3">
      <c r="A93">
        <v>92</v>
      </c>
      <c r="B93">
        <v>2268</v>
      </c>
      <c r="C93" t="str">
        <v>The Great Sage Of Humanity</v>
      </c>
      <c r="D93">
        <v>92</v>
      </c>
      <c r="E93">
        <v>12</v>
      </c>
      <c r="F93">
        <v>12</v>
      </c>
      <c r="G93">
        <v>63</v>
      </c>
      <c r="H93">
        <v>81</v>
      </c>
      <c r="I93">
        <v>18</v>
      </c>
    </row>
    <row r="94" spans="1:9" x14ac:dyDescent="0.3">
      <c r="A94">
        <v>93</v>
      </c>
      <c r="B94">
        <v>2127</v>
      </c>
      <c r="C94" t="str">
        <v>Fairy, You have a Bad Omen!</v>
      </c>
      <c r="D94">
        <v>93</v>
      </c>
      <c r="E94">
        <v>18</v>
      </c>
      <c r="F94">
        <v>16</v>
      </c>
      <c r="G94">
        <v>65</v>
      </c>
      <c r="H94">
        <v>74</v>
      </c>
      <c r="I94">
        <v>20</v>
      </c>
    </row>
    <row r="95" spans="1:9" x14ac:dyDescent="0.3">
      <c r="A95">
        <v>94</v>
      </c>
      <c r="B95">
        <v>6487</v>
      </c>
      <c r="C95" t="str">
        <v>Legend of Wuquan</v>
      </c>
      <c r="D95">
        <v>94</v>
      </c>
      <c r="E95">
        <v>23</v>
      </c>
      <c r="F95">
        <v>23</v>
      </c>
      <c r="G95">
        <v>68</v>
      </c>
      <c r="H95">
        <v>63</v>
      </c>
      <c r="I95">
        <v>21</v>
      </c>
    </row>
    <row r="96" spans="1:9" x14ac:dyDescent="0.3">
      <c r="A96">
        <v>95</v>
      </c>
      <c r="B96">
        <v>104</v>
      </c>
      <c r="C96" t="str">
        <v>Monster Pet Evolution</v>
      </c>
      <c r="D96">
        <v>95</v>
      </c>
      <c r="E96">
        <v>27</v>
      </c>
      <c r="F96">
        <v>27</v>
      </c>
      <c r="G96">
        <v>70</v>
      </c>
      <c r="H96">
        <v>56</v>
      </c>
      <c r="I96">
        <v>24</v>
      </c>
    </row>
    <row r="97" spans="1:9" x14ac:dyDescent="0.3">
      <c r="A97">
        <v>96</v>
      </c>
      <c r="B97">
        <v>345</v>
      </c>
      <c r="C97" t="str">
        <v>Regression of the Close Combat Mage</v>
      </c>
      <c r="D97">
        <v>96</v>
      </c>
      <c r="E97">
        <v>34</v>
      </c>
      <c r="F97">
        <v>38</v>
      </c>
      <c r="G97">
        <v>78</v>
      </c>
      <c r="H97">
        <v>39</v>
      </c>
      <c r="I97">
        <v>34</v>
      </c>
    </row>
    <row r="98" spans="1:9" x14ac:dyDescent="0.3">
      <c r="A98">
        <v>97</v>
      </c>
      <c r="B98">
        <v>7265</v>
      </c>
      <c r="C98" t="str">
        <v>Kagamigami</v>
      </c>
      <c r="D98">
        <v>97</v>
      </c>
      <c r="E98">
        <v>40</v>
      </c>
      <c r="F98">
        <v>43</v>
      </c>
      <c r="G98">
        <v>84</v>
      </c>
      <c r="H98">
        <v>30</v>
      </c>
      <c r="I98">
        <v>40</v>
      </c>
    </row>
    <row r="99" spans="1:9" x14ac:dyDescent="0.3">
      <c r="A99">
        <v>98</v>
      </c>
      <c r="B99">
        <v>1615</v>
      </c>
      <c r="C99" t="str">
        <v>Bad Ending Maker</v>
      </c>
      <c r="D99">
        <v>98</v>
      </c>
      <c r="E99">
        <v>38</v>
      </c>
      <c r="F99">
        <v>42</v>
      </c>
      <c r="G99">
        <v>81</v>
      </c>
      <c r="H99">
        <v>28</v>
      </c>
      <c r="I99">
        <v>36</v>
      </c>
    </row>
    <row r="100" spans="1:9" x14ac:dyDescent="0.3">
      <c r="A100">
        <v>99</v>
      </c>
      <c r="B100">
        <v>143</v>
      </c>
      <c r="C100" t="str">
        <v>I Became The King by Scavenging</v>
      </c>
      <c r="D100">
        <v>99</v>
      </c>
      <c r="E100">
        <v>37</v>
      </c>
      <c r="F100">
        <v>44</v>
      </c>
      <c r="G100">
        <v>77</v>
      </c>
      <c r="H100">
        <v>23</v>
      </c>
      <c r="I100">
        <v>33</v>
      </c>
    </row>
    <row r="101" spans="1:9" x14ac:dyDescent="0.3">
      <c r="A101">
        <v>100</v>
      </c>
      <c r="B101">
        <v>2368</v>
      </c>
      <c r="C101" t="str">
        <v>Kyokutou Chimeratica</v>
      </c>
      <c r="D101">
        <v>100</v>
      </c>
      <c r="E101">
        <v>45</v>
      </c>
      <c r="F101">
        <v>51</v>
      </c>
      <c r="G101">
        <v>83</v>
      </c>
      <c r="H101">
        <v>3</v>
      </c>
      <c r="I101">
        <v>39</v>
      </c>
    </row>
  </sheetData>
  <conditionalFormatting sqref="D2:H101">
    <cfRule type="colorScale" priority="3">
      <colorScale>
        <cfvo type="min"/>
        <cfvo type="max"/>
        <color rgb="FF63BE7B"/>
        <color rgb="FFFCFCFF"/>
      </colorScale>
    </cfRule>
  </conditionalFormatting>
  <conditionalFormatting sqref="D2:P101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494A-95F1-49AE-BB0A-1B7EDA623DEA}">
  <dimension ref="A1:G104"/>
  <sheetViews>
    <sheetView topLeftCell="A46" workbookViewId="0">
      <selection activeCell="I2" sqref="I2:L11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178</v>
      </c>
      <c r="B1" t="s">
        <v>179</v>
      </c>
      <c r="C1" t="s">
        <v>180</v>
      </c>
      <c r="E1" t="s">
        <v>181</v>
      </c>
    </row>
    <row r="2" spans="1:5" x14ac:dyDescent="0.3">
      <c r="A2">
        <v>1</v>
      </c>
      <c r="B2">
        <v>2</v>
      </c>
      <c r="C2">
        <f>(A2-B2)^2</f>
        <v>1</v>
      </c>
      <c r="E2">
        <f>ABS(A2-B2)</f>
        <v>1</v>
      </c>
    </row>
    <row r="3" spans="1:5" x14ac:dyDescent="0.3">
      <c r="A3">
        <v>2</v>
      </c>
      <c r="B3">
        <v>3</v>
      </c>
      <c r="C3">
        <f t="shared" ref="C3:C66" si="0">(A3-B3)^2</f>
        <v>1</v>
      </c>
      <c r="E3">
        <f t="shared" ref="E3:E66" si="1">ABS(A3-B3)</f>
        <v>1</v>
      </c>
    </row>
    <row r="4" spans="1:5" x14ac:dyDescent="0.3">
      <c r="A4">
        <v>3</v>
      </c>
      <c r="B4">
        <v>1</v>
      </c>
      <c r="C4">
        <f t="shared" si="0"/>
        <v>4</v>
      </c>
      <c r="E4">
        <f t="shared" si="1"/>
        <v>2</v>
      </c>
    </row>
    <row r="5" spans="1:5" x14ac:dyDescent="0.3">
      <c r="A5">
        <v>4</v>
      </c>
      <c r="B5">
        <v>4</v>
      </c>
      <c r="C5">
        <f t="shared" si="0"/>
        <v>0</v>
      </c>
      <c r="E5">
        <f t="shared" si="1"/>
        <v>0</v>
      </c>
    </row>
    <row r="6" spans="1:5" x14ac:dyDescent="0.3">
      <c r="A6">
        <v>5</v>
      </c>
      <c r="B6">
        <v>5</v>
      </c>
      <c r="C6">
        <f t="shared" si="0"/>
        <v>0</v>
      </c>
      <c r="E6">
        <f t="shared" si="1"/>
        <v>0</v>
      </c>
    </row>
    <row r="7" spans="1:5" x14ac:dyDescent="0.3">
      <c r="A7">
        <v>6</v>
      </c>
      <c r="B7">
        <v>27</v>
      </c>
      <c r="C7">
        <f t="shared" si="0"/>
        <v>441</v>
      </c>
      <c r="E7">
        <f t="shared" si="1"/>
        <v>21</v>
      </c>
    </row>
    <row r="8" spans="1:5" x14ac:dyDescent="0.3">
      <c r="A8">
        <v>7</v>
      </c>
      <c r="B8">
        <v>7</v>
      </c>
      <c r="C8">
        <f t="shared" si="0"/>
        <v>0</v>
      </c>
      <c r="E8">
        <f t="shared" si="1"/>
        <v>0</v>
      </c>
    </row>
    <row r="9" spans="1:5" x14ac:dyDescent="0.3">
      <c r="A9">
        <v>8</v>
      </c>
      <c r="B9">
        <v>11</v>
      </c>
      <c r="C9">
        <f t="shared" si="0"/>
        <v>9</v>
      </c>
      <c r="E9">
        <f t="shared" si="1"/>
        <v>3</v>
      </c>
    </row>
    <row r="10" spans="1:5" x14ac:dyDescent="0.3">
      <c r="A10">
        <v>9</v>
      </c>
      <c r="B10">
        <v>8</v>
      </c>
      <c r="C10">
        <f t="shared" si="0"/>
        <v>1</v>
      </c>
      <c r="E10">
        <f t="shared" si="1"/>
        <v>1</v>
      </c>
    </row>
    <row r="11" spans="1:5" x14ac:dyDescent="0.3">
      <c r="A11">
        <v>10</v>
      </c>
      <c r="B11">
        <v>15</v>
      </c>
      <c r="C11">
        <f t="shared" si="0"/>
        <v>25</v>
      </c>
      <c r="E11">
        <f t="shared" si="1"/>
        <v>5</v>
      </c>
    </row>
    <row r="12" spans="1:5" x14ac:dyDescent="0.3">
      <c r="A12">
        <v>11</v>
      </c>
      <c r="B12">
        <v>16</v>
      </c>
      <c r="C12">
        <f t="shared" si="0"/>
        <v>25</v>
      </c>
      <c r="E12">
        <f t="shared" si="1"/>
        <v>5</v>
      </c>
    </row>
    <row r="13" spans="1:5" x14ac:dyDescent="0.3">
      <c r="A13">
        <v>12</v>
      </c>
      <c r="B13">
        <v>14</v>
      </c>
      <c r="C13">
        <f t="shared" si="0"/>
        <v>4</v>
      </c>
      <c r="E13">
        <f t="shared" si="1"/>
        <v>2</v>
      </c>
    </row>
    <row r="14" spans="1:5" x14ac:dyDescent="0.3">
      <c r="A14">
        <v>13</v>
      </c>
      <c r="B14">
        <v>22</v>
      </c>
      <c r="C14">
        <f t="shared" si="0"/>
        <v>81</v>
      </c>
      <c r="E14">
        <f t="shared" si="1"/>
        <v>9</v>
      </c>
    </row>
    <row r="15" spans="1:5" x14ac:dyDescent="0.3">
      <c r="A15">
        <v>14</v>
      </c>
      <c r="B15">
        <v>6</v>
      </c>
      <c r="C15">
        <f t="shared" si="0"/>
        <v>64</v>
      </c>
      <c r="E15">
        <f t="shared" si="1"/>
        <v>8</v>
      </c>
    </row>
    <row r="16" spans="1:5" x14ac:dyDescent="0.3">
      <c r="A16">
        <v>15</v>
      </c>
      <c r="B16">
        <v>9</v>
      </c>
      <c r="C16">
        <f t="shared" si="0"/>
        <v>36</v>
      </c>
      <c r="E16">
        <f t="shared" si="1"/>
        <v>6</v>
      </c>
    </row>
    <row r="17" spans="1:5" x14ac:dyDescent="0.3">
      <c r="A17">
        <v>16</v>
      </c>
      <c r="B17">
        <v>12</v>
      </c>
      <c r="C17">
        <f t="shared" si="0"/>
        <v>16</v>
      </c>
      <c r="E17">
        <f t="shared" si="1"/>
        <v>4</v>
      </c>
    </row>
    <row r="18" spans="1:5" x14ac:dyDescent="0.3">
      <c r="A18">
        <v>17</v>
      </c>
      <c r="B18">
        <v>20</v>
      </c>
      <c r="C18">
        <f t="shared" si="0"/>
        <v>9</v>
      </c>
      <c r="E18">
        <f t="shared" si="1"/>
        <v>3</v>
      </c>
    </row>
    <row r="19" spans="1:5" x14ac:dyDescent="0.3">
      <c r="A19">
        <v>18</v>
      </c>
      <c r="B19">
        <v>28</v>
      </c>
      <c r="C19">
        <f t="shared" si="0"/>
        <v>100</v>
      </c>
      <c r="E19">
        <f t="shared" si="1"/>
        <v>10</v>
      </c>
    </row>
    <row r="20" spans="1:5" x14ac:dyDescent="0.3">
      <c r="A20">
        <v>19</v>
      </c>
      <c r="B20">
        <v>25</v>
      </c>
      <c r="C20">
        <f t="shared" si="0"/>
        <v>36</v>
      </c>
      <c r="E20">
        <f t="shared" si="1"/>
        <v>6</v>
      </c>
    </row>
    <row r="21" spans="1:5" x14ac:dyDescent="0.3">
      <c r="A21">
        <v>20</v>
      </c>
      <c r="B21">
        <v>36</v>
      </c>
      <c r="C21">
        <f t="shared" si="0"/>
        <v>256</v>
      </c>
      <c r="E21">
        <f t="shared" si="1"/>
        <v>16</v>
      </c>
    </row>
    <row r="22" spans="1:5" x14ac:dyDescent="0.3">
      <c r="A22">
        <v>21</v>
      </c>
      <c r="B22">
        <v>40</v>
      </c>
      <c r="C22">
        <f t="shared" si="0"/>
        <v>361</v>
      </c>
      <c r="E22">
        <f t="shared" si="1"/>
        <v>19</v>
      </c>
    </row>
    <row r="23" spans="1:5" x14ac:dyDescent="0.3">
      <c r="A23">
        <v>22</v>
      </c>
      <c r="B23">
        <v>37</v>
      </c>
      <c r="C23">
        <f t="shared" si="0"/>
        <v>225</v>
      </c>
      <c r="E23">
        <f t="shared" si="1"/>
        <v>15</v>
      </c>
    </row>
    <row r="24" spans="1:5" x14ac:dyDescent="0.3">
      <c r="A24">
        <v>23</v>
      </c>
      <c r="B24">
        <v>43</v>
      </c>
      <c r="C24">
        <f t="shared" si="0"/>
        <v>400</v>
      </c>
      <c r="E24">
        <f t="shared" si="1"/>
        <v>20</v>
      </c>
    </row>
    <row r="25" spans="1:5" x14ac:dyDescent="0.3">
      <c r="A25">
        <v>24</v>
      </c>
      <c r="B25">
        <v>41</v>
      </c>
      <c r="C25">
        <f t="shared" si="0"/>
        <v>289</v>
      </c>
      <c r="E25">
        <f t="shared" si="1"/>
        <v>17</v>
      </c>
    </row>
    <row r="26" spans="1:5" x14ac:dyDescent="0.3">
      <c r="A26">
        <v>25</v>
      </c>
      <c r="B26">
        <v>10</v>
      </c>
      <c r="C26">
        <f t="shared" si="0"/>
        <v>225</v>
      </c>
      <c r="E26">
        <f t="shared" si="1"/>
        <v>15</v>
      </c>
    </row>
    <row r="27" spans="1:5" x14ac:dyDescent="0.3">
      <c r="A27">
        <v>26</v>
      </c>
      <c r="B27">
        <v>19</v>
      </c>
      <c r="C27">
        <f t="shared" si="0"/>
        <v>49</v>
      </c>
      <c r="E27">
        <f t="shared" si="1"/>
        <v>7</v>
      </c>
    </row>
    <row r="28" spans="1:5" x14ac:dyDescent="0.3">
      <c r="A28">
        <v>27</v>
      </c>
      <c r="B28">
        <v>21</v>
      </c>
      <c r="C28">
        <f t="shared" si="0"/>
        <v>36</v>
      </c>
      <c r="E28">
        <f t="shared" si="1"/>
        <v>6</v>
      </c>
    </row>
    <row r="29" spans="1:5" x14ac:dyDescent="0.3">
      <c r="A29">
        <v>28</v>
      </c>
      <c r="B29">
        <v>31</v>
      </c>
      <c r="C29">
        <f t="shared" si="0"/>
        <v>9</v>
      </c>
      <c r="E29">
        <f t="shared" si="1"/>
        <v>3</v>
      </c>
    </row>
    <row r="30" spans="1:5" x14ac:dyDescent="0.3">
      <c r="A30">
        <v>29</v>
      </c>
      <c r="B30">
        <v>32</v>
      </c>
      <c r="C30">
        <f t="shared" si="0"/>
        <v>9</v>
      </c>
      <c r="E30">
        <f t="shared" si="1"/>
        <v>3</v>
      </c>
    </row>
    <row r="31" spans="1:5" x14ac:dyDescent="0.3">
      <c r="A31">
        <v>30</v>
      </c>
      <c r="B31">
        <v>17</v>
      </c>
      <c r="C31">
        <f t="shared" si="0"/>
        <v>169</v>
      </c>
      <c r="E31">
        <f t="shared" si="1"/>
        <v>13</v>
      </c>
    </row>
    <row r="32" spans="1:5" x14ac:dyDescent="0.3">
      <c r="A32">
        <v>31</v>
      </c>
      <c r="B32">
        <v>26</v>
      </c>
      <c r="C32">
        <f t="shared" si="0"/>
        <v>25</v>
      </c>
      <c r="E32">
        <f t="shared" si="1"/>
        <v>5</v>
      </c>
    </row>
    <row r="33" spans="1:5" x14ac:dyDescent="0.3">
      <c r="A33">
        <v>32</v>
      </c>
      <c r="B33">
        <v>30</v>
      </c>
      <c r="C33">
        <f t="shared" si="0"/>
        <v>4</v>
      </c>
      <c r="E33">
        <f t="shared" si="1"/>
        <v>2</v>
      </c>
    </row>
    <row r="34" spans="1:5" x14ac:dyDescent="0.3">
      <c r="A34">
        <v>33</v>
      </c>
      <c r="B34">
        <v>33</v>
      </c>
      <c r="C34">
        <f t="shared" si="0"/>
        <v>0</v>
      </c>
      <c r="E34">
        <f t="shared" si="1"/>
        <v>0</v>
      </c>
    </row>
    <row r="35" spans="1:5" x14ac:dyDescent="0.3">
      <c r="A35">
        <v>34</v>
      </c>
      <c r="B35">
        <v>34</v>
      </c>
      <c r="C35">
        <f t="shared" si="0"/>
        <v>0</v>
      </c>
      <c r="E35">
        <f t="shared" si="1"/>
        <v>0</v>
      </c>
    </row>
    <row r="36" spans="1:5" x14ac:dyDescent="0.3">
      <c r="A36">
        <v>35</v>
      </c>
      <c r="B36">
        <v>38</v>
      </c>
      <c r="C36">
        <f t="shared" si="0"/>
        <v>9</v>
      </c>
      <c r="E36">
        <f t="shared" si="1"/>
        <v>3</v>
      </c>
    </row>
    <row r="37" spans="1:5" x14ac:dyDescent="0.3">
      <c r="A37">
        <v>36</v>
      </c>
      <c r="B37">
        <v>35</v>
      </c>
      <c r="C37">
        <f t="shared" si="0"/>
        <v>1</v>
      </c>
      <c r="E37">
        <f t="shared" si="1"/>
        <v>1</v>
      </c>
    </row>
    <row r="38" spans="1:5" x14ac:dyDescent="0.3">
      <c r="A38">
        <v>37</v>
      </c>
      <c r="B38">
        <v>24</v>
      </c>
      <c r="C38">
        <f t="shared" si="0"/>
        <v>169</v>
      </c>
      <c r="E38">
        <f t="shared" si="1"/>
        <v>13</v>
      </c>
    </row>
    <row r="39" spans="1:5" x14ac:dyDescent="0.3">
      <c r="A39">
        <v>38</v>
      </c>
      <c r="B39">
        <v>45</v>
      </c>
      <c r="C39">
        <f t="shared" si="0"/>
        <v>49</v>
      </c>
      <c r="E39">
        <f t="shared" si="1"/>
        <v>7</v>
      </c>
    </row>
    <row r="40" spans="1:5" x14ac:dyDescent="0.3">
      <c r="A40">
        <v>39</v>
      </c>
      <c r="B40">
        <v>13</v>
      </c>
      <c r="C40">
        <f t="shared" si="0"/>
        <v>676</v>
      </c>
      <c r="E40">
        <f t="shared" si="1"/>
        <v>26</v>
      </c>
    </row>
    <row r="41" spans="1:5" x14ac:dyDescent="0.3">
      <c r="A41">
        <v>40</v>
      </c>
      <c r="B41">
        <v>50</v>
      </c>
      <c r="C41">
        <f t="shared" si="0"/>
        <v>100</v>
      </c>
      <c r="E41">
        <f t="shared" si="1"/>
        <v>10</v>
      </c>
    </row>
    <row r="42" spans="1:5" x14ac:dyDescent="0.3">
      <c r="A42">
        <v>41</v>
      </c>
      <c r="B42">
        <v>56</v>
      </c>
      <c r="C42">
        <f t="shared" si="0"/>
        <v>225</v>
      </c>
      <c r="E42">
        <f t="shared" si="1"/>
        <v>15</v>
      </c>
    </row>
    <row r="43" spans="1:5" x14ac:dyDescent="0.3">
      <c r="A43">
        <v>42</v>
      </c>
      <c r="B43">
        <v>58</v>
      </c>
      <c r="C43">
        <f t="shared" si="0"/>
        <v>256</v>
      </c>
      <c r="E43">
        <f t="shared" si="1"/>
        <v>16</v>
      </c>
    </row>
    <row r="44" spans="1:5" x14ac:dyDescent="0.3">
      <c r="A44">
        <v>43</v>
      </c>
      <c r="B44">
        <v>59</v>
      </c>
      <c r="C44">
        <f t="shared" si="0"/>
        <v>256</v>
      </c>
      <c r="E44">
        <f t="shared" si="1"/>
        <v>16</v>
      </c>
    </row>
    <row r="45" spans="1:5" x14ac:dyDescent="0.3">
      <c r="A45">
        <v>44</v>
      </c>
      <c r="B45">
        <v>54</v>
      </c>
      <c r="C45">
        <f t="shared" si="0"/>
        <v>100</v>
      </c>
      <c r="E45">
        <f t="shared" si="1"/>
        <v>10</v>
      </c>
    </row>
    <row r="46" spans="1:5" x14ac:dyDescent="0.3">
      <c r="A46">
        <v>45</v>
      </c>
      <c r="B46">
        <v>55</v>
      </c>
      <c r="C46">
        <f t="shared" si="0"/>
        <v>100</v>
      </c>
      <c r="E46">
        <f t="shared" si="1"/>
        <v>10</v>
      </c>
    </row>
    <row r="47" spans="1:5" x14ac:dyDescent="0.3">
      <c r="A47">
        <v>46</v>
      </c>
      <c r="B47">
        <v>67</v>
      </c>
      <c r="C47">
        <f t="shared" si="0"/>
        <v>441</v>
      </c>
      <c r="E47">
        <f t="shared" si="1"/>
        <v>21</v>
      </c>
    </row>
    <row r="48" spans="1:5" x14ac:dyDescent="0.3">
      <c r="A48">
        <v>47</v>
      </c>
      <c r="B48">
        <v>62</v>
      </c>
      <c r="C48">
        <f t="shared" si="0"/>
        <v>225</v>
      </c>
      <c r="E48">
        <f t="shared" si="1"/>
        <v>15</v>
      </c>
    </row>
    <row r="49" spans="1:5" x14ac:dyDescent="0.3">
      <c r="A49">
        <v>48</v>
      </c>
      <c r="B49">
        <v>75</v>
      </c>
      <c r="C49">
        <f t="shared" si="0"/>
        <v>729</v>
      </c>
      <c r="E49">
        <f t="shared" si="1"/>
        <v>27</v>
      </c>
    </row>
    <row r="50" spans="1:5" x14ac:dyDescent="0.3">
      <c r="A50">
        <v>49</v>
      </c>
      <c r="B50">
        <v>76</v>
      </c>
      <c r="C50">
        <f t="shared" si="0"/>
        <v>729</v>
      </c>
      <c r="E50">
        <f t="shared" si="1"/>
        <v>27</v>
      </c>
    </row>
    <row r="51" spans="1:5" x14ac:dyDescent="0.3">
      <c r="A51">
        <v>50</v>
      </c>
      <c r="B51">
        <v>18</v>
      </c>
      <c r="C51">
        <f t="shared" si="0"/>
        <v>1024</v>
      </c>
      <c r="E51">
        <f t="shared" si="1"/>
        <v>32</v>
      </c>
    </row>
    <row r="52" spans="1:5" x14ac:dyDescent="0.3">
      <c r="A52">
        <v>51</v>
      </c>
      <c r="B52">
        <v>29</v>
      </c>
      <c r="C52">
        <f t="shared" si="0"/>
        <v>484</v>
      </c>
      <c r="E52">
        <f t="shared" si="1"/>
        <v>22</v>
      </c>
    </row>
    <row r="53" spans="1:5" x14ac:dyDescent="0.3">
      <c r="A53">
        <v>52</v>
      </c>
      <c r="B53">
        <v>44</v>
      </c>
      <c r="C53">
        <f t="shared" si="0"/>
        <v>64</v>
      </c>
      <c r="E53">
        <f t="shared" si="1"/>
        <v>8</v>
      </c>
    </row>
    <row r="54" spans="1:5" x14ac:dyDescent="0.3">
      <c r="A54">
        <v>53</v>
      </c>
      <c r="B54">
        <v>51</v>
      </c>
      <c r="C54">
        <f t="shared" si="0"/>
        <v>4</v>
      </c>
      <c r="E54">
        <f t="shared" si="1"/>
        <v>2</v>
      </c>
    </row>
    <row r="55" spans="1:5" x14ac:dyDescent="0.3">
      <c r="A55">
        <v>54</v>
      </c>
      <c r="B55">
        <v>47</v>
      </c>
      <c r="C55">
        <f t="shared" si="0"/>
        <v>49</v>
      </c>
      <c r="E55">
        <f t="shared" si="1"/>
        <v>7</v>
      </c>
    </row>
    <row r="56" spans="1:5" x14ac:dyDescent="0.3">
      <c r="A56">
        <v>55</v>
      </c>
      <c r="B56">
        <v>39</v>
      </c>
      <c r="C56">
        <f t="shared" si="0"/>
        <v>256</v>
      </c>
      <c r="E56">
        <f t="shared" si="1"/>
        <v>16</v>
      </c>
    </row>
    <row r="57" spans="1:5" x14ac:dyDescent="0.3">
      <c r="A57">
        <v>56</v>
      </c>
      <c r="B57">
        <v>48</v>
      </c>
      <c r="C57">
        <f t="shared" si="0"/>
        <v>64</v>
      </c>
      <c r="E57">
        <f t="shared" si="1"/>
        <v>8</v>
      </c>
    </row>
    <row r="58" spans="1:5" x14ac:dyDescent="0.3">
      <c r="A58">
        <v>57</v>
      </c>
      <c r="B58">
        <v>49</v>
      </c>
      <c r="C58">
        <f t="shared" si="0"/>
        <v>64</v>
      </c>
      <c r="E58">
        <f t="shared" si="1"/>
        <v>8</v>
      </c>
    </row>
    <row r="59" spans="1:5" x14ac:dyDescent="0.3">
      <c r="A59">
        <v>58</v>
      </c>
      <c r="B59">
        <v>46</v>
      </c>
      <c r="C59">
        <f t="shared" si="0"/>
        <v>144</v>
      </c>
      <c r="E59">
        <f t="shared" si="1"/>
        <v>12</v>
      </c>
    </row>
    <row r="60" spans="1:5" x14ac:dyDescent="0.3">
      <c r="A60">
        <v>59</v>
      </c>
      <c r="B60">
        <v>57</v>
      </c>
      <c r="C60">
        <f t="shared" si="0"/>
        <v>4</v>
      </c>
      <c r="E60">
        <f t="shared" si="1"/>
        <v>2</v>
      </c>
    </row>
    <row r="61" spans="1:5" x14ac:dyDescent="0.3">
      <c r="A61">
        <v>60</v>
      </c>
      <c r="B61">
        <v>60</v>
      </c>
      <c r="C61">
        <f t="shared" si="0"/>
        <v>0</v>
      </c>
      <c r="E61">
        <f t="shared" si="1"/>
        <v>0</v>
      </c>
    </row>
    <row r="62" spans="1:5" x14ac:dyDescent="0.3">
      <c r="A62">
        <v>61</v>
      </c>
      <c r="B62">
        <v>53</v>
      </c>
      <c r="C62">
        <f t="shared" si="0"/>
        <v>64</v>
      </c>
      <c r="E62">
        <f t="shared" si="1"/>
        <v>8</v>
      </c>
    </row>
    <row r="63" spans="1:5" x14ac:dyDescent="0.3">
      <c r="A63">
        <v>62</v>
      </c>
      <c r="B63">
        <v>64</v>
      </c>
      <c r="C63">
        <f t="shared" si="0"/>
        <v>4</v>
      </c>
      <c r="E63">
        <f t="shared" si="1"/>
        <v>2</v>
      </c>
    </row>
    <row r="64" spans="1:5" x14ac:dyDescent="0.3">
      <c r="A64">
        <v>63</v>
      </c>
      <c r="B64">
        <v>61</v>
      </c>
      <c r="C64">
        <f t="shared" si="0"/>
        <v>4</v>
      </c>
      <c r="E64">
        <f t="shared" si="1"/>
        <v>2</v>
      </c>
    </row>
    <row r="65" spans="1:5" x14ac:dyDescent="0.3">
      <c r="A65">
        <v>64</v>
      </c>
      <c r="B65">
        <v>72</v>
      </c>
      <c r="C65">
        <f t="shared" si="0"/>
        <v>64</v>
      </c>
      <c r="E65">
        <f t="shared" si="1"/>
        <v>8</v>
      </c>
    </row>
    <row r="66" spans="1:5" x14ac:dyDescent="0.3">
      <c r="A66">
        <v>65</v>
      </c>
      <c r="B66">
        <v>73</v>
      </c>
      <c r="C66">
        <f t="shared" si="0"/>
        <v>64</v>
      </c>
      <c r="E66">
        <f t="shared" si="1"/>
        <v>8</v>
      </c>
    </row>
    <row r="67" spans="1:5" x14ac:dyDescent="0.3">
      <c r="A67">
        <v>66</v>
      </c>
      <c r="B67">
        <v>79</v>
      </c>
      <c r="C67">
        <f t="shared" ref="C67:C101" si="2">(A67-B67)^2</f>
        <v>169</v>
      </c>
      <c r="E67">
        <f t="shared" ref="E67:E101" si="3">ABS(A67-B67)</f>
        <v>13</v>
      </c>
    </row>
    <row r="68" spans="1:5" x14ac:dyDescent="0.3">
      <c r="A68">
        <v>67</v>
      </c>
      <c r="B68">
        <v>80</v>
      </c>
      <c r="C68">
        <f t="shared" si="2"/>
        <v>169</v>
      </c>
      <c r="E68">
        <f t="shared" si="3"/>
        <v>13</v>
      </c>
    </row>
    <row r="69" spans="1:5" x14ac:dyDescent="0.3">
      <c r="A69">
        <v>68</v>
      </c>
      <c r="B69">
        <v>69</v>
      </c>
      <c r="C69">
        <f t="shared" si="2"/>
        <v>1</v>
      </c>
      <c r="E69">
        <f t="shared" si="3"/>
        <v>1</v>
      </c>
    </row>
    <row r="70" spans="1:5" x14ac:dyDescent="0.3">
      <c r="A70">
        <v>69</v>
      </c>
      <c r="B70">
        <v>74</v>
      </c>
      <c r="C70">
        <f t="shared" si="2"/>
        <v>25</v>
      </c>
      <c r="E70">
        <f t="shared" si="3"/>
        <v>5</v>
      </c>
    </row>
    <row r="71" spans="1:5" x14ac:dyDescent="0.3">
      <c r="A71">
        <v>70</v>
      </c>
      <c r="B71">
        <v>66</v>
      </c>
      <c r="C71">
        <f t="shared" si="2"/>
        <v>16</v>
      </c>
      <c r="E71">
        <f t="shared" si="3"/>
        <v>4</v>
      </c>
    </row>
    <row r="72" spans="1:5" x14ac:dyDescent="0.3">
      <c r="A72">
        <v>71</v>
      </c>
      <c r="B72">
        <v>85</v>
      </c>
      <c r="C72">
        <f t="shared" si="2"/>
        <v>196</v>
      </c>
      <c r="E72">
        <f t="shared" si="3"/>
        <v>14</v>
      </c>
    </row>
    <row r="73" spans="1:5" x14ac:dyDescent="0.3">
      <c r="A73">
        <v>72</v>
      </c>
      <c r="B73">
        <v>71</v>
      </c>
      <c r="C73">
        <f t="shared" si="2"/>
        <v>1</v>
      </c>
      <c r="E73">
        <f t="shared" si="3"/>
        <v>1</v>
      </c>
    </row>
    <row r="74" spans="1:5" x14ac:dyDescent="0.3">
      <c r="A74">
        <v>73</v>
      </c>
      <c r="B74">
        <v>90</v>
      </c>
      <c r="C74">
        <f t="shared" si="2"/>
        <v>289</v>
      </c>
      <c r="E74">
        <f t="shared" si="3"/>
        <v>17</v>
      </c>
    </row>
    <row r="75" spans="1:5" x14ac:dyDescent="0.3">
      <c r="A75">
        <v>74</v>
      </c>
      <c r="B75">
        <v>87</v>
      </c>
      <c r="C75">
        <f t="shared" si="2"/>
        <v>169</v>
      </c>
      <c r="E75">
        <f t="shared" si="3"/>
        <v>13</v>
      </c>
    </row>
    <row r="76" spans="1:5" x14ac:dyDescent="0.3">
      <c r="A76">
        <v>75</v>
      </c>
      <c r="B76">
        <v>91</v>
      </c>
      <c r="C76">
        <f t="shared" si="2"/>
        <v>256</v>
      </c>
      <c r="E76">
        <f t="shared" si="3"/>
        <v>16</v>
      </c>
    </row>
    <row r="77" spans="1:5" x14ac:dyDescent="0.3">
      <c r="A77">
        <v>76</v>
      </c>
      <c r="B77">
        <v>89</v>
      </c>
      <c r="C77">
        <f t="shared" si="2"/>
        <v>169</v>
      </c>
      <c r="E77">
        <f t="shared" si="3"/>
        <v>13</v>
      </c>
    </row>
    <row r="78" spans="1:5" x14ac:dyDescent="0.3">
      <c r="A78">
        <v>77</v>
      </c>
      <c r="B78">
        <v>92</v>
      </c>
      <c r="C78">
        <f t="shared" si="2"/>
        <v>225</v>
      </c>
      <c r="E78">
        <f t="shared" si="3"/>
        <v>15</v>
      </c>
    </row>
    <row r="79" spans="1:5" x14ac:dyDescent="0.3">
      <c r="A79">
        <v>78</v>
      </c>
      <c r="B79">
        <v>100</v>
      </c>
      <c r="C79">
        <f t="shared" si="2"/>
        <v>484</v>
      </c>
      <c r="E79">
        <f t="shared" si="3"/>
        <v>22</v>
      </c>
    </row>
    <row r="80" spans="1:5" x14ac:dyDescent="0.3">
      <c r="A80">
        <v>79</v>
      </c>
      <c r="B80">
        <v>82</v>
      </c>
      <c r="C80">
        <f t="shared" si="2"/>
        <v>9</v>
      </c>
      <c r="E80">
        <f t="shared" si="3"/>
        <v>3</v>
      </c>
    </row>
    <row r="81" spans="1:5" x14ac:dyDescent="0.3">
      <c r="A81">
        <v>80</v>
      </c>
      <c r="B81">
        <v>86</v>
      </c>
      <c r="C81">
        <f t="shared" si="2"/>
        <v>36</v>
      </c>
      <c r="E81">
        <f t="shared" si="3"/>
        <v>6</v>
      </c>
    </row>
    <row r="82" spans="1:5" x14ac:dyDescent="0.3">
      <c r="A82">
        <v>81</v>
      </c>
      <c r="B82">
        <v>88</v>
      </c>
      <c r="C82">
        <f t="shared" si="2"/>
        <v>49</v>
      </c>
      <c r="E82">
        <f t="shared" si="3"/>
        <v>7</v>
      </c>
    </row>
    <row r="83" spans="1:5" x14ac:dyDescent="0.3">
      <c r="A83">
        <v>82</v>
      </c>
      <c r="B83">
        <v>42</v>
      </c>
      <c r="C83">
        <f t="shared" si="2"/>
        <v>1600</v>
      </c>
      <c r="E83">
        <f t="shared" si="3"/>
        <v>40</v>
      </c>
    </row>
    <row r="84" spans="1:5" x14ac:dyDescent="0.3">
      <c r="A84">
        <v>83</v>
      </c>
      <c r="B84">
        <v>93</v>
      </c>
      <c r="C84">
        <f t="shared" si="2"/>
        <v>100</v>
      </c>
      <c r="E84">
        <f t="shared" si="3"/>
        <v>10</v>
      </c>
    </row>
    <row r="85" spans="1:5" x14ac:dyDescent="0.3">
      <c r="A85">
        <v>84</v>
      </c>
      <c r="B85">
        <v>94</v>
      </c>
      <c r="C85">
        <f t="shared" si="2"/>
        <v>100</v>
      </c>
      <c r="E85">
        <f t="shared" si="3"/>
        <v>10</v>
      </c>
    </row>
    <row r="86" spans="1:5" x14ac:dyDescent="0.3">
      <c r="A86">
        <v>85</v>
      </c>
      <c r="B86">
        <v>96</v>
      </c>
      <c r="C86">
        <f t="shared" si="2"/>
        <v>121</v>
      </c>
      <c r="E86">
        <f t="shared" si="3"/>
        <v>11</v>
      </c>
    </row>
    <row r="87" spans="1:5" x14ac:dyDescent="0.3">
      <c r="A87">
        <v>86</v>
      </c>
      <c r="B87">
        <v>95</v>
      </c>
      <c r="C87">
        <f t="shared" si="2"/>
        <v>81</v>
      </c>
      <c r="E87">
        <f t="shared" si="3"/>
        <v>9</v>
      </c>
    </row>
    <row r="88" spans="1:5" x14ac:dyDescent="0.3">
      <c r="A88">
        <v>87</v>
      </c>
      <c r="B88">
        <v>99</v>
      </c>
      <c r="C88">
        <f t="shared" si="2"/>
        <v>144</v>
      </c>
      <c r="E88">
        <f t="shared" si="3"/>
        <v>12</v>
      </c>
    </row>
    <row r="89" spans="1:5" x14ac:dyDescent="0.3">
      <c r="A89">
        <v>88</v>
      </c>
      <c r="B89">
        <v>97</v>
      </c>
      <c r="C89">
        <f t="shared" si="2"/>
        <v>81</v>
      </c>
      <c r="E89">
        <f t="shared" si="3"/>
        <v>9</v>
      </c>
    </row>
    <row r="90" spans="1:5" x14ac:dyDescent="0.3">
      <c r="A90">
        <v>89</v>
      </c>
      <c r="B90">
        <v>98</v>
      </c>
      <c r="C90">
        <f t="shared" si="2"/>
        <v>81</v>
      </c>
      <c r="E90">
        <f t="shared" si="3"/>
        <v>9</v>
      </c>
    </row>
    <row r="91" spans="1:5" x14ac:dyDescent="0.3">
      <c r="A91">
        <v>90</v>
      </c>
      <c r="B91">
        <v>23</v>
      </c>
      <c r="C91">
        <f t="shared" si="2"/>
        <v>4489</v>
      </c>
      <c r="E91">
        <f t="shared" si="3"/>
        <v>67</v>
      </c>
    </row>
    <row r="92" spans="1:5" x14ac:dyDescent="0.3">
      <c r="A92">
        <v>91</v>
      </c>
      <c r="B92">
        <v>52</v>
      </c>
      <c r="C92">
        <f t="shared" si="2"/>
        <v>1521</v>
      </c>
      <c r="E92">
        <f t="shared" si="3"/>
        <v>39</v>
      </c>
    </row>
    <row r="93" spans="1:5" x14ac:dyDescent="0.3">
      <c r="A93">
        <v>92</v>
      </c>
      <c r="B93">
        <v>63</v>
      </c>
      <c r="C93">
        <f t="shared" si="2"/>
        <v>841</v>
      </c>
      <c r="E93">
        <f t="shared" si="3"/>
        <v>29</v>
      </c>
    </row>
    <row r="94" spans="1:5" x14ac:dyDescent="0.3">
      <c r="A94">
        <v>93</v>
      </c>
      <c r="B94">
        <v>65</v>
      </c>
      <c r="C94">
        <f t="shared" si="2"/>
        <v>784</v>
      </c>
      <c r="E94">
        <f t="shared" si="3"/>
        <v>28</v>
      </c>
    </row>
    <row r="95" spans="1:5" x14ac:dyDescent="0.3">
      <c r="A95">
        <v>94</v>
      </c>
      <c r="B95">
        <v>68</v>
      </c>
      <c r="C95">
        <f t="shared" si="2"/>
        <v>676</v>
      </c>
      <c r="E95">
        <f t="shared" si="3"/>
        <v>26</v>
      </c>
    </row>
    <row r="96" spans="1:5" x14ac:dyDescent="0.3">
      <c r="A96">
        <v>95</v>
      </c>
      <c r="B96">
        <v>70</v>
      </c>
      <c r="C96">
        <f t="shared" si="2"/>
        <v>625</v>
      </c>
      <c r="E96">
        <f>ABS(A96-B96)</f>
        <v>25</v>
      </c>
    </row>
    <row r="97" spans="1:7" x14ac:dyDescent="0.3">
      <c r="A97">
        <v>96</v>
      </c>
      <c r="B97">
        <v>78</v>
      </c>
      <c r="C97">
        <f>(A97-B97)^2</f>
        <v>324</v>
      </c>
      <c r="E97">
        <f t="shared" si="3"/>
        <v>18</v>
      </c>
    </row>
    <row r="98" spans="1:7" x14ac:dyDescent="0.3">
      <c r="A98">
        <v>97</v>
      </c>
      <c r="B98">
        <v>84</v>
      </c>
      <c r="C98">
        <f t="shared" si="2"/>
        <v>169</v>
      </c>
      <c r="E98">
        <f t="shared" si="3"/>
        <v>13</v>
      </c>
    </row>
    <row r="99" spans="1:7" x14ac:dyDescent="0.3">
      <c r="A99">
        <v>98</v>
      </c>
      <c r="B99">
        <v>81</v>
      </c>
      <c r="C99">
        <f t="shared" si="2"/>
        <v>289</v>
      </c>
      <c r="E99">
        <f t="shared" si="3"/>
        <v>17</v>
      </c>
    </row>
    <row r="100" spans="1:7" x14ac:dyDescent="0.3">
      <c r="A100">
        <v>99</v>
      </c>
      <c r="B100">
        <v>77</v>
      </c>
      <c r="C100">
        <f t="shared" si="2"/>
        <v>484</v>
      </c>
      <c r="E100">
        <f t="shared" si="3"/>
        <v>22</v>
      </c>
    </row>
    <row r="101" spans="1:7" x14ac:dyDescent="0.3">
      <c r="A101">
        <v>100</v>
      </c>
      <c r="B101">
        <v>83</v>
      </c>
      <c r="C101">
        <f>(A101-B101)^2</f>
        <v>289</v>
      </c>
      <c r="E101">
        <f>ABS(A101-B101)</f>
        <v>17</v>
      </c>
    </row>
    <row r="102" spans="1:7" x14ac:dyDescent="0.3">
      <c r="B102" t="s">
        <v>176</v>
      </c>
      <c r="C102">
        <f>AVERAGE(C2:C101)</f>
        <v>243.94</v>
      </c>
      <c r="D102" t="s">
        <v>177</v>
      </c>
      <c r="E102">
        <f>SUMPRODUCT(E2:E101)/COUNT(E2:E101)</f>
        <v>11.64</v>
      </c>
      <c r="F102" t="s">
        <v>182</v>
      </c>
      <c r="G102">
        <f>RSQ(A2:A101,B2:B101)</f>
        <v>0.72866942989528483</v>
      </c>
    </row>
    <row r="104" spans="1:7" x14ac:dyDescent="0.3">
      <c r="C104" cm="1">
        <f t="array" ref="C104">AVERAGE((A2:A101-B2:B101)^2)</f>
        <v>243.94</v>
      </c>
      <c r="E104" cm="1">
        <f t="array" ref="E104">SUMPRODUCT(ABS(A2:A101-B2:B101))/COUNT(ABS(A2:A101-B2:B101))</f>
        <v>11.64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526-CBE7-4C47-AF8E-A8E6644C0A6B}">
  <dimension ref="A1:P14"/>
  <sheetViews>
    <sheetView tabSelected="1" workbookViewId="0">
      <selection activeCell="G13" sqref="G13"/>
    </sheetView>
  </sheetViews>
  <sheetFormatPr defaultRowHeight="14.4" x14ac:dyDescent="0.3"/>
  <cols>
    <col min="1" max="1" width="3.33203125" bestFit="1" customWidth="1"/>
    <col min="2" max="2" width="19.44140625" bestFit="1" customWidth="1"/>
    <col min="3" max="3" width="12" bestFit="1" customWidth="1"/>
    <col min="4" max="4" width="11.21875" customWidth="1"/>
    <col min="5" max="5" width="8" bestFit="1" customWidth="1"/>
    <col min="6" max="13" width="16.77734375" customWidth="1"/>
  </cols>
  <sheetData>
    <row r="1" spans="1:16" x14ac:dyDescent="0.3">
      <c r="A1" s="16" t="s">
        <v>148</v>
      </c>
      <c r="B1" s="16" t="s">
        <v>174</v>
      </c>
      <c r="C1" s="16" t="s">
        <v>183</v>
      </c>
      <c r="D1" s="16" t="s">
        <v>176</v>
      </c>
      <c r="E1" s="16" t="s">
        <v>177</v>
      </c>
      <c r="F1" s="15">
        <v>1</v>
      </c>
      <c r="G1" s="15">
        <v>2</v>
      </c>
      <c r="H1" s="15">
        <v>3</v>
      </c>
      <c r="I1" s="15">
        <v>4</v>
      </c>
      <c r="J1" s="15">
        <v>5</v>
      </c>
      <c r="K1" s="15">
        <v>6</v>
      </c>
      <c r="L1" s="15">
        <v>7</v>
      </c>
      <c r="M1" s="15">
        <v>8</v>
      </c>
      <c r="N1" s="15">
        <v>9</v>
      </c>
      <c r="O1" s="15">
        <v>10</v>
      </c>
    </row>
    <row r="2" spans="1:16" x14ac:dyDescent="0.3">
      <c r="A2">
        <v>1</v>
      </c>
      <c r="B2" s="13" t="str" cm="1">
        <f t="array" ref="B2:B11">TRANSPOSE(Summary!D1:M1)</f>
        <v>CONTENT FILTER BASE</v>
      </c>
      <c r="C2">
        <f>RSQ(_xlfn.ANCHORARRAY(Summary!D2),_xlfn.ANCHORARRAY(Summary!D2))</f>
        <v>1</v>
      </c>
      <c r="D2" cm="1">
        <f t="array" ref="D2">AVERAGE((_xlfn.ANCHORARRAY(Summary!D2)-_xlfn.ANCHORARRAY(Summary!D2))^2)</f>
        <v>0</v>
      </c>
      <c r="E2" cm="1">
        <f t="array" ref="E2">SUMPRODUCT(ABS(_xlfn.ANCHORARRAY(Summary!D2)-_xlfn.ANCHORARRAY(Summary!D2)))/COUNT(ABS(_xlfn.ANCHORARRAY(Summary!D2)-_xlfn.ANCHORARRAY(Summary!D2)))</f>
        <v>0</v>
      </c>
      <c r="F2" t="str">
        <f>INDEX(Summary!$C$2:$C$101,MATCH(F1,_xlfn.ANCHORARRAY(Summary!$D$2),0),1)</f>
        <v>When I Was Reincarnated in Another World, I Was a Heroine and He Was a Hero</v>
      </c>
      <c r="G2" t="str">
        <f>INDEX(Summary!$C$2:$C$101,MATCH(G1,_xlfn.ANCHORARRAY(Summary!$D$2),0),1)</f>
        <v>A Shitty Hero Manga</v>
      </c>
      <c r="H2" t="str">
        <f>INDEX(Summary!$C$2:$C$101,MATCH(H1,_xlfn.ANCHORARRAY(Summary!$D$2),0),1)</f>
        <v>37 Year Old Kindaichi Hajime Case Files</v>
      </c>
      <c r="I2" t="str">
        <f>INDEX(Summary!$C$2:$C$101,MATCH(I1,_xlfn.ANCHORARRAY(Summary!$D$2),0),1)</f>
        <v>Weakest Little Monster</v>
      </c>
      <c r="J2" t="str">
        <f>INDEX(Summary!$C$2:$C$101,MATCH(J1,_xlfn.ANCHORARRAY(Summary!$D$2),0),1)</f>
        <v>Kikaku Hazure no Eiyuu ni Sodaterareta, Joushiki Hazure no Mahou Kenshi</v>
      </c>
      <c r="K2" t="str">
        <f>INDEX(Summary!$C$2:$C$101,MATCH(K1,_xlfn.ANCHORARRAY(Summary!$D$2),0),1)</f>
        <v>Ghost Blade</v>
      </c>
      <c r="L2" t="str">
        <f>INDEX(Summary!$C$2:$C$101,MATCH(L1,_xlfn.ANCHORARRAY(Summary!$D$2),0),1)</f>
        <v>Fate Strange Fake</v>
      </c>
      <c r="M2" t="str">
        <f>INDEX(Summary!$C$2:$C$101,MATCH(M1,_xlfn.ANCHORARRAY(Summary!$D$2),0),1)</f>
        <v>Overly Straightforward Classmate</v>
      </c>
      <c r="N2" t="str">
        <f>INDEX(Summary!$C$2:$C$101,MATCH(N1,_xlfn.ANCHORARRAY(Summary!$D$2),0),1)</f>
        <v>Genocide Online</v>
      </c>
      <c r="O2" t="str">
        <f>INDEX(Summary!$C$2:$C$101,MATCH(O1,_xlfn.ANCHORARRAY(Summary!$D$2),0),1)</f>
        <v>Kawarimonono Kanojo ni Mousukoshi Dake Tsukiau Hanashi</v>
      </c>
      <c r="P2" s="14">
        <v>0</v>
      </c>
    </row>
    <row r="3" spans="1:16" x14ac:dyDescent="0.3">
      <c r="A3">
        <v>2</v>
      </c>
      <c r="B3" s="13" t="str">
        <v>MOORA</v>
      </c>
      <c r="C3">
        <f>RSQ(_xlfn.ANCHORARRAY(Summary!D2),_xlfn.ANCHORARRAY(Summary!E2))</f>
        <v>7.6270063009901369E-3</v>
      </c>
      <c r="D3" cm="1">
        <f t="array" ref="D3">AVERAGE((_xlfn.ANCHORARRAY(Summary!D2)-_xlfn.ANCHORARRAY(Summary!E2))^2)</f>
        <v>1520.96</v>
      </c>
      <c r="E3" cm="1">
        <f t="array" ref="E3">SUMPRODUCT(ABS(_xlfn.ANCHORARRAY(Summary!D2)-_xlfn.ANCHORARRAY(Summary!E2)))/COUNT(ABS(_xlfn.ANCHORARRAY(Summary!D2)-_xlfn.ANCHORARRAY(Summary!E2)))</f>
        <v>30.48</v>
      </c>
      <c r="F3" t="str">
        <f>INDEX(Summary!$C$2:$C$101,MATCH(F1,_xlfn.ANCHORARRAY(Summary!$E$2),0),1)</f>
        <v>Morning Glow is Golden: The IDOLM@STER</v>
      </c>
      <c r="G3" t="str">
        <f>INDEX(Summary!$C$2:$C$101,MATCH(G1,_xlfn.ANCHORARRAY(Summary!$E$2),0),1)</f>
        <v>The Dungeon Master</v>
      </c>
      <c r="H3" t="str">
        <f>INDEX(Summary!$C$2:$C$101,MATCH(H1,_xlfn.ANCHORARRAY(Summary!$E$2),0),1)</f>
        <v>Shirogane x Kaguya â€“ Telework</v>
      </c>
      <c r="I3" t="str">
        <f>INDEX(Summary!$C$2:$C$101,MATCH(I1,_xlfn.ANCHORARRAY(Summary!$E$2),0),1)</f>
        <v>Hundreds of Option for Becoming A God</v>
      </c>
      <c r="J3" t="str">
        <f>INDEX(Summary!$C$2:$C$101,MATCH(J1,_xlfn.ANCHORARRAY(Summary!$E$2),0),1)</f>
        <v>Ankoku Kishi no Ore desu Ga Saikyou no Seikishi wo Mezashimasu</v>
      </c>
      <c r="K3" t="str">
        <f>INDEX(Summary!$C$2:$C$101,MATCH(K1,_xlfn.ANCHORARRAY(Summary!$E$2),0),1)</f>
        <v>37 Year Old Kindaichi Hajime Case Files</v>
      </c>
      <c r="L3" t="str">
        <f>INDEX(Summary!$C$2:$C$101,MATCH(L1,_xlfn.ANCHORARRAY(Summary!$E$2),0),1)</f>
        <v>Child of Light</v>
      </c>
      <c r="M3" t="str">
        <f>INDEX(Summary!$C$2:$C$101,MATCH(M1,_xlfn.ANCHORARRAY(Summary!$E$2),0),1)</f>
        <v>The Invincible of the East</v>
      </c>
      <c r="N3" t="str">
        <f>INDEX(Summary!$C$2:$C$101,MATCH(N1,_xlfn.ANCHORARRAY(Summary!$E$2),0),1)</f>
        <v>Wang Gu Shen Wang</v>
      </c>
      <c r="O3" t="str">
        <f>INDEX(Summary!$C$2:$C$101,MATCH(O1,_xlfn.ANCHORARRAY(Summary!$E$2),0),1)</f>
        <v>The Fate Of The Slain Monster</v>
      </c>
      <c r="P3" s="14">
        <v>0</v>
      </c>
    </row>
    <row r="4" spans="1:16" x14ac:dyDescent="0.3">
      <c r="A4">
        <v>3</v>
      </c>
      <c r="B4" s="13" t="str">
        <v>COPRAS</v>
      </c>
      <c r="C4">
        <f>RSQ(_xlfn.ANCHORARRAY(Summary!D2),_xlfn.ANCHORARRAY(Summary!F2))</f>
        <v>5.4972458902055833E-3</v>
      </c>
      <c r="D4" cm="1">
        <f t="array" ref="D4">AVERAGE((_xlfn.ANCHORARRAY(Summary!D2)-_xlfn.ANCHORARRAY(Summary!F2))^2)</f>
        <v>1542.94</v>
      </c>
      <c r="E4" cm="1">
        <f t="array" ref="E4">SUMPRODUCT(ABS(_xlfn.ANCHORARRAY(Summary!D2)-_xlfn.ANCHORARRAY(Summary!F2)))/COUNT(ABS(_xlfn.ANCHORARRAY(Summary!D2)-_xlfn.ANCHORARRAY(Summary!F2)))</f>
        <v>31.14</v>
      </c>
      <c r="F4" t="str">
        <f>INDEX(Summary!$C$2:$C$101,MATCH(F1,_xlfn.ANCHORARRAY(Summary!$F$2),0),1)</f>
        <v>Morning Glow is Golden: The IDOLM@STER</v>
      </c>
      <c r="G4" t="str">
        <f>INDEX(Summary!$C$2:$C$101,MATCH(G1,_xlfn.ANCHORARRAY(Summary!$F$2),0),1)</f>
        <v>The Dungeon Master</v>
      </c>
      <c r="H4" t="str">
        <f>INDEX(Summary!$C$2:$C$101,MATCH(H1,_xlfn.ANCHORARRAY(Summary!$F$2),0),1)</f>
        <v>Shirogane x Kaguya â€“ Telework</v>
      </c>
      <c r="I4" t="str">
        <f>INDEX(Summary!$C$2:$C$101,MATCH(I1,_xlfn.ANCHORARRAY(Summary!$F$2),0),1)</f>
        <v>Hundreds of Option for Becoming A God</v>
      </c>
      <c r="J4" t="str">
        <f>INDEX(Summary!$C$2:$C$101,MATCH(J1,_xlfn.ANCHORARRAY(Summary!$F$2),0),1)</f>
        <v>37 Year Old Kindaichi Hajime Case Files</v>
      </c>
      <c r="K4" t="str">
        <f>INDEX(Summary!$C$2:$C$101,MATCH(K1,_xlfn.ANCHORARRAY(Summary!$F$2),0),1)</f>
        <v>Ankoku Kishi no Ore desu Ga Saikyou no Seikishi wo Mezashimasu</v>
      </c>
      <c r="L4" t="str">
        <f>INDEX(Summary!$C$2:$C$101,MATCH(L1,_xlfn.ANCHORARRAY(Summary!$F$2),0),1)</f>
        <v>Child of Light</v>
      </c>
      <c r="M4" t="str">
        <f>INDEX(Summary!$C$2:$C$101,MATCH(M1,_xlfn.ANCHORARRAY(Summary!$F$2),0),1)</f>
        <v>Wang Gu Shen Wang</v>
      </c>
      <c r="N4" t="str">
        <f>INDEX(Summary!$C$2:$C$101,MATCH(N1,_xlfn.ANCHORARRAY(Summary!$F$2),0),1)</f>
        <v>The Invincible of the East</v>
      </c>
      <c r="O4" t="str">
        <f>INDEX(Summary!$C$2:$C$101,MATCH(O1,_xlfn.ANCHORARRAY(Summary!$F$2),0),1)</f>
        <v>The Fate Of The Slain Monster</v>
      </c>
      <c r="P4" s="14">
        <v>0</v>
      </c>
    </row>
    <row r="5" spans="1:16" x14ac:dyDescent="0.3">
      <c r="A5">
        <v>4</v>
      </c>
      <c r="B5" s="13" t="str">
        <v>VIKOR</v>
      </c>
      <c r="C5">
        <f>RSQ(_xlfn.ANCHORARRAY(Summary!D2),_xlfn.ANCHORARRAY(Summary!G2))</f>
        <v>0.72866942989528483</v>
      </c>
      <c r="D5" cm="1">
        <f t="array" ref="D5">AVERAGE((_xlfn.ANCHORARRAY(Summary!D2)-_xlfn.ANCHORARRAY(Summary!G2))^2)</f>
        <v>243.94</v>
      </c>
      <c r="E5" cm="1">
        <f t="array" ref="E5">SUMPRODUCT(ABS(_xlfn.ANCHORARRAY(Summary!D2)-_xlfn.ANCHORARRAY(Summary!G2)))/COUNT(ABS(_xlfn.ANCHORARRAY(Summary!D2)-_xlfn.ANCHORARRAY(Summary!G2)))</f>
        <v>11.64</v>
      </c>
      <c r="F5" t="str">
        <f>INDEX(Summary!$C$2:$C$101,MATCH(F1,_xlfn.ANCHORARRAY(Summary!$G$2),0),1)</f>
        <v>37 Year Old Kindaichi Hajime Case Files</v>
      </c>
      <c r="G5" t="str">
        <f>INDEX(Summary!$C$2:$C$101,MATCH(G1,_xlfn.ANCHORARRAY(Summary!$G$2),0),1)</f>
        <v>When I Was Reincarnated in Another World, I Was a Heroine and He Was a Hero</v>
      </c>
      <c r="H5" t="str">
        <f>INDEX(Summary!$C$2:$C$101,MATCH(H1,_xlfn.ANCHORARRAY(Summary!$G$2),0),1)</f>
        <v>A Shitty Hero Manga</v>
      </c>
      <c r="I5" t="str">
        <f>INDEX(Summary!$C$2:$C$101,MATCH(I1,_xlfn.ANCHORARRAY(Summary!$G$2),0),1)</f>
        <v>Weakest Little Monster</v>
      </c>
      <c r="J5" t="str">
        <f>INDEX(Summary!$C$2:$C$101,MATCH(J1,_xlfn.ANCHORARRAY(Summary!$G$2),0),1)</f>
        <v>Kikaku Hazure no Eiyuu ni Sodaterareta, Joushiki Hazure no Mahou Kenshi</v>
      </c>
      <c r="K5" t="str">
        <f>INDEX(Summary!$C$2:$C$101,MATCH(K1,_xlfn.ANCHORARRAY(Summary!$G$2),0),1)</f>
        <v>Child of Light</v>
      </c>
      <c r="L5" t="str">
        <f>INDEX(Summary!$C$2:$C$101,MATCH(L1,_xlfn.ANCHORARRAY(Summary!$G$2),0),1)</f>
        <v>Fate Strange Fake</v>
      </c>
      <c r="M5" t="str">
        <f>INDEX(Summary!$C$2:$C$101,MATCH(M1,_xlfn.ANCHORARRAY(Summary!$G$2),0),1)</f>
        <v>Genocide Online</v>
      </c>
      <c r="N5" t="str">
        <f>INDEX(Summary!$C$2:$C$101,MATCH(N1,_xlfn.ANCHORARRAY(Summary!$G$2),0),1)</f>
        <v>The Holy Knightâ€™s Dark Road</v>
      </c>
      <c r="O5" t="str">
        <f>INDEX(Summary!$C$2:$C$101,MATCH(O1,_xlfn.ANCHORARRAY(Summary!$G$2),0),1)</f>
        <v>Ankoku Kishi no Ore desu Ga Saikyou no Seikishi wo Mezashimasu</v>
      </c>
      <c r="P5" s="14">
        <v>0</v>
      </c>
    </row>
    <row r="6" spans="1:16" x14ac:dyDescent="0.3">
      <c r="A6">
        <v>5</v>
      </c>
      <c r="B6" s="13" t="str">
        <v>TOPSIS</v>
      </c>
      <c r="C6">
        <f>RSQ(_xlfn.ANCHORARRAY(Summary!D2),_xlfn.ANCHORARRAY(Summary!H2))</f>
        <v>6.5623123968562485E-5</v>
      </c>
      <c r="D6" cm="1">
        <f t="array" ref="D6">AVERAGE((_xlfn.ANCHORARRAY(Summary!D2)-_xlfn.ANCHORARRAY(Summary!H2))^2)</f>
        <v>1680</v>
      </c>
      <c r="E6" cm="1">
        <f t="array" ref="E6">SUMPRODUCT(ABS(_xlfn.ANCHORARRAY(Summary!D2)-_xlfn.ANCHORARRAY(Summary!H2)))/COUNT(ABS(_xlfn.ANCHORARRAY(Summary!D2)-_xlfn.ANCHORARRAY(Summary!H2)))</f>
        <v>34.26</v>
      </c>
      <c r="F6" t="str">
        <f>INDEX(Summary!$C$2:$C$101,MATCH(F1,_xlfn.ANCHORARRAY(Summary!$H$2),0),1)</f>
        <v>Royal Agent</v>
      </c>
      <c r="G6" t="str">
        <f>INDEX(Summary!$C$2:$C$101,MATCH(G1,_xlfn.ANCHORARRAY(Summary!$H$2),0),1)</f>
        <v>Half &amp; Half</v>
      </c>
      <c r="H6" t="str">
        <f>INDEX(Summary!$C$2:$C$101,MATCH(H1,_xlfn.ANCHORARRAY(Summary!$H$2),0),1)</f>
        <v>Kyokutou Chimeratica</v>
      </c>
      <c r="I6" t="str">
        <f>INDEX(Summary!$C$2:$C$101,MATCH(I1,_xlfn.ANCHORARRAY(Summary!$H$2),0),1)</f>
        <v>Baroque Night</v>
      </c>
      <c r="J6" t="str">
        <f>INDEX(Summary!$C$2:$C$101,MATCH(J1,_xlfn.ANCHORARRAY(Summary!$H$2),0),1)</f>
        <v>Onepunchman Saitama vs God</v>
      </c>
      <c r="K6" t="str">
        <f>INDEX(Summary!$C$2:$C$101,MATCH(K1,_xlfn.ANCHORARRAY(Summary!$H$2),0),1)</f>
        <v>Angelica ni Utau</v>
      </c>
      <c r="L6" t="str">
        <f>INDEX(Summary!$C$2:$C$101,MATCH(L1,_xlfn.ANCHORARRAY(Summary!$H$2),0),1)</f>
        <v>The Sheep Princess in Wolfâ€™s Clothing</v>
      </c>
      <c r="M6" t="str">
        <f>INDEX(Summary!$C$2:$C$101,MATCH(M1,_xlfn.ANCHORARRAY(Summary!$H$2),0),1)</f>
        <v>The Holy Knightâ€™s Dark Road</v>
      </c>
      <c r="N6" t="str">
        <f>INDEX(Summary!$C$2:$C$101,MATCH(N1,_xlfn.ANCHORARRAY(Summary!$H$2),0),1)</f>
        <v>Rooster Fighter</v>
      </c>
      <c r="O6" t="str">
        <f>INDEX(Summary!$C$2:$C$101,MATCH(O1,_xlfn.ANCHORARRAY(Summary!$H$2),0),1)</f>
        <v>Kusuriya no Hitorigoto</v>
      </c>
      <c r="P6" s="14">
        <v>0</v>
      </c>
    </row>
    <row r="7" spans="1:16" x14ac:dyDescent="0.3">
      <c r="A7">
        <v>6</v>
      </c>
      <c r="B7" s="13" t="str">
        <v>Fuzzy TOPSIS</v>
      </c>
      <c r="C7">
        <f>RSQ(_xlfn.ANCHORARRAY(Summary!D2),_xlfn.ANCHORARRAY(Summary!I2))</f>
        <v>1.5277049001029719E-2</v>
      </c>
      <c r="D7" cm="1">
        <f t="array" ref="D7">AVERAGE((_xlfn.ANCHORARRAY(Summary!D2)-_xlfn.ANCHORARRAY(Summary!I2))^2)</f>
        <v>1460.52</v>
      </c>
      <c r="E7" cm="1">
        <f t="array" ref="E7">SUMPRODUCT(ABS(_xlfn.ANCHORARRAY(Summary!D2)-_xlfn.ANCHORARRAY(Summary!I2)))/COUNT(ABS(_xlfn.ANCHORARRAY(Summary!D2)-_xlfn.ANCHORARRAY(Summary!I2)))</f>
        <v>29.74</v>
      </c>
      <c r="F7" t="str">
        <f>INDEX(Summary!$C$2:$C$101,MATCH(F1,_xlfn.ANCHORARRAY(Summary!$I$2),0),1)</f>
        <v>The Dungeon Master</v>
      </c>
      <c r="G7" t="str">
        <f>INDEX(Summary!$C$2:$C$101,MATCH(G1,_xlfn.ANCHORARRAY(Summary!$I$2),0),1)</f>
        <v>Hundreds of Option for Becoming A God</v>
      </c>
      <c r="H7" t="str">
        <f>INDEX(Summary!$C$2:$C$101,MATCH(H1,_xlfn.ANCHORARRAY(Summary!$I$2),0),1)</f>
        <v>Ankoku Kishi no Ore desu Ga Saikyou no Seikishi wo Mezashimasu</v>
      </c>
      <c r="I7" t="str">
        <f>INDEX(Summary!$C$2:$C$101,MATCH(I1,_xlfn.ANCHORARRAY(Summary!$I$2),0),1)</f>
        <v>Morning Glow is Golden: The IDOLM@STER</v>
      </c>
      <c r="J7" t="str">
        <f>INDEX(Summary!$C$2:$C$101,MATCH(J1,_xlfn.ANCHORARRAY(Summary!$I$2),0),1)</f>
        <v>Child of Light</v>
      </c>
      <c r="K7" t="str">
        <f>INDEX(Summary!$C$2:$C$101,MATCH(K1,_xlfn.ANCHORARRAY(Summary!$I$2),0),1)</f>
        <v>Tales of Demons and Gods</v>
      </c>
      <c r="L7" t="str">
        <f>INDEX(Summary!$C$2:$C$101,MATCH(L1,_xlfn.ANCHORARRAY(Summary!$I$2),0),1)</f>
        <v>Battle Through The Heavens: Return Of The Beasts</v>
      </c>
      <c r="M7" t="str">
        <f>INDEX(Summary!$C$2:$C$101,MATCH(M1,_xlfn.ANCHORARRAY(Summary!$I$2),0),1)</f>
        <v>The Invincible of the East</v>
      </c>
      <c r="N7" t="str">
        <f>INDEX(Summary!$C$2:$C$101,MATCH(N1,_xlfn.ANCHORARRAY(Summary!$I$2),0),1)</f>
        <v>The Holy Knightâ€™s Dark Road</v>
      </c>
      <c r="O7" t="str">
        <f>INDEX(Summary!$C$2:$C$101,MATCH(O1,_xlfn.ANCHORARRAY(Summary!$I$2),0),1)</f>
        <v>Seven Knights: Alkaid</v>
      </c>
      <c r="P7" s="14">
        <v>0</v>
      </c>
    </row>
    <row r="8" spans="1:16" x14ac:dyDescent="0.3">
      <c r="A8">
        <v>7</v>
      </c>
      <c r="B8" s="13">
        <v>0</v>
      </c>
      <c r="C8" t="e">
        <f>RSQ(_xlfn.ANCHORARRAY(Summary!D2),_xlfn.ANCHORARRAY(Summary!J2))</f>
        <v>#REF!</v>
      </c>
      <c r="D8" t="e" cm="1">
        <f t="array" ref="D8">AVERAGE((_xlfn.ANCHORARRAY(Summary!D2)-_xlfn.ANCHORARRAY(Summary!J2))^2)</f>
        <v>#REF!</v>
      </c>
      <c r="E8" t="e" cm="1">
        <f t="array" ref="E8">SUMPRODUCT(ABS(_xlfn.ANCHORARRAY(Summary!D2)-_xlfn.ANCHORARRAY(Summary!K2)))/COUNT(ABS(_xlfn.ANCHORARRAY(Summary!D2)-_xlfn.ANCHORARRAY(Summary!K2)))</f>
        <v>#REF!</v>
      </c>
      <c r="F8" t="e">
        <f>INDEX(Summary!$C$2:$C$101,MATCH(F1,_xlfn.ANCHORARRAY(Summary!$J$2),0),1)</f>
        <v>#REF!</v>
      </c>
      <c r="G8" t="e">
        <f>INDEX(Summary!$C$2:$C$101,MATCH(G1,_xlfn.ANCHORARRAY(Summary!$J$2),0),1)</f>
        <v>#REF!</v>
      </c>
      <c r="H8" t="e">
        <f>INDEX(Summary!$C$2:$C$101,MATCH(H1,_xlfn.ANCHORARRAY(Summary!$J$2),0),1)</f>
        <v>#REF!</v>
      </c>
      <c r="I8" t="e">
        <f>INDEX(Summary!$C$2:$C$101,MATCH(I1,_xlfn.ANCHORARRAY(Summary!$J$2),0),1)</f>
        <v>#REF!</v>
      </c>
      <c r="J8" t="e">
        <f>INDEX(Summary!$C$2:$C$101,MATCH(J1,_xlfn.ANCHORARRAY(Summary!$J$2),0),1)</f>
        <v>#REF!</v>
      </c>
      <c r="K8" t="e">
        <f>INDEX(Summary!$C$2:$C$101,MATCH(K1,_xlfn.ANCHORARRAY(Summary!$J$2),0),1)</f>
        <v>#REF!</v>
      </c>
      <c r="L8" t="e">
        <f>INDEX(Summary!$C$2:$C$101,MATCH(L1,_xlfn.ANCHORARRAY(Summary!$J$2),0),1)</f>
        <v>#REF!</v>
      </c>
      <c r="M8" t="e">
        <f>INDEX(Summary!$C$2:$C$101,MATCH(M1,_xlfn.ANCHORARRAY(Summary!$J$2),0),1)</f>
        <v>#REF!</v>
      </c>
      <c r="N8" t="e">
        <f>INDEX(Summary!$C$2:$C$101,MATCH(N1,_xlfn.ANCHORARRAY(Summary!$J$2),0),1)</f>
        <v>#REF!</v>
      </c>
      <c r="O8" t="e">
        <f>INDEX(Summary!$C$2:$C$101,MATCH(O1,_xlfn.ANCHORARRAY(Summary!$J$2),0),1)</f>
        <v>#REF!</v>
      </c>
      <c r="P8" s="14">
        <v>0</v>
      </c>
    </row>
    <row r="9" spans="1:16" x14ac:dyDescent="0.3">
      <c r="A9">
        <v>8</v>
      </c>
      <c r="B9" s="13">
        <v>0</v>
      </c>
      <c r="C9" t="e">
        <f>RSQ(_xlfn.ANCHORARRAY(Summary!D2),_xlfn.ANCHORARRAY(Summary!K2))</f>
        <v>#REF!</v>
      </c>
      <c r="D9" t="e" cm="1">
        <f t="array" ref="D9">AVERAGE((_xlfn.ANCHORARRAY(Summary!D2)-_xlfn.ANCHORARRAY(Summary!K2))^2)</f>
        <v>#REF!</v>
      </c>
      <c r="E9" t="e" cm="1">
        <f t="array" ref="E9">SUMPRODUCT(ABS(_xlfn.ANCHORARRAY(Summary!D2)-_xlfn.ANCHORARRAY(Summary!K2)))/COUNT(ABS(_xlfn.ANCHORARRAY(Summary!D2)-_xlfn.ANCHORARRAY(Summary!K2)))</f>
        <v>#REF!</v>
      </c>
      <c r="F9" t="e">
        <f>INDEX(Summary!$C$2:$C$101,MATCH(F1,_xlfn.ANCHORARRAY(Summary!$K$2),0),1)</f>
        <v>#REF!</v>
      </c>
      <c r="G9" t="e">
        <f>INDEX(Summary!$C$2:$C$101,MATCH(G1,_xlfn.ANCHORARRAY(Summary!$K$2),0),1)</f>
        <v>#REF!</v>
      </c>
      <c r="H9" t="e">
        <f>INDEX(Summary!$C$2:$C$101,MATCH(H1,_xlfn.ANCHORARRAY(Summary!$K$2),0),1)</f>
        <v>#REF!</v>
      </c>
      <c r="I9" t="e">
        <f>INDEX(Summary!$C$2:$C$101,MATCH(I1,_xlfn.ANCHORARRAY(Summary!$K$2),0),1)</f>
        <v>#REF!</v>
      </c>
      <c r="J9" t="e">
        <f>INDEX(Summary!$C$2:$C$101,MATCH(J1,_xlfn.ANCHORARRAY(Summary!$K$2),0),1)</f>
        <v>#REF!</v>
      </c>
      <c r="K9" t="e">
        <f>INDEX(Summary!$C$2:$C$101,MATCH(K1,_xlfn.ANCHORARRAY(Summary!$K$2),0),1)</f>
        <v>#REF!</v>
      </c>
      <c r="L9" t="e">
        <f>INDEX(Summary!$C$2:$C$101,MATCH(L1,_xlfn.ANCHORARRAY(Summary!$K$2),0),1)</f>
        <v>#REF!</v>
      </c>
      <c r="M9" t="e">
        <f>INDEX(Summary!$C$2:$C$101,MATCH(M1,_xlfn.ANCHORARRAY(Summary!$K$2),0),1)</f>
        <v>#REF!</v>
      </c>
      <c r="N9" t="e">
        <f>INDEX(Summary!$C$2:$C$101,MATCH(N1,_xlfn.ANCHORARRAY(Summary!$K$2),0),1)</f>
        <v>#REF!</v>
      </c>
      <c r="O9" t="e">
        <f>INDEX(Summary!$C$2:$C$101,MATCH(O1,_xlfn.ANCHORARRAY(Summary!$K$2),0),1)</f>
        <v>#REF!</v>
      </c>
      <c r="P9" s="14">
        <v>0</v>
      </c>
    </row>
    <row r="10" spans="1:16" x14ac:dyDescent="0.3">
      <c r="A10">
        <v>9</v>
      </c>
      <c r="B10" s="13">
        <v>0</v>
      </c>
      <c r="C10" t="e">
        <f>RSQ(_xlfn.ANCHORARRAY(Summary!D2),_xlfn.ANCHORARRAY(Summary!L2))</f>
        <v>#REF!</v>
      </c>
      <c r="D10" t="e" cm="1">
        <f t="array" ref="D10">AVERAGE((_xlfn.ANCHORARRAY(Summary!D2)-_xlfn.ANCHORARRAY(Summary!L2))^2)</f>
        <v>#REF!</v>
      </c>
      <c r="E10" t="e" cm="1">
        <f t="array" ref="E10">SUMPRODUCT(ABS(_xlfn.ANCHORARRAY(Summary!D2)-_xlfn.ANCHORARRAY(Summary!L2)))/COUNT(ABS(_xlfn.ANCHORARRAY(Summary!D2)-_xlfn.ANCHORARRAY(Summary!L2)))</f>
        <v>#REF!</v>
      </c>
      <c r="F10" t="e">
        <f>INDEX(Summary!$C$2:$C$101,MATCH(F1,_xlfn.ANCHORARRAY(Summary!$L$2),0),1)</f>
        <v>#REF!</v>
      </c>
      <c r="G10" t="e">
        <f>INDEX(Summary!$C$2:$C$101,MATCH(G1,_xlfn.ANCHORARRAY(Summary!$L$2),0),1)</f>
        <v>#REF!</v>
      </c>
      <c r="H10" t="e">
        <f>INDEX(Summary!$C$2:$C$101,MATCH(H1,_xlfn.ANCHORARRAY(Summary!$L$2),0),1)</f>
        <v>#REF!</v>
      </c>
      <c r="I10" t="e">
        <f>INDEX(Summary!$C$2:$C$101,MATCH(I1,_xlfn.ANCHORARRAY(Summary!$L$2),0),1)</f>
        <v>#REF!</v>
      </c>
      <c r="J10" t="e">
        <f>INDEX(Summary!$C$2:$C$101,MATCH(J1,_xlfn.ANCHORARRAY(Summary!$L$2),0),1)</f>
        <v>#REF!</v>
      </c>
      <c r="K10" t="e">
        <f>INDEX(Summary!$C$2:$C$101,MATCH(K1,_xlfn.ANCHORARRAY(Summary!$L$2),0),1)</f>
        <v>#REF!</v>
      </c>
      <c r="L10" t="e">
        <f>INDEX(Summary!$C$2:$C$101,MATCH(L1,_xlfn.ANCHORARRAY(Summary!$L$2),0),1)</f>
        <v>#REF!</v>
      </c>
      <c r="M10" t="e">
        <f>INDEX(Summary!$C$2:$C$101,MATCH(M1,_xlfn.ANCHORARRAY(Summary!$L$2),0),1)</f>
        <v>#REF!</v>
      </c>
      <c r="N10" t="e">
        <f>INDEX(Summary!$C$2:$C$101,MATCH(N1,_xlfn.ANCHORARRAY(Summary!$L$2),0),1)</f>
        <v>#REF!</v>
      </c>
      <c r="O10" t="e">
        <f>INDEX(Summary!$C$2:$C$101,MATCH(O1,_xlfn.ANCHORARRAY(Summary!$L$2),0),1)</f>
        <v>#REF!</v>
      </c>
      <c r="P10" s="14">
        <v>0</v>
      </c>
    </row>
    <row r="11" spans="1:16" x14ac:dyDescent="0.3">
      <c r="A11">
        <v>10</v>
      </c>
      <c r="B11" s="13">
        <v>0</v>
      </c>
      <c r="C11" t="e">
        <f>RSQ(_xlfn.ANCHORARRAY(Summary!D2),_xlfn.ANCHORARRAY(Summary!M2))</f>
        <v>#REF!</v>
      </c>
      <c r="D11" t="e" cm="1">
        <f t="array" ref="D11">AVERAGE((_xlfn.ANCHORARRAY(Summary!D2)-_xlfn.ANCHORARRAY(Summary!M2))^2)</f>
        <v>#REF!</v>
      </c>
      <c r="E11" t="e" cm="1">
        <f t="array" ref="E11">SUMPRODUCT(ABS(_xlfn.ANCHORARRAY(Summary!D2)-_xlfn.ANCHORARRAY(Summary!M2)))/COUNT(ABS(_xlfn.ANCHORARRAY(Summary!D2)-_xlfn.ANCHORARRAY(Summary!M2)))</f>
        <v>#REF!</v>
      </c>
      <c r="F11" t="e">
        <f>INDEX(Summary!$C$2:$C$101,MATCH(F1,_xlfn.ANCHORARRAY(Summary!$M$2),0),1)</f>
        <v>#REF!</v>
      </c>
      <c r="G11" t="e">
        <f>INDEX(Summary!$C$2:$C$101,MATCH(G1,_xlfn.ANCHORARRAY(Summary!$M$2),0),1)</f>
        <v>#REF!</v>
      </c>
      <c r="H11" t="e">
        <f>INDEX(Summary!$C$2:$C$101,MATCH(H1,_xlfn.ANCHORARRAY(Summary!$M$2),0),1)</f>
        <v>#REF!</v>
      </c>
      <c r="I11" t="e">
        <f>INDEX(Summary!$C$2:$C$101,MATCH(I1,_xlfn.ANCHORARRAY(Summary!$M$2),0),1)</f>
        <v>#REF!</v>
      </c>
      <c r="J11" t="e">
        <f>INDEX(Summary!$C$2:$C$101,MATCH(J1,_xlfn.ANCHORARRAY(Summary!$M$2),0),1)</f>
        <v>#REF!</v>
      </c>
      <c r="K11" t="e">
        <f>INDEX(Summary!$C$2:$C$101,MATCH(K1,_xlfn.ANCHORARRAY(Summary!$M$2),0),1)</f>
        <v>#REF!</v>
      </c>
      <c r="L11" t="e">
        <f>INDEX(Summary!$C$2:$C$101,MATCH(L1,_xlfn.ANCHORARRAY(Summary!$M$2),0),1)</f>
        <v>#REF!</v>
      </c>
      <c r="M11" t="e">
        <f>INDEX(Summary!$C$2:$C$101,MATCH(M1,_xlfn.ANCHORARRAY(Summary!$M$2),0),1)</f>
        <v>#REF!</v>
      </c>
      <c r="N11" t="e">
        <f>INDEX(Summary!$C$2:$C$101,MATCH(N1,_xlfn.ANCHORARRAY(Summary!$M$2),0),1)</f>
        <v>#REF!</v>
      </c>
      <c r="O11" t="e">
        <f>INDEX(Summary!$C$2:$C$101,MATCH(O1,_xlfn.ANCHORARRAY(Summary!$M$2),0),1)</f>
        <v>#REF!</v>
      </c>
      <c r="P11" s="14">
        <v>0</v>
      </c>
    </row>
    <row r="12" spans="1:16" x14ac:dyDescent="0.3">
      <c r="B12" s="13"/>
      <c r="N12" s="14"/>
    </row>
    <row r="13" spans="1:16" x14ac:dyDescent="0.3">
      <c r="B13" s="13"/>
    </row>
    <row r="14" spans="1:16" x14ac:dyDescent="0.3">
      <c r="A14" s="17" t="s">
        <v>184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</sheetData>
  <mergeCells count="1">
    <mergeCell ref="A14:O14"/>
  </mergeCells>
  <conditionalFormatting sqref="A1:B1 F1:O1">
    <cfRule type="colorScale" priority="4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 FILTER BASE</vt:lpstr>
      <vt:lpstr>MOORA</vt:lpstr>
      <vt:lpstr>COPRAS</vt:lpstr>
      <vt:lpstr>VIKOR</vt:lpstr>
      <vt:lpstr>TOPSIS</vt:lpstr>
      <vt:lpstr>Fuzzy TOPSIS</vt:lpstr>
      <vt:lpstr>AHP</vt:lpstr>
      <vt:lpstr>Summary</vt:lpstr>
      <vt:lpstr>Sheet10</vt:lpstr>
      <vt:lpstr>Final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Istiqlal Qalbi Adiba</dc:creator>
  <cp:lastModifiedBy>Jordan Istiqlal Qalbi Adiba</cp:lastModifiedBy>
  <dcterms:created xsi:type="dcterms:W3CDTF">2024-07-29T07:03:50Z</dcterms:created>
  <dcterms:modified xsi:type="dcterms:W3CDTF">2024-07-30T15:01:20Z</dcterms:modified>
</cp:coreProperties>
</file>