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22.xml" ContentType="application/vnd.openxmlformats-officedocument.drawingml.chart+xml"/>
  <Override PartName="/xl/charts/chart20.xml" ContentType="application/vnd.openxmlformats-officedocument.drawingml.chart+xml"/>
  <Override PartName="/xl/charts/chart19.xml" ContentType="application/vnd.openxmlformats-officedocument.drawingml.chart+xml"/>
  <Override PartName="/xl/charts/chart17.xml" ContentType="application/vnd.openxmlformats-officedocument.drawingml.chart+xml"/>
  <Override PartName="/xl/charts/chart15.xml" ContentType="application/vnd.openxmlformats-officedocument.drawingml.chart+xml"/>
  <Override PartName="/xl/charts/chart14.xml" ContentType="application/vnd.openxmlformats-officedocument.drawingml.chart+xml"/>
  <Override PartName="/xl/charts/chart11.xml" ContentType="application/vnd.openxmlformats-officedocument.drawingml.chart+xml"/>
  <Override PartName="/xl/charts/chart13.xml" ContentType="application/vnd.openxmlformats-officedocument.drawingml.chart+xml"/>
  <Override PartName="/xl/charts/chart10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21.xml" ContentType="application/vnd.openxmlformats-officedocument.drawingml.chart+xml"/>
  <Override PartName="/xl/charts/chart7.xml" ContentType="application/vnd.openxmlformats-officedocument.drawingml.chart+xml"/>
  <Override PartName="/xl/charts/chart18.xml" ContentType="application/vnd.openxmlformats-officedocument.drawingml.chart+xml"/>
  <Override PartName="/xl/charts/chart6.xml" ContentType="application/vnd.openxmlformats-officedocument.drawingml.chart+xml"/>
  <Override PartName="/xl/charts/chart5.xml" ContentType="application/vnd.openxmlformats-officedocument.drawingml.chart+xml"/>
  <Override PartName="/xl/charts/chart4.xml" ContentType="application/vnd.openxmlformats-officedocument.drawingml.chart+xml"/>
  <Override PartName="/xl/charts/chart12.xml" ContentType="application/vnd.openxmlformats-officedocument.drawingml.chart+xml"/>
  <Override PartName="/xl/charts/chart3.xml" ContentType="application/vnd.openxmlformats-officedocument.drawingml.chart+xml"/>
  <Override PartName="/xl/charts/chart16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_rels/sheet4.xml.rels" ContentType="application/vnd.openxmlformats-package.relationship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3"/>
  </bookViews>
  <sheets>
    <sheet name="Preventivo_tabella" sheetId="1" state="visible" r:id="rId2"/>
    <sheet name="Preventivo_solo_orario" sheetId="2" state="visible" r:id="rId3"/>
    <sheet name="Preventivo_solo_economico" sheetId="3" state="visible" r:id="rId4"/>
    <sheet name="Grafici" sheetId="4" state="visible" r:id="rId5"/>
    <sheet name="Consuntivo_vecchio" sheetId="5" state="visible" r:id="rId6"/>
    <sheet name="Consuntivo_rend" sheetId="6" state="visible" r:id="rId7"/>
    <sheet name="Consuntivo_non_rend" sheetId="7" state="visible" r:id="rId8"/>
    <sheet name="Consuntivo_sommato" sheetId="8" state="visible" r:id="rId9"/>
    <sheet name="Preventivo_a_finire_orario" sheetId="9" state="visible" r:id="rId10"/>
  </sheets>
  <calcPr iterateCount="100" refMode="A1" iterate="false" iterateDelta="0.0001"/>
</workbook>
</file>

<file path=xl/sharedStrings.xml><?xml version="1.0" encoding="utf-8"?>
<sst xmlns="http://schemas.openxmlformats.org/spreadsheetml/2006/main" count="8469" uniqueCount="106">
  <si>
    <t>%-----------------------------------------------------------------------------------------</t>
  </si>
  <si>
    <t>\begin{table}[h] \begin{center} \begin{tabular}{llllllll}</t>
  </si>
  <si>
    <t>\toprule</t>
  </si>
  <si>
    <t>&amp;</t>
  </si>
  <si>
    <t>Re</t>
  </si>
  <si>
    <t>Am</t>
  </si>
  <si>
    <t>An</t>
  </si>
  <si>
    <t>Pj</t>
  </si>
  <si>
    <t>Pr</t>
  </si>
  <si>
    <t>Ve</t>
  </si>
  <si>
    <t>Tot</t>
  </si>
  <si>
    <t> \\ </t>
  </si>
  <si>
    <t>\midrule</t>
  </si>
  <si>
    <t>Brutesco</t>
  </si>
  <si>
    <t>-</t>
  </si>
  <si>
    <t>Damo</t>
  </si>
  <si>
    <t>De Gaspari</t>
  </si>
  <si>
    <t>Gottardo</t>
  </si>
  <si>
    <t>Pasqualini</t>
  </si>
  <si>
    <t>Petenazzi</t>
  </si>
  <si>
    <t>Prete</t>
  </si>
  <si>
    <t>Tot in ore</t>
  </si>
  <si>
    <t>di cui rendicontate</t>
  </si>
  <si>
    <t>€/h</t>
  </si>
  <si>
    <t>Tot in €</t>
  </si>
  <si>
    <t>\bottomrule</t>
  </si>
  <si>
    <t>\end{tabular} \end{center} \caption{Prospetto orario - Fase: </t>
  </si>
  <si>
    <t>Pl</t>
  </si>
  <si>
    <t>}\label{tab:h_</t>
  </si>
  <si>
    <t>} \end{table}</t>
  </si>
  <si>
    <t>\begin{figure}[!ht]  \centering  \includegraphics[scale=0.7]{images/</t>
  </si>
  <si>
    <t>h_An}</t>
  </si>
  <si>
    <t>h_Pl}</t>
  </si>
  <si>
    <t>\caption{Grafico del preventivo orario - Fase: </t>
  </si>
  <si>
    <t>}  \label{fig:h_</t>
  </si>
  <si>
    <t>} 		\end{figure}</t>
  </si>
  <si>
    <t>VAULT</t>
  </si>
  <si>
    <t>NOI</t>
  </si>
  <si>
    <t>non rend</t>
  </si>
  <si>
    <t>an non rend</t>
  </si>
  <si>
    <t>proj rend</t>
  </si>
  <si>
    <t>cod rend</t>
  </si>
  <si>
    <t>val rend</t>
  </si>
  <si>
    <t>tot rend</t>
  </si>
  <si>
    <t>non rend pj cod val</t>
  </si>
  <si>
    <t>tot</t>
  </si>
  <si>
    <t>spartizione codifica</t>
  </si>
  <si>
    <t>controllo verifica</t>
  </si>
  <si>
    <t>PdROb</t>
  </si>
  <si>
    <t>PdRD</t>
  </si>
  <si>
    <t>\begin{figure}[!ht]  \centering  \includegraphics[scale=0.7]{images/</t>
  </si>
  <si>
    <t>h_PdROb}</t>
  </si>
  <si>
    <t>h_PdRD}</t>
  </si>
  <si>
    <t>} \end{figure}</t>
  </si>
  <si>
    <t>PdROp</t>
  </si>
  <si>
    <t>Va</t>
  </si>
  <si>
    <t>h_PdROp}</t>
  </si>
  <si>
    <t>h_Va}</t>
  </si>
  <si>
    <t>\end{tabular} \end{center} \caption{Prospetto orario -</t>
  </si>
  <si>
    <t>Totali</t>
  </si>
  <si>
    <t>Totali Rendicontati</t>
  </si>
  <si>
    <t>h_Totali}</t>
  </si>
  <si>
    <t>h_TotaliRendicontati}</t>
  </si>
  <si>
    <t>pl</t>
  </si>
  <si>
    <t>pdrop</t>
  </si>
  <si>
    <t>an</t>
  </si>
  <si>
    <t>pdrob</t>
  </si>
  <si>
    <t>va</t>
  </si>
  <si>
    <t>pd</t>
  </si>
  <si>
    <t>pdrd</t>
  </si>
  <si>
    <t>Totale complessivo</t>
  </si>
  <si>
    <t>Totale rendicontato</t>
  </si>
  <si>
    <t>h_Totale}</t>
  </si>
  <si>
    <t>h_TotaleRendicontato}</t>
  </si>
  <si>
    <t>\caption{Grafico del preventivo orario - </t>
  </si>
  <si>
    <t>\caption{Grafico del preventivo orario -</t>
  </si>
  <si>
    <t>Totale non rendicontato</t>
  </si>
  <si>
    <t>Tot. in €</t>
  </si>
  <si>
    <t>\end{tabular} \end{center} \caption{Prospetto economico - Fase: </t>
  </si>
  <si>
    <t>}\label{tab:s_</t>
  </si>
  <si>
    <t>\caption{Grafico del preventivo economico - Fase: </t>
  </si>
  <si>
    <t>}  \label{fig:s_</t>
  </si>
  <si>
    <t>\end{tabular} \end{center} \caption{Prospetto economico - </t>
  </si>
  <si>
    <t>\end{tabular} \end{center} \caption{Prospetto economico -</t>
  </si>
  <si>
    <t>\caption{Grafico del preventivo economico - </t>
  </si>
  <si>
    <t>\caption{Grafico del preventivo economico - </t>
  </si>
  <si>
    <t>\end{tabular} \end{center} \caption{Prospetto orario per la fase di</t>
  </si>
  <si>
    <t>Analisi</t>
  </si>
  <si>
    <t>Progettazione logica</t>
  </si>
  <si>
    <t>}\label{tab:oreAnalisi} \end{table}</t>
  </si>
  <si>
    <t>Progettazione di dettaglio e codifica requisiti obbligatori</t>
  </si>
  <si>
    <t>Validazione</t>
  </si>
  <si>
    <t>TOTALE CON 1^ FASE</t>
  </si>
  <si>
    <t>TOTALE SENZA 1^ FASE</t>
  </si>
  <si>
    <t>Ore non rendicontate</t>
  </si>
  <si>
    <t>Totale</t>
  </si>
  <si>
    <t>Ore rendicontate</t>
  </si>
  <si>
    <t>\end{tabular} \end{center} \caption{Prospetto orario a consuntivo per la fase di</t>
  </si>
  <si>
    <t>\end{tabular} \end{center} \caption{Prospetto a consuntivo orario per la fase di</t>
  </si>
  <si>
    <t>Progettazione di dettaglio e codifica requisiti desiderabili</t>
  </si>
  <si>
    <t>Progettazione di dettaglio e codifica requisiti opzionali</t>
  </si>
  <si>
    <t> &amp; </t>
  </si>
  <si>
    <t> €         -   </t>
  </si>
  <si>
    <t>Co</t>
  </si>
  <si>
    <t>Progettazione di dettaglio Codifica Validazione</t>
  </si>
  <si>
    <t>Accettazione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</si>
</sst>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@"/>
    <numFmt numFmtId="166" formatCode="0"/>
    <numFmt numFmtId="167" formatCode="_-&quot;€ &quot;* #,##0_-;&quot;-€ &quot;* #,##0_-;_-&quot;€ &quot;* \-??_-;_-@_-"/>
    <numFmt numFmtId="168" formatCode="0%"/>
    <numFmt numFmtId="169" formatCode="0.00%"/>
    <numFmt numFmtId="170" formatCode="0.0"/>
    <numFmt numFmtId="171" formatCode="_-&quot;€ &quot;* #,##0.00_-;&quot;-€ &quot;* #,##0.00_-;_-&quot;€ &quot;* \-??_-;_-@_-"/>
    <numFmt numFmtId="172" formatCode="0.00"/>
  </numFmts>
  <fonts count="2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D8D8D8"/>
      <name val="Calibri"/>
      <family val="2"/>
      <charset val="1"/>
    </font>
    <font>
      <sz val="11"/>
      <color rgb="FFBFBFBF"/>
      <name val="Calibri"/>
      <family val="2"/>
      <charset val="1"/>
    </font>
    <font>
      <b val="true"/>
      <sz val="11"/>
      <color rgb="FFD8D8D8"/>
      <name val="Calibri"/>
      <family val="2"/>
      <charset val="1"/>
    </font>
    <font>
      <b val="true"/>
      <sz val="11"/>
      <color rgb="FFBFBFBF"/>
      <name val="Calibri"/>
      <family val="2"/>
      <charset val="1"/>
    </font>
    <font>
      <b val="true"/>
      <sz val="16"/>
      <color rgb="FFFF0000"/>
      <name val="Calibri"/>
      <family val="2"/>
      <charset val="1"/>
    </font>
    <font>
      <sz val="10"/>
      <color rgb="FFD8D8D8"/>
      <name val="Calibri"/>
      <family val="2"/>
      <charset val="1"/>
    </font>
    <font>
      <sz val="11"/>
      <color rgb="FF0070C0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b val="true"/>
      <sz val="18"/>
      <color rgb="FFFF0000"/>
      <name val="Calibri"/>
      <family val="2"/>
      <charset val="1"/>
    </font>
    <font>
      <sz val="9"/>
      <color rgb="FF595959"/>
      <name val="Calibri"/>
      <family val="2"/>
    </font>
    <font>
      <sz val="9"/>
      <color rgb="FF404040"/>
      <name val="Calibri"/>
      <family val="2"/>
    </font>
    <font>
      <sz val="11"/>
      <color rgb="FF002060"/>
      <name val="Calibri"/>
      <family val="2"/>
      <charset val="1"/>
    </font>
    <font>
      <sz val="11"/>
      <color rgb="FF3F3151"/>
      <name val="Calibri"/>
      <family val="2"/>
      <charset val="1"/>
    </font>
    <font>
      <sz val="11"/>
      <color rgb="FF205867"/>
      <name val="Calibri"/>
      <family val="2"/>
      <charset val="1"/>
    </font>
    <font>
      <b val="true"/>
      <sz val="11"/>
      <color rgb="FF002060"/>
      <name val="Calibri"/>
      <family val="2"/>
      <charset val="1"/>
    </font>
    <font>
      <b val="true"/>
      <sz val="11"/>
      <color rgb="FF3F3151"/>
      <name val="Calibri"/>
      <family val="2"/>
      <charset val="1"/>
    </font>
    <font>
      <b val="true"/>
      <sz val="11"/>
      <color rgb="FF205867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7F7F7F"/>
        <bgColor rgb="FF8064A2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8080"/>
      </patternFill>
    </fill>
    <fill>
      <patternFill patternType="solid">
        <fgColor rgb="FFD8D8D8"/>
        <bgColor rgb="FFD9D9D9"/>
      </patternFill>
    </fill>
    <fill>
      <patternFill patternType="solid">
        <fgColor rgb="FFE36C09"/>
        <bgColor rgb="FFC0504D"/>
      </patternFill>
    </fill>
    <fill>
      <patternFill patternType="solid">
        <fgColor rgb="FF92D050"/>
        <bgColor rgb="FF9BBB59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0" fillId="0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9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0" fillId="0" borderId="3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1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0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6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0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3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7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0" fillId="2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4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0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0" fillId="4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0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0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17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6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18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7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1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7" fillId="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7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6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17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7" fillId="6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8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6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6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17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8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1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1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7" fillId="7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6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8" fillId="7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7" fillId="7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7F7F7F"/>
      <rgbColor rgb="FF9999FF"/>
      <rgbColor rgb="FFC0504D"/>
      <rgbColor rgb="FFFFFFCC"/>
      <rgbColor rgb="FFCCFFFF"/>
      <rgbColor rgb="FF660066"/>
      <rgbColor rgb="FFFF8080"/>
      <rgbColor rgb="FF0070C0"/>
      <rgbColor rgb="FFD8D8D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FFF99"/>
      <rgbColor rgb="FF99CCFF"/>
      <rgbColor rgb="FFFF99CC"/>
      <rgbColor rgb="FFCC99FF"/>
      <rgbColor rgb="FFFFCC99"/>
      <rgbColor rgb="FF4F81BD"/>
      <rgbColor rgb="FF4BACC6"/>
      <rgbColor rgb="FF92D050"/>
      <rgbColor rgb="FFFFCC00"/>
      <rgbColor rgb="FFF79646"/>
      <rgbColor rgb="FFE36C09"/>
      <rgbColor rgb="FF8064A2"/>
      <rgbColor rgb="FF9BBB59"/>
      <rgbColor rgb="FF002060"/>
      <rgbColor rgb="FF00B050"/>
      <rgbColor rgb="FF003300"/>
      <rgbColor rgb="FF404040"/>
      <rgbColor rgb="FF993300"/>
      <rgbColor rgb="FF595959"/>
      <rgbColor rgb="FF205867"/>
      <rgbColor rgb="FF3F3151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bar"/>
        <c:grouping val="stacked"/>
        <c:ser>
          <c:idx val="0"/>
          <c:order val="0"/>
          <c:tx>
            <c:strRef>
              <c:f>Grafici!$C$3:$C$4</c:f>
              <c:strCache>
                <c:ptCount val="1"/>
                <c:pt idx="0">
                  <c:v>Re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cat>
            <c:strRef>
              <c:f>Grafici!$B$5:$B$11</c:f>
              <c:strCache>
                <c:ptCount val="7"/>
                <c:pt idx="0">
                  <c:v>Brutesco</c:v>
                </c:pt>
                <c:pt idx="1">
                  <c:v>Damo</c:v>
                </c:pt>
                <c:pt idx="2">
                  <c:v>De Gaspari</c:v>
                </c:pt>
                <c:pt idx="3">
                  <c:v>Gottardo</c:v>
                </c:pt>
                <c:pt idx="4">
                  <c:v>Pasqualini</c:v>
                </c:pt>
                <c:pt idx="5">
                  <c:v>Petenazzi</c:v>
                </c:pt>
                <c:pt idx="6">
                  <c:v>Prete</c:v>
                </c:pt>
              </c:strCache>
            </c:strRef>
          </c:cat>
          <c:val>
            <c:numRef>
              <c:f>Grafici!$C$5:$C$11</c:f>
              <c:numCache>
                <c:formatCode>General</c:formatCode>
                <c:ptCount val="7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>14</c:v>
                </c:pt>
                <c:pt idx="4">
                  <c:v/>
                </c:pt>
                <c:pt idx="5">
                  <c:v>7</c:v>
                </c:pt>
                <c:pt idx="6">
                  <c:v/>
                </c:pt>
              </c:numCache>
            </c:numRef>
          </c:val>
        </c:ser>
        <c:ser>
          <c:idx val="1"/>
          <c:order val="1"/>
          <c:tx>
            <c:strRef>
              <c:f>Grafici!$D$3:$D$4</c:f>
              <c:strCache>
                <c:ptCount val="1"/>
                <c:pt idx="0">
                  <c:v>Am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cat>
            <c:strRef>
              <c:f>Grafici!$B$5:$B$11</c:f>
              <c:strCache>
                <c:ptCount val="7"/>
                <c:pt idx="0">
                  <c:v>Brutesco</c:v>
                </c:pt>
                <c:pt idx="1">
                  <c:v>Damo</c:v>
                </c:pt>
                <c:pt idx="2">
                  <c:v>De Gaspari</c:v>
                </c:pt>
                <c:pt idx="3">
                  <c:v>Gottardo</c:v>
                </c:pt>
                <c:pt idx="4">
                  <c:v>Pasqualini</c:v>
                </c:pt>
                <c:pt idx="5">
                  <c:v>Petenazzi</c:v>
                </c:pt>
                <c:pt idx="6">
                  <c:v>Prete</c:v>
                </c:pt>
              </c:strCache>
            </c:strRef>
          </c:cat>
          <c:val>
            <c:numRef>
              <c:f>Grafici!$D$5:$D$11</c:f>
              <c:numCache>
                <c:formatCode>General</c:formatCode>
                <c:ptCount val="7"/>
                <c:pt idx="0">
                  <c:v/>
                </c:pt>
                <c:pt idx="1">
                  <c:v>9</c:v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>10</c:v>
                </c:pt>
              </c:numCache>
            </c:numRef>
          </c:val>
        </c:ser>
        <c:ser>
          <c:idx val="2"/>
          <c:order val="2"/>
          <c:tx>
            <c:strRef>
              <c:f>Grafici!$E$3:$E$4</c:f>
              <c:strCache>
                <c:ptCount val="1"/>
                <c:pt idx="0">
                  <c:v>An</c:v>
                </c:pt>
              </c:strCache>
            </c:strRef>
          </c:tx>
          <c:spPr>
            <a:solidFill>
              <a:srgbClr val="9bbb59"/>
            </a:solidFill>
            <a:ln>
              <a:noFill/>
            </a:ln>
          </c:spPr>
          <c:cat>
            <c:strRef>
              <c:f>Grafici!$B$5:$B$11</c:f>
              <c:strCache>
                <c:ptCount val="7"/>
                <c:pt idx="0">
                  <c:v>Brutesco</c:v>
                </c:pt>
                <c:pt idx="1">
                  <c:v>Damo</c:v>
                </c:pt>
                <c:pt idx="2">
                  <c:v>De Gaspari</c:v>
                </c:pt>
                <c:pt idx="3">
                  <c:v>Gottardo</c:v>
                </c:pt>
                <c:pt idx="4">
                  <c:v>Pasqualini</c:v>
                </c:pt>
                <c:pt idx="5">
                  <c:v>Petenazzi</c:v>
                </c:pt>
                <c:pt idx="6">
                  <c:v>Prete</c:v>
                </c:pt>
              </c:strCache>
            </c:strRef>
          </c:cat>
          <c:val>
            <c:numRef>
              <c:f>Grafici!$E$5:$E$11</c:f>
              <c:numCache>
                <c:formatCode>General</c:formatCode>
                <c:ptCount val="7"/>
                <c:pt idx="0">
                  <c:v>12</c:v>
                </c:pt>
                <c:pt idx="1">
                  <c:v>15</c:v>
                </c:pt>
                <c:pt idx="2">
                  <c:v>12</c:v>
                </c:pt>
                <c:pt idx="3">
                  <c:v>10</c:v>
                </c:pt>
                <c:pt idx="4">
                  <c:v>12</c:v>
                </c:pt>
                <c:pt idx="5">
                  <c:v>17</c:v>
                </c:pt>
                <c:pt idx="6">
                  <c:v>14</c:v>
                </c:pt>
              </c:numCache>
            </c:numRef>
          </c:val>
        </c:ser>
        <c:ser>
          <c:idx val="3"/>
          <c:order val="3"/>
          <c:tx>
            <c:strRef>
              <c:f>Grafici!$F$3:$F$4</c:f>
              <c:strCache>
                <c:ptCount val="1"/>
                <c:pt idx="0">
                  <c:v>Pj</c:v>
                </c:pt>
              </c:strCache>
            </c:strRef>
          </c:tx>
          <c:spPr>
            <a:solidFill>
              <a:srgbClr val="8064a2"/>
            </a:solidFill>
            <a:ln>
              <a:noFill/>
            </a:ln>
          </c:spPr>
          <c:cat>
            <c:strRef>
              <c:f>Grafici!$B$5:$B$11</c:f>
              <c:strCache>
                <c:ptCount val="7"/>
                <c:pt idx="0">
                  <c:v>Brutesco</c:v>
                </c:pt>
                <c:pt idx="1">
                  <c:v>Damo</c:v>
                </c:pt>
                <c:pt idx="2">
                  <c:v>De Gaspari</c:v>
                </c:pt>
                <c:pt idx="3">
                  <c:v>Gottardo</c:v>
                </c:pt>
                <c:pt idx="4">
                  <c:v>Pasqualini</c:v>
                </c:pt>
                <c:pt idx="5">
                  <c:v>Petenazzi</c:v>
                </c:pt>
                <c:pt idx="6">
                  <c:v>Prete</c:v>
                </c:pt>
              </c:strCache>
            </c:strRef>
          </c:cat>
          <c:val>
            <c:numRef>
              <c:f>Grafici!$F$5:$F$11</c:f>
              <c:numCache>
                <c:formatCode>General</c:formatCode>
                <c:ptCount val="7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</c:numCache>
            </c:numRef>
          </c:val>
        </c:ser>
        <c:ser>
          <c:idx val="4"/>
          <c:order val="4"/>
          <c:tx>
            <c:strRef>
              <c:f>Grafici!$G$3:$G$4</c:f>
              <c:strCache>
                <c:ptCount val="1"/>
                <c:pt idx="0">
                  <c:v>Pr</c:v>
                </c:pt>
              </c:strCache>
            </c:strRef>
          </c:tx>
          <c:spPr>
            <a:solidFill>
              <a:srgbClr val="4bacc6"/>
            </a:solidFill>
            <a:ln>
              <a:noFill/>
            </a:ln>
          </c:spPr>
          <c:cat>
            <c:strRef>
              <c:f>Grafici!$B$5:$B$11</c:f>
              <c:strCache>
                <c:ptCount val="7"/>
                <c:pt idx="0">
                  <c:v>Brutesco</c:v>
                </c:pt>
                <c:pt idx="1">
                  <c:v>Damo</c:v>
                </c:pt>
                <c:pt idx="2">
                  <c:v>De Gaspari</c:v>
                </c:pt>
                <c:pt idx="3">
                  <c:v>Gottardo</c:v>
                </c:pt>
                <c:pt idx="4">
                  <c:v>Pasqualini</c:v>
                </c:pt>
                <c:pt idx="5">
                  <c:v>Petenazzi</c:v>
                </c:pt>
                <c:pt idx="6">
                  <c:v>Prete</c:v>
                </c:pt>
              </c:strCache>
            </c:strRef>
          </c:cat>
          <c:val>
            <c:numRef>
              <c:f>Grafici!$G$5:$G$11</c:f>
              <c:numCache>
                <c:formatCode>General</c:formatCode>
                <c:ptCount val="7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</c:numCache>
            </c:numRef>
          </c:val>
        </c:ser>
        <c:ser>
          <c:idx val="5"/>
          <c:order val="5"/>
          <c:tx>
            <c:strRef>
              <c:f>Grafici!$H$3:$H$4</c:f>
              <c:strCache>
                <c:ptCount val="1"/>
                <c:pt idx="0">
                  <c:v>Ve</c:v>
                </c:pt>
              </c:strCache>
            </c:strRef>
          </c:tx>
          <c:spPr>
            <a:solidFill>
              <a:srgbClr val="f79646"/>
            </a:solidFill>
            <a:ln>
              <a:noFill/>
            </a:ln>
          </c:spPr>
          <c:cat>
            <c:strRef>
              <c:f>Grafici!$B$5:$B$11</c:f>
              <c:strCache>
                <c:ptCount val="7"/>
                <c:pt idx="0">
                  <c:v>Brutesco</c:v>
                </c:pt>
                <c:pt idx="1">
                  <c:v>Damo</c:v>
                </c:pt>
                <c:pt idx="2">
                  <c:v>De Gaspari</c:v>
                </c:pt>
                <c:pt idx="3">
                  <c:v>Gottardo</c:v>
                </c:pt>
                <c:pt idx="4">
                  <c:v>Pasqualini</c:v>
                </c:pt>
                <c:pt idx="5">
                  <c:v>Petenazzi</c:v>
                </c:pt>
                <c:pt idx="6">
                  <c:v>Prete</c:v>
                </c:pt>
              </c:strCache>
            </c:strRef>
          </c:cat>
          <c:val>
            <c:numRef>
              <c:f>Grafici!$H$5:$H$11</c:f>
              <c:numCache>
                <c:formatCode>General</c:formatCode>
                <c:ptCount val="7"/>
                <c:pt idx="0">
                  <c:v>12</c:v>
                </c:pt>
                <c:pt idx="1">
                  <c:v/>
                </c:pt>
                <c:pt idx="2">
                  <c:v>12</c:v>
                </c:pt>
                <c:pt idx="3">
                  <c:v/>
                </c:pt>
                <c:pt idx="4">
                  <c:v>12</c:v>
                </c:pt>
                <c:pt idx="5">
                  <c:v/>
                </c:pt>
                <c:pt idx="6">
                  <c:v/>
                </c:pt>
              </c:numCache>
            </c:numRef>
          </c:val>
        </c:ser>
        <c:gapWidth val="150"/>
        <c:overlap val="100"/>
        <c:axId val="53870658"/>
        <c:axId val="79180894"/>
      </c:barChart>
      <c:catAx>
        <c:axId val="5387065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79180894"/>
        <c:crosses val="autoZero"/>
        <c:auto val="1"/>
        <c:lblAlgn val="ctr"/>
        <c:lblOffset val="100"/>
      </c:catAx>
      <c:valAx>
        <c:axId val="7918089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ajorTickMark val="none"/>
        <c:minorTickMark val="none"/>
        <c:tickLblPos val="nextTo"/>
        <c:spPr>
          <a:ln w="9360">
            <a:noFill/>
          </a:ln>
        </c:spPr>
        <c:crossAx val="53870658"/>
        <c:crossesAt val="0"/>
      </c:valAx>
      <c:spPr>
        <a:noFill/>
        <a:ln>
          <a:noFill/>
        </a:ln>
      </c:spPr>
    </c:plotArea>
    <c:legend>
      <c:legendPos val="t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tx>
            <c:strRef>
              <c:f>Grafici!$N$61</c:f>
              <c:strCache>
                <c:ptCount val="1"/>
                <c:pt idx="0">
                  <c:v>Tot in ore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explosion val="0"/>
          <c:dPt>
            <c:idx val="0"/>
            <c:spPr>
              <a:solidFill>
                <a:srgbClr val="4f81bd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1"/>
            <c:spPr>
              <a:solidFill>
                <a:srgbClr val="c0504d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2"/>
            <c:spPr>
              <a:solidFill>
                <a:srgbClr val="9bbb59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3"/>
            <c:spPr>
              <a:solidFill>
                <a:srgbClr val="8064a2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4"/>
            <c:spPr>
              <a:solidFill>
                <a:srgbClr val="4bacc6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5"/>
            <c:spPr>
              <a:solidFill>
                <a:srgbClr val="f79646"/>
              </a:solidFill>
              <a:ln w="19080">
                <a:solidFill>
                  <a:srgbClr val="ffffff"/>
                </a:solidFill>
                <a:round/>
              </a:ln>
            </c:spPr>
          </c:dPt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2"/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3"/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4"/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5"/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showLegendKey val="0"/>
            <c:showVal val="1"/>
            <c:showCatName val="0"/>
            <c:showSerName val="0"/>
            <c:showPercent val="0"/>
          </c:dLbls>
          <c:cat>
            <c:strRef>
              <c:f>Grafici!$O$60:$T$60</c:f>
              <c:strCache>
                <c:ptCount val="6"/>
                <c:pt idx="0">
                  <c:v>Re</c:v>
                </c:pt>
                <c:pt idx="1">
                  <c:v>Am</c:v>
                </c:pt>
                <c:pt idx="2">
                  <c:v>An</c:v>
                </c:pt>
                <c:pt idx="3">
                  <c:v>Pj</c:v>
                </c:pt>
                <c:pt idx="4">
                  <c:v>Pr</c:v>
                </c:pt>
                <c:pt idx="5">
                  <c:v>Ve</c:v>
                </c:pt>
              </c:strCache>
            </c:strRef>
          </c:cat>
          <c:val>
            <c:numRef>
              <c:f>Grafici!$O$61:$T$61</c:f>
              <c:numCache>
                <c:formatCode>General</c:formatCode>
                <c:ptCount val="6"/>
                <c:pt idx="0">
                  <c:v>13</c:v>
                </c:pt>
                <c:pt idx="1">
                  <c:v>10</c:v>
                </c:pt>
                <c:pt idx="2">
                  <c:v>0</c:v>
                </c:pt>
                <c:pt idx="3">
                  <c:v>0</c:v>
                </c:pt>
                <c:pt idx="4">
                  <c:v>30</c:v>
                </c:pt>
                <c:pt idx="5">
                  <c:v>91</c:v>
                </c:pt>
              </c:numCache>
            </c:numRef>
          </c:val>
        </c:ser>
        <c:firstSliceAng val="0"/>
      </c:pieChart>
      <c:spPr>
        <a:noFill/>
        <a:ln>
          <a:noFill/>
        </a:ln>
      </c:spPr>
    </c:plotArea>
    <c:legend>
      <c:legendPos val="l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tx>
            <c:strRef>
              <c:f>Grafici!$B$85</c:f>
              <c:strCache>
                <c:ptCount val="1"/>
                <c:pt idx="0">
                  <c:v>Tot in ore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explosion val="0"/>
          <c:dPt>
            <c:idx val="0"/>
            <c:spPr>
              <a:solidFill>
                <a:srgbClr val="4f81bd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1"/>
            <c:spPr>
              <a:solidFill>
                <a:srgbClr val="c0504d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2"/>
            <c:spPr>
              <a:solidFill>
                <a:srgbClr val="9bbb59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3"/>
            <c:spPr>
              <a:solidFill>
                <a:srgbClr val="8064a2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4"/>
            <c:spPr>
              <a:solidFill>
                <a:srgbClr val="4bacc6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5"/>
            <c:spPr>
              <a:solidFill>
                <a:srgbClr val="f79646"/>
              </a:solidFill>
              <a:ln w="19080">
                <a:solidFill>
                  <a:srgbClr val="ffffff"/>
                </a:solidFill>
                <a:round/>
              </a:ln>
            </c:spPr>
          </c:dPt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2"/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3"/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4"/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5"/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showLegendKey val="0"/>
            <c:showVal val="1"/>
            <c:showCatName val="0"/>
            <c:showSerName val="0"/>
            <c:showPercent val="0"/>
          </c:dLbls>
          <c:cat>
            <c:strRef>
              <c:f>Grafici!$C$84:$H$84</c:f>
              <c:strCache>
                <c:ptCount val="6"/>
                <c:pt idx="0">
                  <c:v>Re</c:v>
                </c:pt>
                <c:pt idx="1">
                  <c:v>Am</c:v>
                </c:pt>
                <c:pt idx="2">
                  <c:v>An</c:v>
                </c:pt>
                <c:pt idx="3">
                  <c:v>Pj</c:v>
                </c:pt>
                <c:pt idx="4">
                  <c:v>Pr</c:v>
                </c:pt>
                <c:pt idx="5">
                  <c:v>Ve</c:v>
                </c:pt>
              </c:strCache>
            </c:strRef>
          </c:cat>
          <c:val>
            <c:numRef>
              <c:f>Grafici!$C$85:$H$85</c:f>
              <c:numCache>
                <c:formatCode>General</c:formatCode>
                <c:ptCount val="6"/>
                <c:pt idx="0">
                  <c:v>78</c:v>
                </c:pt>
                <c:pt idx="1">
                  <c:v>78</c:v>
                </c:pt>
                <c:pt idx="2">
                  <c:v>116</c:v>
                </c:pt>
                <c:pt idx="3">
                  <c:v>225</c:v>
                </c:pt>
                <c:pt idx="4">
                  <c:v>185</c:v>
                </c:pt>
                <c:pt idx="5">
                  <c:v>312</c:v>
                </c:pt>
              </c:numCache>
            </c:numRef>
          </c:val>
        </c:ser>
        <c:firstSliceAng val="0"/>
      </c:pieChart>
      <c:spPr>
        <a:noFill/>
        <a:ln>
          <a:noFill/>
        </a:ln>
      </c:spPr>
    </c:plotArea>
    <c:legend>
      <c:legendPos val="l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tx>
            <c:strRef>
              <c:f>Grafici!$N$85</c:f>
              <c:strCache>
                <c:ptCount val="1"/>
                <c:pt idx="0">
                  <c:v>Tot in ore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explosion val="0"/>
          <c:dPt>
            <c:idx val="0"/>
            <c:spPr>
              <a:solidFill>
                <a:srgbClr val="4f81bd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1"/>
            <c:spPr>
              <a:solidFill>
                <a:srgbClr val="c0504d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2"/>
            <c:spPr>
              <a:solidFill>
                <a:srgbClr val="9bbb59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3"/>
            <c:spPr>
              <a:solidFill>
                <a:srgbClr val="8064a2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4"/>
            <c:spPr>
              <a:solidFill>
                <a:srgbClr val="4bacc6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5"/>
            <c:spPr>
              <a:solidFill>
                <a:srgbClr val="f79646"/>
              </a:solidFill>
              <a:ln w="19080">
                <a:solidFill>
                  <a:srgbClr val="ffffff"/>
                </a:solidFill>
                <a:round/>
              </a:ln>
            </c:spPr>
          </c:dPt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2"/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3"/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4"/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5"/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showLegendKey val="0"/>
            <c:showVal val="1"/>
            <c:showCatName val="0"/>
            <c:showSerName val="0"/>
            <c:showPercent val="0"/>
          </c:dLbls>
          <c:cat>
            <c:strRef>
              <c:f>Grafici!$O$84:$T$84</c:f>
              <c:strCache>
                <c:ptCount val="6"/>
                <c:pt idx="0">
                  <c:v>Re</c:v>
                </c:pt>
                <c:pt idx="1">
                  <c:v>Am</c:v>
                </c:pt>
                <c:pt idx="2">
                  <c:v>An</c:v>
                </c:pt>
                <c:pt idx="3">
                  <c:v>Pj</c:v>
                </c:pt>
                <c:pt idx="4">
                  <c:v>Pr</c:v>
                </c:pt>
                <c:pt idx="5">
                  <c:v>Ve</c:v>
                </c:pt>
              </c:strCache>
            </c:strRef>
          </c:cat>
          <c:val>
            <c:numRef>
              <c:f>Grafici!$O$85:$T$85</c:f>
              <c:numCache>
                <c:formatCode>General</c:formatCode>
                <c:ptCount val="6"/>
                <c:pt idx="0">
                  <c:v>43</c:v>
                </c:pt>
                <c:pt idx="1">
                  <c:v>38</c:v>
                </c:pt>
                <c:pt idx="2">
                  <c:v>10</c:v>
                </c:pt>
                <c:pt idx="3">
                  <c:v>211</c:v>
                </c:pt>
                <c:pt idx="4">
                  <c:v>171</c:v>
                </c:pt>
                <c:pt idx="5">
                  <c:v>262</c:v>
                </c:pt>
              </c:numCache>
            </c:numRef>
          </c:val>
        </c:ser>
        <c:firstSliceAng val="0"/>
      </c:pieChart>
      <c:spPr>
        <a:noFill/>
        <a:ln>
          <a:noFill/>
        </a:ln>
      </c:spPr>
    </c:plotArea>
    <c:legend>
      <c:legendPos val="l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explosion val="0"/>
          <c:dPt>
            <c:idx val="0"/>
            <c:spPr>
              <a:solidFill>
                <a:srgbClr val="4f81bd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1"/>
            <c:spPr>
              <a:solidFill>
                <a:srgbClr val="c0504d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2"/>
            <c:spPr>
              <a:solidFill>
                <a:srgbClr val="9bbb59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3"/>
            <c:spPr>
              <a:solidFill>
                <a:srgbClr val="8064a2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4"/>
            <c:spPr>
              <a:solidFill>
                <a:srgbClr val="4bacc6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5"/>
            <c:spPr>
              <a:solidFill>
                <a:srgbClr val="f79646"/>
              </a:solidFill>
              <a:ln w="19080">
                <a:solidFill>
                  <a:srgbClr val="ffffff"/>
                </a:solidFill>
                <a:round/>
              </a:ln>
            </c:spPr>
          </c:dPt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2"/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3"/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4"/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5"/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showLegendKey val="0"/>
            <c:showVal val="1"/>
            <c:showCatName val="0"/>
            <c:showSerName val="0"/>
            <c:showPercent val="0"/>
          </c:dLbls>
          <c:cat>
            <c:strRef>
              <c:f>Grafici!$O$16:$T$16</c:f>
              <c:strCache>
                <c:ptCount val="6"/>
                <c:pt idx="0">
                  <c:v>Re</c:v>
                </c:pt>
                <c:pt idx="1">
                  <c:v>Am</c:v>
                </c:pt>
                <c:pt idx="2">
                  <c:v>An</c:v>
                </c:pt>
                <c:pt idx="3">
                  <c:v>Pj</c:v>
                </c:pt>
                <c:pt idx="4">
                  <c:v>Pr</c:v>
                </c:pt>
                <c:pt idx="5">
                  <c:v>Ve</c:v>
                </c:pt>
              </c:strCache>
            </c:strRef>
          </c:cat>
          <c:val>
            <c:numRef>
              <c:f>Grafici!$O$17:$T$17</c:f>
              <c:numCache>
                <c:formatCode>General</c:formatCode>
                <c:ptCount val="6"/>
                <c:pt idx="0">
                  <c:v>300</c:v>
                </c:pt>
                <c:pt idx="1">
                  <c:v>180</c:v>
                </c:pt>
                <c:pt idx="2">
                  <c:v>250</c:v>
                </c:pt>
                <c:pt idx="3">
                  <c:v>2508</c:v>
                </c:pt>
                <c:pt idx="4">
                  <c:v>0</c:v>
                </c:pt>
                <c:pt idx="5">
                  <c:v>720</c:v>
                </c:pt>
              </c:numCache>
            </c:numRef>
          </c:val>
        </c:ser>
        <c:firstSliceAng val="0"/>
      </c:pieChart>
      <c:spPr>
        <a:noFill/>
        <a:ln>
          <a:noFill/>
        </a:ln>
      </c:spPr>
    </c:plotArea>
    <c:legend>
      <c:legendPos val="l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tx>
            <c:strRef>
              <c:f>Grafici!$B$41</c:f>
              <c:strCache>
                <c:ptCount val="1"/>
                <c:pt idx="0">
                  <c:v>Tot in €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explosion val="0"/>
          <c:dPt>
            <c:idx val="0"/>
            <c:spPr>
              <a:solidFill>
                <a:srgbClr val="4f81bd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1"/>
            <c:spPr>
              <a:solidFill>
                <a:srgbClr val="c0504d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2"/>
            <c:spPr>
              <a:solidFill>
                <a:srgbClr val="9bbb59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3"/>
            <c:spPr>
              <a:solidFill>
                <a:srgbClr val="8064a2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4"/>
            <c:spPr>
              <a:solidFill>
                <a:srgbClr val="4bacc6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5"/>
            <c:spPr>
              <a:solidFill>
                <a:srgbClr val="f79646"/>
              </a:solidFill>
              <a:ln w="19080">
                <a:solidFill>
                  <a:srgbClr val="ffffff"/>
                </a:solidFill>
                <a:round/>
              </a:ln>
            </c:spPr>
          </c:dPt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2"/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3"/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4"/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5"/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showLegendKey val="0"/>
            <c:showVal val="1"/>
            <c:showCatName val="0"/>
            <c:showSerName val="0"/>
            <c:showPercent val="0"/>
          </c:dLbls>
          <c:cat>
            <c:strRef>
              <c:f>Grafici!$C$40:$H$40</c:f>
              <c:strCache>
                <c:ptCount val="6"/>
                <c:pt idx="0">
                  <c:v>Re</c:v>
                </c:pt>
                <c:pt idx="1">
                  <c:v>Am</c:v>
                </c:pt>
                <c:pt idx="2">
                  <c:v>An</c:v>
                </c:pt>
                <c:pt idx="3">
                  <c:v>Pj</c:v>
                </c:pt>
                <c:pt idx="4">
                  <c:v>Pr</c:v>
                </c:pt>
                <c:pt idx="5">
                  <c:v>Ve</c:v>
                </c:pt>
              </c:strCache>
            </c:strRef>
          </c:cat>
          <c:val>
            <c:numRef>
              <c:f>Grafici!$C$41:$H$41</c:f>
              <c:numCache>
                <c:formatCode>General</c:formatCode>
                <c:ptCount val="6"/>
                <c:pt idx="0">
                  <c:v>600</c:v>
                </c:pt>
                <c:pt idx="1">
                  <c:v>380</c:v>
                </c:pt>
                <c:pt idx="2">
                  <c:v>0</c:v>
                </c:pt>
                <c:pt idx="3">
                  <c:v>2134</c:v>
                </c:pt>
                <c:pt idx="4">
                  <c:v>2115</c:v>
                </c:pt>
                <c:pt idx="5">
                  <c:v>1845</c:v>
                </c:pt>
              </c:numCache>
            </c:numRef>
          </c:val>
        </c:ser>
        <c:firstSliceAng val="0"/>
      </c:pieChart>
      <c:spPr>
        <a:noFill/>
        <a:ln>
          <a:noFill/>
        </a:ln>
      </c:spPr>
    </c:plotArea>
    <c:legend>
      <c:legendPos val="l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tx>
            <c:strRef>
              <c:f>Grafici!$N$65</c:f>
              <c:strCache>
                <c:ptCount val="1"/>
                <c:pt idx="0">
                  <c:v>Tot in €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explosion val="0"/>
          <c:dPt>
            <c:idx val="0"/>
            <c:spPr>
              <a:solidFill>
                <a:srgbClr val="4f81bd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1"/>
            <c:spPr>
              <a:solidFill>
                <a:srgbClr val="c0504d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2"/>
            <c:spPr>
              <a:solidFill>
                <a:srgbClr val="9bbb59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3"/>
            <c:spPr>
              <a:solidFill>
                <a:srgbClr val="8064a2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4"/>
            <c:spPr>
              <a:solidFill>
                <a:srgbClr val="4bacc6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5"/>
            <c:spPr>
              <a:solidFill>
                <a:srgbClr val="f79646"/>
              </a:solidFill>
              <a:ln w="19080">
                <a:solidFill>
                  <a:srgbClr val="ffffff"/>
                </a:solidFill>
                <a:round/>
              </a:ln>
            </c:spPr>
          </c:dPt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2"/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3"/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4"/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5"/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showLegendKey val="0"/>
            <c:showVal val="1"/>
            <c:showCatName val="0"/>
            <c:showSerName val="0"/>
            <c:showPercent val="0"/>
          </c:dLbls>
          <c:cat>
            <c:strRef>
              <c:f>Grafici!$O$64:$T$64</c:f>
              <c:strCache>
                <c:ptCount val="6"/>
                <c:pt idx="0">
                  <c:v>Re</c:v>
                </c:pt>
                <c:pt idx="1">
                  <c:v>Am</c:v>
                </c:pt>
                <c:pt idx="2">
                  <c:v>An</c:v>
                </c:pt>
                <c:pt idx="3">
                  <c:v>Pj</c:v>
                </c:pt>
                <c:pt idx="4">
                  <c:v>Pr</c:v>
                </c:pt>
                <c:pt idx="5">
                  <c:v>Ve</c:v>
                </c:pt>
              </c:strCache>
            </c:strRef>
          </c:cat>
          <c:val>
            <c:numRef>
              <c:f>Grafici!$O$65:$T$65</c:f>
              <c:numCache>
                <c:formatCode>General</c:formatCode>
                <c:ptCount val="6"/>
                <c:pt idx="0">
                  <c:v>390</c:v>
                </c:pt>
                <c:pt idx="1">
                  <c:v>200</c:v>
                </c:pt>
                <c:pt idx="2">
                  <c:v>0</c:v>
                </c:pt>
                <c:pt idx="3">
                  <c:v>0</c:v>
                </c:pt>
                <c:pt idx="4">
                  <c:v>450</c:v>
                </c:pt>
                <c:pt idx="5">
                  <c:v>1365</c:v>
                </c:pt>
              </c:numCache>
            </c:numRef>
          </c:val>
        </c:ser>
        <c:firstSliceAng val="0"/>
      </c:pieChart>
      <c:spPr>
        <a:noFill/>
        <a:ln>
          <a:noFill/>
        </a:ln>
      </c:spPr>
    </c:plotArea>
    <c:legend>
      <c:legendPos val="l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explosion val="0"/>
          <c:dPt>
            <c:idx val="0"/>
            <c:spPr>
              <a:solidFill>
                <a:srgbClr val="4f81bd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1"/>
            <c:spPr>
              <a:solidFill>
                <a:srgbClr val="c0504d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2"/>
            <c:spPr>
              <a:solidFill>
                <a:srgbClr val="9bbb59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3"/>
            <c:spPr>
              <a:solidFill>
                <a:srgbClr val="8064a2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4"/>
            <c:spPr>
              <a:solidFill>
                <a:srgbClr val="4bacc6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5"/>
            <c:spPr>
              <a:solidFill>
                <a:srgbClr val="f79646"/>
              </a:solidFill>
              <a:ln w="19080">
                <a:solidFill>
                  <a:srgbClr val="ffffff"/>
                </a:solidFill>
                <a:round/>
              </a:ln>
            </c:spPr>
          </c:dPt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2"/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3"/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4"/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5"/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showLegendKey val="0"/>
            <c:showVal val="1"/>
            <c:showCatName val="0"/>
            <c:showSerName val="0"/>
            <c:showPercent val="0"/>
          </c:dLbls>
          <c:cat>
            <c:strRef>
              <c:f>Grafici!$O$64:$T$64</c:f>
              <c:strCache>
                <c:ptCount val="6"/>
                <c:pt idx="0">
                  <c:v>Re</c:v>
                </c:pt>
                <c:pt idx="1">
                  <c:v>Am</c:v>
                </c:pt>
                <c:pt idx="2">
                  <c:v>An</c:v>
                </c:pt>
                <c:pt idx="3">
                  <c:v>Pj</c:v>
                </c:pt>
                <c:pt idx="4">
                  <c:v>Pr</c:v>
                </c:pt>
                <c:pt idx="5">
                  <c:v>Ve</c:v>
                </c:pt>
              </c:strCache>
            </c:strRef>
          </c:cat>
          <c:val>
            <c:numRef>
              <c:f>Grafici!$O$65:$T$65</c:f>
              <c:numCache>
                <c:formatCode>General</c:formatCode>
                <c:ptCount val="6"/>
                <c:pt idx="0">
                  <c:v>390</c:v>
                </c:pt>
                <c:pt idx="1">
                  <c:v>200</c:v>
                </c:pt>
                <c:pt idx="2">
                  <c:v>0</c:v>
                </c:pt>
                <c:pt idx="3">
                  <c:v>0</c:v>
                </c:pt>
                <c:pt idx="4">
                  <c:v>450</c:v>
                </c:pt>
                <c:pt idx="5">
                  <c:v>1365</c:v>
                </c:pt>
              </c:numCache>
            </c:numRef>
          </c:val>
        </c:ser>
        <c:firstSliceAng val="0"/>
      </c:pieChart>
      <c:spPr>
        <a:noFill/>
        <a:ln>
          <a:noFill/>
        </a:ln>
      </c:spPr>
    </c:plotArea>
    <c:legend>
      <c:legendPos val="l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explosion val="0"/>
          <c:dPt>
            <c:idx val="0"/>
            <c:spPr>
              <a:solidFill>
                <a:srgbClr val="4f81bd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1"/>
            <c:spPr>
              <a:solidFill>
                <a:srgbClr val="c0504d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2"/>
            <c:spPr>
              <a:solidFill>
                <a:srgbClr val="9bbb59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3"/>
            <c:spPr>
              <a:solidFill>
                <a:srgbClr val="8064a2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4"/>
            <c:spPr>
              <a:solidFill>
                <a:srgbClr val="4bacc6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5"/>
            <c:spPr>
              <a:solidFill>
                <a:srgbClr val="f79646"/>
              </a:solidFill>
              <a:ln w="19080">
                <a:solidFill>
                  <a:srgbClr val="ffffff"/>
                </a:solidFill>
                <a:round/>
              </a:ln>
            </c:spPr>
          </c:dPt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2"/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3"/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4"/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5"/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showLegendKey val="0"/>
            <c:showVal val="1"/>
            <c:showCatName val="0"/>
            <c:showSerName val="0"/>
            <c:showPercent val="0"/>
          </c:dLbls>
          <c:cat>
            <c:strRef>
              <c:f>Grafici!$O$88:$T$88</c:f>
              <c:strCache>
                <c:ptCount val="6"/>
                <c:pt idx="0">
                  <c:v>Re</c:v>
                </c:pt>
                <c:pt idx="1">
                  <c:v>Am</c:v>
                </c:pt>
                <c:pt idx="2">
                  <c:v>An</c:v>
                </c:pt>
                <c:pt idx="3">
                  <c:v>Pj</c:v>
                </c:pt>
                <c:pt idx="4">
                  <c:v>Pr</c:v>
                </c:pt>
                <c:pt idx="5">
                  <c:v>Ve</c:v>
                </c:pt>
              </c:strCache>
            </c:strRef>
          </c:cat>
          <c:val>
            <c:numRef>
              <c:f>Grafici!$O$89:$T$89</c:f>
              <c:numCache>
                <c:formatCode>General</c:formatCode>
                <c:ptCount val="6"/>
                <c:pt idx="0">
                  <c:v>1290</c:v>
                </c:pt>
                <c:pt idx="1">
                  <c:v>760</c:v>
                </c:pt>
                <c:pt idx="2">
                  <c:v>250</c:v>
                </c:pt>
                <c:pt idx="3">
                  <c:v>4642</c:v>
                </c:pt>
                <c:pt idx="4">
                  <c:v>2565</c:v>
                </c:pt>
                <c:pt idx="5">
                  <c:v>3930</c:v>
                </c:pt>
              </c:numCache>
            </c:numRef>
          </c:val>
        </c:ser>
        <c:firstSliceAng val="0"/>
      </c:pieChart>
      <c:spPr>
        <a:noFill/>
        <a:ln>
          <a:noFill/>
        </a:ln>
      </c:spPr>
    </c:plotArea>
    <c:legend>
      <c:legendPos val="l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explosion val="0"/>
          <c:dPt>
            <c:idx val="0"/>
            <c:spPr>
              <a:solidFill>
                <a:srgbClr val="4f81bd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1"/>
            <c:spPr>
              <a:solidFill>
                <a:srgbClr val="c0504d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2"/>
            <c:spPr>
              <a:solidFill>
                <a:srgbClr val="9bbb59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3"/>
            <c:spPr>
              <a:solidFill>
                <a:srgbClr val="8064a2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4"/>
            <c:spPr>
              <a:solidFill>
                <a:srgbClr val="4bacc6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5"/>
            <c:spPr>
              <a:solidFill>
                <a:srgbClr val="f79646"/>
              </a:solidFill>
              <a:ln w="19080">
                <a:solidFill>
                  <a:srgbClr val="ffffff"/>
                </a:solidFill>
                <a:round/>
              </a:ln>
            </c:spPr>
          </c:dPt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2"/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3"/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4"/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5"/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showLegendKey val="0"/>
            <c:showVal val="1"/>
            <c:showCatName val="0"/>
            <c:showSerName val="0"/>
            <c:showPercent val="0"/>
          </c:dLbls>
          <c:cat>
            <c:strRef>
              <c:f>Grafici!$C$112:$H$112</c:f>
              <c:strCache>
                <c:ptCount val="6"/>
                <c:pt idx="0">
                  <c:v>Re</c:v>
                </c:pt>
                <c:pt idx="1">
                  <c:v>Am</c:v>
                </c:pt>
                <c:pt idx="2">
                  <c:v>An</c:v>
                </c:pt>
                <c:pt idx="3">
                  <c:v>Pj</c:v>
                </c:pt>
                <c:pt idx="4">
                  <c:v>Pr</c:v>
                </c:pt>
                <c:pt idx="5">
                  <c:v>Ve</c:v>
                </c:pt>
              </c:strCache>
            </c:strRef>
          </c:cat>
          <c:val>
            <c:numRef>
              <c:f>Grafici!$C$113:$H$113</c:f>
              <c:numCache>
                <c:formatCode>General</c:formatCode>
                <c:ptCount val="6"/>
                <c:pt idx="0">
                  <c:v>1050</c:v>
                </c:pt>
                <c:pt idx="1">
                  <c:v>1000</c:v>
                </c:pt>
                <c:pt idx="2">
                  <c:v>475</c:v>
                </c:pt>
                <c:pt idx="3">
                  <c:v>44</c:v>
                </c:pt>
                <c:pt idx="4">
                  <c:v>30</c:v>
                </c:pt>
                <c:pt idx="5">
                  <c:v>30</c:v>
                </c:pt>
              </c:numCache>
            </c:numRef>
          </c:val>
        </c:ser>
        <c:firstSliceAng val="0"/>
      </c:pieChart>
      <c:spPr>
        <a:noFill/>
        <a:ln>
          <a:noFill/>
        </a:ln>
      </c:spPr>
    </c:plotArea>
    <c:legend>
      <c:legendPos val="l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bar"/>
        <c:grouping val="stacked"/>
        <c:ser>
          <c:idx val="0"/>
          <c:order val="0"/>
          <c:tx>
            <c:strRef>
              <c:f>Grafici!$C$102</c:f>
              <c:strCache>
                <c:ptCount val="1"/>
                <c:pt idx="0">
                  <c:v>Re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cat>
            <c:strRef>
              <c:f>Grafici!$B$103:$B$109</c:f>
              <c:strCache>
                <c:ptCount val="7"/>
                <c:pt idx="0">
                  <c:v>Brutesco</c:v>
                </c:pt>
                <c:pt idx="1">
                  <c:v>Damo</c:v>
                </c:pt>
                <c:pt idx="2">
                  <c:v>De Gaspari</c:v>
                </c:pt>
                <c:pt idx="3">
                  <c:v>Gottardo</c:v>
                </c:pt>
                <c:pt idx="4">
                  <c:v>Pasqualini</c:v>
                </c:pt>
                <c:pt idx="5">
                  <c:v>Petenazzi</c:v>
                </c:pt>
                <c:pt idx="6">
                  <c:v>Prete</c:v>
                </c:pt>
              </c:strCache>
            </c:strRef>
          </c:cat>
          <c:val>
            <c:numRef>
              <c:f>Grafici!$C$103:$C$109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16</c:v>
                </c:pt>
                <c:pt idx="4">
                  <c:v>2</c:v>
                </c:pt>
                <c:pt idx="5">
                  <c:v>9</c:v>
                </c:pt>
                <c:pt idx="6">
                  <c:v>2</c:v>
                </c:pt>
              </c:numCache>
            </c:numRef>
          </c:val>
        </c:ser>
        <c:ser>
          <c:idx val="1"/>
          <c:order val="1"/>
          <c:tx>
            <c:strRef>
              <c:f>Grafici!$D$102</c:f>
              <c:strCache>
                <c:ptCount val="1"/>
                <c:pt idx="0">
                  <c:v>Am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cat>
            <c:strRef>
              <c:f>Grafici!$B$103:$B$109</c:f>
              <c:strCache>
                <c:ptCount val="7"/>
                <c:pt idx="0">
                  <c:v>Brutesco</c:v>
                </c:pt>
                <c:pt idx="1">
                  <c:v>Damo</c:v>
                </c:pt>
                <c:pt idx="2">
                  <c:v>De Gaspari</c:v>
                </c:pt>
                <c:pt idx="3">
                  <c:v>Gottardo</c:v>
                </c:pt>
                <c:pt idx="4">
                  <c:v>Pasqualini</c:v>
                </c:pt>
                <c:pt idx="5">
                  <c:v>Petenazzi</c:v>
                </c:pt>
                <c:pt idx="6">
                  <c:v>Prete</c:v>
                </c:pt>
              </c:strCache>
            </c:strRef>
          </c:cat>
          <c:val>
            <c:numRef>
              <c:f>Grafici!$D$103:$D$109</c:f>
              <c:numCache>
                <c:formatCode>General</c:formatCode>
                <c:ptCount val="7"/>
                <c:pt idx="0">
                  <c:v>3</c:v>
                </c:pt>
                <c:pt idx="1">
                  <c:v>12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13</c:v>
                </c:pt>
              </c:numCache>
            </c:numRef>
          </c:val>
        </c:ser>
        <c:ser>
          <c:idx val="2"/>
          <c:order val="2"/>
          <c:tx>
            <c:strRef>
              <c:f>Grafici!$E$102</c:f>
              <c:strCache>
                <c:ptCount val="1"/>
                <c:pt idx="0">
                  <c:v>An</c:v>
                </c:pt>
              </c:strCache>
            </c:strRef>
          </c:tx>
          <c:spPr>
            <a:solidFill>
              <a:srgbClr val="9bbb59"/>
            </a:solidFill>
            <a:ln>
              <a:noFill/>
            </a:ln>
          </c:spPr>
          <c:cat>
            <c:strRef>
              <c:f>Grafici!$B$103:$B$109</c:f>
              <c:strCache>
                <c:ptCount val="7"/>
                <c:pt idx="0">
                  <c:v>Brutesco</c:v>
                </c:pt>
                <c:pt idx="1">
                  <c:v>Damo</c:v>
                </c:pt>
                <c:pt idx="2">
                  <c:v>De Gaspari</c:v>
                </c:pt>
                <c:pt idx="3">
                  <c:v>Gottardo</c:v>
                </c:pt>
                <c:pt idx="4">
                  <c:v>Pasqualini</c:v>
                </c:pt>
                <c:pt idx="5">
                  <c:v>Petenazzi</c:v>
                </c:pt>
                <c:pt idx="6">
                  <c:v>Prete</c:v>
                </c:pt>
              </c:strCache>
            </c:strRef>
          </c:cat>
          <c:val>
            <c:numRef>
              <c:f>Grafici!$E$103:$E$109</c:f>
              <c:numCache>
                <c:formatCode>General</c:formatCode>
                <c:ptCount val="7"/>
                <c:pt idx="0">
                  <c:v>14</c:v>
                </c:pt>
                <c:pt idx="1">
                  <c:v>17</c:v>
                </c:pt>
                <c:pt idx="2">
                  <c:v>14</c:v>
                </c:pt>
                <c:pt idx="3">
                  <c:v>12</c:v>
                </c:pt>
                <c:pt idx="4">
                  <c:v>14</c:v>
                </c:pt>
                <c:pt idx="5">
                  <c:v>19</c:v>
                </c:pt>
                <c:pt idx="6">
                  <c:v>16</c:v>
                </c:pt>
              </c:numCache>
            </c:numRef>
          </c:val>
        </c:ser>
        <c:ser>
          <c:idx val="3"/>
          <c:order val="3"/>
          <c:tx>
            <c:strRef>
              <c:f>Grafici!$F$102</c:f>
              <c:strCache>
                <c:ptCount val="1"/>
                <c:pt idx="0">
                  <c:v>Pj</c:v>
                </c:pt>
              </c:strCache>
            </c:strRef>
          </c:tx>
          <c:spPr>
            <a:solidFill>
              <a:srgbClr val="8064a2"/>
            </a:solidFill>
            <a:ln>
              <a:noFill/>
            </a:ln>
          </c:spPr>
          <c:cat>
            <c:strRef>
              <c:f>Grafici!$B$103:$B$109</c:f>
              <c:strCache>
                <c:ptCount val="7"/>
                <c:pt idx="0">
                  <c:v>Brutesco</c:v>
                </c:pt>
                <c:pt idx="1">
                  <c:v>Damo</c:v>
                </c:pt>
                <c:pt idx="2">
                  <c:v>De Gaspari</c:v>
                </c:pt>
                <c:pt idx="3">
                  <c:v>Gottardo</c:v>
                </c:pt>
                <c:pt idx="4">
                  <c:v>Pasqualini</c:v>
                </c:pt>
                <c:pt idx="5">
                  <c:v>Petenazzi</c:v>
                </c:pt>
                <c:pt idx="6">
                  <c:v>Prete</c:v>
                </c:pt>
              </c:strCache>
            </c:strRef>
          </c:cat>
          <c:val>
            <c:numRef>
              <c:f>Grafici!$F$103:$F$109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</c:ser>
        <c:ser>
          <c:idx val="4"/>
          <c:order val="4"/>
          <c:tx>
            <c:strRef>
              <c:f>Grafici!$G$102</c:f>
              <c:strCache>
                <c:ptCount val="1"/>
                <c:pt idx="0">
                  <c:v>Pr</c:v>
                </c:pt>
              </c:strCache>
            </c:strRef>
          </c:tx>
          <c:spPr>
            <a:solidFill>
              <a:srgbClr val="4bacc6"/>
            </a:solidFill>
            <a:ln>
              <a:noFill/>
            </a:ln>
          </c:spPr>
          <c:cat>
            <c:strRef>
              <c:f>Grafici!$B$103:$B$109</c:f>
              <c:strCache>
                <c:ptCount val="7"/>
                <c:pt idx="0">
                  <c:v>Brutesco</c:v>
                </c:pt>
                <c:pt idx="1">
                  <c:v>Damo</c:v>
                </c:pt>
                <c:pt idx="2">
                  <c:v>De Gaspari</c:v>
                </c:pt>
                <c:pt idx="3">
                  <c:v>Gottardo</c:v>
                </c:pt>
                <c:pt idx="4">
                  <c:v>Pasqualini</c:v>
                </c:pt>
                <c:pt idx="5">
                  <c:v>Petenazzi</c:v>
                </c:pt>
                <c:pt idx="6">
                  <c:v>Prete</c:v>
                </c:pt>
              </c:strCache>
            </c:strRef>
          </c:cat>
          <c:val>
            <c:numRef>
              <c:f>Grafici!$G$103:$G$109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</c:ser>
        <c:ser>
          <c:idx val="5"/>
          <c:order val="5"/>
          <c:tx>
            <c:strRef>
              <c:f>Grafici!$H$102</c:f>
              <c:strCache>
                <c:ptCount val="1"/>
                <c:pt idx="0">
                  <c:v>Ve</c:v>
                </c:pt>
              </c:strCache>
            </c:strRef>
          </c:tx>
          <c:spPr>
            <a:solidFill>
              <a:srgbClr val="f79646"/>
            </a:solidFill>
            <a:ln>
              <a:noFill/>
            </a:ln>
          </c:spPr>
          <c:cat>
            <c:strRef>
              <c:f>Grafici!$B$103:$B$109</c:f>
              <c:strCache>
                <c:ptCount val="7"/>
                <c:pt idx="0">
                  <c:v>Brutesco</c:v>
                </c:pt>
                <c:pt idx="1">
                  <c:v>Damo</c:v>
                </c:pt>
                <c:pt idx="2">
                  <c:v>De Gaspari</c:v>
                </c:pt>
                <c:pt idx="3">
                  <c:v>Gottardo</c:v>
                </c:pt>
                <c:pt idx="4">
                  <c:v>Pasqualini</c:v>
                </c:pt>
                <c:pt idx="5">
                  <c:v>Petenazzi</c:v>
                </c:pt>
                <c:pt idx="6">
                  <c:v>Prete</c:v>
                </c:pt>
              </c:strCache>
            </c:strRef>
          </c:cat>
          <c:val>
            <c:numRef>
              <c:f>Grafici!$H$103:$H$109</c:f>
              <c:numCache>
                <c:formatCode>General</c:formatCode>
                <c:ptCount val="7"/>
                <c:pt idx="0">
                  <c:v>14</c:v>
                </c:pt>
                <c:pt idx="1">
                  <c:v>2</c:v>
                </c:pt>
                <c:pt idx="2">
                  <c:v>14</c:v>
                </c:pt>
                <c:pt idx="3">
                  <c:v>2</c:v>
                </c:pt>
                <c:pt idx="4">
                  <c:v>14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</c:ser>
        <c:gapWidth val="150"/>
        <c:overlap val="100"/>
        <c:axId val="93482437"/>
        <c:axId val="94614881"/>
      </c:barChart>
      <c:catAx>
        <c:axId val="9348243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94614881"/>
        <c:crosses val="autoZero"/>
        <c:auto val="1"/>
        <c:lblAlgn val="ctr"/>
        <c:lblOffset val="100"/>
      </c:catAx>
      <c:valAx>
        <c:axId val="9461488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ajorTickMark val="none"/>
        <c:minorTickMark val="none"/>
        <c:tickLblPos val="nextTo"/>
        <c:spPr>
          <a:ln w="9360">
            <a:noFill/>
          </a:ln>
        </c:spPr>
        <c:crossAx val="93482437"/>
        <c:crossesAt val="0"/>
      </c:valAx>
      <c:spPr>
        <a:noFill/>
        <a:ln>
          <a:noFill/>
        </a:ln>
      </c:spPr>
    </c:plotArea>
    <c:legend>
      <c:legendPos val="t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bar"/>
        <c:grouping val="stacked"/>
        <c:ser>
          <c:idx val="0"/>
          <c:order val="0"/>
          <c:tx>
            <c:strRef>
              <c:f>Grafici!$O$3:$O$4</c:f>
              <c:strCache>
                <c:ptCount val="1"/>
                <c:pt idx="0">
                  <c:v>Re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cat>
            <c:strRef>
              <c:f>Grafici!$N$5:$N$11</c:f>
              <c:strCache>
                <c:ptCount val="7"/>
                <c:pt idx="0">
                  <c:v>Brutesco</c:v>
                </c:pt>
                <c:pt idx="1">
                  <c:v>Damo</c:v>
                </c:pt>
                <c:pt idx="2">
                  <c:v>De Gaspari</c:v>
                </c:pt>
                <c:pt idx="3">
                  <c:v>Gottardo</c:v>
                </c:pt>
                <c:pt idx="4">
                  <c:v>Pasqualini</c:v>
                </c:pt>
                <c:pt idx="5">
                  <c:v>Petenazzi</c:v>
                </c:pt>
                <c:pt idx="6">
                  <c:v>Prete</c:v>
                </c:pt>
              </c:strCache>
            </c:strRef>
          </c:cat>
          <c:val>
            <c:numRef>
              <c:f>Grafici!$O$5:$O$11</c:f>
              <c:numCache>
                <c:formatCode>General</c:formatCode>
                <c:ptCount val="7"/>
                <c:pt idx="0">
                  <c:v>5</c:v>
                </c:pt>
                <c:pt idx="1">
                  <c:v>5</c:v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</c:numCache>
            </c:numRef>
          </c:val>
        </c:ser>
        <c:ser>
          <c:idx val="1"/>
          <c:order val="1"/>
          <c:tx>
            <c:strRef>
              <c:f>Grafici!$P$3:$P$4</c:f>
              <c:strCache>
                <c:ptCount val="1"/>
                <c:pt idx="0">
                  <c:v>Am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cat>
            <c:strRef>
              <c:f>Grafici!$N$5:$N$11</c:f>
              <c:strCache>
                <c:ptCount val="7"/>
                <c:pt idx="0">
                  <c:v>Brutesco</c:v>
                </c:pt>
                <c:pt idx="1">
                  <c:v>Damo</c:v>
                </c:pt>
                <c:pt idx="2">
                  <c:v>De Gaspari</c:v>
                </c:pt>
                <c:pt idx="3">
                  <c:v>Gottardo</c:v>
                </c:pt>
                <c:pt idx="4">
                  <c:v>Pasqualini</c:v>
                </c:pt>
                <c:pt idx="5">
                  <c:v>Petenazzi</c:v>
                </c:pt>
                <c:pt idx="6">
                  <c:v>Prete</c:v>
                </c:pt>
              </c:strCache>
            </c:strRef>
          </c:cat>
          <c:val>
            <c:numRef>
              <c:f>Grafici!$P$5:$P$11</c:f>
              <c:numCache>
                <c:formatCode>General</c:formatCode>
                <c:ptCount val="7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>5</c:v>
                </c:pt>
                <c:pt idx="5">
                  <c:v>4</c:v>
                </c:pt>
                <c:pt idx="6">
                  <c:v/>
                </c:pt>
              </c:numCache>
            </c:numRef>
          </c:val>
        </c:ser>
        <c:ser>
          <c:idx val="2"/>
          <c:order val="2"/>
          <c:tx>
            <c:strRef>
              <c:f>Grafici!$Q$3:$Q$4</c:f>
              <c:strCache>
                <c:ptCount val="1"/>
                <c:pt idx="0">
                  <c:v>An</c:v>
                </c:pt>
              </c:strCache>
            </c:strRef>
          </c:tx>
          <c:spPr>
            <a:solidFill>
              <a:srgbClr val="9bbb59"/>
            </a:solidFill>
            <a:ln>
              <a:noFill/>
            </a:ln>
          </c:spPr>
          <c:cat>
            <c:strRef>
              <c:f>Grafici!$N$5:$N$11</c:f>
              <c:strCache>
                <c:ptCount val="7"/>
                <c:pt idx="0">
                  <c:v>Brutesco</c:v>
                </c:pt>
                <c:pt idx="1">
                  <c:v>Damo</c:v>
                </c:pt>
                <c:pt idx="2">
                  <c:v>De Gaspari</c:v>
                </c:pt>
                <c:pt idx="3">
                  <c:v>Gottardo</c:v>
                </c:pt>
                <c:pt idx="4">
                  <c:v>Pasqualini</c:v>
                </c:pt>
                <c:pt idx="5">
                  <c:v>Petenazzi</c:v>
                </c:pt>
                <c:pt idx="6">
                  <c:v>Prete</c:v>
                </c:pt>
              </c:strCache>
            </c:strRef>
          </c:cat>
          <c:val>
            <c:numRef>
              <c:f>Grafici!$Q$5:$Q$11</c:f>
              <c:numCache>
                <c:formatCode>General</c:formatCode>
                <c:ptCount val="7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>5</c:v>
                </c:pt>
                <c:pt idx="5">
                  <c:v>5</c:v>
                </c:pt>
                <c:pt idx="6">
                  <c:v/>
                </c:pt>
              </c:numCache>
            </c:numRef>
          </c:val>
        </c:ser>
        <c:ser>
          <c:idx val="3"/>
          <c:order val="3"/>
          <c:tx>
            <c:strRef>
              <c:f>Grafici!$R$3:$R$4</c:f>
              <c:strCache>
                <c:ptCount val="1"/>
                <c:pt idx="0">
                  <c:v>Pj</c:v>
                </c:pt>
              </c:strCache>
            </c:strRef>
          </c:tx>
          <c:spPr>
            <a:solidFill>
              <a:srgbClr val="8064a2"/>
            </a:solidFill>
            <a:ln>
              <a:noFill/>
            </a:ln>
          </c:spPr>
          <c:cat>
            <c:strRef>
              <c:f>Grafici!$N$5:$N$11</c:f>
              <c:strCache>
                <c:ptCount val="7"/>
                <c:pt idx="0">
                  <c:v>Brutesco</c:v>
                </c:pt>
                <c:pt idx="1">
                  <c:v>Damo</c:v>
                </c:pt>
                <c:pt idx="2">
                  <c:v>De Gaspari</c:v>
                </c:pt>
                <c:pt idx="3">
                  <c:v>Gottardo</c:v>
                </c:pt>
                <c:pt idx="4">
                  <c:v>Pasqualini</c:v>
                </c:pt>
                <c:pt idx="5">
                  <c:v>Petenazzi</c:v>
                </c:pt>
                <c:pt idx="6">
                  <c:v>Prete</c:v>
                </c:pt>
              </c:strCache>
            </c:strRef>
          </c:cat>
          <c:val>
            <c:numRef>
              <c:f>Grafici!$R$5:$R$11</c:f>
              <c:numCache>
                <c:formatCode>General</c:formatCode>
                <c:ptCount val="7"/>
                <c:pt idx="0">
                  <c:v>21</c:v>
                </c:pt>
                <c:pt idx="1">
                  <c:v>30</c:v>
                </c:pt>
                <c:pt idx="2">
                  <c:v>10</c:v>
                </c:pt>
                <c:pt idx="3">
                  <c:v>10</c:v>
                </c:pt>
                <c:pt idx="4">
                  <c:v>16</c:v>
                </c:pt>
                <c:pt idx="5">
                  <c:v>17</c:v>
                </c:pt>
                <c:pt idx="6">
                  <c:v>10</c:v>
                </c:pt>
              </c:numCache>
            </c:numRef>
          </c:val>
        </c:ser>
        <c:ser>
          <c:idx val="4"/>
          <c:order val="4"/>
          <c:tx>
            <c:strRef>
              <c:f>Grafici!$S$3:$S$4</c:f>
              <c:strCache>
                <c:ptCount val="1"/>
                <c:pt idx="0">
                  <c:v>Pr</c:v>
                </c:pt>
              </c:strCache>
            </c:strRef>
          </c:tx>
          <c:spPr>
            <a:solidFill>
              <a:srgbClr val="4bacc6"/>
            </a:solidFill>
            <a:ln>
              <a:noFill/>
            </a:ln>
          </c:spPr>
          <c:cat>
            <c:strRef>
              <c:f>Grafici!$N$5:$N$11</c:f>
              <c:strCache>
                <c:ptCount val="7"/>
                <c:pt idx="0">
                  <c:v>Brutesco</c:v>
                </c:pt>
                <c:pt idx="1">
                  <c:v>Damo</c:v>
                </c:pt>
                <c:pt idx="2">
                  <c:v>De Gaspari</c:v>
                </c:pt>
                <c:pt idx="3">
                  <c:v>Gottardo</c:v>
                </c:pt>
                <c:pt idx="4">
                  <c:v>Pasqualini</c:v>
                </c:pt>
                <c:pt idx="5">
                  <c:v>Petenazzi</c:v>
                </c:pt>
                <c:pt idx="6">
                  <c:v>Prete</c:v>
                </c:pt>
              </c:strCache>
            </c:strRef>
          </c:cat>
          <c:val>
            <c:numRef>
              <c:f>Grafici!$S$5:$S$11</c:f>
              <c:numCache>
                <c:formatCode>General</c:formatCode>
                <c:ptCount val="7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</c:numCache>
            </c:numRef>
          </c:val>
        </c:ser>
        <c:ser>
          <c:idx val="5"/>
          <c:order val="5"/>
          <c:tx>
            <c:strRef>
              <c:f>Grafici!$T$3:$T$4</c:f>
              <c:strCache>
                <c:ptCount val="1"/>
                <c:pt idx="0">
                  <c:v>Ve</c:v>
                </c:pt>
              </c:strCache>
            </c:strRef>
          </c:tx>
          <c:spPr>
            <a:solidFill>
              <a:srgbClr val="f79646"/>
            </a:solidFill>
            <a:ln>
              <a:noFill/>
            </a:ln>
          </c:spPr>
          <c:cat>
            <c:strRef>
              <c:f>Grafici!$N$5:$N$11</c:f>
              <c:strCache>
                <c:ptCount val="7"/>
                <c:pt idx="0">
                  <c:v>Brutesco</c:v>
                </c:pt>
                <c:pt idx="1">
                  <c:v>Damo</c:v>
                </c:pt>
                <c:pt idx="2">
                  <c:v>De Gaspari</c:v>
                </c:pt>
                <c:pt idx="3">
                  <c:v>Gottardo</c:v>
                </c:pt>
                <c:pt idx="4">
                  <c:v>Pasqualini</c:v>
                </c:pt>
                <c:pt idx="5">
                  <c:v>Petenazzi</c:v>
                </c:pt>
                <c:pt idx="6">
                  <c:v>Prete</c:v>
                </c:pt>
              </c:strCache>
            </c:strRef>
          </c:cat>
          <c:val>
            <c:numRef>
              <c:f>Grafici!$T$5:$T$11</c:f>
              <c:numCache>
                <c:formatCode>General</c:formatCode>
                <c:ptCount val="7"/>
                <c:pt idx="0">
                  <c:v/>
                </c:pt>
                <c:pt idx="1">
                  <c:v/>
                </c:pt>
                <c:pt idx="2">
                  <c:v>16</c:v>
                </c:pt>
                <c:pt idx="3">
                  <c:v>16</c:v>
                </c:pt>
                <c:pt idx="4">
                  <c:v/>
                </c:pt>
                <c:pt idx="5">
                  <c:v/>
                </c:pt>
                <c:pt idx="6">
                  <c:v>16</c:v>
                </c:pt>
              </c:numCache>
            </c:numRef>
          </c:val>
        </c:ser>
        <c:gapWidth val="150"/>
        <c:overlap val="100"/>
        <c:axId val="13286671"/>
        <c:axId val="48777241"/>
      </c:barChart>
      <c:catAx>
        <c:axId val="132866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48777241"/>
        <c:crosses val="autoZero"/>
        <c:auto val="1"/>
        <c:lblAlgn val="ctr"/>
        <c:lblOffset val="100"/>
      </c:catAx>
      <c:valAx>
        <c:axId val="4877724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ajorTickMark val="none"/>
        <c:minorTickMark val="none"/>
        <c:tickLblPos val="nextTo"/>
        <c:spPr>
          <a:ln w="9360">
            <a:noFill/>
          </a:ln>
        </c:spPr>
        <c:crossAx val="13286671"/>
        <c:crossesAt val="0"/>
      </c:valAx>
      <c:spPr>
        <a:noFill/>
        <a:ln>
          <a:noFill/>
        </a:ln>
      </c:spPr>
    </c:plotArea>
    <c:legend>
      <c:legendPos val="t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explosion val="0"/>
          <c:dPt>
            <c:idx val="0"/>
            <c:spPr>
              <a:solidFill>
                <a:srgbClr val="4f81bd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1"/>
            <c:spPr>
              <a:solidFill>
                <a:srgbClr val="c0504d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2"/>
            <c:spPr>
              <a:solidFill>
                <a:srgbClr val="9bbb59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3"/>
            <c:spPr>
              <a:solidFill>
                <a:srgbClr val="8064a2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4"/>
            <c:spPr>
              <a:solidFill>
                <a:srgbClr val="4bacc6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5"/>
            <c:spPr>
              <a:solidFill>
                <a:srgbClr val="f79646"/>
              </a:solidFill>
              <a:ln w="19080">
                <a:solidFill>
                  <a:srgbClr val="ffffff"/>
                </a:solidFill>
                <a:round/>
              </a:ln>
            </c:spPr>
          </c:dPt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2"/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3"/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4"/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5"/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showLegendKey val="0"/>
            <c:showVal val="1"/>
            <c:showCatName val="0"/>
            <c:showSerName val="0"/>
            <c:showPercent val="0"/>
          </c:dLbls>
          <c:cat>
            <c:strRef>
              <c:f>Grafici!$C$110:$H$110</c:f>
              <c:strCache>
                <c:ptCount val="6"/>
                <c:pt idx="0">
                  <c:v>Re</c:v>
                </c:pt>
                <c:pt idx="1">
                  <c:v>Am</c:v>
                </c:pt>
                <c:pt idx="2">
                  <c:v>An</c:v>
                </c:pt>
                <c:pt idx="3">
                  <c:v>Pj</c:v>
                </c:pt>
                <c:pt idx="4">
                  <c:v>Pr</c:v>
                </c:pt>
                <c:pt idx="5">
                  <c:v>Ve</c:v>
                </c:pt>
              </c:strCache>
            </c:strRef>
          </c:cat>
          <c:val>
            <c:numRef>
              <c:f>Grafici!$C$111:$H$111</c:f>
              <c:numCache>
                <c:formatCode>General</c:formatCode>
                <c:ptCount val="6"/>
                <c:pt idx="0">
                  <c:v>35</c:v>
                </c:pt>
                <c:pt idx="1">
                  <c:v>40</c:v>
                </c:pt>
                <c:pt idx="2">
                  <c:v>106</c:v>
                </c:pt>
                <c:pt idx="3">
                  <c:v>14</c:v>
                </c:pt>
                <c:pt idx="4">
                  <c:v>14</c:v>
                </c:pt>
                <c:pt idx="5">
                  <c:v>50</c:v>
                </c:pt>
              </c:numCache>
            </c:numRef>
          </c:val>
        </c:ser>
        <c:firstSliceAng val="0"/>
      </c:pieChart>
      <c:spPr>
        <a:noFill/>
        <a:ln>
          <a:noFill/>
        </a:ln>
      </c:spPr>
    </c:plotArea>
    <c:legend>
      <c:legendPos val="l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explosion val="0"/>
          <c:dPt>
            <c:idx val="0"/>
            <c:spPr>
              <a:solidFill>
                <a:srgbClr val="4f81bd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1"/>
            <c:spPr>
              <a:solidFill>
                <a:srgbClr val="c0504d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2"/>
            <c:spPr>
              <a:solidFill>
                <a:srgbClr val="9bbb59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3"/>
            <c:spPr>
              <a:solidFill>
                <a:srgbClr val="8064a2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4"/>
            <c:spPr>
              <a:solidFill>
                <a:srgbClr val="4bacc6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5"/>
            <c:spPr>
              <a:solidFill>
                <a:srgbClr val="f79646"/>
              </a:solidFill>
              <a:ln w="19080">
                <a:solidFill>
                  <a:srgbClr val="ffffff"/>
                </a:solidFill>
                <a:round/>
              </a:ln>
            </c:spPr>
          </c:dPt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2"/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3"/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4"/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5"/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showLegendKey val="0"/>
            <c:showVal val="1"/>
            <c:showCatName val="0"/>
            <c:showSerName val="0"/>
            <c:showPercent val="0"/>
          </c:dLbls>
          <c:cat>
            <c:strRef>
              <c:f>Grafici!$C$16:$H$16</c:f>
              <c:strCache>
                <c:ptCount val="6"/>
                <c:pt idx="0">
                  <c:v>Re</c:v>
                </c:pt>
                <c:pt idx="1">
                  <c:v>Am</c:v>
                </c:pt>
                <c:pt idx="2">
                  <c:v>An</c:v>
                </c:pt>
                <c:pt idx="3">
                  <c:v>Pj</c:v>
                </c:pt>
                <c:pt idx="4">
                  <c:v>Pr</c:v>
                </c:pt>
                <c:pt idx="5">
                  <c:v>Ve</c:v>
                </c:pt>
              </c:strCache>
            </c:strRef>
          </c:cat>
          <c:val>
            <c:numRef>
              <c:f>Grafici!$C$17:$H$17</c:f>
              <c:numCache>
                <c:formatCode>General</c:formatCode>
                <c:ptCount val="6"/>
                <c:pt idx="0">
                  <c:v>630</c:v>
                </c:pt>
                <c:pt idx="1">
                  <c:v>380</c:v>
                </c:pt>
                <c:pt idx="2">
                  <c:v>2300</c:v>
                </c:pt>
                <c:pt idx="3">
                  <c:v>0</c:v>
                </c:pt>
                <c:pt idx="4">
                  <c:v>0</c:v>
                </c:pt>
                <c:pt idx="5">
                  <c:v>540</c:v>
                </c:pt>
              </c:numCache>
            </c:numRef>
          </c:val>
        </c:ser>
        <c:firstSliceAng val="0"/>
      </c:pieChart>
      <c:spPr>
        <a:noFill/>
        <a:ln>
          <a:noFill/>
        </a:ln>
      </c:spPr>
    </c:plotArea>
    <c:legend>
      <c:legendPos val="l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explosion val="0"/>
          <c:dPt>
            <c:idx val="0"/>
            <c:spPr>
              <a:solidFill>
                <a:srgbClr val="4f81bd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1"/>
            <c:spPr>
              <a:solidFill>
                <a:srgbClr val="c0504d"/>
              </a:solidFill>
              <a:ln w="19080">
                <a:solidFill>
                  <a:srgbClr val="ffffff"/>
                </a:solidFill>
                <a:round/>
              </a:ln>
            </c:spPr>
          </c:dPt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Grafici!$D$117:$D$118</c:f>
              <c:strCache>
                <c:ptCount val="2"/>
                <c:pt idx="0">
                  <c:v>Ore non rendicontate</c:v>
                </c:pt>
                <c:pt idx="1">
                  <c:v>Ore rendicontate</c:v>
                </c:pt>
              </c:strCache>
            </c:strRef>
          </c:cat>
          <c:val>
            <c:numRef>
              <c:f>Grafici!$E$117:$E$118</c:f>
              <c:numCache>
                <c:formatCode>General</c:formatCode>
                <c:ptCount val="2"/>
                <c:pt idx="0">
                  <c:v>259</c:v>
                </c:pt>
                <c:pt idx="1">
                  <c:v>735</c:v>
                </c:pt>
              </c:numCache>
            </c:numRef>
          </c:val>
        </c:ser>
        <c:firstSliceAng val="0"/>
      </c:pieChart>
      <c:spPr>
        <a:noFill/>
        <a:ln>
          <a:noFill/>
        </a:ln>
      </c:spPr>
    </c:plotArea>
    <c:legend>
      <c:legendPos val="l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bar"/>
        <c:grouping val="stacked"/>
        <c:ser>
          <c:idx val="0"/>
          <c:order val="0"/>
          <c:tx>
            <c:strRef>
              <c:f>Grafici!$O$75:$O$76</c:f>
              <c:strCache>
                <c:ptCount val="1"/>
                <c:pt idx="0">
                  <c:v>Re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cat>
            <c:strRef>
              <c:f>Grafici!$N$77:$N$83</c:f>
              <c:strCache>
                <c:ptCount val="7"/>
                <c:pt idx="0">
                  <c:v>Brutesco</c:v>
                </c:pt>
                <c:pt idx="1">
                  <c:v>Damo</c:v>
                </c:pt>
                <c:pt idx="2">
                  <c:v>De Gaspari</c:v>
                </c:pt>
                <c:pt idx="3">
                  <c:v>Gottardo</c:v>
                </c:pt>
                <c:pt idx="4">
                  <c:v>Pasqualini</c:v>
                </c:pt>
                <c:pt idx="5">
                  <c:v>Petenazzi</c:v>
                </c:pt>
                <c:pt idx="6">
                  <c:v>Prete</c:v>
                </c:pt>
              </c:strCache>
            </c:strRef>
          </c:cat>
          <c:val>
            <c:numRef>
              <c:f>Grafici!$O$77:$O$83</c:f>
              <c:numCache>
                <c:formatCode>General</c:formatCode>
                <c:ptCount val="7"/>
                <c:pt idx="0">
                  <c:v>5</c:v>
                </c:pt>
                <c:pt idx="1">
                  <c:v>5</c:v>
                </c:pt>
                <c:pt idx="2">
                  <c:v>10</c:v>
                </c:pt>
                <c:pt idx="3">
                  <c:v>0</c:v>
                </c:pt>
                <c:pt idx="4">
                  <c:v>13</c:v>
                </c:pt>
                <c:pt idx="5">
                  <c:v>0</c:v>
                </c:pt>
                <c:pt idx="6">
                  <c:v>10</c:v>
                </c:pt>
              </c:numCache>
            </c:numRef>
          </c:val>
        </c:ser>
        <c:ser>
          <c:idx val="1"/>
          <c:order val="1"/>
          <c:tx>
            <c:strRef>
              <c:f>Grafici!$P$75:$P$76</c:f>
              <c:strCache>
                <c:ptCount val="1"/>
                <c:pt idx="0">
                  <c:v>Am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cat>
            <c:strRef>
              <c:f>Grafici!$N$77:$N$83</c:f>
              <c:strCache>
                <c:ptCount val="7"/>
                <c:pt idx="0">
                  <c:v>Brutesco</c:v>
                </c:pt>
                <c:pt idx="1">
                  <c:v>Damo</c:v>
                </c:pt>
                <c:pt idx="2">
                  <c:v>De Gaspari</c:v>
                </c:pt>
                <c:pt idx="3">
                  <c:v>Gottardo</c:v>
                </c:pt>
                <c:pt idx="4">
                  <c:v>Pasqualini</c:v>
                </c:pt>
                <c:pt idx="5">
                  <c:v>Petenazzi</c:v>
                </c:pt>
                <c:pt idx="6">
                  <c:v>Prete</c:v>
                </c:pt>
              </c:strCache>
            </c:strRef>
          </c:cat>
          <c:val>
            <c:numRef>
              <c:f>Grafici!$P$77:$P$83</c:f>
              <c:numCache>
                <c:formatCode>General</c:formatCode>
                <c:ptCount val="7"/>
                <c:pt idx="0">
                  <c:v>4</c:v>
                </c:pt>
                <c:pt idx="1">
                  <c:v>0</c:v>
                </c:pt>
                <c:pt idx="2">
                  <c:v>10</c:v>
                </c:pt>
                <c:pt idx="3">
                  <c:v>6</c:v>
                </c:pt>
                <c:pt idx="4">
                  <c:v>9</c:v>
                </c:pt>
                <c:pt idx="5">
                  <c:v>9</c:v>
                </c:pt>
                <c:pt idx="6">
                  <c:v>0</c:v>
                </c:pt>
              </c:numCache>
            </c:numRef>
          </c:val>
        </c:ser>
        <c:ser>
          <c:idx val="2"/>
          <c:order val="2"/>
          <c:tx>
            <c:strRef>
              <c:f>Grafici!$Q$75:$Q$76</c:f>
              <c:strCache>
                <c:ptCount val="1"/>
                <c:pt idx="0">
                  <c:v>An</c:v>
                </c:pt>
              </c:strCache>
            </c:strRef>
          </c:tx>
          <c:spPr>
            <a:solidFill>
              <a:srgbClr val="9bbb59"/>
            </a:solidFill>
            <a:ln>
              <a:noFill/>
            </a:ln>
          </c:spPr>
          <c:cat>
            <c:strRef>
              <c:f>Grafici!$N$77:$N$83</c:f>
              <c:strCache>
                <c:ptCount val="7"/>
                <c:pt idx="0">
                  <c:v>Brutesco</c:v>
                </c:pt>
                <c:pt idx="1">
                  <c:v>Damo</c:v>
                </c:pt>
                <c:pt idx="2">
                  <c:v>De Gaspari</c:v>
                </c:pt>
                <c:pt idx="3">
                  <c:v>Gottardo</c:v>
                </c:pt>
                <c:pt idx="4">
                  <c:v>Pasqualini</c:v>
                </c:pt>
                <c:pt idx="5">
                  <c:v>Petenazzi</c:v>
                </c:pt>
                <c:pt idx="6">
                  <c:v>Prete</c:v>
                </c:pt>
              </c:strCache>
            </c:strRef>
          </c:cat>
          <c:val>
            <c:numRef>
              <c:f>Grafici!$Q$77:$Q$83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</c:v>
                </c:pt>
                <c:pt idx="5">
                  <c:v>5</c:v>
                </c:pt>
                <c:pt idx="6">
                  <c:v>0</c:v>
                </c:pt>
              </c:numCache>
            </c:numRef>
          </c:val>
        </c:ser>
        <c:ser>
          <c:idx val="3"/>
          <c:order val="3"/>
          <c:tx>
            <c:strRef>
              <c:f>Grafici!$R$75:$R$76</c:f>
              <c:strCache>
                <c:ptCount val="1"/>
                <c:pt idx="0">
                  <c:v>Pj</c:v>
                </c:pt>
              </c:strCache>
            </c:strRef>
          </c:tx>
          <c:spPr>
            <a:solidFill>
              <a:srgbClr val="8064a2"/>
            </a:solidFill>
            <a:ln>
              <a:noFill/>
            </a:ln>
          </c:spPr>
          <c:cat>
            <c:strRef>
              <c:f>Grafici!$N$77:$N$83</c:f>
              <c:strCache>
                <c:ptCount val="7"/>
                <c:pt idx="0">
                  <c:v>Brutesco</c:v>
                </c:pt>
                <c:pt idx="1">
                  <c:v>Damo</c:v>
                </c:pt>
                <c:pt idx="2">
                  <c:v>De Gaspari</c:v>
                </c:pt>
                <c:pt idx="3">
                  <c:v>Gottardo</c:v>
                </c:pt>
                <c:pt idx="4">
                  <c:v>Pasqualini</c:v>
                </c:pt>
                <c:pt idx="5">
                  <c:v>Petenazzi</c:v>
                </c:pt>
                <c:pt idx="6">
                  <c:v>Prete</c:v>
                </c:pt>
              </c:strCache>
            </c:strRef>
          </c:cat>
          <c:val>
            <c:numRef>
              <c:f>Grafici!$R$77:$R$83</c:f>
              <c:numCache>
                <c:formatCode>General</c:formatCode>
                <c:ptCount val="7"/>
                <c:pt idx="0">
                  <c:v>26</c:v>
                </c:pt>
                <c:pt idx="1">
                  <c:v>39</c:v>
                </c:pt>
                <c:pt idx="2">
                  <c:v>18</c:v>
                </c:pt>
                <c:pt idx="3">
                  <c:v>38</c:v>
                </c:pt>
                <c:pt idx="4">
                  <c:v>45</c:v>
                </c:pt>
                <c:pt idx="5">
                  <c:v>29</c:v>
                </c:pt>
                <c:pt idx="6">
                  <c:v>16</c:v>
                </c:pt>
              </c:numCache>
            </c:numRef>
          </c:val>
        </c:ser>
        <c:ser>
          <c:idx val="4"/>
          <c:order val="4"/>
          <c:tx>
            <c:strRef>
              <c:f>Grafici!$S$75:$S$76</c:f>
              <c:strCache>
                <c:ptCount val="1"/>
                <c:pt idx="0">
                  <c:v>Pr</c:v>
                </c:pt>
              </c:strCache>
            </c:strRef>
          </c:tx>
          <c:spPr>
            <a:solidFill>
              <a:srgbClr val="4bacc6"/>
            </a:solidFill>
            <a:ln>
              <a:noFill/>
            </a:ln>
          </c:spPr>
          <c:cat>
            <c:strRef>
              <c:f>Grafici!$N$77:$N$83</c:f>
              <c:strCache>
                <c:ptCount val="7"/>
                <c:pt idx="0">
                  <c:v>Brutesco</c:v>
                </c:pt>
                <c:pt idx="1">
                  <c:v>Damo</c:v>
                </c:pt>
                <c:pt idx="2">
                  <c:v>De Gaspari</c:v>
                </c:pt>
                <c:pt idx="3">
                  <c:v>Gottardo</c:v>
                </c:pt>
                <c:pt idx="4">
                  <c:v>Pasqualini</c:v>
                </c:pt>
                <c:pt idx="5">
                  <c:v>Petenazzi</c:v>
                </c:pt>
                <c:pt idx="6">
                  <c:v>Prete</c:v>
                </c:pt>
              </c:strCache>
            </c:strRef>
          </c:cat>
          <c:val>
            <c:numRef>
              <c:f>Grafici!$S$77:$S$83</c:f>
              <c:numCache>
                <c:formatCode>General</c:formatCode>
                <c:ptCount val="7"/>
                <c:pt idx="0">
                  <c:v>21</c:v>
                </c:pt>
                <c:pt idx="1">
                  <c:v>22</c:v>
                </c:pt>
                <c:pt idx="2">
                  <c:v>25</c:v>
                </c:pt>
                <c:pt idx="3">
                  <c:v>28</c:v>
                </c:pt>
                <c:pt idx="4">
                  <c:v>16</c:v>
                </c:pt>
                <c:pt idx="5">
                  <c:v>27</c:v>
                </c:pt>
                <c:pt idx="6">
                  <c:v>32</c:v>
                </c:pt>
              </c:numCache>
            </c:numRef>
          </c:val>
        </c:ser>
        <c:ser>
          <c:idx val="5"/>
          <c:order val="5"/>
          <c:tx>
            <c:strRef>
              <c:f>Grafici!$T$75:$T$76</c:f>
              <c:strCache>
                <c:ptCount val="1"/>
                <c:pt idx="0">
                  <c:v>Ve</c:v>
                </c:pt>
              </c:strCache>
            </c:strRef>
          </c:tx>
          <c:spPr>
            <a:solidFill>
              <a:srgbClr val="f79646"/>
            </a:solidFill>
            <a:ln>
              <a:noFill/>
            </a:ln>
          </c:spPr>
          <c:cat>
            <c:strRef>
              <c:f>Grafici!$N$77:$N$83</c:f>
              <c:strCache>
                <c:ptCount val="7"/>
                <c:pt idx="0">
                  <c:v>Brutesco</c:v>
                </c:pt>
                <c:pt idx="1">
                  <c:v>Damo</c:v>
                </c:pt>
                <c:pt idx="2">
                  <c:v>De Gaspari</c:v>
                </c:pt>
                <c:pt idx="3">
                  <c:v>Gottardo</c:v>
                </c:pt>
                <c:pt idx="4">
                  <c:v>Pasqualini</c:v>
                </c:pt>
                <c:pt idx="5">
                  <c:v>Petenazzi</c:v>
                </c:pt>
                <c:pt idx="6">
                  <c:v>Prete</c:v>
                </c:pt>
              </c:strCache>
            </c:strRef>
          </c:cat>
          <c:val>
            <c:numRef>
              <c:f>Grafici!$T$77:$T$83</c:f>
              <c:numCache>
                <c:formatCode>General</c:formatCode>
                <c:ptCount val="7"/>
                <c:pt idx="0">
                  <c:v>49</c:v>
                </c:pt>
                <c:pt idx="1">
                  <c:v>39</c:v>
                </c:pt>
                <c:pt idx="2">
                  <c:v>42</c:v>
                </c:pt>
                <c:pt idx="3">
                  <c:v>33</c:v>
                </c:pt>
                <c:pt idx="4">
                  <c:v>17</c:v>
                </c:pt>
                <c:pt idx="5">
                  <c:v>35</c:v>
                </c:pt>
                <c:pt idx="6">
                  <c:v>47</c:v>
                </c:pt>
              </c:numCache>
            </c:numRef>
          </c:val>
        </c:ser>
        <c:gapWidth val="150"/>
        <c:overlap val="100"/>
        <c:axId val="88617666"/>
        <c:axId val="64428929"/>
      </c:barChart>
      <c:catAx>
        <c:axId val="8861766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64428929"/>
        <c:crosses val="autoZero"/>
        <c:auto val="1"/>
        <c:lblAlgn val="ctr"/>
        <c:lblOffset val="100"/>
      </c:catAx>
      <c:valAx>
        <c:axId val="6442892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ajorTickMark val="none"/>
        <c:minorTickMark val="none"/>
        <c:tickLblPos val="nextTo"/>
        <c:spPr>
          <a:ln w="9360">
            <a:noFill/>
          </a:ln>
        </c:spPr>
        <c:crossAx val="88617666"/>
        <c:crossesAt val="0"/>
      </c:valAx>
      <c:spPr>
        <a:noFill/>
        <a:ln>
          <a:noFill/>
        </a:ln>
      </c:spPr>
    </c:plotArea>
    <c:legend>
      <c:legendPos val="t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bar"/>
        <c:grouping val="stacked"/>
        <c:ser>
          <c:idx val="0"/>
          <c:order val="0"/>
          <c:tx>
            <c:strRef>
              <c:f>Grafici!$O$51:$O$52</c:f>
              <c:strCache>
                <c:ptCount val="1"/>
                <c:pt idx="0">
                  <c:v>Re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cat>
            <c:strRef>
              <c:f>Grafici!$N$53:$N$59</c:f>
              <c:strCache>
                <c:ptCount val="7"/>
                <c:pt idx="0">
                  <c:v>Brutesco</c:v>
                </c:pt>
                <c:pt idx="1">
                  <c:v>Damo</c:v>
                </c:pt>
                <c:pt idx="2">
                  <c:v>De Gaspari</c:v>
                </c:pt>
                <c:pt idx="3">
                  <c:v>Gottardo</c:v>
                </c:pt>
                <c:pt idx="4">
                  <c:v>Pasqualini</c:v>
                </c:pt>
                <c:pt idx="5">
                  <c:v>Petenazzi</c:v>
                </c:pt>
                <c:pt idx="6">
                  <c:v>Prete</c:v>
                </c:pt>
              </c:strCache>
            </c:strRef>
          </c:cat>
          <c:val>
            <c:numRef>
              <c:f>Grafici!$O$53:$O$59</c:f>
              <c:numCache>
                <c:formatCode>General</c:formatCode>
                <c:ptCount val="7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>13</c:v>
                </c:pt>
                <c:pt idx="5">
                  <c:v/>
                </c:pt>
                <c:pt idx="6">
                  <c:v/>
                </c:pt>
              </c:numCache>
            </c:numRef>
          </c:val>
        </c:ser>
        <c:ser>
          <c:idx val="1"/>
          <c:order val="1"/>
          <c:tx>
            <c:strRef>
              <c:f>Grafici!$P$51:$P$52</c:f>
              <c:strCache>
                <c:ptCount val="1"/>
                <c:pt idx="0">
                  <c:v>Am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cat>
            <c:strRef>
              <c:f>Grafici!$N$53:$N$59</c:f>
              <c:strCache>
                <c:ptCount val="7"/>
                <c:pt idx="0">
                  <c:v>Brutesco</c:v>
                </c:pt>
                <c:pt idx="1">
                  <c:v>Damo</c:v>
                </c:pt>
                <c:pt idx="2">
                  <c:v>De Gaspari</c:v>
                </c:pt>
                <c:pt idx="3">
                  <c:v>Gottardo</c:v>
                </c:pt>
                <c:pt idx="4">
                  <c:v>Pasqualini</c:v>
                </c:pt>
                <c:pt idx="5">
                  <c:v>Petenazzi</c:v>
                </c:pt>
                <c:pt idx="6">
                  <c:v>Prete</c:v>
                </c:pt>
              </c:strCache>
            </c:strRef>
          </c:cat>
          <c:val>
            <c:numRef>
              <c:f>Grafici!$P$53:$P$59</c:f>
              <c:numCache>
                <c:formatCode>General</c:formatCode>
                <c:ptCount val="7"/>
                <c:pt idx="0">
                  <c:v/>
                </c:pt>
                <c:pt idx="1">
                  <c:v/>
                </c:pt>
                <c:pt idx="2">
                  <c:v>10</c:v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</c:numCache>
            </c:numRef>
          </c:val>
        </c:ser>
        <c:ser>
          <c:idx val="2"/>
          <c:order val="2"/>
          <c:tx>
            <c:strRef>
              <c:f>Grafici!$Q$51:$Q$52</c:f>
              <c:strCache>
                <c:ptCount val="1"/>
                <c:pt idx="0">
                  <c:v>An</c:v>
                </c:pt>
              </c:strCache>
            </c:strRef>
          </c:tx>
          <c:spPr>
            <a:solidFill>
              <a:srgbClr val="9bbb59"/>
            </a:solidFill>
            <a:ln>
              <a:noFill/>
            </a:ln>
          </c:spPr>
          <c:cat>
            <c:strRef>
              <c:f>Grafici!$N$53:$N$59</c:f>
              <c:strCache>
                <c:ptCount val="7"/>
                <c:pt idx="0">
                  <c:v>Brutesco</c:v>
                </c:pt>
                <c:pt idx="1">
                  <c:v>Damo</c:v>
                </c:pt>
                <c:pt idx="2">
                  <c:v>De Gaspari</c:v>
                </c:pt>
                <c:pt idx="3">
                  <c:v>Gottardo</c:v>
                </c:pt>
                <c:pt idx="4">
                  <c:v>Pasqualini</c:v>
                </c:pt>
                <c:pt idx="5">
                  <c:v>Petenazzi</c:v>
                </c:pt>
                <c:pt idx="6">
                  <c:v>Prete</c:v>
                </c:pt>
              </c:strCache>
            </c:strRef>
          </c:cat>
          <c:val>
            <c:numRef>
              <c:f>Grafici!$Q$53:$Q$59</c:f>
              <c:numCache>
                <c:formatCode>General</c:formatCode>
                <c:ptCount val="7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</c:numCache>
            </c:numRef>
          </c:val>
        </c:ser>
        <c:ser>
          <c:idx val="3"/>
          <c:order val="3"/>
          <c:tx>
            <c:strRef>
              <c:f>Grafici!$R$51:$R$52</c:f>
              <c:strCache>
                <c:ptCount val="1"/>
                <c:pt idx="0">
                  <c:v>Pj</c:v>
                </c:pt>
              </c:strCache>
            </c:strRef>
          </c:tx>
          <c:spPr>
            <a:solidFill>
              <a:srgbClr val="8064a2"/>
            </a:solidFill>
            <a:ln>
              <a:noFill/>
            </a:ln>
          </c:spPr>
          <c:cat>
            <c:strRef>
              <c:f>Grafici!$N$53:$N$59</c:f>
              <c:strCache>
                <c:ptCount val="7"/>
                <c:pt idx="0">
                  <c:v>Brutesco</c:v>
                </c:pt>
                <c:pt idx="1">
                  <c:v>Damo</c:v>
                </c:pt>
                <c:pt idx="2">
                  <c:v>De Gaspari</c:v>
                </c:pt>
                <c:pt idx="3">
                  <c:v>Gottardo</c:v>
                </c:pt>
                <c:pt idx="4">
                  <c:v>Pasqualini</c:v>
                </c:pt>
                <c:pt idx="5">
                  <c:v>Petenazzi</c:v>
                </c:pt>
                <c:pt idx="6">
                  <c:v>Prete</c:v>
                </c:pt>
              </c:strCache>
            </c:strRef>
          </c:cat>
          <c:val>
            <c:numRef>
              <c:f>Grafici!$R$53:$R$59</c:f>
              <c:numCache>
                <c:formatCode>General</c:formatCode>
                <c:ptCount val="7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</c:numCache>
            </c:numRef>
          </c:val>
        </c:ser>
        <c:ser>
          <c:idx val="4"/>
          <c:order val="4"/>
          <c:tx>
            <c:strRef>
              <c:f>Grafici!$S$51:$S$52</c:f>
              <c:strCache>
                <c:ptCount val="1"/>
                <c:pt idx="0">
                  <c:v>Pr</c:v>
                </c:pt>
              </c:strCache>
            </c:strRef>
          </c:tx>
          <c:spPr>
            <a:solidFill>
              <a:srgbClr val="4bacc6"/>
            </a:solidFill>
            <a:ln>
              <a:noFill/>
            </a:ln>
          </c:spPr>
          <c:cat>
            <c:strRef>
              <c:f>Grafici!$N$53:$N$59</c:f>
              <c:strCache>
                <c:ptCount val="7"/>
                <c:pt idx="0">
                  <c:v>Brutesco</c:v>
                </c:pt>
                <c:pt idx="1">
                  <c:v>Damo</c:v>
                </c:pt>
                <c:pt idx="2">
                  <c:v>De Gaspari</c:v>
                </c:pt>
                <c:pt idx="3">
                  <c:v>Gottardo</c:v>
                </c:pt>
                <c:pt idx="4">
                  <c:v>Pasqualini</c:v>
                </c:pt>
                <c:pt idx="5">
                  <c:v>Petenazzi</c:v>
                </c:pt>
                <c:pt idx="6">
                  <c:v>Prete</c:v>
                </c:pt>
              </c:strCache>
            </c:strRef>
          </c:cat>
          <c:val>
            <c:numRef>
              <c:f>Grafici!$S$53:$S$59</c:f>
              <c:numCache>
                <c:formatCode>General</c:formatCode>
                <c:ptCount val="7"/>
                <c:pt idx="0">
                  <c:v>6</c:v>
                </c:pt>
                <c:pt idx="1">
                  <c:v/>
                </c:pt>
                <c:pt idx="2">
                  <c:v/>
                </c:pt>
                <c:pt idx="3">
                  <c:v>6</c:v>
                </c:pt>
                <c:pt idx="4">
                  <c:v/>
                </c:pt>
                <c:pt idx="5">
                  <c:v>7</c:v>
                </c:pt>
                <c:pt idx="6">
                  <c:v>11</c:v>
                </c:pt>
              </c:numCache>
            </c:numRef>
          </c:val>
        </c:ser>
        <c:ser>
          <c:idx val="5"/>
          <c:order val="5"/>
          <c:tx>
            <c:strRef>
              <c:f>Grafici!$T$51:$T$52</c:f>
              <c:strCache>
                <c:ptCount val="1"/>
                <c:pt idx="0">
                  <c:v>Ve</c:v>
                </c:pt>
              </c:strCache>
            </c:strRef>
          </c:tx>
          <c:spPr>
            <a:solidFill>
              <a:srgbClr val="f79646"/>
            </a:solidFill>
            <a:ln>
              <a:noFill/>
            </a:ln>
          </c:spPr>
          <c:cat>
            <c:strRef>
              <c:f>Grafici!$N$53:$N$59</c:f>
              <c:strCache>
                <c:ptCount val="7"/>
                <c:pt idx="0">
                  <c:v>Brutesco</c:v>
                </c:pt>
                <c:pt idx="1">
                  <c:v>Damo</c:v>
                </c:pt>
                <c:pt idx="2">
                  <c:v>De Gaspari</c:v>
                </c:pt>
                <c:pt idx="3">
                  <c:v>Gottardo</c:v>
                </c:pt>
                <c:pt idx="4">
                  <c:v>Pasqualini</c:v>
                </c:pt>
                <c:pt idx="5">
                  <c:v>Petenazzi</c:v>
                </c:pt>
                <c:pt idx="6">
                  <c:v>Prete</c:v>
                </c:pt>
              </c:strCache>
            </c:strRef>
          </c:cat>
          <c:val>
            <c:numRef>
              <c:f>Grafici!$T$53:$T$59</c:f>
              <c:numCache>
                <c:formatCode>General</c:formatCode>
                <c:ptCount val="7"/>
                <c:pt idx="0">
                  <c:v>20</c:v>
                </c:pt>
                <c:pt idx="1">
                  <c:v/>
                </c:pt>
                <c:pt idx="2">
                  <c:v>13</c:v>
                </c:pt>
                <c:pt idx="3">
                  <c:v>17</c:v>
                </c:pt>
                <c:pt idx="4">
                  <c:v>10</c:v>
                </c:pt>
                <c:pt idx="5">
                  <c:v>16</c:v>
                </c:pt>
                <c:pt idx="6">
                  <c:v>15</c:v>
                </c:pt>
              </c:numCache>
            </c:numRef>
          </c:val>
        </c:ser>
        <c:gapWidth val="150"/>
        <c:overlap val="100"/>
        <c:axId val="99304895"/>
        <c:axId val="70838831"/>
      </c:barChart>
      <c:catAx>
        <c:axId val="993048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70838831"/>
        <c:crosses val="autoZero"/>
        <c:auto val="1"/>
        <c:lblAlgn val="ctr"/>
        <c:lblOffset val="100"/>
      </c:catAx>
      <c:valAx>
        <c:axId val="7083883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ajorTickMark val="none"/>
        <c:minorTickMark val="none"/>
        <c:tickLblPos val="nextTo"/>
        <c:spPr>
          <a:ln w="9360">
            <a:noFill/>
          </a:ln>
        </c:spPr>
        <c:crossAx val="99304895"/>
        <c:crossesAt val="0"/>
      </c:valAx>
      <c:spPr>
        <a:noFill/>
        <a:ln>
          <a:noFill/>
        </a:ln>
      </c:spPr>
    </c:plotArea>
    <c:legend>
      <c:legendPos val="t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bar"/>
        <c:grouping val="stacked"/>
        <c:ser>
          <c:idx val="0"/>
          <c:order val="0"/>
          <c:tx>
            <c:strRef>
              <c:f>Grafici!$C$27:$C$28</c:f>
              <c:strCache>
                <c:ptCount val="1"/>
                <c:pt idx="0">
                  <c:v>Re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cat>
            <c:strRef>
              <c:f>Grafici!$B$29:$B$35</c:f>
              <c:strCache>
                <c:ptCount val="7"/>
                <c:pt idx="0">
                  <c:v>Brutesco</c:v>
                </c:pt>
                <c:pt idx="1">
                  <c:v>Damo</c:v>
                </c:pt>
                <c:pt idx="2">
                  <c:v>De Gaspari</c:v>
                </c:pt>
                <c:pt idx="3">
                  <c:v>Gottardo</c:v>
                </c:pt>
                <c:pt idx="4">
                  <c:v>Pasqualini</c:v>
                </c:pt>
                <c:pt idx="5">
                  <c:v>Petenazzi</c:v>
                </c:pt>
                <c:pt idx="6">
                  <c:v>Prete</c:v>
                </c:pt>
              </c:strCache>
            </c:strRef>
          </c:cat>
          <c:val>
            <c:numRef>
              <c:f>Grafici!$C$29:$C$35</c:f>
              <c:numCache>
                <c:formatCode>General</c:formatCode>
                <c:ptCount val="7"/>
                <c:pt idx="0">
                  <c:v/>
                </c:pt>
                <c:pt idx="1">
                  <c:v/>
                </c:pt>
                <c:pt idx="2">
                  <c:v>10</c:v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>10</c:v>
                </c:pt>
              </c:numCache>
            </c:numRef>
          </c:val>
        </c:ser>
        <c:ser>
          <c:idx val="1"/>
          <c:order val="1"/>
          <c:tx>
            <c:strRef>
              <c:f>Grafici!$D$27:$D$28</c:f>
              <c:strCache>
                <c:ptCount val="1"/>
                <c:pt idx="0">
                  <c:v>Am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cat>
            <c:strRef>
              <c:f>Grafici!$B$29:$B$35</c:f>
              <c:strCache>
                <c:ptCount val="7"/>
                <c:pt idx="0">
                  <c:v>Brutesco</c:v>
                </c:pt>
                <c:pt idx="1">
                  <c:v>Damo</c:v>
                </c:pt>
                <c:pt idx="2">
                  <c:v>De Gaspari</c:v>
                </c:pt>
                <c:pt idx="3">
                  <c:v>Gottardo</c:v>
                </c:pt>
                <c:pt idx="4">
                  <c:v>Pasqualini</c:v>
                </c:pt>
                <c:pt idx="5">
                  <c:v>Petenazzi</c:v>
                </c:pt>
                <c:pt idx="6">
                  <c:v>Prete</c:v>
                </c:pt>
              </c:strCache>
            </c:strRef>
          </c:cat>
          <c:val>
            <c:numRef>
              <c:f>Grafici!$D$29:$D$35</c:f>
              <c:numCache>
                <c:formatCode>General</c:formatCode>
                <c:ptCount val="7"/>
                <c:pt idx="0">
                  <c:v>4</c:v>
                </c:pt>
                <c:pt idx="1">
                  <c:v/>
                </c:pt>
                <c:pt idx="2">
                  <c:v/>
                </c:pt>
                <c:pt idx="3">
                  <c:v>6</c:v>
                </c:pt>
                <c:pt idx="4">
                  <c:v>4</c:v>
                </c:pt>
                <c:pt idx="5">
                  <c:v>5</c:v>
                </c:pt>
                <c:pt idx="6">
                  <c:v/>
                </c:pt>
              </c:numCache>
            </c:numRef>
          </c:val>
        </c:ser>
        <c:ser>
          <c:idx val="2"/>
          <c:order val="2"/>
          <c:tx>
            <c:strRef>
              <c:f>Grafici!$E$27:$E$28</c:f>
              <c:strCache>
                <c:ptCount val="1"/>
                <c:pt idx="0">
                  <c:v>An</c:v>
                </c:pt>
              </c:strCache>
            </c:strRef>
          </c:tx>
          <c:spPr>
            <a:solidFill>
              <a:srgbClr val="9bbb59"/>
            </a:solidFill>
            <a:ln>
              <a:noFill/>
            </a:ln>
          </c:spPr>
          <c:cat>
            <c:strRef>
              <c:f>Grafici!$B$29:$B$35</c:f>
              <c:strCache>
                <c:ptCount val="7"/>
                <c:pt idx="0">
                  <c:v>Brutesco</c:v>
                </c:pt>
                <c:pt idx="1">
                  <c:v>Damo</c:v>
                </c:pt>
                <c:pt idx="2">
                  <c:v>De Gaspari</c:v>
                </c:pt>
                <c:pt idx="3">
                  <c:v>Gottardo</c:v>
                </c:pt>
                <c:pt idx="4">
                  <c:v>Pasqualini</c:v>
                </c:pt>
                <c:pt idx="5">
                  <c:v>Petenazzi</c:v>
                </c:pt>
                <c:pt idx="6">
                  <c:v>Prete</c:v>
                </c:pt>
              </c:strCache>
            </c:strRef>
          </c:cat>
          <c:val>
            <c:numRef>
              <c:f>Grafici!$E$29:$E$35</c:f>
              <c:numCache>
                <c:formatCode>General</c:formatCode>
                <c:ptCount val="7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</c:numCache>
            </c:numRef>
          </c:val>
        </c:ser>
        <c:ser>
          <c:idx val="3"/>
          <c:order val="3"/>
          <c:tx>
            <c:strRef>
              <c:f>Grafici!$F$27:$F$28</c:f>
              <c:strCache>
                <c:ptCount val="1"/>
                <c:pt idx="0">
                  <c:v>Pj</c:v>
                </c:pt>
              </c:strCache>
            </c:strRef>
          </c:tx>
          <c:spPr>
            <a:solidFill>
              <a:srgbClr val="8064a2"/>
            </a:solidFill>
            <a:ln>
              <a:noFill/>
            </a:ln>
          </c:spPr>
          <c:cat>
            <c:strRef>
              <c:f>Grafici!$B$29:$B$35</c:f>
              <c:strCache>
                <c:ptCount val="7"/>
                <c:pt idx="0">
                  <c:v>Brutesco</c:v>
                </c:pt>
                <c:pt idx="1">
                  <c:v>Damo</c:v>
                </c:pt>
                <c:pt idx="2">
                  <c:v>De Gaspari</c:v>
                </c:pt>
                <c:pt idx="3">
                  <c:v>Gottardo</c:v>
                </c:pt>
                <c:pt idx="4">
                  <c:v>Pasqualini</c:v>
                </c:pt>
                <c:pt idx="5">
                  <c:v>Petenazzi</c:v>
                </c:pt>
                <c:pt idx="6">
                  <c:v>Prete</c:v>
                </c:pt>
              </c:strCache>
            </c:strRef>
          </c:cat>
          <c:val>
            <c:numRef>
              <c:f>Grafici!$F$29:$F$35</c:f>
              <c:numCache>
                <c:formatCode>General</c:formatCode>
                <c:ptCount val="7"/>
                <c:pt idx="0">
                  <c:v>5</c:v>
                </c:pt>
                <c:pt idx="1">
                  <c:v>9</c:v>
                </c:pt>
                <c:pt idx="2">
                  <c:v>8</c:v>
                </c:pt>
                <c:pt idx="3">
                  <c:v>28</c:v>
                </c:pt>
                <c:pt idx="4">
                  <c:v>29</c:v>
                </c:pt>
                <c:pt idx="5">
                  <c:v>12</c:v>
                </c:pt>
                <c:pt idx="6">
                  <c:v>6</c:v>
                </c:pt>
              </c:numCache>
            </c:numRef>
          </c:val>
        </c:ser>
        <c:ser>
          <c:idx val="4"/>
          <c:order val="4"/>
          <c:tx>
            <c:strRef>
              <c:f>Grafici!$G$27:$G$28</c:f>
              <c:strCache>
                <c:ptCount val="1"/>
                <c:pt idx="0">
                  <c:v>Pr</c:v>
                </c:pt>
              </c:strCache>
            </c:strRef>
          </c:tx>
          <c:spPr>
            <a:solidFill>
              <a:srgbClr val="4bacc6"/>
            </a:solidFill>
            <a:ln>
              <a:noFill/>
            </a:ln>
          </c:spPr>
          <c:cat>
            <c:strRef>
              <c:f>Grafici!$B$29:$B$35</c:f>
              <c:strCache>
                <c:ptCount val="7"/>
                <c:pt idx="0">
                  <c:v>Brutesco</c:v>
                </c:pt>
                <c:pt idx="1">
                  <c:v>Damo</c:v>
                </c:pt>
                <c:pt idx="2">
                  <c:v>De Gaspari</c:v>
                </c:pt>
                <c:pt idx="3">
                  <c:v>Gottardo</c:v>
                </c:pt>
                <c:pt idx="4">
                  <c:v>Pasqualini</c:v>
                </c:pt>
                <c:pt idx="5">
                  <c:v>Petenazzi</c:v>
                </c:pt>
                <c:pt idx="6">
                  <c:v>Prete</c:v>
                </c:pt>
              </c:strCache>
            </c:strRef>
          </c:cat>
          <c:val>
            <c:numRef>
              <c:f>Grafici!$G$29:$G$35</c:f>
              <c:numCache>
                <c:formatCode>General</c:formatCode>
                <c:ptCount val="7"/>
                <c:pt idx="0">
                  <c:v>15</c:v>
                </c:pt>
                <c:pt idx="1">
                  <c:v>22</c:v>
                </c:pt>
                <c:pt idx="2">
                  <c:v>25</c:v>
                </c:pt>
                <c:pt idx="3">
                  <c:v>22</c:v>
                </c:pt>
                <c:pt idx="4">
                  <c:v>16</c:v>
                </c:pt>
                <c:pt idx="5">
                  <c:v>20</c:v>
                </c:pt>
                <c:pt idx="6">
                  <c:v>21</c:v>
                </c:pt>
              </c:numCache>
            </c:numRef>
          </c:val>
        </c:ser>
        <c:ser>
          <c:idx val="5"/>
          <c:order val="5"/>
          <c:tx>
            <c:strRef>
              <c:f>Grafici!$H$27:$H$28</c:f>
              <c:strCache>
                <c:ptCount val="1"/>
                <c:pt idx="0">
                  <c:v>Ve</c:v>
                </c:pt>
              </c:strCache>
            </c:strRef>
          </c:tx>
          <c:spPr>
            <a:solidFill>
              <a:srgbClr val="f79646"/>
            </a:solidFill>
            <a:ln>
              <a:noFill/>
            </a:ln>
          </c:spPr>
          <c:cat>
            <c:strRef>
              <c:f>Grafici!$B$29:$B$35</c:f>
              <c:strCache>
                <c:ptCount val="7"/>
                <c:pt idx="0">
                  <c:v>Brutesco</c:v>
                </c:pt>
                <c:pt idx="1">
                  <c:v>Damo</c:v>
                </c:pt>
                <c:pt idx="2">
                  <c:v>De Gaspari</c:v>
                </c:pt>
                <c:pt idx="3">
                  <c:v>Gottardo</c:v>
                </c:pt>
                <c:pt idx="4">
                  <c:v>Pasqualini</c:v>
                </c:pt>
                <c:pt idx="5">
                  <c:v>Petenazzi</c:v>
                </c:pt>
                <c:pt idx="6">
                  <c:v>Prete</c:v>
                </c:pt>
              </c:strCache>
            </c:strRef>
          </c:cat>
          <c:val>
            <c:numRef>
              <c:f>Grafici!$H$29:$H$35</c:f>
              <c:numCache>
                <c:formatCode>General</c:formatCode>
                <c:ptCount val="7"/>
                <c:pt idx="0">
                  <c:v>29</c:v>
                </c:pt>
                <c:pt idx="1">
                  <c:v>39</c:v>
                </c:pt>
                <c:pt idx="2">
                  <c:v>13</c:v>
                </c:pt>
                <c:pt idx="3">
                  <c:v/>
                </c:pt>
                <c:pt idx="4">
                  <c:v>7</c:v>
                </c:pt>
                <c:pt idx="5">
                  <c:v>19</c:v>
                </c:pt>
                <c:pt idx="6">
                  <c:v>16</c:v>
                </c:pt>
              </c:numCache>
            </c:numRef>
          </c:val>
        </c:ser>
        <c:gapWidth val="150"/>
        <c:overlap val="100"/>
        <c:axId val="93861484"/>
        <c:axId val="3312813"/>
      </c:barChart>
      <c:catAx>
        <c:axId val="938614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3312813"/>
        <c:crosses val="autoZero"/>
        <c:auto val="1"/>
        <c:lblAlgn val="ctr"/>
        <c:lblOffset val="100"/>
      </c:catAx>
      <c:valAx>
        <c:axId val="331281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ajorTickMark val="none"/>
        <c:minorTickMark val="none"/>
        <c:tickLblPos val="nextTo"/>
        <c:spPr>
          <a:ln w="9360">
            <a:noFill/>
          </a:ln>
        </c:spPr>
        <c:crossAx val="93861484"/>
        <c:crossesAt val="0"/>
      </c:valAx>
      <c:spPr>
        <a:noFill/>
        <a:ln>
          <a:noFill/>
        </a:ln>
      </c:spPr>
    </c:plotArea>
    <c:legend>
      <c:legendPos val="t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bar"/>
        <c:grouping val="stacked"/>
        <c:ser>
          <c:idx val="0"/>
          <c:order val="0"/>
          <c:tx>
            <c:strRef>
              <c:f>Grafici!$C$75:$C$76</c:f>
              <c:strCache>
                <c:ptCount val="1"/>
                <c:pt idx="0">
                  <c:v>Re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cat>
            <c:strRef>
              <c:f>Grafici!$B$77:$B$83</c:f>
              <c:strCache>
                <c:ptCount val="7"/>
                <c:pt idx="0">
                  <c:v>Brutesco</c:v>
                </c:pt>
                <c:pt idx="1">
                  <c:v>Damo</c:v>
                </c:pt>
                <c:pt idx="2">
                  <c:v>De Gaspari</c:v>
                </c:pt>
                <c:pt idx="3">
                  <c:v>Gottardo</c:v>
                </c:pt>
                <c:pt idx="4">
                  <c:v>Pasqualini</c:v>
                </c:pt>
                <c:pt idx="5">
                  <c:v>Petenazzi</c:v>
                </c:pt>
                <c:pt idx="6">
                  <c:v>Prete</c:v>
                </c:pt>
              </c:strCache>
            </c:strRef>
          </c:cat>
          <c:val>
            <c:numRef>
              <c:f>Grafici!$C$77:$C$83</c:f>
              <c:numCache>
                <c:formatCode>General</c:formatCode>
                <c:ptCount val="7"/>
                <c:pt idx="0">
                  <c:v>7</c:v>
                </c:pt>
                <c:pt idx="1">
                  <c:v>7</c:v>
                </c:pt>
                <c:pt idx="2">
                  <c:v>12</c:v>
                </c:pt>
                <c:pt idx="3">
                  <c:v>16</c:v>
                </c:pt>
                <c:pt idx="4">
                  <c:v>15</c:v>
                </c:pt>
                <c:pt idx="5">
                  <c:v>9</c:v>
                </c:pt>
                <c:pt idx="6">
                  <c:v>12</c:v>
                </c:pt>
              </c:numCache>
            </c:numRef>
          </c:val>
        </c:ser>
        <c:ser>
          <c:idx val="1"/>
          <c:order val="1"/>
          <c:tx>
            <c:strRef>
              <c:f>Grafici!$D$75:$D$76</c:f>
              <c:strCache>
                <c:ptCount val="1"/>
                <c:pt idx="0">
                  <c:v>Am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cat>
            <c:strRef>
              <c:f>Grafici!$B$77:$B$83</c:f>
              <c:strCache>
                <c:ptCount val="7"/>
                <c:pt idx="0">
                  <c:v>Brutesco</c:v>
                </c:pt>
                <c:pt idx="1">
                  <c:v>Damo</c:v>
                </c:pt>
                <c:pt idx="2">
                  <c:v>De Gaspari</c:v>
                </c:pt>
                <c:pt idx="3">
                  <c:v>Gottardo</c:v>
                </c:pt>
                <c:pt idx="4">
                  <c:v>Pasqualini</c:v>
                </c:pt>
                <c:pt idx="5">
                  <c:v>Petenazzi</c:v>
                </c:pt>
                <c:pt idx="6">
                  <c:v>Prete</c:v>
                </c:pt>
              </c:strCache>
            </c:strRef>
          </c:cat>
          <c:val>
            <c:numRef>
              <c:f>Grafici!$D$77:$D$83</c:f>
              <c:numCache>
                <c:formatCode>General</c:formatCode>
                <c:ptCount val="7"/>
                <c:pt idx="0">
                  <c:v>7</c:v>
                </c:pt>
                <c:pt idx="1">
                  <c:v>12</c:v>
                </c:pt>
                <c:pt idx="2">
                  <c:v>13</c:v>
                </c:pt>
                <c:pt idx="3">
                  <c:v>9</c:v>
                </c:pt>
                <c:pt idx="4">
                  <c:v>12</c:v>
                </c:pt>
                <c:pt idx="5">
                  <c:v>12</c:v>
                </c:pt>
                <c:pt idx="6">
                  <c:v>13</c:v>
                </c:pt>
              </c:numCache>
            </c:numRef>
          </c:val>
        </c:ser>
        <c:ser>
          <c:idx val="2"/>
          <c:order val="2"/>
          <c:tx>
            <c:strRef>
              <c:f>Grafici!$E$75:$E$76</c:f>
              <c:strCache>
                <c:ptCount val="1"/>
                <c:pt idx="0">
                  <c:v>An</c:v>
                </c:pt>
              </c:strCache>
            </c:strRef>
          </c:tx>
          <c:spPr>
            <a:solidFill>
              <a:srgbClr val="9bbb59"/>
            </a:solidFill>
            <a:ln>
              <a:noFill/>
            </a:ln>
          </c:spPr>
          <c:cat>
            <c:strRef>
              <c:f>Grafici!$B$77:$B$83</c:f>
              <c:strCache>
                <c:ptCount val="7"/>
                <c:pt idx="0">
                  <c:v>Brutesco</c:v>
                </c:pt>
                <c:pt idx="1">
                  <c:v>Damo</c:v>
                </c:pt>
                <c:pt idx="2">
                  <c:v>De Gaspari</c:v>
                </c:pt>
                <c:pt idx="3">
                  <c:v>Gottardo</c:v>
                </c:pt>
                <c:pt idx="4">
                  <c:v>Pasqualini</c:v>
                </c:pt>
                <c:pt idx="5">
                  <c:v>Petenazzi</c:v>
                </c:pt>
                <c:pt idx="6">
                  <c:v>Prete</c:v>
                </c:pt>
              </c:strCache>
            </c:strRef>
          </c:cat>
          <c:val>
            <c:numRef>
              <c:f>Grafici!$E$77:$E$83</c:f>
              <c:numCache>
                <c:formatCode>General</c:formatCode>
                <c:ptCount val="7"/>
                <c:pt idx="0">
                  <c:v>14</c:v>
                </c:pt>
                <c:pt idx="1">
                  <c:v>17</c:v>
                </c:pt>
                <c:pt idx="2">
                  <c:v>14</c:v>
                </c:pt>
                <c:pt idx="3">
                  <c:v>12</c:v>
                </c:pt>
                <c:pt idx="4">
                  <c:v>19</c:v>
                </c:pt>
                <c:pt idx="5">
                  <c:v>24</c:v>
                </c:pt>
                <c:pt idx="6">
                  <c:v>16</c:v>
                </c:pt>
              </c:numCache>
            </c:numRef>
          </c:val>
        </c:ser>
        <c:ser>
          <c:idx val="3"/>
          <c:order val="3"/>
          <c:tx>
            <c:strRef>
              <c:f>Grafici!$F$75:$F$76</c:f>
              <c:strCache>
                <c:ptCount val="1"/>
                <c:pt idx="0">
                  <c:v>Pj</c:v>
                </c:pt>
              </c:strCache>
            </c:strRef>
          </c:tx>
          <c:spPr>
            <a:solidFill>
              <a:srgbClr val="8064a2"/>
            </a:solidFill>
            <a:ln>
              <a:noFill/>
            </a:ln>
          </c:spPr>
          <c:cat>
            <c:strRef>
              <c:f>Grafici!$B$77:$B$83</c:f>
              <c:strCache>
                <c:ptCount val="7"/>
                <c:pt idx="0">
                  <c:v>Brutesco</c:v>
                </c:pt>
                <c:pt idx="1">
                  <c:v>Damo</c:v>
                </c:pt>
                <c:pt idx="2">
                  <c:v>De Gaspari</c:v>
                </c:pt>
                <c:pt idx="3">
                  <c:v>Gottardo</c:v>
                </c:pt>
                <c:pt idx="4">
                  <c:v>Pasqualini</c:v>
                </c:pt>
                <c:pt idx="5">
                  <c:v>Petenazzi</c:v>
                </c:pt>
                <c:pt idx="6">
                  <c:v>Prete</c:v>
                </c:pt>
              </c:strCache>
            </c:strRef>
          </c:cat>
          <c:val>
            <c:numRef>
              <c:f>Grafici!$F$77:$F$83</c:f>
              <c:numCache>
                <c:formatCode>General</c:formatCode>
                <c:ptCount val="7"/>
                <c:pt idx="0">
                  <c:v>28</c:v>
                </c:pt>
                <c:pt idx="1">
                  <c:v>41</c:v>
                </c:pt>
                <c:pt idx="2">
                  <c:v>20</c:v>
                </c:pt>
                <c:pt idx="3">
                  <c:v>40</c:v>
                </c:pt>
                <c:pt idx="4">
                  <c:v>47</c:v>
                </c:pt>
                <c:pt idx="5">
                  <c:v>31</c:v>
                </c:pt>
                <c:pt idx="6">
                  <c:v>18</c:v>
                </c:pt>
              </c:numCache>
            </c:numRef>
          </c:val>
        </c:ser>
        <c:ser>
          <c:idx val="4"/>
          <c:order val="4"/>
          <c:tx>
            <c:strRef>
              <c:f>Grafici!$G$75:$G$76</c:f>
              <c:strCache>
                <c:ptCount val="1"/>
                <c:pt idx="0">
                  <c:v>Pr</c:v>
                </c:pt>
              </c:strCache>
            </c:strRef>
          </c:tx>
          <c:spPr>
            <a:solidFill>
              <a:srgbClr val="4bacc6"/>
            </a:solidFill>
            <a:ln>
              <a:noFill/>
            </a:ln>
          </c:spPr>
          <c:cat>
            <c:strRef>
              <c:f>Grafici!$B$77:$B$83</c:f>
              <c:strCache>
                <c:ptCount val="7"/>
                <c:pt idx="0">
                  <c:v>Brutesco</c:v>
                </c:pt>
                <c:pt idx="1">
                  <c:v>Damo</c:v>
                </c:pt>
                <c:pt idx="2">
                  <c:v>De Gaspari</c:v>
                </c:pt>
                <c:pt idx="3">
                  <c:v>Gottardo</c:v>
                </c:pt>
                <c:pt idx="4">
                  <c:v>Pasqualini</c:v>
                </c:pt>
                <c:pt idx="5">
                  <c:v>Petenazzi</c:v>
                </c:pt>
                <c:pt idx="6">
                  <c:v>Prete</c:v>
                </c:pt>
              </c:strCache>
            </c:strRef>
          </c:cat>
          <c:val>
            <c:numRef>
              <c:f>Grafici!$G$77:$G$83</c:f>
              <c:numCache>
                <c:formatCode>General</c:formatCode>
                <c:ptCount val="7"/>
                <c:pt idx="0">
                  <c:v>23</c:v>
                </c:pt>
                <c:pt idx="1">
                  <c:v>24</c:v>
                </c:pt>
                <c:pt idx="2">
                  <c:v>27</c:v>
                </c:pt>
                <c:pt idx="3">
                  <c:v>30</c:v>
                </c:pt>
                <c:pt idx="4">
                  <c:v>18</c:v>
                </c:pt>
                <c:pt idx="5">
                  <c:v>29</c:v>
                </c:pt>
                <c:pt idx="6">
                  <c:v>34</c:v>
                </c:pt>
              </c:numCache>
            </c:numRef>
          </c:val>
        </c:ser>
        <c:ser>
          <c:idx val="5"/>
          <c:order val="5"/>
          <c:tx>
            <c:strRef>
              <c:f>Grafici!$H$75:$H$76</c:f>
              <c:strCache>
                <c:ptCount val="1"/>
                <c:pt idx="0">
                  <c:v>Ve</c:v>
                </c:pt>
              </c:strCache>
            </c:strRef>
          </c:tx>
          <c:spPr>
            <a:solidFill>
              <a:srgbClr val="f79646"/>
            </a:solidFill>
            <a:ln>
              <a:noFill/>
            </a:ln>
          </c:spPr>
          <c:cat>
            <c:strRef>
              <c:f>Grafici!$B$77:$B$83</c:f>
              <c:strCache>
                <c:ptCount val="7"/>
                <c:pt idx="0">
                  <c:v>Brutesco</c:v>
                </c:pt>
                <c:pt idx="1">
                  <c:v>Damo</c:v>
                </c:pt>
                <c:pt idx="2">
                  <c:v>De Gaspari</c:v>
                </c:pt>
                <c:pt idx="3">
                  <c:v>Gottardo</c:v>
                </c:pt>
                <c:pt idx="4">
                  <c:v>Pasqualini</c:v>
                </c:pt>
                <c:pt idx="5">
                  <c:v>Petenazzi</c:v>
                </c:pt>
                <c:pt idx="6">
                  <c:v>Prete</c:v>
                </c:pt>
              </c:strCache>
            </c:strRef>
          </c:cat>
          <c:val>
            <c:numRef>
              <c:f>Grafici!$H$77:$H$83</c:f>
              <c:numCache>
                <c:formatCode>General</c:formatCode>
                <c:ptCount val="7"/>
                <c:pt idx="0">
                  <c:v>63</c:v>
                </c:pt>
                <c:pt idx="1">
                  <c:v>41</c:v>
                </c:pt>
                <c:pt idx="2">
                  <c:v>56</c:v>
                </c:pt>
                <c:pt idx="3">
                  <c:v>35</c:v>
                </c:pt>
                <c:pt idx="4">
                  <c:v>31</c:v>
                </c:pt>
                <c:pt idx="5">
                  <c:v>37</c:v>
                </c:pt>
                <c:pt idx="6">
                  <c:v>49</c:v>
                </c:pt>
              </c:numCache>
            </c:numRef>
          </c:val>
        </c:ser>
        <c:gapWidth val="150"/>
        <c:overlap val="100"/>
        <c:axId val="47025710"/>
        <c:axId val="20282218"/>
      </c:barChart>
      <c:catAx>
        <c:axId val="4702571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20282218"/>
        <c:crosses val="autoZero"/>
        <c:auto val="1"/>
        <c:lblAlgn val="ctr"/>
        <c:lblOffset val="100"/>
      </c:catAx>
      <c:valAx>
        <c:axId val="2028221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ajorTickMark val="none"/>
        <c:minorTickMark val="none"/>
        <c:tickLblPos val="nextTo"/>
        <c:spPr>
          <a:ln w="9360">
            <a:noFill/>
          </a:ln>
        </c:spPr>
        <c:crossAx val="47025710"/>
        <c:crossesAt val="0"/>
      </c:valAx>
      <c:spPr>
        <a:noFill/>
        <a:ln>
          <a:noFill/>
        </a:ln>
      </c:spPr>
    </c:plotArea>
    <c:legend>
      <c:legendPos val="t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tx>
            <c:strRef>
              <c:f>Grafici!$B$13</c:f>
              <c:strCache>
                <c:ptCount val="1"/>
                <c:pt idx="0">
                  <c:v>Tot in ore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explosion val="0"/>
          <c:dPt>
            <c:idx val="0"/>
            <c:spPr>
              <a:solidFill>
                <a:srgbClr val="4f81bd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1"/>
            <c:spPr>
              <a:solidFill>
                <a:srgbClr val="c0504d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2"/>
            <c:spPr>
              <a:solidFill>
                <a:srgbClr val="9bbb59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3"/>
            <c:spPr>
              <a:solidFill>
                <a:srgbClr val="8064a2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4"/>
            <c:spPr>
              <a:solidFill>
                <a:srgbClr val="4bacc6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5"/>
            <c:spPr>
              <a:solidFill>
                <a:srgbClr val="f79646"/>
              </a:solidFill>
              <a:ln w="19080">
                <a:solidFill>
                  <a:srgbClr val="ffffff"/>
                </a:solidFill>
                <a:round/>
              </a:ln>
            </c:spPr>
          </c:dPt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2"/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3"/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4"/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5"/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showLegendKey val="0"/>
            <c:showVal val="1"/>
            <c:showCatName val="0"/>
            <c:showSerName val="0"/>
            <c:showPercent val="0"/>
          </c:dLbls>
          <c:cat>
            <c:strRef>
              <c:f>Grafici!$C$12:$H$12</c:f>
              <c:strCache>
                <c:ptCount val="6"/>
                <c:pt idx="0">
                  <c:v>Re</c:v>
                </c:pt>
                <c:pt idx="1">
                  <c:v>Am</c:v>
                </c:pt>
                <c:pt idx="2">
                  <c:v>An</c:v>
                </c:pt>
                <c:pt idx="3">
                  <c:v>Pj</c:v>
                </c:pt>
                <c:pt idx="4">
                  <c:v>Pr</c:v>
                </c:pt>
                <c:pt idx="5">
                  <c:v>Ve</c:v>
                </c:pt>
              </c:strCache>
            </c:strRef>
          </c:cat>
          <c:val>
            <c:numRef>
              <c:f>Grafici!$C$13:$H$13</c:f>
              <c:numCache>
                <c:formatCode>General</c:formatCode>
                <c:ptCount val="6"/>
                <c:pt idx="0">
                  <c:v>21</c:v>
                </c:pt>
                <c:pt idx="1">
                  <c:v>19</c:v>
                </c:pt>
                <c:pt idx="2">
                  <c:v>92</c:v>
                </c:pt>
                <c:pt idx="3">
                  <c:v>0</c:v>
                </c:pt>
                <c:pt idx="4">
                  <c:v>0</c:v>
                </c:pt>
                <c:pt idx="5">
                  <c:v>36</c:v>
                </c:pt>
              </c:numCache>
            </c:numRef>
          </c:val>
        </c:ser>
        <c:firstSliceAng val="0"/>
      </c:pieChart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tx>
            <c:strRef>
              <c:f>Grafici!$N$13</c:f>
              <c:strCache>
                <c:ptCount val="1"/>
                <c:pt idx="0">
                  <c:v>Tot in ore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explosion val="0"/>
          <c:dPt>
            <c:idx val="0"/>
            <c:spPr>
              <a:solidFill>
                <a:srgbClr val="4f81bd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1"/>
            <c:spPr>
              <a:solidFill>
                <a:srgbClr val="c0504d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2"/>
            <c:spPr>
              <a:solidFill>
                <a:srgbClr val="9bbb59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3"/>
            <c:spPr>
              <a:solidFill>
                <a:srgbClr val="8064a2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4"/>
            <c:spPr>
              <a:solidFill>
                <a:srgbClr val="4bacc6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5"/>
            <c:spPr>
              <a:solidFill>
                <a:srgbClr val="f79646"/>
              </a:solidFill>
              <a:ln w="19080">
                <a:solidFill>
                  <a:srgbClr val="ffffff"/>
                </a:solidFill>
                <a:round/>
              </a:ln>
            </c:spPr>
          </c:dPt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2"/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3"/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4"/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5"/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showLegendKey val="0"/>
            <c:showVal val="1"/>
            <c:showCatName val="0"/>
            <c:showSerName val="0"/>
            <c:showPercent val="0"/>
          </c:dLbls>
          <c:cat>
            <c:strRef>
              <c:f>Grafici!$O$12:$T$12</c:f>
              <c:strCache>
                <c:ptCount val="6"/>
                <c:pt idx="0">
                  <c:v>Re</c:v>
                </c:pt>
                <c:pt idx="1">
                  <c:v>Am</c:v>
                </c:pt>
                <c:pt idx="2">
                  <c:v>An</c:v>
                </c:pt>
                <c:pt idx="3">
                  <c:v>Pj</c:v>
                </c:pt>
                <c:pt idx="4">
                  <c:v>Pr</c:v>
                </c:pt>
                <c:pt idx="5">
                  <c:v>Ve</c:v>
                </c:pt>
              </c:strCache>
            </c:strRef>
          </c:cat>
          <c:val>
            <c:numRef>
              <c:f>Grafici!$O$13:$T$13</c:f>
              <c:numCache>
                <c:formatCode>General</c:formatCode>
                <c:ptCount val="6"/>
                <c:pt idx="0">
                  <c:v>10</c:v>
                </c:pt>
                <c:pt idx="1">
                  <c:v>9</c:v>
                </c:pt>
                <c:pt idx="2">
                  <c:v>10</c:v>
                </c:pt>
                <c:pt idx="3">
                  <c:v>114</c:v>
                </c:pt>
                <c:pt idx="4">
                  <c:v>0</c:v>
                </c:pt>
                <c:pt idx="5">
                  <c:v>48</c:v>
                </c:pt>
              </c:numCache>
            </c:numRef>
          </c:val>
        </c:ser>
        <c:firstSliceAng val="0"/>
      </c:pieChart>
      <c:spPr>
        <a:noFill/>
        <a:ln>
          <a:noFill/>
        </a:ln>
      </c:spPr>
    </c:plotArea>
    <c:legend>
      <c:legendPos val="l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tx>
            <c:strRef>
              <c:f>Grafici!$B$37</c:f>
              <c:strCache>
                <c:ptCount val="1"/>
                <c:pt idx="0">
                  <c:v>Tot in ore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explosion val="0"/>
          <c:dPt>
            <c:idx val="0"/>
            <c:spPr>
              <a:solidFill>
                <a:srgbClr val="4f81bd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1"/>
            <c:spPr>
              <a:solidFill>
                <a:srgbClr val="c0504d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2"/>
            <c:spPr>
              <a:solidFill>
                <a:srgbClr val="9bbb59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3"/>
            <c:spPr>
              <a:solidFill>
                <a:srgbClr val="8064a2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4"/>
            <c:spPr>
              <a:solidFill>
                <a:srgbClr val="4bacc6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5"/>
            <c:spPr>
              <a:solidFill>
                <a:srgbClr val="f79646"/>
              </a:solidFill>
              <a:ln w="19080">
                <a:solidFill>
                  <a:srgbClr val="ffffff"/>
                </a:solidFill>
                <a:round/>
              </a:ln>
            </c:spPr>
          </c:dPt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2"/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3"/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4"/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5"/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showLegendKey val="0"/>
            <c:showVal val="1"/>
            <c:showCatName val="0"/>
            <c:showSerName val="0"/>
            <c:showPercent val="0"/>
          </c:dLbls>
          <c:cat>
            <c:strRef>
              <c:f>Grafici!$C$36:$H$36</c:f>
              <c:strCache>
                <c:ptCount val="6"/>
                <c:pt idx="0">
                  <c:v>Re</c:v>
                </c:pt>
                <c:pt idx="1">
                  <c:v>Am</c:v>
                </c:pt>
                <c:pt idx="2">
                  <c:v>An</c:v>
                </c:pt>
                <c:pt idx="3">
                  <c:v>Pj</c:v>
                </c:pt>
                <c:pt idx="4">
                  <c:v>Pr</c:v>
                </c:pt>
                <c:pt idx="5">
                  <c:v>Ve</c:v>
                </c:pt>
              </c:strCache>
            </c:strRef>
          </c:cat>
          <c:val>
            <c:numRef>
              <c:f>Grafici!$C$37:$H$37</c:f>
              <c:numCache>
                <c:formatCode>General</c:formatCode>
                <c:ptCount val="6"/>
                <c:pt idx="0">
                  <c:v>20</c:v>
                </c:pt>
                <c:pt idx="1">
                  <c:v>19</c:v>
                </c:pt>
                <c:pt idx="2">
                  <c:v>0</c:v>
                </c:pt>
                <c:pt idx="3">
                  <c:v>97</c:v>
                </c:pt>
                <c:pt idx="4">
                  <c:v>141</c:v>
                </c:pt>
                <c:pt idx="5">
                  <c:v>123</c:v>
                </c:pt>
              </c:numCache>
            </c:numRef>
          </c:val>
        </c:ser>
        <c:firstSliceAng val="0"/>
      </c:pieChart>
      <c:spPr>
        <a:noFill/>
        <a:ln>
          <a:noFill/>
        </a:ln>
      </c:spPr>
    </c:plotArea>
    <c:legend>
      <c:legendPos val="l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Relationship Id="rId11" Type="http://schemas.openxmlformats.org/officeDocument/2006/relationships/chart" Target="../charts/chart11.xml"/><Relationship Id="rId12" Type="http://schemas.openxmlformats.org/officeDocument/2006/relationships/chart" Target="../charts/chart12.xml"/><Relationship Id="rId13" Type="http://schemas.openxmlformats.org/officeDocument/2006/relationships/chart" Target="../charts/chart13.xml"/><Relationship Id="rId14" Type="http://schemas.openxmlformats.org/officeDocument/2006/relationships/chart" Target="../charts/chart14.xml"/><Relationship Id="rId15" Type="http://schemas.openxmlformats.org/officeDocument/2006/relationships/chart" Target="../charts/chart15.xml"/><Relationship Id="rId16" Type="http://schemas.openxmlformats.org/officeDocument/2006/relationships/chart" Target="../charts/chart16.xml"/><Relationship Id="rId17" Type="http://schemas.openxmlformats.org/officeDocument/2006/relationships/chart" Target="../charts/chart17.xml"/><Relationship Id="rId18" Type="http://schemas.openxmlformats.org/officeDocument/2006/relationships/chart" Target="../charts/chart18.xml"/><Relationship Id="rId19" Type="http://schemas.openxmlformats.org/officeDocument/2006/relationships/chart" Target="../charts/chart19.xml"/><Relationship Id="rId20" Type="http://schemas.openxmlformats.org/officeDocument/2006/relationships/chart" Target="../charts/chart20.xml"/><Relationship Id="rId21" Type="http://schemas.openxmlformats.org/officeDocument/2006/relationships/chart" Target="../charts/chart21.xml"/><Relationship Id="rId22" Type="http://schemas.openxmlformats.org/officeDocument/2006/relationships/chart" Target="../charts/chart2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24</xdr:col>
      <xdr:colOff>65160</xdr:colOff>
      <xdr:row>1</xdr:row>
      <xdr:rowOff>133920</xdr:rowOff>
    </xdr:from>
    <xdr:to>
      <xdr:col>31</xdr:col>
      <xdr:colOff>369720</xdr:colOff>
      <xdr:row>17</xdr:row>
      <xdr:rowOff>19440</xdr:rowOff>
    </xdr:to>
    <xdr:graphicFrame>
      <xdr:nvGraphicFramePr>
        <xdr:cNvPr id="0" name="Chart 2"/>
        <xdr:cNvGraphicFramePr/>
      </xdr:nvGraphicFramePr>
      <xdr:xfrm>
        <a:off x="14974920" y="324360"/>
        <a:ext cx="5994000" cy="2933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32</xdr:col>
      <xdr:colOff>103320</xdr:colOff>
      <xdr:row>1</xdr:row>
      <xdr:rowOff>133920</xdr:rowOff>
    </xdr:from>
    <xdr:to>
      <xdr:col>39</xdr:col>
      <xdr:colOff>407880</xdr:colOff>
      <xdr:row>17</xdr:row>
      <xdr:rowOff>19440</xdr:rowOff>
    </xdr:to>
    <xdr:graphicFrame>
      <xdr:nvGraphicFramePr>
        <xdr:cNvPr id="1" name="Chart 2"/>
        <xdr:cNvGraphicFramePr/>
      </xdr:nvGraphicFramePr>
      <xdr:xfrm>
        <a:off x="21461400" y="324360"/>
        <a:ext cx="5616360" cy="2933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34</xdr:col>
      <xdr:colOff>341280</xdr:colOff>
      <xdr:row>73</xdr:row>
      <xdr:rowOff>48240</xdr:rowOff>
    </xdr:from>
    <xdr:to>
      <xdr:col>42</xdr:col>
      <xdr:colOff>36000</xdr:colOff>
      <xdr:row>88</xdr:row>
      <xdr:rowOff>124200</xdr:rowOff>
    </xdr:to>
    <xdr:graphicFrame>
      <xdr:nvGraphicFramePr>
        <xdr:cNvPr id="2" name="Chart 4"/>
        <xdr:cNvGraphicFramePr/>
      </xdr:nvGraphicFramePr>
      <xdr:xfrm>
        <a:off x="23217120" y="14183280"/>
        <a:ext cx="5765040" cy="2933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33</xdr:col>
      <xdr:colOff>322200</xdr:colOff>
      <xdr:row>51</xdr:row>
      <xdr:rowOff>86400</xdr:rowOff>
    </xdr:from>
    <xdr:to>
      <xdr:col>40</xdr:col>
      <xdr:colOff>626760</xdr:colOff>
      <xdr:row>66</xdr:row>
      <xdr:rowOff>162360</xdr:rowOff>
    </xdr:to>
    <xdr:graphicFrame>
      <xdr:nvGraphicFramePr>
        <xdr:cNvPr id="3" name="Chart 8"/>
        <xdr:cNvGraphicFramePr/>
      </xdr:nvGraphicFramePr>
      <xdr:xfrm>
        <a:off x="22439160" y="9954000"/>
        <a:ext cx="5616360" cy="2933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24</xdr:col>
      <xdr:colOff>564480</xdr:colOff>
      <xdr:row>27</xdr:row>
      <xdr:rowOff>3600</xdr:rowOff>
    </xdr:from>
    <xdr:to>
      <xdr:col>32</xdr:col>
      <xdr:colOff>56520</xdr:colOff>
      <xdr:row>42</xdr:row>
      <xdr:rowOff>79560</xdr:rowOff>
    </xdr:to>
    <xdr:graphicFrame>
      <xdr:nvGraphicFramePr>
        <xdr:cNvPr id="4" name="Chart 7"/>
        <xdr:cNvGraphicFramePr/>
      </xdr:nvGraphicFramePr>
      <xdr:xfrm>
        <a:off x="15474240" y="5223240"/>
        <a:ext cx="5940360" cy="2933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24</xdr:col>
      <xdr:colOff>550800</xdr:colOff>
      <xdr:row>73</xdr:row>
      <xdr:rowOff>29160</xdr:rowOff>
    </xdr:from>
    <xdr:to>
      <xdr:col>32</xdr:col>
      <xdr:colOff>245520</xdr:colOff>
      <xdr:row>88</xdr:row>
      <xdr:rowOff>105120</xdr:rowOff>
    </xdr:to>
    <xdr:graphicFrame>
      <xdr:nvGraphicFramePr>
        <xdr:cNvPr id="5" name="Chart 9"/>
        <xdr:cNvGraphicFramePr/>
      </xdr:nvGraphicFramePr>
      <xdr:xfrm>
        <a:off x="15460560" y="14164200"/>
        <a:ext cx="6143040" cy="2933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40</xdr:col>
      <xdr:colOff>122400</xdr:colOff>
      <xdr:row>1</xdr:row>
      <xdr:rowOff>114840</xdr:rowOff>
    </xdr:from>
    <xdr:to>
      <xdr:col>47</xdr:col>
      <xdr:colOff>426960</xdr:colOff>
      <xdr:row>16</xdr:row>
      <xdr:rowOff>190800</xdr:rowOff>
    </xdr:to>
    <xdr:graphicFrame>
      <xdr:nvGraphicFramePr>
        <xdr:cNvPr id="6" name="Chart 10"/>
        <xdr:cNvGraphicFramePr/>
      </xdr:nvGraphicFramePr>
      <xdr:xfrm>
        <a:off x="27551160" y="305280"/>
        <a:ext cx="5616360" cy="2933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59</xdr:col>
      <xdr:colOff>484200</xdr:colOff>
      <xdr:row>1</xdr:row>
      <xdr:rowOff>114840</xdr:rowOff>
    </xdr:from>
    <xdr:to>
      <xdr:col>67</xdr:col>
      <xdr:colOff>178920</xdr:colOff>
      <xdr:row>16</xdr:row>
      <xdr:rowOff>190800</xdr:rowOff>
    </xdr:to>
    <xdr:graphicFrame>
      <xdr:nvGraphicFramePr>
        <xdr:cNvPr id="7" name="Chart 11"/>
        <xdr:cNvGraphicFramePr/>
      </xdr:nvGraphicFramePr>
      <xdr:xfrm>
        <a:off x="42330600" y="305280"/>
        <a:ext cx="5765400" cy="2933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43</xdr:col>
      <xdr:colOff>74880</xdr:colOff>
      <xdr:row>26</xdr:row>
      <xdr:rowOff>360</xdr:rowOff>
    </xdr:from>
    <xdr:to>
      <xdr:col>49</xdr:col>
      <xdr:colOff>163800</xdr:colOff>
      <xdr:row>40</xdr:row>
      <xdr:rowOff>28800</xdr:rowOff>
    </xdr:to>
    <xdr:graphicFrame>
      <xdr:nvGraphicFramePr>
        <xdr:cNvPr id="8" name="Chart 12"/>
        <xdr:cNvGraphicFramePr/>
      </xdr:nvGraphicFramePr>
      <xdr:xfrm>
        <a:off x="29779920" y="5029560"/>
        <a:ext cx="4641840" cy="2695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59</xdr:col>
      <xdr:colOff>264960</xdr:colOff>
      <xdr:row>49</xdr:row>
      <xdr:rowOff>181440</xdr:rowOff>
    </xdr:from>
    <xdr:to>
      <xdr:col>66</xdr:col>
      <xdr:colOff>569520</xdr:colOff>
      <xdr:row>65</xdr:row>
      <xdr:rowOff>66960</xdr:rowOff>
    </xdr:to>
    <xdr:graphicFrame>
      <xdr:nvGraphicFramePr>
        <xdr:cNvPr id="9" name="Chart 17"/>
        <xdr:cNvGraphicFramePr/>
      </xdr:nvGraphicFramePr>
      <xdr:xfrm>
        <a:off x="42111360" y="9668160"/>
        <a:ext cx="5616360" cy="2933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42</xdr:col>
      <xdr:colOff>303120</xdr:colOff>
      <xdr:row>72</xdr:row>
      <xdr:rowOff>181440</xdr:rowOff>
    </xdr:from>
    <xdr:to>
      <xdr:col>49</xdr:col>
      <xdr:colOff>607680</xdr:colOff>
      <xdr:row>88</xdr:row>
      <xdr:rowOff>66960</xdr:rowOff>
    </xdr:to>
    <xdr:graphicFrame>
      <xdr:nvGraphicFramePr>
        <xdr:cNvPr id="10" name="Chart 19"/>
        <xdr:cNvGraphicFramePr/>
      </xdr:nvGraphicFramePr>
      <xdr:xfrm>
        <a:off x="29249280" y="14126040"/>
        <a:ext cx="5616360" cy="2933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59</xdr:col>
      <xdr:colOff>274680</xdr:colOff>
      <xdr:row>72</xdr:row>
      <xdr:rowOff>86400</xdr:rowOff>
    </xdr:from>
    <xdr:to>
      <xdr:col>66</xdr:col>
      <xdr:colOff>579240</xdr:colOff>
      <xdr:row>86</xdr:row>
      <xdr:rowOff>162360</xdr:rowOff>
    </xdr:to>
    <xdr:graphicFrame>
      <xdr:nvGraphicFramePr>
        <xdr:cNvPr id="11" name="Chart 20"/>
        <xdr:cNvGraphicFramePr/>
      </xdr:nvGraphicFramePr>
      <xdr:xfrm>
        <a:off x="42121080" y="14031000"/>
        <a:ext cx="561636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67</xdr:col>
      <xdr:colOff>436680</xdr:colOff>
      <xdr:row>1</xdr:row>
      <xdr:rowOff>181440</xdr:rowOff>
    </xdr:from>
    <xdr:to>
      <xdr:col>75</xdr:col>
      <xdr:colOff>131400</xdr:colOff>
      <xdr:row>16</xdr:row>
      <xdr:rowOff>66960</xdr:rowOff>
    </xdr:to>
    <xdr:graphicFrame>
      <xdr:nvGraphicFramePr>
        <xdr:cNvPr id="12" name="Chart 22"/>
        <xdr:cNvGraphicFramePr/>
      </xdr:nvGraphicFramePr>
      <xdr:xfrm>
        <a:off x="48353760" y="371880"/>
        <a:ext cx="576504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oneCell">
    <xdr:from>
      <xdr:col>49</xdr:col>
      <xdr:colOff>426960</xdr:colOff>
      <xdr:row>26</xdr:row>
      <xdr:rowOff>38520</xdr:rowOff>
    </xdr:from>
    <xdr:to>
      <xdr:col>56</xdr:col>
      <xdr:colOff>677880</xdr:colOff>
      <xdr:row>40</xdr:row>
      <xdr:rowOff>18000</xdr:rowOff>
    </xdr:to>
    <xdr:graphicFrame>
      <xdr:nvGraphicFramePr>
        <xdr:cNvPr id="13" name="Chart 21"/>
        <xdr:cNvGraphicFramePr/>
      </xdr:nvGraphicFramePr>
      <xdr:xfrm>
        <a:off x="34684920" y="5067720"/>
        <a:ext cx="5562720" cy="2646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 editAs="oneCell">
    <xdr:from>
      <xdr:col>50</xdr:col>
      <xdr:colOff>169920</xdr:colOff>
      <xdr:row>73</xdr:row>
      <xdr:rowOff>19440</xdr:rowOff>
    </xdr:from>
    <xdr:to>
      <xdr:col>58</xdr:col>
      <xdr:colOff>102960</xdr:colOff>
      <xdr:row>88</xdr:row>
      <xdr:rowOff>47520</xdr:rowOff>
    </xdr:to>
    <xdr:graphicFrame>
      <xdr:nvGraphicFramePr>
        <xdr:cNvPr id="14" name="Chart 23"/>
        <xdr:cNvGraphicFramePr/>
      </xdr:nvGraphicFramePr>
      <xdr:xfrm>
        <a:off x="35186760" y="14154480"/>
        <a:ext cx="6003720" cy="2885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 editAs="oneCell">
    <xdr:from>
      <xdr:col>67</xdr:col>
      <xdr:colOff>493560</xdr:colOff>
      <xdr:row>50</xdr:row>
      <xdr:rowOff>114840</xdr:rowOff>
    </xdr:from>
    <xdr:to>
      <xdr:col>75</xdr:col>
      <xdr:colOff>188280</xdr:colOff>
      <xdr:row>64</xdr:row>
      <xdr:rowOff>190800</xdr:rowOff>
    </xdr:to>
    <xdr:graphicFrame>
      <xdr:nvGraphicFramePr>
        <xdr:cNvPr id="15" name="Chart 25"/>
        <xdr:cNvGraphicFramePr/>
      </xdr:nvGraphicFramePr>
      <xdr:xfrm>
        <a:off x="48410640" y="9792000"/>
        <a:ext cx="576504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 editAs="oneCell">
    <xdr:from>
      <xdr:col>67</xdr:col>
      <xdr:colOff>303120</xdr:colOff>
      <xdr:row>72</xdr:row>
      <xdr:rowOff>143280</xdr:rowOff>
    </xdr:from>
    <xdr:to>
      <xdr:col>74</xdr:col>
      <xdr:colOff>607680</xdr:colOff>
      <xdr:row>87</xdr:row>
      <xdr:rowOff>28800</xdr:rowOff>
    </xdr:to>
    <xdr:graphicFrame>
      <xdr:nvGraphicFramePr>
        <xdr:cNvPr id="16" name="Chart 26"/>
        <xdr:cNvGraphicFramePr/>
      </xdr:nvGraphicFramePr>
      <xdr:xfrm>
        <a:off x="48220200" y="14087880"/>
        <a:ext cx="561600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 editAs="oneCell">
    <xdr:from>
      <xdr:col>25</xdr:col>
      <xdr:colOff>55440</xdr:colOff>
      <xdr:row>98</xdr:row>
      <xdr:rowOff>48240</xdr:rowOff>
    </xdr:from>
    <xdr:to>
      <xdr:col>32</xdr:col>
      <xdr:colOff>360000</xdr:colOff>
      <xdr:row>113</xdr:row>
      <xdr:rowOff>124200</xdr:rowOff>
    </xdr:to>
    <xdr:graphicFrame>
      <xdr:nvGraphicFramePr>
        <xdr:cNvPr id="17" name="Chart 26"/>
        <xdr:cNvGraphicFramePr/>
      </xdr:nvGraphicFramePr>
      <xdr:xfrm>
        <a:off x="15777720" y="19126800"/>
        <a:ext cx="5940360" cy="2933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 editAs="oneCell">
    <xdr:from>
      <xdr:col>13</xdr:col>
      <xdr:colOff>379440</xdr:colOff>
      <xdr:row>100</xdr:row>
      <xdr:rowOff>19440</xdr:rowOff>
    </xdr:from>
    <xdr:to>
      <xdr:col>23</xdr:col>
      <xdr:colOff>131400</xdr:colOff>
      <xdr:row>114</xdr:row>
      <xdr:rowOff>95400</xdr:rowOff>
    </xdr:to>
    <xdr:graphicFrame>
      <xdr:nvGraphicFramePr>
        <xdr:cNvPr id="18" name="Chart 26"/>
        <xdr:cNvGraphicFramePr/>
      </xdr:nvGraphicFramePr>
      <xdr:xfrm>
        <a:off x="8545320" y="19478880"/>
        <a:ext cx="617832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 editAs="oneCell">
    <xdr:from>
      <xdr:col>33</xdr:col>
      <xdr:colOff>65160</xdr:colOff>
      <xdr:row>98</xdr:row>
      <xdr:rowOff>114840</xdr:rowOff>
    </xdr:from>
    <xdr:to>
      <xdr:col>40</xdr:col>
      <xdr:colOff>369720</xdr:colOff>
      <xdr:row>112</xdr:row>
      <xdr:rowOff>190800</xdr:rowOff>
    </xdr:to>
    <xdr:graphicFrame>
      <xdr:nvGraphicFramePr>
        <xdr:cNvPr id="19" name="Chart 27"/>
        <xdr:cNvGraphicFramePr/>
      </xdr:nvGraphicFramePr>
      <xdr:xfrm>
        <a:off x="22182120" y="19193400"/>
        <a:ext cx="561636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 editAs="oneCell">
    <xdr:from>
      <xdr:col>48</xdr:col>
      <xdr:colOff>608040</xdr:colOff>
      <xdr:row>1</xdr:row>
      <xdr:rowOff>48240</xdr:rowOff>
    </xdr:from>
    <xdr:to>
      <xdr:col>56</xdr:col>
      <xdr:colOff>522000</xdr:colOff>
      <xdr:row>16</xdr:row>
      <xdr:rowOff>171720</xdr:rowOff>
    </xdr:to>
    <xdr:graphicFrame>
      <xdr:nvGraphicFramePr>
        <xdr:cNvPr id="20" name="Chart 27"/>
        <xdr:cNvGraphicFramePr/>
      </xdr:nvGraphicFramePr>
      <xdr:xfrm>
        <a:off x="34107120" y="238680"/>
        <a:ext cx="5984640" cy="2980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 editAs="oneCell">
    <xdr:from>
      <xdr:col>6</xdr:col>
      <xdr:colOff>417600</xdr:colOff>
      <xdr:row>116</xdr:row>
      <xdr:rowOff>105480</xdr:rowOff>
    </xdr:from>
    <xdr:to>
      <xdr:col>17</xdr:col>
      <xdr:colOff>150480</xdr:colOff>
      <xdr:row>130</xdr:row>
      <xdr:rowOff>181440</xdr:rowOff>
    </xdr:to>
    <xdr:graphicFrame>
      <xdr:nvGraphicFramePr>
        <xdr:cNvPr id="21" name="Chart 28"/>
        <xdr:cNvGraphicFramePr/>
      </xdr:nvGraphicFramePr>
      <xdr:xfrm>
        <a:off x="4976640" y="22613040"/>
        <a:ext cx="618444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</xdr:wsDr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S95"/>
  <sheetViews>
    <sheetView windowProtection="false" showFormulas="false" showGridLines="true" showRowColHeaders="true" showZeros="true" rightToLeft="false" tabSelected="false" showOutlineSymbols="true" defaultGridColor="true" view="normal" topLeftCell="A50" colorId="64" zoomScale="60" zoomScaleNormal="60" zoomScalePageLayoutView="100" workbookViewId="0">
      <selection pane="topLeft" activeCell="N78" activeCellId="0" sqref="N78"/>
    </sheetView>
  </sheetViews>
  <sheetFormatPr defaultRowHeight="15"/>
  <cols>
    <col collapsed="false" hidden="false" max="1" min="1" style="0" width="6.1417004048583"/>
    <col collapsed="false" hidden="false" max="2" min="2" style="1" width="11.4251012145749"/>
    <col collapsed="false" hidden="false" max="3" min="3" style="2" width="2.8582995951417"/>
    <col collapsed="false" hidden="false" max="4" min="4" style="0" width="10.5708502024292"/>
    <col collapsed="false" hidden="false" max="5" min="5" style="3" width="2.57085020242915"/>
    <col collapsed="false" hidden="false" max="6" min="6" style="0" width="8.53441295546559"/>
    <col collapsed="false" hidden="false" max="7" min="7" style="2" width="2.57085020242915"/>
    <col collapsed="false" hidden="false" max="8" min="8" style="0" width="10.5708502024292"/>
    <col collapsed="false" hidden="false" max="9" min="9" style="4" width="2.57085020242915"/>
    <col collapsed="false" hidden="false" max="10" min="10" style="0" width="8.53441295546559"/>
    <col collapsed="false" hidden="false" max="11" min="11" style="2" width="3.1417004048583"/>
    <col collapsed="false" hidden="false" max="12" min="12" style="0" width="10.8542510121457"/>
    <col collapsed="false" hidden="false" max="13" min="13" style="2" width="2.57085020242915"/>
    <col collapsed="false" hidden="false" max="14" min="14" style="0" width="8.53441295546559"/>
    <col collapsed="false" hidden="false" max="15" min="15" style="2" width="2.57085020242915"/>
    <col collapsed="false" hidden="false" max="16" min="16" style="0" width="13.1417004048583"/>
    <col collapsed="false" hidden="false" max="17" min="17" style="5" width="3.42914979757085"/>
    <col collapsed="false" hidden="false" max="18" min="18" style="0" width="4.2834008097166"/>
    <col collapsed="false" hidden="false" max="19" min="19" style="0" width="3.42914979757085"/>
    <col collapsed="false" hidden="false" max="20" min="20" style="0" width="4.1417004048583"/>
    <col collapsed="false" hidden="false" max="21" min="21" style="0" width="18.8542510121457"/>
    <col collapsed="false" hidden="false" max="22" min="22" style="0" width="2.71255060728745"/>
    <col collapsed="false" hidden="false" max="23" min="23" style="0" width="8"/>
    <col collapsed="false" hidden="false" max="24" min="24" style="0" width="3.42914979757085"/>
    <col collapsed="false" hidden="false" max="25" min="25" style="0" width="8.4251012145749"/>
    <col collapsed="false" hidden="false" max="26" min="26" style="0" width="3.42914979757085"/>
    <col collapsed="false" hidden="false" max="27" min="27" style="0" width="8"/>
    <col collapsed="false" hidden="false" max="28" min="28" style="0" width="3.42914979757085"/>
    <col collapsed="false" hidden="false" max="29" min="29" style="0" width="8"/>
    <col collapsed="false" hidden="false" max="30" min="30" style="0" width="3.42914979757085"/>
    <col collapsed="false" hidden="false" max="31" min="31" style="0" width="7.57085020242915"/>
    <col collapsed="false" hidden="false" max="32" min="32" style="0" width="3.42914979757085"/>
    <col collapsed="false" hidden="false" max="33" min="33" style="0" width="8"/>
    <col collapsed="false" hidden="false" max="34" min="34" style="0" width="3.42914979757085"/>
    <col collapsed="false" hidden="false" max="35" min="35" style="0" width="9.2834008097166"/>
    <col collapsed="false" hidden="false" max="36" min="36" style="0" width="3.71255060728745"/>
    <col collapsed="false" hidden="false" max="37" min="37" style="0" width="3.57085020242915"/>
    <col collapsed="false" hidden="false" max="38" min="38" style="6" width="3.57085020242915"/>
    <col collapsed="false" hidden="false" max="39" min="39" style="0" width="8.4251012145749"/>
    <col collapsed="false" hidden="false" max="40" min="40" style="0" width="6.42914979757085"/>
    <col collapsed="false" hidden="false" max="41" min="41" style="0" width="18.1376518218623"/>
    <col collapsed="false" hidden="false" max="1025" min="42" style="0" width="8.53441295546559"/>
  </cols>
  <sheetData>
    <row r="1" customFormat="false" ht="15" hidden="false" customHeight="false" outlineLevel="0" collapsed="false">
      <c r="A1" s="7"/>
      <c r="B1" s="3" t="s">
        <v>0</v>
      </c>
      <c r="C1" s="3"/>
      <c r="D1" s="3"/>
      <c r="E1" s="0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7"/>
      <c r="T1" s="7"/>
      <c r="U1" s="3" t="s">
        <v>0</v>
      </c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7"/>
      <c r="AL1" s="0"/>
    </row>
    <row r="2" customFormat="false" ht="15" hidden="false" customHeight="false" outlineLevel="0" collapsed="false">
      <c r="A2" s="7"/>
      <c r="B2" s="8" t="s">
        <v>1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0"/>
      <c r="R2" s="7"/>
      <c r="T2" s="7"/>
      <c r="U2" s="8" t="s">
        <v>1</v>
      </c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5"/>
      <c r="AK2" s="7"/>
      <c r="AL2" s="10"/>
    </row>
    <row r="3" s="2" customFormat="true" ht="15" hidden="false" customHeight="false" outlineLevel="0" collapsed="false">
      <c r="A3" s="7"/>
      <c r="B3" s="11" t="s">
        <v>2</v>
      </c>
      <c r="C3" s="12"/>
      <c r="D3" s="13"/>
      <c r="E3" s="14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5"/>
      <c r="R3" s="7"/>
      <c r="T3" s="7"/>
      <c r="U3" s="11" t="s">
        <v>2</v>
      </c>
      <c r="V3" s="12"/>
      <c r="W3" s="13"/>
      <c r="X3" s="14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5"/>
      <c r="AK3" s="7"/>
      <c r="AL3" s="10"/>
    </row>
    <row r="4" s="1" customFormat="true" ht="15" hidden="false" customHeight="false" outlineLevel="0" collapsed="false">
      <c r="A4" s="7"/>
      <c r="B4" s="16"/>
      <c r="C4" s="17" t="s">
        <v>3</v>
      </c>
      <c r="D4" s="16" t="s">
        <v>4</v>
      </c>
      <c r="E4" s="8" t="s">
        <v>3</v>
      </c>
      <c r="F4" s="16" t="s">
        <v>5</v>
      </c>
      <c r="G4" s="17" t="s">
        <v>3</v>
      </c>
      <c r="H4" s="16" t="s">
        <v>6</v>
      </c>
      <c r="I4" s="18" t="s">
        <v>3</v>
      </c>
      <c r="J4" s="16" t="s">
        <v>7</v>
      </c>
      <c r="K4" s="17" t="s">
        <v>3</v>
      </c>
      <c r="L4" s="16" t="s">
        <v>8</v>
      </c>
      <c r="M4" s="17" t="s">
        <v>3</v>
      </c>
      <c r="N4" s="16" t="s">
        <v>9</v>
      </c>
      <c r="O4" s="17" t="s">
        <v>3</v>
      </c>
      <c r="P4" s="16" t="s">
        <v>10</v>
      </c>
      <c r="Q4" s="19" t="s">
        <v>11</v>
      </c>
      <c r="R4" s="7"/>
      <c r="T4" s="7"/>
      <c r="U4" s="16"/>
      <c r="V4" s="17" t="s">
        <v>3</v>
      </c>
      <c r="W4" s="16" t="s">
        <v>4</v>
      </c>
      <c r="X4" s="8" t="s">
        <v>3</v>
      </c>
      <c r="Y4" s="16" t="s">
        <v>5</v>
      </c>
      <c r="Z4" s="17" t="s">
        <v>3</v>
      </c>
      <c r="AA4" s="16" t="s">
        <v>6</v>
      </c>
      <c r="AB4" s="18" t="s">
        <v>3</v>
      </c>
      <c r="AC4" s="16" t="s">
        <v>7</v>
      </c>
      <c r="AD4" s="17" t="s">
        <v>3</v>
      </c>
      <c r="AE4" s="16" t="s">
        <v>8</v>
      </c>
      <c r="AF4" s="17" t="s">
        <v>3</v>
      </c>
      <c r="AG4" s="16" t="s">
        <v>9</v>
      </c>
      <c r="AH4" s="17" t="s">
        <v>3</v>
      </c>
      <c r="AI4" s="16" t="s">
        <v>10</v>
      </c>
      <c r="AJ4" s="19" t="s">
        <v>11</v>
      </c>
      <c r="AK4" s="7"/>
      <c r="AL4" s="10"/>
    </row>
    <row r="5" customFormat="false" ht="15" hidden="false" customHeight="false" outlineLevel="0" collapsed="false">
      <c r="A5" s="7"/>
      <c r="B5" s="20" t="s">
        <v>12</v>
      </c>
      <c r="C5" s="17"/>
      <c r="D5" s="21"/>
      <c r="E5" s="14"/>
      <c r="F5" s="22"/>
      <c r="G5" s="23"/>
      <c r="H5" s="22"/>
      <c r="I5" s="24"/>
      <c r="J5" s="22"/>
      <c r="K5" s="23"/>
      <c r="L5" s="22"/>
      <c r="M5" s="23"/>
      <c r="N5" s="22"/>
      <c r="O5" s="23"/>
      <c r="P5" s="22"/>
      <c r="Q5" s="19"/>
      <c r="R5" s="7"/>
      <c r="T5" s="7"/>
      <c r="U5" s="20" t="s">
        <v>12</v>
      </c>
      <c r="V5" s="17"/>
      <c r="W5" s="21"/>
      <c r="X5" s="14"/>
      <c r="Y5" s="22"/>
      <c r="Z5" s="23"/>
      <c r="AA5" s="22"/>
      <c r="AB5" s="24"/>
      <c r="AC5" s="22"/>
      <c r="AD5" s="23"/>
      <c r="AE5" s="22"/>
      <c r="AF5" s="23"/>
      <c r="AG5" s="22"/>
      <c r="AH5" s="23"/>
      <c r="AI5" s="22"/>
      <c r="AJ5" s="19"/>
      <c r="AK5" s="7"/>
      <c r="AL5" s="10"/>
    </row>
    <row r="6" customFormat="false" ht="15" hidden="false" customHeight="false" outlineLevel="0" collapsed="false">
      <c r="A6" s="7"/>
      <c r="B6" s="1" t="s">
        <v>13</v>
      </c>
      <c r="C6" s="2" t="s">
        <v>3</v>
      </c>
      <c r="D6" s="25" t="s">
        <v>14</v>
      </c>
      <c r="E6" s="26" t="s">
        <v>3</v>
      </c>
      <c r="F6" s="27" t="s">
        <v>14</v>
      </c>
      <c r="G6" s="28" t="s">
        <v>3</v>
      </c>
      <c r="H6" s="27" t="n">
        <v>12</v>
      </c>
      <c r="I6" s="29" t="s">
        <v>3</v>
      </c>
      <c r="J6" s="27" t="s">
        <v>14</v>
      </c>
      <c r="K6" s="28" t="s">
        <v>3</v>
      </c>
      <c r="L6" s="27" t="s">
        <v>14</v>
      </c>
      <c r="M6" s="28" t="s">
        <v>3</v>
      </c>
      <c r="N6" s="30" t="n">
        <v>12</v>
      </c>
      <c r="O6" s="2" t="s">
        <v>3</v>
      </c>
      <c r="P6" s="31" t="n">
        <f aca="false">SUM(D6:N6)</f>
        <v>24</v>
      </c>
      <c r="Q6" s="19" t="s">
        <v>11</v>
      </c>
      <c r="R6" s="7"/>
      <c r="T6" s="7"/>
      <c r="U6" s="1" t="s">
        <v>13</v>
      </c>
      <c r="V6" s="2" t="s">
        <v>3</v>
      </c>
      <c r="W6" s="25" t="n">
        <v>5</v>
      </c>
      <c r="X6" s="26" t="s">
        <v>3</v>
      </c>
      <c r="Y6" s="27" t="s">
        <v>14</v>
      </c>
      <c r="Z6" s="28" t="s">
        <v>3</v>
      </c>
      <c r="AA6" s="27" t="s">
        <v>14</v>
      </c>
      <c r="AB6" s="29" t="s">
        <v>3</v>
      </c>
      <c r="AC6" s="27" t="n">
        <v>21</v>
      </c>
      <c r="AD6" s="28" t="s">
        <v>3</v>
      </c>
      <c r="AE6" s="27" t="s">
        <v>14</v>
      </c>
      <c r="AF6" s="28" t="s">
        <v>3</v>
      </c>
      <c r="AG6" s="30" t="s">
        <v>14</v>
      </c>
      <c r="AH6" s="2" t="s">
        <v>3</v>
      </c>
      <c r="AI6" s="31" t="n">
        <f aca="false">SUM(W6:AG6)</f>
        <v>26</v>
      </c>
      <c r="AJ6" s="19" t="s">
        <v>11</v>
      </c>
      <c r="AK6" s="7"/>
      <c r="AL6" s="10"/>
    </row>
    <row r="7" customFormat="false" ht="15" hidden="false" customHeight="false" outlineLevel="0" collapsed="false">
      <c r="A7" s="7"/>
      <c r="B7" s="1" t="s">
        <v>15</v>
      </c>
      <c r="C7" s="2" t="s">
        <v>3</v>
      </c>
      <c r="D7" s="32" t="s">
        <v>14</v>
      </c>
      <c r="E7" s="33" t="s">
        <v>3</v>
      </c>
      <c r="F7" s="34" t="n">
        <v>9</v>
      </c>
      <c r="G7" s="20" t="s">
        <v>3</v>
      </c>
      <c r="H7" s="34" t="n">
        <v>15</v>
      </c>
      <c r="I7" s="35" t="s">
        <v>3</v>
      </c>
      <c r="J7" s="34" t="s">
        <v>14</v>
      </c>
      <c r="K7" s="20" t="s">
        <v>3</v>
      </c>
      <c r="L7" s="34" t="s">
        <v>14</v>
      </c>
      <c r="M7" s="20" t="s">
        <v>3</v>
      </c>
      <c r="N7" s="36" t="s">
        <v>14</v>
      </c>
      <c r="O7" s="2" t="s">
        <v>3</v>
      </c>
      <c r="P7" s="31" t="n">
        <f aca="false">SUM(D7:N7)</f>
        <v>24</v>
      </c>
      <c r="Q7" s="19" t="s">
        <v>11</v>
      </c>
      <c r="R7" s="7"/>
      <c r="T7" s="7"/>
      <c r="U7" s="1" t="s">
        <v>15</v>
      </c>
      <c r="V7" s="2" t="s">
        <v>3</v>
      </c>
      <c r="W7" s="32" t="n">
        <v>5</v>
      </c>
      <c r="X7" s="33" t="s">
        <v>3</v>
      </c>
      <c r="Y7" s="34" t="s">
        <v>14</v>
      </c>
      <c r="Z7" s="20" t="s">
        <v>3</v>
      </c>
      <c r="AA7" s="34" t="s">
        <v>14</v>
      </c>
      <c r="AB7" s="35" t="s">
        <v>3</v>
      </c>
      <c r="AC7" s="34" t="n">
        <v>30</v>
      </c>
      <c r="AD7" s="20" t="s">
        <v>3</v>
      </c>
      <c r="AE7" s="34" t="s">
        <v>14</v>
      </c>
      <c r="AF7" s="20" t="s">
        <v>3</v>
      </c>
      <c r="AG7" s="36" t="s">
        <v>14</v>
      </c>
      <c r="AH7" s="2" t="s">
        <v>3</v>
      </c>
      <c r="AI7" s="31" t="n">
        <f aca="false">SUM(W7:AG7)</f>
        <v>35</v>
      </c>
      <c r="AJ7" s="19" t="s">
        <v>11</v>
      </c>
      <c r="AK7" s="7"/>
      <c r="AL7" s="10"/>
    </row>
    <row r="8" customFormat="false" ht="15" hidden="false" customHeight="false" outlineLevel="0" collapsed="false">
      <c r="A8" s="7"/>
      <c r="B8" s="1" t="s">
        <v>16</v>
      </c>
      <c r="C8" s="2" t="s">
        <v>3</v>
      </c>
      <c r="D8" s="32" t="s">
        <v>14</v>
      </c>
      <c r="E8" s="33" t="s">
        <v>3</v>
      </c>
      <c r="F8" s="34" t="s">
        <v>14</v>
      </c>
      <c r="G8" s="20" t="s">
        <v>3</v>
      </c>
      <c r="H8" s="34" t="n">
        <v>12</v>
      </c>
      <c r="I8" s="35" t="s">
        <v>3</v>
      </c>
      <c r="J8" s="34" t="s">
        <v>14</v>
      </c>
      <c r="K8" s="20" t="s">
        <v>3</v>
      </c>
      <c r="L8" s="34" t="s">
        <v>14</v>
      </c>
      <c r="M8" s="20" t="s">
        <v>3</v>
      </c>
      <c r="N8" s="36" t="n">
        <v>12</v>
      </c>
      <c r="O8" s="2" t="s">
        <v>3</v>
      </c>
      <c r="P8" s="31" t="n">
        <f aca="false">SUM(D8:N8)</f>
        <v>24</v>
      </c>
      <c r="Q8" s="19" t="s">
        <v>11</v>
      </c>
      <c r="R8" s="7"/>
      <c r="T8" s="7"/>
      <c r="U8" s="1" t="s">
        <v>16</v>
      </c>
      <c r="V8" s="2" t="s">
        <v>3</v>
      </c>
      <c r="W8" s="32" t="s">
        <v>14</v>
      </c>
      <c r="X8" s="33" t="s">
        <v>3</v>
      </c>
      <c r="Y8" s="34" t="s">
        <v>14</v>
      </c>
      <c r="Z8" s="20" t="s">
        <v>3</v>
      </c>
      <c r="AA8" s="34" t="s">
        <v>14</v>
      </c>
      <c r="AB8" s="35" t="s">
        <v>3</v>
      </c>
      <c r="AC8" s="34" t="n">
        <v>10</v>
      </c>
      <c r="AD8" s="20" t="s">
        <v>3</v>
      </c>
      <c r="AE8" s="34" t="s">
        <v>14</v>
      </c>
      <c r="AF8" s="20" t="s">
        <v>3</v>
      </c>
      <c r="AG8" s="36" t="n">
        <v>16</v>
      </c>
      <c r="AH8" s="2" t="s">
        <v>3</v>
      </c>
      <c r="AI8" s="31" t="n">
        <f aca="false">SUM(W8:AG8)</f>
        <v>26</v>
      </c>
      <c r="AJ8" s="19" t="s">
        <v>11</v>
      </c>
      <c r="AK8" s="7"/>
      <c r="AL8" s="10"/>
    </row>
    <row r="9" customFormat="false" ht="15" hidden="false" customHeight="false" outlineLevel="0" collapsed="false">
      <c r="A9" s="7"/>
      <c r="B9" s="1" t="s">
        <v>17</v>
      </c>
      <c r="C9" s="2" t="s">
        <v>3</v>
      </c>
      <c r="D9" s="32" t="n">
        <v>14</v>
      </c>
      <c r="E9" s="33" t="s">
        <v>3</v>
      </c>
      <c r="F9" s="34" t="s">
        <v>14</v>
      </c>
      <c r="G9" s="20" t="s">
        <v>3</v>
      </c>
      <c r="H9" s="34" t="n">
        <v>10</v>
      </c>
      <c r="I9" s="35" t="s">
        <v>3</v>
      </c>
      <c r="J9" s="34" t="s">
        <v>14</v>
      </c>
      <c r="K9" s="20" t="s">
        <v>3</v>
      </c>
      <c r="L9" s="34" t="s">
        <v>14</v>
      </c>
      <c r="M9" s="20" t="s">
        <v>3</v>
      </c>
      <c r="N9" s="36" t="s">
        <v>14</v>
      </c>
      <c r="O9" s="2" t="s">
        <v>3</v>
      </c>
      <c r="P9" s="31" t="n">
        <f aca="false">SUM(D9:N9)</f>
        <v>24</v>
      </c>
      <c r="Q9" s="19" t="s">
        <v>11</v>
      </c>
      <c r="R9" s="7"/>
      <c r="T9" s="7"/>
      <c r="U9" s="1" t="s">
        <v>17</v>
      </c>
      <c r="V9" s="2" t="s">
        <v>3</v>
      </c>
      <c r="W9" s="32"/>
      <c r="X9" s="33" t="s">
        <v>3</v>
      </c>
      <c r="Y9" s="34" t="s">
        <v>14</v>
      </c>
      <c r="Z9" s="20" t="s">
        <v>3</v>
      </c>
      <c r="AA9" s="34" t="s">
        <v>14</v>
      </c>
      <c r="AB9" s="35" t="s">
        <v>3</v>
      </c>
      <c r="AC9" s="34" t="n">
        <v>10</v>
      </c>
      <c r="AD9" s="20" t="s">
        <v>3</v>
      </c>
      <c r="AE9" s="34" t="s">
        <v>14</v>
      </c>
      <c r="AF9" s="20" t="s">
        <v>3</v>
      </c>
      <c r="AG9" s="36" t="n">
        <v>16</v>
      </c>
      <c r="AH9" s="2" t="s">
        <v>3</v>
      </c>
      <c r="AI9" s="31" t="n">
        <f aca="false">SUM(W9:AG9)</f>
        <v>26</v>
      </c>
      <c r="AJ9" s="19" t="s">
        <v>11</v>
      </c>
      <c r="AK9" s="7"/>
      <c r="AL9" s="10"/>
    </row>
    <row r="10" customFormat="false" ht="15" hidden="false" customHeight="false" outlineLevel="0" collapsed="false">
      <c r="A10" s="7"/>
      <c r="B10" s="1" t="s">
        <v>18</v>
      </c>
      <c r="C10" s="2" t="s">
        <v>3</v>
      </c>
      <c r="D10" s="32" t="s">
        <v>14</v>
      </c>
      <c r="E10" s="33" t="s">
        <v>3</v>
      </c>
      <c r="F10" s="34" t="s">
        <v>14</v>
      </c>
      <c r="G10" s="20" t="s">
        <v>3</v>
      </c>
      <c r="H10" s="34" t="n">
        <v>12</v>
      </c>
      <c r="I10" s="35" t="s">
        <v>3</v>
      </c>
      <c r="J10" s="34" t="s">
        <v>14</v>
      </c>
      <c r="K10" s="20" t="s">
        <v>3</v>
      </c>
      <c r="L10" s="34" t="s">
        <v>14</v>
      </c>
      <c r="M10" s="20" t="s">
        <v>3</v>
      </c>
      <c r="N10" s="36" t="n">
        <v>12</v>
      </c>
      <c r="O10" s="2" t="s">
        <v>3</v>
      </c>
      <c r="P10" s="31" t="n">
        <f aca="false">SUM(D10:N10)</f>
        <v>24</v>
      </c>
      <c r="Q10" s="19" t="s">
        <v>11</v>
      </c>
      <c r="R10" s="7"/>
      <c r="T10" s="7"/>
      <c r="U10" s="1" t="s">
        <v>18</v>
      </c>
      <c r="V10" s="2" t="s">
        <v>3</v>
      </c>
      <c r="W10" s="32" t="s">
        <v>14</v>
      </c>
      <c r="X10" s="33" t="s">
        <v>3</v>
      </c>
      <c r="Y10" s="34" t="n">
        <v>5</v>
      </c>
      <c r="Z10" s="20" t="s">
        <v>3</v>
      </c>
      <c r="AA10" s="34" t="n">
        <v>5</v>
      </c>
      <c r="AB10" s="35" t="s">
        <v>3</v>
      </c>
      <c r="AC10" s="34" t="n">
        <v>16</v>
      </c>
      <c r="AD10" s="20" t="s">
        <v>3</v>
      </c>
      <c r="AE10" s="34" t="s">
        <v>14</v>
      </c>
      <c r="AF10" s="20" t="s">
        <v>3</v>
      </c>
      <c r="AG10" s="36" t="s">
        <v>14</v>
      </c>
      <c r="AH10" s="2" t="s">
        <v>3</v>
      </c>
      <c r="AI10" s="31" t="n">
        <f aca="false">SUM(W10:AG10)</f>
        <v>26</v>
      </c>
      <c r="AJ10" s="19" t="s">
        <v>11</v>
      </c>
      <c r="AK10" s="7"/>
      <c r="AL10" s="10"/>
    </row>
    <row r="11" customFormat="false" ht="15" hidden="false" customHeight="false" outlineLevel="0" collapsed="false">
      <c r="A11" s="7"/>
      <c r="B11" s="1" t="s">
        <v>19</v>
      </c>
      <c r="C11" s="2" t="s">
        <v>3</v>
      </c>
      <c r="D11" s="32" t="n">
        <v>7</v>
      </c>
      <c r="E11" s="33" t="s">
        <v>3</v>
      </c>
      <c r="F11" s="34" t="s">
        <v>14</v>
      </c>
      <c r="G11" s="20" t="s">
        <v>3</v>
      </c>
      <c r="H11" s="34" t="n">
        <v>17</v>
      </c>
      <c r="I11" s="35" t="s">
        <v>3</v>
      </c>
      <c r="J11" s="34" t="s">
        <v>14</v>
      </c>
      <c r="K11" s="20" t="s">
        <v>3</v>
      </c>
      <c r="L11" s="34" t="s">
        <v>14</v>
      </c>
      <c r="M11" s="20" t="s">
        <v>3</v>
      </c>
      <c r="N11" s="36" t="s">
        <v>14</v>
      </c>
      <c r="O11" s="2" t="s">
        <v>3</v>
      </c>
      <c r="P11" s="31" t="n">
        <f aca="false">SUM(D11:N11)</f>
        <v>24</v>
      </c>
      <c r="Q11" s="19" t="s">
        <v>11</v>
      </c>
      <c r="R11" s="7"/>
      <c r="T11" s="7"/>
      <c r="U11" s="1" t="s">
        <v>19</v>
      </c>
      <c r="V11" s="2" t="s">
        <v>3</v>
      </c>
      <c r="W11" s="32" t="s">
        <v>14</v>
      </c>
      <c r="X11" s="33" t="s">
        <v>3</v>
      </c>
      <c r="Y11" s="34" t="n">
        <v>4</v>
      </c>
      <c r="Z11" s="20" t="s">
        <v>3</v>
      </c>
      <c r="AA11" s="34" t="n">
        <v>5</v>
      </c>
      <c r="AB11" s="35" t="s">
        <v>3</v>
      </c>
      <c r="AC11" s="34" t="n">
        <v>17</v>
      </c>
      <c r="AD11" s="20" t="s">
        <v>3</v>
      </c>
      <c r="AE11" s="34" t="s">
        <v>14</v>
      </c>
      <c r="AF11" s="20" t="s">
        <v>3</v>
      </c>
      <c r="AG11" s="36" t="s">
        <v>14</v>
      </c>
      <c r="AH11" s="2" t="s">
        <v>3</v>
      </c>
      <c r="AI11" s="31" t="n">
        <f aca="false">SUM(W11:AG11)</f>
        <v>26</v>
      </c>
      <c r="AJ11" s="19" t="s">
        <v>11</v>
      </c>
      <c r="AK11" s="7"/>
      <c r="AL11" s="10"/>
    </row>
    <row r="12" customFormat="false" ht="15" hidden="false" customHeight="false" outlineLevel="0" collapsed="false">
      <c r="A12" s="7"/>
      <c r="B12" s="1" t="s">
        <v>20</v>
      </c>
      <c r="C12" s="2" t="s">
        <v>3</v>
      </c>
      <c r="D12" s="37" t="s">
        <v>14</v>
      </c>
      <c r="E12" s="38" t="s">
        <v>3</v>
      </c>
      <c r="F12" s="39" t="n">
        <v>10</v>
      </c>
      <c r="G12" s="40" t="s">
        <v>3</v>
      </c>
      <c r="H12" s="39" t="n">
        <v>14</v>
      </c>
      <c r="I12" s="41" t="s">
        <v>3</v>
      </c>
      <c r="J12" s="39" t="s">
        <v>14</v>
      </c>
      <c r="K12" s="40" t="s">
        <v>3</v>
      </c>
      <c r="L12" s="39" t="s">
        <v>14</v>
      </c>
      <c r="M12" s="40" t="s">
        <v>3</v>
      </c>
      <c r="N12" s="42" t="s">
        <v>14</v>
      </c>
      <c r="O12" s="2" t="s">
        <v>3</v>
      </c>
      <c r="P12" s="31" t="n">
        <f aca="false">SUM(D12:N12)</f>
        <v>24</v>
      </c>
      <c r="Q12" s="19" t="s">
        <v>11</v>
      </c>
      <c r="R12" s="7"/>
      <c r="T12" s="7"/>
      <c r="U12" s="1" t="s">
        <v>20</v>
      </c>
      <c r="V12" s="2" t="s">
        <v>3</v>
      </c>
      <c r="W12" s="37" t="s">
        <v>14</v>
      </c>
      <c r="X12" s="38" t="s">
        <v>3</v>
      </c>
      <c r="Y12" s="39" t="s">
        <v>14</v>
      </c>
      <c r="Z12" s="40" t="s">
        <v>3</v>
      </c>
      <c r="AA12" s="39" t="s">
        <v>14</v>
      </c>
      <c r="AB12" s="41" t="s">
        <v>3</v>
      </c>
      <c r="AC12" s="39" t="n">
        <v>10</v>
      </c>
      <c r="AD12" s="40" t="s">
        <v>3</v>
      </c>
      <c r="AE12" s="39" t="s">
        <v>14</v>
      </c>
      <c r="AF12" s="40" t="s">
        <v>3</v>
      </c>
      <c r="AG12" s="42" t="n">
        <v>16</v>
      </c>
      <c r="AH12" s="2" t="s">
        <v>3</v>
      </c>
      <c r="AI12" s="31" t="n">
        <f aca="false">SUM(W12:AG12)</f>
        <v>26</v>
      </c>
      <c r="AJ12" s="19" t="s">
        <v>11</v>
      </c>
      <c r="AK12" s="7"/>
      <c r="AL12" s="10"/>
    </row>
    <row r="13" customFormat="false" ht="15" hidden="false" customHeight="false" outlineLevel="0" collapsed="false">
      <c r="A13" s="7"/>
      <c r="B13" s="43" t="s">
        <v>12</v>
      </c>
      <c r="C13" s="0"/>
      <c r="D13" s="44"/>
      <c r="E13" s="45"/>
      <c r="F13" s="46"/>
      <c r="G13" s="21"/>
      <c r="H13" s="46"/>
      <c r="I13" s="47"/>
      <c r="J13" s="46"/>
      <c r="K13" s="21"/>
      <c r="L13" s="46"/>
      <c r="M13" s="21"/>
      <c r="N13" s="46"/>
      <c r="O13" s="13"/>
      <c r="P13" s="48"/>
      <c r="Q13" s="19"/>
      <c r="R13" s="7"/>
      <c r="T13" s="7"/>
      <c r="U13" s="43" t="s">
        <v>12</v>
      </c>
      <c r="V13" s="2"/>
      <c r="W13" s="44"/>
      <c r="X13" s="45"/>
      <c r="Y13" s="46"/>
      <c r="Z13" s="21"/>
      <c r="AA13" s="46"/>
      <c r="AB13" s="47"/>
      <c r="AC13" s="46"/>
      <c r="AD13" s="21"/>
      <c r="AE13" s="46"/>
      <c r="AF13" s="21"/>
      <c r="AG13" s="46"/>
      <c r="AH13" s="13"/>
      <c r="AI13" s="48"/>
      <c r="AJ13" s="19"/>
      <c r="AK13" s="7"/>
      <c r="AL13" s="10"/>
    </row>
    <row r="14" customFormat="false" ht="15" hidden="false" customHeight="false" outlineLevel="0" collapsed="false">
      <c r="A14" s="7"/>
      <c r="B14" s="1" t="s">
        <v>21</v>
      </c>
      <c r="C14" s="2" t="s">
        <v>3</v>
      </c>
      <c r="D14" s="31" t="n">
        <f aca="false">SUM(D6:D12)</f>
        <v>21</v>
      </c>
      <c r="E14" s="3" t="s">
        <v>3</v>
      </c>
      <c r="F14" s="31" t="n">
        <f aca="false">SUM(F6:F12)</f>
        <v>19</v>
      </c>
      <c r="G14" s="2" t="s">
        <v>3</v>
      </c>
      <c r="H14" s="31" t="n">
        <f aca="false">SUM(H6:H12)</f>
        <v>92</v>
      </c>
      <c r="I14" s="4" t="s">
        <v>3</v>
      </c>
      <c r="J14" s="31" t="n">
        <f aca="false">SUM(J6:J12)</f>
        <v>0</v>
      </c>
      <c r="K14" s="2" t="s">
        <v>3</v>
      </c>
      <c r="L14" s="31" t="n">
        <f aca="false">SUM(L6:L12)</f>
        <v>0</v>
      </c>
      <c r="M14" s="2" t="s">
        <v>3</v>
      </c>
      <c r="N14" s="31" t="n">
        <f aca="false">SUM(N6:N12)</f>
        <v>36</v>
      </c>
      <c r="O14" s="2" t="s">
        <v>3</v>
      </c>
      <c r="P14" s="31" t="n">
        <f aca="false">SUM(P6:P12)</f>
        <v>168</v>
      </c>
      <c r="Q14" s="19" t="s">
        <v>11</v>
      </c>
      <c r="R14" s="7"/>
      <c r="T14" s="7"/>
      <c r="U14" s="1" t="s">
        <v>21</v>
      </c>
      <c r="V14" s="2" t="s">
        <v>3</v>
      </c>
      <c r="W14" s="31" t="n">
        <f aca="false">SUM(W6:W12)</f>
        <v>10</v>
      </c>
      <c r="X14" s="3" t="s">
        <v>3</v>
      </c>
      <c r="Y14" s="31" t="n">
        <f aca="false">SUM(Y6:Y12)</f>
        <v>9</v>
      </c>
      <c r="Z14" s="2" t="s">
        <v>3</v>
      </c>
      <c r="AA14" s="31" t="n">
        <f aca="false">SUM(AA6:AA12)</f>
        <v>10</v>
      </c>
      <c r="AB14" s="4" t="s">
        <v>3</v>
      </c>
      <c r="AC14" s="31" t="n">
        <f aca="false">SUM(AC6:AC12)</f>
        <v>114</v>
      </c>
      <c r="AD14" s="2" t="s">
        <v>3</v>
      </c>
      <c r="AE14" s="31" t="n">
        <f aca="false">SUM(AE6:AE12)</f>
        <v>0</v>
      </c>
      <c r="AF14" s="2" t="s">
        <v>3</v>
      </c>
      <c r="AG14" s="31" t="n">
        <f aca="false">SUM(AG6:AG12)</f>
        <v>48</v>
      </c>
      <c r="AH14" s="2" t="s">
        <v>3</v>
      </c>
      <c r="AI14" s="31" t="n">
        <f aca="false">SUM(AI6:AI12)</f>
        <v>191</v>
      </c>
      <c r="AJ14" s="19" t="s">
        <v>11</v>
      </c>
      <c r="AK14" s="7"/>
      <c r="AL14" s="10"/>
    </row>
    <row r="15" customFormat="false" ht="15" hidden="false" customHeight="false" outlineLevel="0" collapsed="false">
      <c r="A15" s="7"/>
      <c r="B15" s="1" t="s">
        <v>22</v>
      </c>
      <c r="C15" s="2" t="s">
        <v>3</v>
      </c>
      <c r="D15" s="31" t="n">
        <v>0</v>
      </c>
      <c r="E15" s="3" t="s">
        <v>3</v>
      </c>
      <c r="F15" s="31" t="n">
        <v>0</v>
      </c>
      <c r="G15" s="2" t="s">
        <v>3</v>
      </c>
      <c r="H15" s="31" t="n">
        <v>0</v>
      </c>
      <c r="I15" s="4" t="s">
        <v>3</v>
      </c>
      <c r="J15" s="31" t="n">
        <f aca="false">J14</f>
        <v>0</v>
      </c>
      <c r="K15" s="2" t="s">
        <v>3</v>
      </c>
      <c r="L15" s="31" t="n">
        <f aca="false">L14</f>
        <v>0</v>
      </c>
      <c r="M15" s="2" t="s">
        <v>3</v>
      </c>
      <c r="N15" s="31" t="n">
        <v>0</v>
      </c>
      <c r="O15" s="2" t="s">
        <v>3</v>
      </c>
      <c r="P15" s="31" t="n">
        <f aca="false">SUM(D15:N15)</f>
        <v>0</v>
      </c>
      <c r="Q15" s="19" t="s">
        <v>11</v>
      </c>
      <c r="R15" s="7"/>
      <c r="T15" s="7"/>
      <c r="U15" s="1" t="s">
        <v>22</v>
      </c>
      <c r="V15" s="2" t="s">
        <v>3</v>
      </c>
      <c r="W15" s="31" t="n">
        <f aca="false">W14</f>
        <v>10</v>
      </c>
      <c r="X15" s="3" t="s">
        <v>3</v>
      </c>
      <c r="Y15" s="31" t="n">
        <f aca="false">Y14</f>
        <v>9</v>
      </c>
      <c r="Z15" s="2" t="s">
        <v>3</v>
      </c>
      <c r="AA15" s="31" t="n">
        <f aca="false">AA14</f>
        <v>10</v>
      </c>
      <c r="AB15" s="4" t="s">
        <v>3</v>
      </c>
      <c r="AC15" s="31" t="n">
        <f aca="false">AC14</f>
        <v>114</v>
      </c>
      <c r="AD15" s="2" t="s">
        <v>3</v>
      </c>
      <c r="AE15" s="31" t="n">
        <f aca="false">AE14</f>
        <v>0</v>
      </c>
      <c r="AF15" s="2" t="s">
        <v>3</v>
      </c>
      <c r="AG15" s="31" t="n">
        <f aca="false">AG14</f>
        <v>48</v>
      </c>
      <c r="AH15" s="2" t="s">
        <v>3</v>
      </c>
      <c r="AI15" s="31" t="n">
        <f aca="false">SUM(W15:AG15)</f>
        <v>191</v>
      </c>
      <c r="AJ15" s="19" t="s">
        <v>11</v>
      </c>
      <c r="AK15" s="7"/>
      <c r="AL15" s="10"/>
    </row>
    <row r="16" customFormat="false" ht="15" hidden="false" customHeight="false" outlineLevel="0" collapsed="false">
      <c r="A16" s="7"/>
      <c r="B16" s="1" t="s">
        <v>23</v>
      </c>
      <c r="C16" s="2" t="s">
        <v>3</v>
      </c>
      <c r="D16" s="49" t="n">
        <v>30</v>
      </c>
      <c r="E16" s="50" t="s">
        <v>3</v>
      </c>
      <c r="F16" s="49" t="n">
        <v>20</v>
      </c>
      <c r="G16" s="51" t="s">
        <v>3</v>
      </c>
      <c r="H16" s="49" t="n">
        <v>25</v>
      </c>
      <c r="I16" s="4" t="s">
        <v>3</v>
      </c>
      <c r="J16" s="49" t="n">
        <v>22</v>
      </c>
      <c r="K16" s="51" t="s">
        <v>3</v>
      </c>
      <c r="L16" s="52" t="n">
        <v>15</v>
      </c>
      <c r="M16" s="51" t="s">
        <v>3</v>
      </c>
      <c r="N16" s="49" t="n">
        <v>15</v>
      </c>
      <c r="O16" s="53" t="s">
        <v>3</v>
      </c>
      <c r="P16" s="54"/>
      <c r="Q16" s="19" t="s">
        <v>11</v>
      </c>
      <c r="R16" s="7"/>
      <c r="T16" s="7"/>
      <c r="U16" s="1" t="s">
        <v>23</v>
      </c>
      <c r="V16" s="2" t="s">
        <v>3</v>
      </c>
      <c r="W16" s="49" t="n">
        <v>30</v>
      </c>
      <c r="X16" s="50" t="s">
        <v>3</v>
      </c>
      <c r="Y16" s="49" t="n">
        <v>20</v>
      </c>
      <c r="Z16" s="51" t="s">
        <v>3</v>
      </c>
      <c r="AA16" s="49" t="n">
        <v>25</v>
      </c>
      <c r="AB16" s="4" t="s">
        <v>3</v>
      </c>
      <c r="AC16" s="49" t="n">
        <v>22</v>
      </c>
      <c r="AD16" s="51" t="s">
        <v>3</v>
      </c>
      <c r="AE16" s="52" t="n">
        <v>15</v>
      </c>
      <c r="AF16" s="51" t="s">
        <v>3</v>
      </c>
      <c r="AG16" s="49" t="n">
        <v>15</v>
      </c>
      <c r="AH16" s="53" t="s">
        <v>3</v>
      </c>
      <c r="AI16" s="54"/>
      <c r="AJ16" s="19" t="s">
        <v>11</v>
      </c>
      <c r="AK16" s="7"/>
      <c r="AL16" s="10"/>
    </row>
    <row r="17" customFormat="false" ht="15" hidden="false" customHeight="false" outlineLevel="0" collapsed="false">
      <c r="A17" s="7"/>
      <c r="B17" s="1" t="s">
        <v>24</v>
      </c>
      <c r="C17" s="2" t="s">
        <v>3</v>
      </c>
      <c r="D17" s="55" t="n">
        <f aca="false">D15*D16</f>
        <v>0</v>
      </c>
      <c r="E17" s="50" t="s">
        <v>3</v>
      </c>
      <c r="F17" s="55" t="n">
        <f aca="false">F15*F16</f>
        <v>0</v>
      </c>
      <c r="G17" s="53" t="s">
        <v>3</v>
      </c>
      <c r="H17" s="55" t="n">
        <f aca="false">H15*H16</f>
        <v>0</v>
      </c>
      <c r="I17" s="56" t="s">
        <v>3</v>
      </c>
      <c r="J17" s="55" t="n">
        <f aca="false">J15*J16</f>
        <v>0</v>
      </c>
      <c r="K17" s="53" t="s">
        <v>3</v>
      </c>
      <c r="L17" s="55" t="n">
        <f aca="false">L15*L16</f>
        <v>0</v>
      </c>
      <c r="M17" s="53" t="s">
        <v>3</v>
      </c>
      <c r="N17" s="55" t="n">
        <f aca="false">N15*N16</f>
        <v>0</v>
      </c>
      <c r="O17" s="53" t="s">
        <v>3</v>
      </c>
      <c r="P17" s="55" t="n">
        <f aca="false">SUM(D17:N17)</f>
        <v>0</v>
      </c>
      <c r="Q17" s="19" t="s">
        <v>11</v>
      </c>
      <c r="R17" s="7"/>
      <c r="T17" s="7"/>
      <c r="U17" s="1" t="s">
        <v>24</v>
      </c>
      <c r="V17" s="2" t="s">
        <v>3</v>
      </c>
      <c r="W17" s="55" t="n">
        <f aca="false">W15*W16</f>
        <v>300</v>
      </c>
      <c r="X17" s="50" t="s">
        <v>3</v>
      </c>
      <c r="Y17" s="55" t="n">
        <f aca="false">Y15*Y16</f>
        <v>180</v>
      </c>
      <c r="Z17" s="53" t="s">
        <v>3</v>
      </c>
      <c r="AA17" s="55" t="n">
        <f aca="false">AA15*AA16</f>
        <v>250</v>
      </c>
      <c r="AB17" s="56" t="s">
        <v>3</v>
      </c>
      <c r="AC17" s="55" t="n">
        <f aca="false">AC15*AC16</f>
        <v>2508</v>
      </c>
      <c r="AD17" s="53" t="s">
        <v>3</v>
      </c>
      <c r="AE17" s="55" t="n">
        <f aca="false">AE15*AE16</f>
        <v>0</v>
      </c>
      <c r="AF17" s="53" t="s">
        <v>3</v>
      </c>
      <c r="AG17" s="55" t="n">
        <f aca="false">AG15*AG16</f>
        <v>720</v>
      </c>
      <c r="AH17" s="53" t="s">
        <v>3</v>
      </c>
      <c r="AI17" s="55" t="n">
        <f aca="false">SUM(W17:AG17)</f>
        <v>3958</v>
      </c>
      <c r="AJ17" s="19" t="s">
        <v>11</v>
      </c>
      <c r="AK17" s="7"/>
      <c r="AL17" s="10"/>
    </row>
    <row r="18" customFormat="false" ht="15" hidden="false" customHeight="false" outlineLevel="0" collapsed="false">
      <c r="A18" s="7"/>
      <c r="B18" s="2" t="s">
        <v>25</v>
      </c>
      <c r="C18" s="0"/>
      <c r="D18" s="13"/>
      <c r="E18" s="57"/>
      <c r="F18" s="58"/>
      <c r="G18" s="13"/>
      <c r="H18" s="58"/>
      <c r="I18" s="59"/>
      <c r="J18" s="58"/>
      <c r="K18" s="13"/>
      <c r="L18" s="58"/>
      <c r="M18" s="13"/>
      <c r="N18" s="58"/>
      <c r="O18" s="13"/>
      <c r="P18" s="58"/>
      <c r="Q18" s="0"/>
      <c r="R18" s="7"/>
      <c r="T18" s="7"/>
      <c r="U18" s="2" t="s">
        <v>25</v>
      </c>
      <c r="V18" s="2"/>
      <c r="W18" s="13"/>
      <c r="X18" s="57"/>
      <c r="Y18" s="58"/>
      <c r="Z18" s="13"/>
      <c r="AA18" s="58"/>
      <c r="AB18" s="59"/>
      <c r="AC18" s="58"/>
      <c r="AD18" s="13"/>
      <c r="AE18" s="58"/>
      <c r="AF18" s="13"/>
      <c r="AG18" s="58"/>
      <c r="AH18" s="13"/>
      <c r="AI18" s="58"/>
      <c r="AJ18" s="5"/>
      <c r="AK18" s="7"/>
      <c r="AL18" s="10"/>
    </row>
    <row r="19" customFormat="false" ht="15" hidden="false" customHeight="false" outlineLevel="0" collapsed="false">
      <c r="A19" s="7"/>
      <c r="B19" s="60" t="s">
        <v>26</v>
      </c>
      <c r="C19" s="0"/>
      <c r="E19" s="0"/>
      <c r="G19" s="0"/>
      <c r="I19" s="0"/>
      <c r="K19" s="0"/>
      <c r="M19" s="0"/>
      <c r="O19" s="0"/>
      <c r="Q19" s="0"/>
      <c r="R19" s="7"/>
      <c r="T19" s="7"/>
      <c r="U19" s="60" t="s">
        <v>26</v>
      </c>
      <c r="V19" s="2"/>
      <c r="X19" s="3"/>
      <c r="Z19" s="2"/>
      <c r="AB19" s="4"/>
      <c r="AD19" s="2"/>
      <c r="AF19" s="2"/>
      <c r="AH19" s="2"/>
      <c r="AJ19" s="5"/>
      <c r="AK19" s="7"/>
      <c r="AL19" s="10"/>
    </row>
    <row r="20" customFormat="false" ht="21" hidden="false" customHeight="false" outlineLevel="0" collapsed="false">
      <c r="A20" s="7"/>
      <c r="B20" s="61" t="s">
        <v>6</v>
      </c>
      <c r="C20" s="0"/>
      <c r="E20" s="0"/>
      <c r="G20" s="0"/>
      <c r="I20" s="0"/>
      <c r="K20" s="0"/>
      <c r="M20" s="0"/>
      <c r="O20" s="0"/>
      <c r="Q20" s="0"/>
      <c r="R20" s="7"/>
      <c r="T20" s="7"/>
      <c r="U20" s="61" t="s">
        <v>27</v>
      </c>
      <c r="V20" s="2"/>
      <c r="X20" s="3"/>
      <c r="Z20" s="2"/>
      <c r="AB20" s="4"/>
      <c r="AD20" s="2"/>
      <c r="AF20" s="2"/>
      <c r="AH20" s="2"/>
      <c r="AJ20" s="5"/>
      <c r="AK20" s="7"/>
      <c r="AL20" s="10"/>
    </row>
    <row r="21" customFormat="false" ht="15" hidden="false" customHeight="false" outlineLevel="0" collapsed="false">
      <c r="A21" s="7"/>
      <c r="B21" s="2" t="s">
        <v>28</v>
      </c>
      <c r="C21" s="0"/>
      <c r="D21" s="2" t="str">
        <f aca="false">B20</f>
        <v>An</v>
      </c>
      <c r="E21" s="0"/>
      <c r="F21" s="2" t="s">
        <v>29</v>
      </c>
      <c r="G21" s="0"/>
      <c r="H21" s="62" t="s">
        <v>30</v>
      </c>
      <c r="I21" s="62"/>
      <c r="J21" s="62"/>
      <c r="K21" s="62"/>
      <c r="L21" s="62"/>
      <c r="M21" s="62"/>
      <c r="N21" s="62"/>
      <c r="O21" s="63"/>
      <c r="P21" s="64" t="s">
        <v>31</v>
      </c>
      <c r="Q21" s="0"/>
      <c r="R21" s="7"/>
      <c r="T21" s="7"/>
      <c r="U21" s="2" t="s">
        <v>28</v>
      </c>
      <c r="V21" s="2"/>
      <c r="W21" s="2" t="str">
        <f aca="false">U20</f>
        <v>Pl</v>
      </c>
      <c r="X21" s="3"/>
      <c r="Y21" s="2" t="s">
        <v>29</v>
      </c>
      <c r="Z21" s="2"/>
      <c r="AA21" s="62" t="s">
        <v>30</v>
      </c>
      <c r="AB21" s="62"/>
      <c r="AC21" s="62"/>
      <c r="AD21" s="62"/>
      <c r="AE21" s="62"/>
      <c r="AF21" s="62"/>
      <c r="AG21" s="62"/>
      <c r="AH21" s="63"/>
      <c r="AI21" s="64" t="s">
        <v>32</v>
      </c>
      <c r="AJ21" s="5"/>
      <c r="AK21" s="7"/>
      <c r="AL21" s="10"/>
    </row>
    <row r="22" customFormat="false" ht="15" hidden="false" customHeight="false" outlineLevel="0" collapsed="false">
      <c r="A22" s="7"/>
      <c r="B22" s="2"/>
      <c r="C22" s="60"/>
      <c r="D22" s="3" t="s">
        <v>33</v>
      </c>
      <c r="E22" s="2"/>
      <c r="F22" s="2"/>
      <c r="G22" s="0"/>
      <c r="H22" s="2"/>
      <c r="I22" s="2"/>
      <c r="J22" s="2"/>
      <c r="K22" s="0"/>
      <c r="L22" s="2" t="str">
        <f aca="false">B20</f>
        <v>An</v>
      </c>
      <c r="M22" s="2" t="s">
        <v>34</v>
      </c>
      <c r="N22" s="2"/>
      <c r="O22" s="2" t="str">
        <f aca="false">B20</f>
        <v>An</v>
      </c>
      <c r="P22" s="2" t="s">
        <v>35</v>
      </c>
      <c r="Q22" s="0"/>
      <c r="R22" s="7"/>
      <c r="T22" s="7"/>
      <c r="U22" s="2"/>
      <c r="V22" s="60"/>
      <c r="W22" s="3" t="s">
        <v>33</v>
      </c>
      <c r="X22" s="2"/>
      <c r="Y22" s="2"/>
      <c r="Z22" s="2"/>
      <c r="AA22" s="2"/>
      <c r="AB22" s="2"/>
      <c r="AC22" s="2"/>
      <c r="AD22" s="2"/>
      <c r="AE22" s="2" t="str">
        <f aca="false">U20</f>
        <v>Pl</v>
      </c>
      <c r="AF22" s="2" t="s">
        <v>34</v>
      </c>
      <c r="AG22" s="2"/>
      <c r="AH22" s="2" t="str">
        <f aca="false">U20</f>
        <v>Pl</v>
      </c>
      <c r="AI22" s="2" t="s">
        <v>35</v>
      </c>
      <c r="AK22" s="7"/>
      <c r="AL22" s="0"/>
      <c r="AN22" s="0" t="s">
        <v>36</v>
      </c>
      <c r="AP22" s="0" t="s">
        <v>37</v>
      </c>
      <c r="AR22" s="65" t="s">
        <v>38</v>
      </c>
    </row>
    <row r="23" customFormat="false" ht="15" hidden="false" customHeight="false" outlineLevel="0" collapsed="false">
      <c r="A23" s="7"/>
      <c r="B23" s="66" t="s">
        <v>0</v>
      </c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7"/>
      <c r="T23" s="7"/>
      <c r="U23" s="3" t="s">
        <v>0</v>
      </c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7"/>
      <c r="AL23" s="0"/>
      <c r="AR23" s="65"/>
    </row>
    <row r="24" customFormat="false" ht="15" hidden="false" customHeight="false" outlineLevel="0" collapsed="false">
      <c r="B24" s="0"/>
      <c r="C24" s="0"/>
      <c r="E24" s="0"/>
      <c r="G24" s="0"/>
      <c r="I24" s="0"/>
      <c r="K24" s="0"/>
      <c r="M24" s="0"/>
      <c r="O24" s="0"/>
      <c r="P24" s="67" t="str">
        <f aca="false">IF((N14&lt;P14*0.2),"no","ok")</f>
        <v>ok</v>
      </c>
      <c r="Q24" s="0"/>
      <c r="AI24" s="67" t="str">
        <f aca="false">IF(AG15&gt;=AI15*0.25,"OK","NO")</f>
        <v>OK</v>
      </c>
      <c r="AL24" s="0"/>
      <c r="AM24" s="68"/>
      <c r="AN24" s="31"/>
      <c r="AO24" s="0" t="s">
        <v>39</v>
      </c>
      <c r="AP24" s="34" t="n">
        <f aca="false">$AP$29*AQ24</f>
        <v>169.05</v>
      </c>
      <c r="AQ24" s="68" t="n">
        <v>0.23</v>
      </c>
      <c r="AR24" s="65"/>
    </row>
    <row r="25" customFormat="false" ht="15" hidden="false" customHeight="false" outlineLevel="0" collapsed="false">
      <c r="B25" s="0"/>
      <c r="C25" s="0"/>
      <c r="E25" s="0"/>
      <c r="G25" s="0"/>
      <c r="I25" s="0"/>
      <c r="K25" s="0"/>
      <c r="M25" s="0"/>
      <c r="O25" s="0"/>
      <c r="P25" s="67"/>
      <c r="Q25" s="0"/>
      <c r="AI25" s="67"/>
      <c r="AL25" s="0"/>
      <c r="AM25" s="68"/>
      <c r="AN25" s="31"/>
      <c r="AP25" s="34"/>
      <c r="AQ25" s="68"/>
      <c r="AR25" s="65"/>
    </row>
    <row r="26" s="69" customFormat="true" ht="15" hidden="false" customHeight="false" outlineLevel="0" collapsed="false">
      <c r="A26" s="7"/>
      <c r="B26" s="3" t="s">
        <v>0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7"/>
      <c r="T26" s="7"/>
      <c r="U26" s="3" t="s">
        <v>0</v>
      </c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7"/>
      <c r="AL26" s="10"/>
      <c r="AM26" s="70" t="n">
        <f aca="false">AN26/$AN$29</f>
        <v>0.24438202247191</v>
      </c>
      <c r="AN26" s="71" t="n">
        <v>174</v>
      </c>
      <c r="AO26" s="71" t="s">
        <v>40</v>
      </c>
      <c r="AP26" s="72" t="n">
        <f aca="false">$AP$29*AQ26</f>
        <v>191.1</v>
      </c>
      <c r="AQ26" s="73" t="n">
        <v>0.26</v>
      </c>
      <c r="AR26" s="74" t="n">
        <f aca="false">$AP$29*$AQ$30*AQ26</f>
        <v>28.665</v>
      </c>
    </row>
    <row r="27" customFormat="false" ht="15" hidden="false" customHeight="false" outlineLevel="0" collapsed="false">
      <c r="A27" s="7"/>
      <c r="B27" s="8" t="s">
        <v>1</v>
      </c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0"/>
      <c r="R27" s="7"/>
      <c r="T27" s="7"/>
      <c r="U27" s="8" t="s">
        <v>1</v>
      </c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5"/>
      <c r="AK27" s="7"/>
      <c r="AL27" s="10"/>
      <c r="AM27" s="75" t="n">
        <f aca="false">AN27/$AN$29</f>
        <v>0.530898876404494</v>
      </c>
      <c r="AN27" s="76" t="n">
        <v>378</v>
      </c>
      <c r="AO27" s="76" t="s">
        <v>41</v>
      </c>
      <c r="AP27" s="77" t="n">
        <f aca="false">$AP$29*AQ27</f>
        <v>396.9</v>
      </c>
      <c r="AQ27" s="78" t="n">
        <v>0.54</v>
      </c>
      <c r="AR27" s="79" t="n">
        <f aca="false">$AP$29*$AQ$30*AQ27</f>
        <v>59.535</v>
      </c>
      <c r="AS27" s="31"/>
    </row>
    <row r="28" customFormat="false" ht="15" hidden="false" customHeight="false" outlineLevel="0" collapsed="false">
      <c r="A28" s="7"/>
      <c r="B28" s="11" t="s">
        <v>2</v>
      </c>
      <c r="C28" s="12"/>
      <c r="D28" s="13"/>
      <c r="E28" s="14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0"/>
      <c r="R28" s="7"/>
      <c r="S28" s="2"/>
      <c r="T28" s="7"/>
      <c r="U28" s="11" t="s">
        <v>2</v>
      </c>
      <c r="V28" s="12"/>
      <c r="W28" s="13"/>
      <c r="X28" s="14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5"/>
      <c r="AK28" s="7"/>
      <c r="AL28" s="10"/>
      <c r="AM28" s="75" t="n">
        <f aca="false">AN28/$AN$29</f>
        <v>0.224719101123595</v>
      </c>
      <c r="AN28" s="76" t="n">
        <v>160</v>
      </c>
      <c r="AO28" s="76" t="s">
        <v>42</v>
      </c>
      <c r="AP28" s="77" t="n">
        <f aca="false">$AP$29*AQ28</f>
        <v>147</v>
      </c>
      <c r="AQ28" s="78" t="n">
        <v>0.2</v>
      </c>
      <c r="AR28" s="79" t="n">
        <f aca="false">$AP$29*$AQ$30*AQ28</f>
        <v>22.05</v>
      </c>
    </row>
    <row r="29" customFormat="false" ht="15" hidden="false" customHeight="false" outlineLevel="0" collapsed="false">
      <c r="A29" s="7"/>
      <c r="B29" s="16"/>
      <c r="C29" s="17" t="s">
        <v>3</v>
      </c>
      <c r="D29" s="16" t="s">
        <v>4</v>
      </c>
      <c r="E29" s="8" t="s">
        <v>3</v>
      </c>
      <c r="F29" s="16" t="s">
        <v>5</v>
      </c>
      <c r="G29" s="17" t="s">
        <v>3</v>
      </c>
      <c r="H29" s="16" t="s">
        <v>6</v>
      </c>
      <c r="I29" s="18" t="s">
        <v>3</v>
      </c>
      <c r="J29" s="16" t="s">
        <v>7</v>
      </c>
      <c r="K29" s="17" t="s">
        <v>3</v>
      </c>
      <c r="L29" s="16" t="s">
        <v>8</v>
      </c>
      <c r="M29" s="17" t="s">
        <v>3</v>
      </c>
      <c r="N29" s="16" t="s">
        <v>9</v>
      </c>
      <c r="O29" s="17" t="s">
        <v>3</v>
      </c>
      <c r="P29" s="16" t="s">
        <v>10</v>
      </c>
      <c r="Q29" s="19" t="s">
        <v>11</v>
      </c>
      <c r="R29" s="7"/>
      <c r="S29" s="1"/>
      <c r="T29" s="7"/>
      <c r="U29" s="16"/>
      <c r="V29" s="17" t="s">
        <v>3</v>
      </c>
      <c r="W29" s="16" t="s">
        <v>4</v>
      </c>
      <c r="X29" s="8" t="s">
        <v>3</v>
      </c>
      <c r="Y29" s="16" t="s">
        <v>5</v>
      </c>
      <c r="Z29" s="17" t="s">
        <v>3</v>
      </c>
      <c r="AA29" s="16" t="s">
        <v>6</v>
      </c>
      <c r="AB29" s="18" t="s">
        <v>3</v>
      </c>
      <c r="AC29" s="16" t="s">
        <v>7</v>
      </c>
      <c r="AD29" s="17" t="s">
        <v>3</v>
      </c>
      <c r="AE29" s="16" t="s">
        <v>8</v>
      </c>
      <c r="AF29" s="17" t="s">
        <v>3</v>
      </c>
      <c r="AG29" s="16" t="s">
        <v>9</v>
      </c>
      <c r="AH29" s="17" t="s">
        <v>3</v>
      </c>
      <c r="AI29" s="16" t="s">
        <v>10</v>
      </c>
      <c r="AJ29" s="19" t="s">
        <v>11</v>
      </c>
      <c r="AK29" s="7"/>
      <c r="AL29" s="10"/>
      <c r="AM29" s="80" t="n">
        <f aca="false">AM26+AM27+AM28</f>
        <v>1</v>
      </c>
      <c r="AN29" s="81" t="n">
        <f aca="false">SUM(AN24:AN28)</f>
        <v>712</v>
      </c>
      <c r="AO29" s="81" t="s">
        <v>43</v>
      </c>
      <c r="AP29" s="82" t="n">
        <v>735</v>
      </c>
      <c r="AQ29" s="83" t="n">
        <v>1</v>
      </c>
    </row>
    <row r="30" customFormat="false" ht="15" hidden="false" customHeight="false" outlineLevel="0" collapsed="false">
      <c r="A30" s="7"/>
      <c r="B30" s="20" t="s">
        <v>12</v>
      </c>
      <c r="C30" s="17"/>
      <c r="D30" s="21"/>
      <c r="E30" s="14"/>
      <c r="F30" s="22"/>
      <c r="G30" s="23"/>
      <c r="H30" s="22"/>
      <c r="I30" s="24"/>
      <c r="J30" s="22"/>
      <c r="K30" s="23"/>
      <c r="L30" s="22"/>
      <c r="M30" s="23"/>
      <c r="N30" s="22"/>
      <c r="O30" s="23"/>
      <c r="P30" s="22"/>
      <c r="Q30" s="19"/>
      <c r="R30" s="7"/>
      <c r="S30" s="1"/>
      <c r="T30" s="7"/>
      <c r="U30" s="20" t="s">
        <v>12</v>
      </c>
      <c r="V30" s="17"/>
      <c r="W30" s="21"/>
      <c r="X30" s="14"/>
      <c r="Y30" s="22"/>
      <c r="Z30" s="23"/>
      <c r="AA30" s="22"/>
      <c r="AB30" s="24"/>
      <c r="AC30" s="22"/>
      <c r="AD30" s="23"/>
      <c r="AE30" s="22"/>
      <c r="AF30" s="23"/>
      <c r="AG30" s="22"/>
      <c r="AH30" s="23"/>
      <c r="AI30" s="22"/>
      <c r="AJ30" s="19"/>
      <c r="AK30" s="7"/>
      <c r="AL30" s="10"/>
      <c r="AM30" s="84"/>
      <c r="AN30" s="31"/>
      <c r="AO30" s="79" t="s">
        <v>44</v>
      </c>
      <c r="AP30" s="85" t="n">
        <f aca="false">$AP$29*AQ30</f>
        <v>110.25</v>
      </c>
      <c r="AQ30" s="86" t="n">
        <v>0.15</v>
      </c>
    </row>
    <row r="31" customFormat="false" ht="15" hidden="false" customHeight="false" outlineLevel="0" collapsed="false">
      <c r="A31" s="7"/>
      <c r="B31" s="1" t="s">
        <v>13</v>
      </c>
      <c r="C31" s="2" t="s">
        <v>3</v>
      </c>
      <c r="D31" s="25" t="s">
        <v>14</v>
      </c>
      <c r="E31" s="26" t="s">
        <v>3</v>
      </c>
      <c r="F31" s="27"/>
      <c r="G31" s="28" t="s">
        <v>3</v>
      </c>
      <c r="H31" s="27" t="s">
        <v>14</v>
      </c>
      <c r="I31" s="29" t="s">
        <v>3</v>
      </c>
      <c r="J31" s="27" t="n">
        <v>5</v>
      </c>
      <c r="K31" s="28" t="s">
        <v>3</v>
      </c>
      <c r="L31" s="27" t="n">
        <v>9</v>
      </c>
      <c r="M31" s="28" t="s">
        <v>3</v>
      </c>
      <c r="N31" s="30" t="n">
        <v>16</v>
      </c>
      <c r="O31" s="2" t="s">
        <v>3</v>
      </c>
      <c r="P31" s="31" t="n">
        <f aca="false">SUM(D31:N31)</f>
        <v>30</v>
      </c>
      <c r="Q31" s="19" t="s">
        <v>11</v>
      </c>
      <c r="R31" s="7"/>
      <c r="T31" s="7"/>
      <c r="U31" s="1" t="s">
        <v>13</v>
      </c>
      <c r="V31" s="2" t="s">
        <v>3</v>
      </c>
      <c r="W31" s="25" t="s">
        <v>14</v>
      </c>
      <c r="X31" s="26" t="s">
        <v>3</v>
      </c>
      <c r="Y31" s="27" t="s">
        <v>14</v>
      </c>
      <c r="Z31" s="28" t="s">
        <v>3</v>
      </c>
      <c r="AA31" s="27"/>
      <c r="AB31" s="29" t="s">
        <v>3</v>
      </c>
      <c r="AC31" s="27" t="s">
        <v>14</v>
      </c>
      <c r="AD31" s="28" t="s">
        <v>3</v>
      </c>
      <c r="AE31" s="27" t="n">
        <v>6</v>
      </c>
      <c r="AF31" s="28" t="s">
        <v>3</v>
      </c>
      <c r="AG31" s="30" t="n">
        <v>13</v>
      </c>
      <c r="AH31" s="2" t="s">
        <v>3</v>
      </c>
      <c r="AI31" s="31" t="n">
        <f aca="false">SUM(W31:AG31)</f>
        <v>19</v>
      </c>
      <c r="AJ31" s="19" t="s">
        <v>11</v>
      </c>
      <c r="AK31" s="7"/>
      <c r="AL31" s="10"/>
      <c r="AO31" s="0" t="s">
        <v>45</v>
      </c>
      <c r="AP31" s="34" t="n">
        <f aca="false">$AP$29*AQ31</f>
        <v>1014.3</v>
      </c>
      <c r="AQ31" s="68" t="n">
        <f aca="false">AQ29+AQ30+AQ24</f>
        <v>1.38</v>
      </c>
    </row>
    <row r="32" customFormat="false" ht="15" hidden="false" customHeight="false" outlineLevel="0" collapsed="false">
      <c r="A32" s="7"/>
      <c r="B32" s="1" t="s">
        <v>15</v>
      </c>
      <c r="C32" s="2" t="s">
        <v>3</v>
      </c>
      <c r="D32" s="32" t="s">
        <v>14</v>
      </c>
      <c r="E32" s="33" t="s">
        <v>3</v>
      </c>
      <c r="F32" s="34"/>
      <c r="G32" s="20" t="s">
        <v>3</v>
      </c>
      <c r="H32" s="34" t="s">
        <v>14</v>
      </c>
      <c r="I32" s="35" t="s">
        <v>3</v>
      </c>
      <c r="J32" s="34" t="n">
        <v>5</v>
      </c>
      <c r="K32" s="20" t="s">
        <v>3</v>
      </c>
      <c r="L32" s="34" t="n">
        <v>14</v>
      </c>
      <c r="M32" s="20" t="s">
        <v>3</v>
      </c>
      <c r="N32" s="36" t="n">
        <v>19</v>
      </c>
      <c r="O32" s="2" t="s">
        <v>3</v>
      </c>
      <c r="P32" s="31" t="n">
        <f aca="false">SUM(D32:N32)</f>
        <v>38</v>
      </c>
      <c r="Q32" s="19" t="s">
        <v>11</v>
      </c>
      <c r="R32" s="7"/>
      <c r="T32" s="7"/>
      <c r="U32" s="1" t="s">
        <v>15</v>
      </c>
      <c r="V32" s="2" t="s">
        <v>3</v>
      </c>
      <c r="W32" s="32" t="s">
        <v>14</v>
      </c>
      <c r="X32" s="33" t="s">
        <v>3</v>
      </c>
      <c r="Y32" s="34" t="s">
        <v>14</v>
      </c>
      <c r="Z32" s="20" t="s">
        <v>3</v>
      </c>
      <c r="AA32" s="34"/>
      <c r="AB32" s="35" t="s">
        <v>3</v>
      </c>
      <c r="AC32" s="34"/>
      <c r="AD32" s="20" t="s">
        <v>3</v>
      </c>
      <c r="AE32" s="34" t="n">
        <v>8</v>
      </c>
      <c r="AF32" s="20" t="s">
        <v>3</v>
      </c>
      <c r="AG32" s="36" t="n">
        <v>17</v>
      </c>
      <c r="AH32" s="2" t="s">
        <v>3</v>
      </c>
      <c r="AI32" s="31" t="n">
        <f aca="false">SUM(W32:AG32)</f>
        <v>25</v>
      </c>
      <c r="AJ32" s="19" t="s">
        <v>11</v>
      </c>
      <c r="AK32" s="7"/>
      <c r="AL32" s="10"/>
    </row>
    <row r="33" customFormat="false" ht="15" hidden="false" customHeight="false" outlineLevel="0" collapsed="false">
      <c r="A33" s="7"/>
      <c r="B33" s="1" t="s">
        <v>16</v>
      </c>
      <c r="C33" s="2" t="s">
        <v>3</v>
      </c>
      <c r="D33" s="32" t="n">
        <v>10</v>
      </c>
      <c r="E33" s="33" t="s">
        <v>3</v>
      </c>
      <c r="F33" s="34" t="s">
        <v>14</v>
      </c>
      <c r="G33" s="20" t="s">
        <v>3</v>
      </c>
      <c r="H33" s="34" t="s">
        <v>14</v>
      </c>
      <c r="I33" s="35" t="s">
        <v>3</v>
      </c>
      <c r="J33" s="34" t="n">
        <v>8</v>
      </c>
      <c r="K33" s="20" t="s">
        <v>3</v>
      </c>
      <c r="L33" s="34" t="n">
        <v>12</v>
      </c>
      <c r="M33" s="20" t="s">
        <v>3</v>
      </c>
      <c r="N33" s="36" t="s">
        <v>14</v>
      </c>
      <c r="O33" s="2" t="s">
        <v>3</v>
      </c>
      <c r="P33" s="31" t="n">
        <f aca="false">SUM(D33:N33)</f>
        <v>30</v>
      </c>
      <c r="Q33" s="19" t="s">
        <v>11</v>
      </c>
      <c r="R33" s="7"/>
      <c r="T33" s="7"/>
      <c r="U33" s="1" t="s">
        <v>16</v>
      </c>
      <c r="V33" s="2" t="s">
        <v>3</v>
      </c>
      <c r="W33" s="32" t="s">
        <v>14</v>
      </c>
      <c r="X33" s="33" t="s">
        <v>3</v>
      </c>
      <c r="Y33" s="34" t="s">
        <v>14</v>
      </c>
      <c r="Z33" s="20" t="s">
        <v>3</v>
      </c>
      <c r="AA33" s="34"/>
      <c r="AB33" s="35" t="s">
        <v>3</v>
      </c>
      <c r="AC33" s="34" t="s">
        <v>14</v>
      </c>
      <c r="AD33" s="20" t="s">
        <v>3</v>
      </c>
      <c r="AE33" s="34" t="n">
        <v>6</v>
      </c>
      <c r="AF33" s="20" t="s">
        <v>3</v>
      </c>
      <c r="AG33" s="36" t="n">
        <v>13</v>
      </c>
      <c r="AH33" s="2" t="s">
        <v>3</v>
      </c>
      <c r="AI33" s="31" t="n">
        <f aca="false">SUM(W33:AG33)</f>
        <v>19</v>
      </c>
      <c r="AJ33" s="19" t="s">
        <v>11</v>
      </c>
      <c r="AK33" s="7"/>
      <c r="AL33" s="10"/>
    </row>
    <row r="34" customFormat="false" ht="15" hidden="false" customHeight="false" outlineLevel="0" collapsed="false">
      <c r="A34" s="7"/>
      <c r="B34" s="1" t="s">
        <v>17</v>
      </c>
      <c r="C34" s="2" t="s">
        <v>3</v>
      </c>
      <c r="D34" s="32" t="s">
        <v>14</v>
      </c>
      <c r="E34" s="33" t="s">
        <v>3</v>
      </c>
      <c r="F34" s="34" t="n">
        <v>6</v>
      </c>
      <c r="G34" s="20" t="s">
        <v>3</v>
      </c>
      <c r="H34" s="34" t="s">
        <v>14</v>
      </c>
      <c r="I34" s="35" t="s">
        <v>3</v>
      </c>
      <c r="J34" s="34" t="n">
        <v>12</v>
      </c>
      <c r="K34" s="20" t="s">
        <v>3</v>
      </c>
      <c r="L34" s="34" t="n">
        <v>12</v>
      </c>
      <c r="M34" s="20" t="s">
        <v>3</v>
      </c>
      <c r="N34" s="36"/>
      <c r="O34" s="2" t="s">
        <v>3</v>
      </c>
      <c r="P34" s="31" t="n">
        <f aca="false">SUM(D34,F34,H34,J34,L34,N34)</f>
        <v>30</v>
      </c>
      <c r="Q34" s="19" t="s">
        <v>11</v>
      </c>
      <c r="R34" s="7"/>
      <c r="T34" s="7"/>
      <c r="U34" s="1" t="s">
        <v>17</v>
      </c>
      <c r="V34" s="2" t="s">
        <v>3</v>
      </c>
      <c r="W34" s="32" t="s">
        <v>14</v>
      </c>
      <c r="X34" s="33" t="s">
        <v>3</v>
      </c>
      <c r="Y34" s="34" t="s">
        <v>14</v>
      </c>
      <c r="Z34" s="20" t="s">
        <v>3</v>
      </c>
      <c r="AA34" s="34"/>
      <c r="AB34" s="35" t="s">
        <v>3</v>
      </c>
      <c r="AC34" s="34" t="n">
        <v>16</v>
      </c>
      <c r="AD34" s="20" t="s">
        <v>3</v>
      </c>
      <c r="AE34" s="34" t="n">
        <v>3</v>
      </c>
      <c r="AF34" s="20" t="s">
        <v>3</v>
      </c>
      <c r="AG34" s="36" t="s">
        <v>14</v>
      </c>
      <c r="AH34" s="2" t="s">
        <v>3</v>
      </c>
      <c r="AI34" s="31" t="n">
        <f aca="false">SUM(W34:AG34)</f>
        <v>19</v>
      </c>
      <c r="AJ34" s="19" t="s">
        <v>11</v>
      </c>
      <c r="AK34" s="7"/>
      <c r="AL34" s="10"/>
      <c r="AO34" s="0" t="s">
        <v>46</v>
      </c>
    </row>
    <row r="35" customFormat="false" ht="15" hidden="false" customHeight="false" outlineLevel="0" collapsed="false">
      <c r="A35" s="7"/>
      <c r="B35" s="1" t="s">
        <v>18</v>
      </c>
      <c r="C35" s="2" t="s">
        <v>3</v>
      </c>
      <c r="D35" s="32" t="s">
        <v>14</v>
      </c>
      <c r="E35" s="33" t="s">
        <v>3</v>
      </c>
      <c r="F35" s="34" t="n">
        <v>4</v>
      </c>
      <c r="G35" s="20" t="s">
        <v>3</v>
      </c>
      <c r="H35" s="34" t="s">
        <v>14</v>
      </c>
      <c r="I35" s="35" t="s">
        <v>3</v>
      </c>
      <c r="J35" s="34" t="n">
        <v>13</v>
      </c>
      <c r="K35" s="20" t="s">
        <v>3</v>
      </c>
      <c r="L35" s="34" t="n">
        <v>13</v>
      </c>
      <c r="M35" s="20" t="s">
        <v>3</v>
      </c>
      <c r="N35" s="36" t="s">
        <v>14</v>
      </c>
      <c r="O35" s="2" t="s">
        <v>3</v>
      </c>
      <c r="P35" s="31" t="n">
        <f aca="false">SUM(D35:N35)</f>
        <v>30</v>
      </c>
      <c r="Q35" s="19" t="s">
        <v>11</v>
      </c>
      <c r="R35" s="7"/>
      <c r="T35" s="7"/>
      <c r="U35" s="1" t="s">
        <v>18</v>
      </c>
      <c r="V35" s="2" t="s">
        <v>3</v>
      </c>
      <c r="W35" s="32" t="s">
        <v>14</v>
      </c>
      <c r="X35" s="33" t="s">
        <v>3</v>
      </c>
      <c r="Y35" s="34" t="s">
        <v>14</v>
      </c>
      <c r="Z35" s="20" t="s">
        <v>3</v>
      </c>
      <c r="AA35" s="34"/>
      <c r="AB35" s="35" t="s">
        <v>3</v>
      </c>
      <c r="AC35" s="34" t="n">
        <v>16</v>
      </c>
      <c r="AD35" s="20" t="s">
        <v>3</v>
      </c>
      <c r="AE35" s="34" t="n">
        <v>3</v>
      </c>
      <c r="AF35" s="20" t="s">
        <v>3</v>
      </c>
      <c r="AG35" s="36" t="s">
        <v>14</v>
      </c>
      <c r="AH35" s="2" t="s">
        <v>3</v>
      </c>
      <c r="AI35" s="31" t="n">
        <f aca="false">SUM(W35:AG35)</f>
        <v>19</v>
      </c>
      <c r="AJ35" s="19" t="s">
        <v>11</v>
      </c>
      <c r="AK35" s="7"/>
      <c r="AL35" s="10"/>
      <c r="AO35" s="31" t="n">
        <f aca="false">AP27*0.55</f>
        <v>218.295</v>
      </c>
    </row>
    <row r="36" customFormat="false" ht="15" hidden="false" customHeight="false" outlineLevel="0" collapsed="false">
      <c r="A36" s="7"/>
      <c r="B36" s="1" t="s">
        <v>19</v>
      </c>
      <c r="C36" s="2" t="s">
        <v>3</v>
      </c>
      <c r="D36" s="32" t="s">
        <v>14</v>
      </c>
      <c r="E36" s="33" t="s">
        <v>3</v>
      </c>
      <c r="F36" s="34" t="s">
        <v>14</v>
      </c>
      <c r="G36" s="20" t="s">
        <v>3</v>
      </c>
      <c r="H36" s="34" t="s">
        <v>14</v>
      </c>
      <c r="I36" s="35" t="s">
        <v>3</v>
      </c>
      <c r="J36" s="34" t="n">
        <v>8</v>
      </c>
      <c r="K36" s="20" t="s">
        <v>3</v>
      </c>
      <c r="L36" s="34" t="n">
        <v>6</v>
      </c>
      <c r="M36" s="20" t="s">
        <v>3</v>
      </c>
      <c r="N36" s="36" t="n">
        <v>16</v>
      </c>
      <c r="O36" s="2" t="s">
        <v>3</v>
      </c>
      <c r="P36" s="31" t="n">
        <f aca="false">SUM(D36:N36)</f>
        <v>30</v>
      </c>
      <c r="Q36" s="19" t="s">
        <v>11</v>
      </c>
      <c r="R36" s="7"/>
      <c r="T36" s="7"/>
      <c r="U36" s="1" t="s">
        <v>19</v>
      </c>
      <c r="V36" s="2" t="s">
        <v>3</v>
      </c>
      <c r="W36" s="32" t="s">
        <v>14</v>
      </c>
      <c r="X36" s="33" t="s">
        <v>3</v>
      </c>
      <c r="Y36" s="34" t="n">
        <v>5</v>
      </c>
      <c r="Z36" s="20" t="s">
        <v>3</v>
      </c>
      <c r="AA36" s="34"/>
      <c r="AB36" s="35" t="s">
        <v>3</v>
      </c>
      <c r="AC36" s="34"/>
      <c r="AD36" s="20" t="s">
        <v>3</v>
      </c>
      <c r="AE36" s="34" t="n">
        <v>14</v>
      </c>
      <c r="AF36" s="20" t="s">
        <v>3</v>
      </c>
      <c r="AG36" s="36" t="s">
        <v>14</v>
      </c>
      <c r="AH36" s="2" t="s">
        <v>3</v>
      </c>
      <c r="AI36" s="31" t="n">
        <f aca="false">SUM(W36:AG36)</f>
        <v>19</v>
      </c>
      <c r="AJ36" s="19" t="s">
        <v>11</v>
      </c>
      <c r="AK36" s="7"/>
      <c r="AL36" s="10"/>
      <c r="AO36" s="31" t="n">
        <f aca="false">AP27*0.35</f>
        <v>138.915</v>
      </c>
      <c r="AP36" s="31"/>
    </row>
    <row r="37" customFormat="false" ht="15" hidden="false" customHeight="false" outlineLevel="0" collapsed="false">
      <c r="A37" s="7"/>
      <c r="B37" s="1" t="s">
        <v>20</v>
      </c>
      <c r="C37" s="2" t="s">
        <v>3</v>
      </c>
      <c r="D37" s="37"/>
      <c r="E37" s="38" t="s">
        <v>3</v>
      </c>
      <c r="F37" s="39" t="s">
        <v>14</v>
      </c>
      <c r="G37" s="40" t="s">
        <v>3</v>
      </c>
      <c r="H37" s="39" t="s">
        <v>14</v>
      </c>
      <c r="I37" s="41" t="s">
        <v>3</v>
      </c>
      <c r="J37" s="39" t="n">
        <v>6</v>
      </c>
      <c r="K37" s="40" t="s">
        <v>3</v>
      </c>
      <c r="L37" s="39" t="n">
        <v>8</v>
      </c>
      <c r="M37" s="40" t="s">
        <v>3</v>
      </c>
      <c r="N37" s="42" t="n">
        <v>16</v>
      </c>
      <c r="O37" s="2" t="s">
        <v>3</v>
      </c>
      <c r="P37" s="31" t="n">
        <f aca="false">SUM(D37:N37)</f>
        <v>30</v>
      </c>
      <c r="Q37" s="19" t="s">
        <v>11</v>
      </c>
      <c r="R37" s="7"/>
      <c r="T37" s="7"/>
      <c r="U37" s="1" t="s">
        <v>20</v>
      </c>
      <c r="V37" s="2" t="s">
        <v>3</v>
      </c>
      <c r="W37" s="37" t="n">
        <v>6</v>
      </c>
      <c r="X37" s="38" t="s">
        <v>3</v>
      </c>
      <c r="Y37" s="39" t="s">
        <v>14</v>
      </c>
      <c r="Z37" s="40" t="s">
        <v>3</v>
      </c>
      <c r="AA37" s="39"/>
      <c r="AB37" s="41" t="s">
        <v>3</v>
      </c>
      <c r="AC37" s="39"/>
      <c r="AD37" s="40" t="s">
        <v>3</v>
      </c>
      <c r="AE37" s="39" t="n">
        <v>13</v>
      </c>
      <c r="AF37" s="40" t="s">
        <v>3</v>
      </c>
      <c r="AG37" s="42" t="s">
        <v>14</v>
      </c>
      <c r="AH37" s="2" t="s">
        <v>3</v>
      </c>
      <c r="AI37" s="31" t="n">
        <f aca="false">SUM(W37:AG37)</f>
        <v>19</v>
      </c>
      <c r="AJ37" s="19" t="s">
        <v>11</v>
      </c>
      <c r="AK37" s="7"/>
      <c r="AL37" s="10"/>
      <c r="AO37" s="31" t="n">
        <f aca="false">AP27*0.1</f>
        <v>39.69</v>
      </c>
    </row>
    <row r="38" customFormat="false" ht="15" hidden="false" customHeight="false" outlineLevel="0" collapsed="false">
      <c r="A38" s="7"/>
      <c r="B38" s="43" t="s">
        <v>12</v>
      </c>
      <c r="C38" s="0"/>
      <c r="D38" s="44"/>
      <c r="E38" s="45"/>
      <c r="F38" s="46"/>
      <c r="G38" s="21"/>
      <c r="H38" s="46"/>
      <c r="I38" s="47"/>
      <c r="J38" s="46"/>
      <c r="K38" s="21"/>
      <c r="L38" s="46"/>
      <c r="M38" s="21"/>
      <c r="N38" s="46"/>
      <c r="O38" s="13"/>
      <c r="P38" s="48"/>
      <c r="Q38" s="19"/>
      <c r="R38" s="7"/>
      <c r="T38" s="7"/>
      <c r="U38" s="43" t="s">
        <v>12</v>
      </c>
      <c r="V38" s="2"/>
      <c r="W38" s="44"/>
      <c r="X38" s="45"/>
      <c r="Y38" s="46"/>
      <c r="Z38" s="21"/>
      <c r="AA38" s="46"/>
      <c r="AB38" s="47"/>
      <c r="AC38" s="46"/>
      <c r="AD38" s="21"/>
      <c r="AE38" s="46"/>
      <c r="AF38" s="21"/>
      <c r="AG38" s="46"/>
      <c r="AH38" s="13"/>
      <c r="AI38" s="48"/>
      <c r="AJ38" s="19"/>
      <c r="AK38" s="7"/>
      <c r="AL38" s="10"/>
    </row>
    <row r="39" customFormat="false" ht="15" hidden="false" customHeight="false" outlineLevel="0" collapsed="false">
      <c r="A39" s="7"/>
      <c r="B39" s="1" t="s">
        <v>21</v>
      </c>
      <c r="C39" s="2" t="s">
        <v>3</v>
      </c>
      <c r="D39" s="31" t="n">
        <f aca="false">SUM(D31:D37)</f>
        <v>10</v>
      </c>
      <c r="E39" s="3" t="s">
        <v>3</v>
      </c>
      <c r="F39" s="31" t="n">
        <f aca="false">SUM(F31:F37)</f>
        <v>10</v>
      </c>
      <c r="G39" s="2" t="s">
        <v>3</v>
      </c>
      <c r="H39" s="31" t="n">
        <f aca="false">SUM(H31:H37)</f>
        <v>0</v>
      </c>
      <c r="I39" s="4" t="s">
        <v>3</v>
      </c>
      <c r="J39" s="31" t="n">
        <f aca="false">SUM(J31:J37)</f>
        <v>57</v>
      </c>
      <c r="K39" s="2" t="s">
        <v>3</v>
      </c>
      <c r="L39" s="31" t="n">
        <f aca="false">SUM(L31:L37)</f>
        <v>74</v>
      </c>
      <c r="M39" s="2" t="s">
        <v>3</v>
      </c>
      <c r="N39" s="31" t="n">
        <f aca="false">SUM(N31:N37)</f>
        <v>67</v>
      </c>
      <c r="O39" s="2" t="s">
        <v>3</v>
      </c>
      <c r="P39" s="31" t="n">
        <f aca="false">SUM(P31:P37)</f>
        <v>218</v>
      </c>
      <c r="Q39" s="19" t="s">
        <v>11</v>
      </c>
      <c r="R39" s="7"/>
      <c r="T39" s="7"/>
      <c r="U39" s="1" t="s">
        <v>21</v>
      </c>
      <c r="V39" s="2" t="s">
        <v>3</v>
      </c>
      <c r="W39" s="31" t="n">
        <f aca="false">SUM(W31:W37)</f>
        <v>6</v>
      </c>
      <c r="X39" s="3" t="s">
        <v>3</v>
      </c>
      <c r="Y39" s="31" t="n">
        <f aca="false">SUM(Y31:Y37)</f>
        <v>5</v>
      </c>
      <c r="Z39" s="2" t="s">
        <v>3</v>
      </c>
      <c r="AA39" s="31" t="n">
        <f aca="false">SUM(AA31:AA37)</f>
        <v>0</v>
      </c>
      <c r="AB39" s="4" t="s">
        <v>3</v>
      </c>
      <c r="AC39" s="31" t="n">
        <f aca="false">SUM(AC31:AC37)</f>
        <v>32</v>
      </c>
      <c r="AD39" s="2" t="s">
        <v>3</v>
      </c>
      <c r="AE39" s="31" t="n">
        <f aca="false">SUM(AE31:AE37)</f>
        <v>53</v>
      </c>
      <c r="AF39" s="2" t="s">
        <v>3</v>
      </c>
      <c r="AG39" s="31" t="n">
        <f aca="false">SUM(AG31:AG37)</f>
        <v>43</v>
      </c>
      <c r="AH39" s="2" t="s">
        <v>3</v>
      </c>
      <c r="AI39" s="31" t="n">
        <f aca="false">SUM(AI31:AI37)</f>
        <v>139</v>
      </c>
      <c r="AJ39" s="19" t="s">
        <v>11</v>
      </c>
      <c r="AK39" s="7"/>
      <c r="AL39" s="10"/>
      <c r="AO39" s="0" t="s">
        <v>47</v>
      </c>
    </row>
    <row r="40" customFormat="false" ht="15" hidden="false" customHeight="false" outlineLevel="0" collapsed="false">
      <c r="A40" s="7"/>
      <c r="B40" s="1" t="s">
        <v>22</v>
      </c>
      <c r="C40" s="2" t="s">
        <v>3</v>
      </c>
      <c r="D40" s="31" t="n">
        <f aca="false">D39</f>
        <v>10</v>
      </c>
      <c r="E40" s="3" t="s">
        <v>3</v>
      </c>
      <c r="F40" s="31" t="n">
        <f aca="false">F39</f>
        <v>10</v>
      </c>
      <c r="G40" s="2" t="s">
        <v>3</v>
      </c>
      <c r="H40" s="31" t="n">
        <f aca="false">H39</f>
        <v>0</v>
      </c>
      <c r="I40" s="4" t="s">
        <v>3</v>
      </c>
      <c r="J40" s="31" t="n">
        <f aca="false">J39</f>
        <v>57</v>
      </c>
      <c r="K40" s="2" t="s">
        <v>3</v>
      </c>
      <c r="L40" s="31" t="n">
        <f aca="false">L39</f>
        <v>74</v>
      </c>
      <c r="M40" s="2" t="s">
        <v>3</v>
      </c>
      <c r="N40" s="31" t="n">
        <f aca="false">N39</f>
        <v>67</v>
      </c>
      <c r="O40" s="2" t="s">
        <v>3</v>
      </c>
      <c r="P40" s="31" t="n">
        <f aca="false">SUM(D40:N40)</f>
        <v>218</v>
      </c>
      <c r="Q40" s="19" t="s">
        <v>11</v>
      </c>
      <c r="R40" s="7"/>
      <c r="T40" s="7"/>
      <c r="U40" s="1" t="s">
        <v>22</v>
      </c>
      <c r="V40" s="2" t="s">
        <v>3</v>
      </c>
      <c r="W40" s="31" t="n">
        <f aca="false">W39</f>
        <v>6</v>
      </c>
      <c r="X40" s="3" t="s">
        <v>3</v>
      </c>
      <c r="Y40" s="31" t="n">
        <f aca="false">Y39</f>
        <v>5</v>
      </c>
      <c r="Z40" s="2" t="s">
        <v>3</v>
      </c>
      <c r="AA40" s="31" t="n">
        <f aca="false">AA39</f>
        <v>0</v>
      </c>
      <c r="AB40" s="4" t="s">
        <v>3</v>
      </c>
      <c r="AC40" s="31" t="n">
        <f aca="false">AC39</f>
        <v>32</v>
      </c>
      <c r="AD40" s="2" t="s">
        <v>3</v>
      </c>
      <c r="AE40" s="31" t="n">
        <f aca="false">AE39</f>
        <v>53</v>
      </c>
      <c r="AF40" s="2" t="s">
        <v>3</v>
      </c>
      <c r="AG40" s="31" t="n">
        <f aca="false">AG39</f>
        <v>43</v>
      </c>
      <c r="AH40" s="2" t="s">
        <v>3</v>
      </c>
      <c r="AI40" s="31" t="n">
        <f aca="false">SUM(W40:AG40)</f>
        <v>139</v>
      </c>
      <c r="AJ40" s="19" t="s">
        <v>11</v>
      </c>
      <c r="AK40" s="7"/>
      <c r="AL40" s="10"/>
      <c r="AO40" s="0" t="n">
        <f aca="false">(N14+AG14+N39+AG39+N63+AG63)/(P14+AI14+P39+AI39+P63+AI63)</f>
        <v>0.330011074197121</v>
      </c>
    </row>
    <row r="41" customFormat="false" ht="15" hidden="false" customHeight="false" outlineLevel="0" collapsed="false">
      <c r="A41" s="7"/>
      <c r="B41" s="1" t="s">
        <v>23</v>
      </c>
      <c r="C41" s="2" t="s">
        <v>3</v>
      </c>
      <c r="D41" s="49" t="n">
        <v>30</v>
      </c>
      <c r="E41" s="50" t="s">
        <v>3</v>
      </c>
      <c r="F41" s="49" t="n">
        <v>20</v>
      </c>
      <c r="G41" s="51" t="s">
        <v>3</v>
      </c>
      <c r="H41" s="49" t="n">
        <v>25</v>
      </c>
      <c r="I41" s="4" t="s">
        <v>3</v>
      </c>
      <c r="J41" s="49" t="n">
        <v>22</v>
      </c>
      <c r="K41" s="51" t="s">
        <v>3</v>
      </c>
      <c r="L41" s="52" t="n">
        <v>15</v>
      </c>
      <c r="M41" s="51" t="s">
        <v>3</v>
      </c>
      <c r="N41" s="49" t="n">
        <v>15</v>
      </c>
      <c r="O41" s="53" t="s">
        <v>3</v>
      </c>
      <c r="P41" s="54"/>
      <c r="Q41" s="19" t="s">
        <v>11</v>
      </c>
      <c r="R41" s="7"/>
      <c r="T41" s="7"/>
      <c r="U41" s="1" t="s">
        <v>23</v>
      </c>
      <c r="V41" s="2" t="s">
        <v>3</v>
      </c>
      <c r="W41" s="49" t="n">
        <v>30</v>
      </c>
      <c r="X41" s="50" t="s">
        <v>3</v>
      </c>
      <c r="Y41" s="49" t="n">
        <v>20</v>
      </c>
      <c r="Z41" s="51" t="s">
        <v>3</v>
      </c>
      <c r="AA41" s="49" t="n">
        <v>25</v>
      </c>
      <c r="AB41" s="4" t="s">
        <v>3</v>
      </c>
      <c r="AC41" s="49" t="n">
        <v>22</v>
      </c>
      <c r="AD41" s="51" t="s">
        <v>3</v>
      </c>
      <c r="AE41" s="52" t="n">
        <v>15</v>
      </c>
      <c r="AF41" s="51" t="s">
        <v>3</v>
      </c>
      <c r="AG41" s="49" t="n">
        <v>15</v>
      </c>
      <c r="AH41" s="53" t="s">
        <v>3</v>
      </c>
      <c r="AI41" s="54"/>
      <c r="AJ41" s="19" t="s">
        <v>11</v>
      </c>
      <c r="AK41" s="7"/>
      <c r="AL41" s="10"/>
    </row>
    <row r="42" customFormat="false" ht="15" hidden="false" customHeight="false" outlineLevel="0" collapsed="false">
      <c r="A42" s="7"/>
      <c r="B42" s="1" t="s">
        <v>24</v>
      </c>
      <c r="C42" s="2" t="s">
        <v>3</v>
      </c>
      <c r="D42" s="55" t="n">
        <f aca="false">D40*D41</f>
        <v>300</v>
      </c>
      <c r="E42" s="50" t="s">
        <v>3</v>
      </c>
      <c r="F42" s="55" t="n">
        <f aca="false">F40*F41</f>
        <v>200</v>
      </c>
      <c r="G42" s="53" t="s">
        <v>3</v>
      </c>
      <c r="H42" s="55" t="n">
        <f aca="false">H40*H41</f>
        <v>0</v>
      </c>
      <c r="I42" s="56" t="s">
        <v>3</v>
      </c>
      <c r="J42" s="55" t="n">
        <f aca="false">J40*J41</f>
        <v>1254</v>
      </c>
      <c r="K42" s="53" t="s">
        <v>3</v>
      </c>
      <c r="L42" s="55" t="n">
        <f aca="false">L40*L41</f>
        <v>1110</v>
      </c>
      <c r="M42" s="53" t="s">
        <v>3</v>
      </c>
      <c r="N42" s="55" t="n">
        <f aca="false">N40*N41</f>
        <v>1005</v>
      </c>
      <c r="O42" s="53" t="s">
        <v>3</v>
      </c>
      <c r="P42" s="55" t="n">
        <f aca="false">SUM(D42:N42)</f>
        <v>3869</v>
      </c>
      <c r="Q42" s="19" t="s">
        <v>11</v>
      </c>
      <c r="R42" s="7"/>
      <c r="T42" s="7"/>
      <c r="U42" s="1" t="s">
        <v>24</v>
      </c>
      <c r="V42" s="2" t="s">
        <v>3</v>
      </c>
      <c r="W42" s="55" t="n">
        <f aca="false">W40*W41</f>
        <v>180</v>
      </c>
      <c r="X42" s="50" t="s">
        <v>3</v>
      </c>
      <c r="Y42" s="55" t="n">
        <f aca="false">Y40*Y41</f>
        <v>100</v>
      </c>
      <c r="Z42" s="53" t="s">
        <v>3</v>
      </c>
      <c r="AA42" s="55" t="n">
        <f aca="false">AA40*AA41</f>
        <v>0</v>
      </c>
      <c r="AB42" s="56" t="s">
        <v>3</v>
      </c>
      <c r="AC42" s="55" t="n">
        <f aca="false">AC40*AC41</f>
        <v>704</v>
      </c>
      <c r="AD42" s="53" t="s">
        <v>3</v>
      </c>
      <c r="AE42" s="55" t="n">
        <f aca="false">AE40*AE41</f>
        <v>795</v>
      </c>
      <c r="AF42" s="53" t="s">
        <v>3</v>
      </c>
      <c r="AG42" s="55" t="n">
        <f aca="false">AG40*AG41</f>
        <v>645</v>
      </c>
      <c r="AH42" s="53" t="s">
        <v>3</v>
      </c>
      <c r="AI42" s="55" t="n">
        <f aca="false">SUM(W42:AG42)</f>
        <v>2424</v>
      </c>
      <c r="AJ42" s="19" t="s">
        <v>11</v>
      </c>
      <c r="AK42" s="7"/>
      <c r="AL42" s="10"/>
    </row>
    <row r="43" customFormat="false" ht="15" hidden="false" customHeight="false" outlineLevel="0" collapsed="false">
      <c r="A43" s="7"/>
      <c r="B43" s="2" t="s">
        <v>25</v>
      </c>
      <c r="C43" s="0"/>
      <c r="D43" s="13"/>
      <c r="E43" s="57"/>
      <c r="F43" s="58"/>
      <c r="G43" s="13"/>
      <c r="H43" s="58"/>
      <c r="I43" s="59"/>
      <c r="J43" s="58"/>
      <c r="K43" s="13"/>
      <c r="L43" s="58"/>
      <c r="M43" s="13"/>
      <c r="N43" s="58"/>
      <c r="O43" s="13"/>
      <c r="P43" s="58"/>
      <c r="Q43" s="0"/>
      <c r="R43" s="7"/>
      <c r="T43" s="7"/>
      <c r="U43" s="2" t="s">
        <v>25</v>
      </c>
      <c r="V43" s="2"/>
      <c r="W43" s="13"/>
      <c r="X43" s="57"/>
      <c r="Y43" s="58"/>
      <c r="Z43" s="13"/>
      <c r="AA43" s="58"/>
      <c r="AB43" s="59"/>
      <c r="AC43" s="58"/>
      <c r="AD43" s="13"/>
      <c r="AE43" s="58"/>
      <c r="AF43" s="13"/>
      <c r="AG43" s="58"/>
      <c r="AH43" s="13"/>
      <c r="AI43" s="58"/>
      <c r="AJ43" s="5"/>
      <c r="AK43" s="7"/>
      <c r="AL43" s="10"/>
    </row>
    <row r="44" customFormat="false" ht="15" hidden="false" customHeight="false" outlineLevel="0" collapsed="false">
      <c r="A44" s="7"/>
      <c r="B44" s="60" t="s">
        <v>26</v>
      </c>
      <c r="C44" s="0"/>
      <c r="E44" s="0"/>
      <c r="G44" s="0"/>
      <c r="I44" s="0"/>
      <c r="K44" s="0"/>
      <c r="M44" s="0"/>
      <c r="O44" s="0"/>
      <c r="Q44" s="0"/>
      <c r="R44" s="7"/>
      <c r="T44" s="7"/>
      <c r="U44" s="60" t="s">
        <v>26</v>
      </c>
      <c r="V44" s="2"/>
      <c r="X44" s="3"/>
      <c r="Z44" s="2"/>
      <c r="AB44" s="4"/>
      <c r="AD44" s="2"/>
      <c r="AF44" s="2"/>
      <c r="AH44" s="2"/>
      <c r="AJ44" s="5"/>
      <c r="AK44" s="7"/>
      <c r="AL44" s="10"/>
    </row>
    <row r="45" customFormat="false" ht="21" hidden="false" customHeight="false" outlineLevel="0" collapsed="false">
      <c r="A45" s="7"/>
      <c r="B45" s="61" t="s">
        <v>48</v>
      </c>
      <c r="C45" s="0"/>
      <c r="E45" s="0"/>
      <c r="G45" s="0"/>
      <c r="I45" s="0"/>
      <c r="K45" s="0"/>
      <c r="M45" s="0"/>
      <c r="O45" s="0"/>
      <c r="Q45" s="0"/>
      <c r="R45" s="7"/>
      <c r="T45" s="7"/>
      <c r="U45" s="61" t="s">
        <v>49</v>
      </c>
      <c r="V45" s="2"/>
      <c r="X45" s="3"/>
      <c r="Z45" s="2"/>
      <c r="AB45" s="4"/>
      <c r="AD45" s="2"/>
      <c r="AF45" s="2"/>
      <c r="AH45" s="2"/>
      <c r="AJ45" s="5"/>
      <c r="AK45" s="7"/>
      <c r="AL45" s="10"/>
    </row>
    <row r="46" customFormat="false" ht="15" hidden="false" customHeight="false" outlineLevel="0" collapsed="false">
      <c r="A46" s="7"/>
      <c r="B46" s="2" t="s">
        <v>28</v>
      </c>
      <c r="C46" s="0"/>
      <c r="D46" s="2" t="s">
        <v>6</v>
      </c>
      <c r="E46" s="0"/>
      <c r="F46" s="2" t="s">
        <v>29</v>
      </c>
      <c r="G46" s="0"/>
      <c r="H46" s="62" t="s">
        <v>50</v>
      </c>
      <c r="I46" s="62"/>
      <c r="J46" s="62"/>
      <c r="K46" s="62"/>
      <c r="L46" s="62"/>
      <c r="M46" s="62"/>
      <c r="N46" s="62"/>
      <c r="O46" s="63"/>
      <c r="P46" s="64" t="s">
        <v>51</v>
      </c>
      <c r="Q46" s="0"/>
      <c r="R46" s="7"/>
      <c r="T46" s="7"/>
      <c r="U46" s="2" t="s">
        <v>28</v>
      </c>
      <c r="V46" s="2"/>
      <c r="W46" s="2" t="s">
        <v>6</v>
      </c>
      <c r="X46" s="3"/>
      <c r="Y46" s="2" t="s">
        <v>29</v>
      </c>
      <c r="Z46" s="2"/>
      <c r="AA46" s="62" t="s">
        <v>50</v>
      </c>
      <c r="AB46" s="62"/>
      <c r="AC46" s="62"/>
      <c r="AD46" s="62"/>
      <c r="AE46" s="62"/>
      <c r="AF46" s="62"/>
      <c r="AG46" s="62"/>
      <c r="AH46" s="63"/>
      <c r="AI46" s="64" t="s">
        <v>52</v>
      </c>
      <c r="AJ46" s="5"/>
      <c r="AK46" s="7"/>
      <c r="AL46" s="10"/>
    </row>
    <row r="47" customFormat="false" ht="15" hidden="false" customHeight="false" outlineLevel="0" collapsed="false">
      <c r="A47" s="7"/>
      <c r="B47" s="2"/>
      <c r="C47" s="60"/>
      <c r="D47" s="3" t="s">
        <v>33</v>
      </c>
      <c r="E47" s="2"/>
      <c r="F47" s="2"/>
      <c r="G47" s="0"/>
      <c r="H47" s="2"/>
      <c r="I47" s="2"/>
      <c r="J47" s="2"/>
      <c r="K47" s="0"/>
      <c r="L47" s="2" t="s">
        <v>6</v>
      </c>
      <c r="M47" s="2" t="s">
        <v>34</v>
      </c>
      <c r="N47" s="2"/>
      <c r="O47" s="2" t="s">
        <v>6</v>
      </c>
      <c r="P47" s="2" t="s">
        <v>53</v>
      </c>
      <c r="Q47" s="0"/>
      <c r="R47" s="7"/>
      <c r="T47" s="7"/>
      <c r="U47" s="2"/>
      <c r="V47" s="60"/>
      <c r="W47" s="3" t="s">
        <v>33</v>
      </c>
      <c r="X47" s="2"/>
      <c r="Y47" s="2"/>
      <c r="Z47" s="2"/>
      <c r="AA47" s="2"/>
      <c r="AB47" s="2"/>
      <c r="AC47" s="2"/>
      <c r="AD47" s="2"/>
      <c r="AE47" s="2" t="s">
        <v>6</v>
      </c>
      <c r="AF47" s="2" t="s">
        <v>34</v>
      </c>
      <c r="AG47" s="2"/>
      <c r="AH47" s="2" t="s">
        <v>6</v>
      </c>
      <c r="AI47" s="2" t="s">
        <v>53</v>
      </c>
      <c r="AJ47" s="5"/>
      <c r="AK47" s="7"/>
      <c r="AL47" s="10"/>
    </row>
    <row r="48" s="69" customFormat="true" ht="15" hidden="false" customHeight="false" outlineLevel="0" collapsed="false">
      <c r="A48" s="7"/>
      <c r="B48" s="66" t="s">
        <v>0</v>
      </c>
      <c r="C48" s="66"/>
      <c r="D48" s="66"/>
      <c r="E48" s="66"/>
      <c r="F48" s="66"/>
      <c r="G48" s="66"/>
      <c r="H48" s="66"/>
      <c r="I48" s="66"/>
      <c r="J48" s="66"/>
      <c r="K48" s="66"/>
      <c r="L48" s="66"/>
      <c r="M48" s="66"/>
      <c r="N48" s="66"/>
      <c r="O48" s="66"/>
      <c r="P48" s="66"/>
      <c r="Q48" s="3"/>
      <c r="R48" s="7"/>
      <c r="T48" s="7"/>
      <c r="U48" s="66" t="s">
        <v>0</v>
      </c>
      <c r="V48" s="66"/>
      <c r="W48" s="66"/>
      <c r="X48" s="66"/>
      <c r="Y48" s="66"/>
      <c r="Z48" s="66"/>
      <c r="AA48" s="66"/>
      <c r="AB48" s="66"/>
      <c r="AC48" s="66"/>
      <c r="AD48" s="66"/>
      <c r="AE48" s="66"/>
      <c r="AF48" s="66"/>
      <c r="AG48" s="66"/>
      <c r="AH48" s="66"/>
      <c r="AI48" s="66"/>
      <c r="AJ48" s="3"/>
      <c r="AK48" s="7"/>
      <c r="AL48" s="10"/>
    </row>
    <row r="49" customFormat="false" ht="15" hidden="false" customHeight="false" outlineLevel="0" collapsed="false">
      <c r="A49" s="10"/>
      <c r="B49" s="0"/>
      <c r="C49" s="0"/>
      <c r="E49" s="0"/>
      <c r="G49" s="0"/>
      <c r="I49" s="0"/>
      <c r="K49" s="0"/>
      <c r="M49" s="0"/>
      <c r="O49" s="0"/>
      <c r="P49" s="67" t="str">
        <f aca="false">IF(N40&gt;=P40*0.3,"OK","NO")</f>
        <v>OK</v>
      </c>
      <c r="Q49" s="0"/>
      <c r="R49" s="10"/>
      <c r="T49" s="10"/>
      <c r="AI49" s="67" t="str">
        <f aca="false">IF(AG40&gt;=AI40*0.3,"OK","NO")</f>
        <v>OK</v>
      </c>
      <c r="AK49" s="10"/>
      <c r="AL49" s="0"/>
    </row>
    <row r="50" customFormat="false" ht="15" hidden="false" customHeight="false" outlineLevel="0" collapsed="false">
      <c r="A50" s="7"/>
      <c r="B50" s="3" t="s">
        <v>0</v>
      </c>
      <c r="C50" s="3"/>
      <c r="D50" s="3"/>
      <c r="E50" s="0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7"/>
      <c r="T50" s="7"/>
      <c r="U50" s="3" t="s">
        <v>0</v>
      </c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7"/>
      <c r="AL50" s="0"/>
    </row>
    <row r="51" customFormat="false" ht="15" hidden="false" customHeight="false" outlineLevel="0" collapsed="false">
      <c r="A51" s="7"/>
      <c r="B51" s="8" t="s">
        <v>1</v>
      </c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0"/>
      <c r="R51" s="7"/>
      <c r="T51" s="7"/>
      <c r="U51" s="8" t="s">
        <v>1</v>
      </c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5"/>
      <c r="AK51" s="7"/>
      <c r="AL51" s="10"/>
    </row>
    <row r="52" customFormat="false" ht="15" hidden="false" customHeight="false" outlineLevel="0" collapsed="false">
      <c r="A52" s="7"/>
      <c r="B52" s="11" t="s">
        <v>2</v>
      </c>
      <c r="C52" s="12"/>
      <c r="D52" s="13"/>
      <c r="E52" s="14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0"/>
      <c r="R52" s="7"/>
      <c r="S52" s="2"/>
      <c r="T52" s="7"/>
      <c r="U52" s="11" t="s">
        <v>2</v>
      </c>
      <c r="V52" s="12"/>
      <c r="W52" s="13"/>
      <c r="X52" s="14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5"/>
      <c r="AK52" s="7"/>
      <c r="AL52" s="10"/>
    </row>
    <row r="53" customFormat="false" ht="15" hidden="false" customHeight="false" outlineLevel="0" collapsed="false">
      <c r="A53" s="7"/>
      <c r="B53" s="16"/>
      <c r="C53" s="17" t="s">
        <v>3</v>
      </c>
      <c r="D53" s="16" t="s">
        <v>4</v>
      </c>
      <c r="E53" s="8" t="s">
        <v>3</v>
      </c>
      <c r="F53" s="16" t="s">
        <v>5</v>
      </c>
      <c r="G53" s="17" t="s">
        <v>3</v>
      </c>
      <c r="H53" s="16" t="s">
        <v>6</v>
      </c>
      <c r="I53" s="18" t="s">
        <v>3</v>
      </c>
      <c r="J53" s="16" t="s">
        <v>7</v>
      </c>
      <c r="K53" s="17" t="s">
        <v>3</v>
      </c>
      <c r="L53" s="16" t="s">
        <v>8</v>
      </c>
      <c r="M53" s="17" t="s">
        <v>3</v>
      </c>
      <c r="N53" s="16" t="s">
        <v>9</v>
      </c>
      <c r="O53" s="17" t="s">
        <v>3</v>
      </c>
      <c r="P53" s="16" t="s">
        <v>10</v>
      </c>
      <c r="Q53" s="19" t="s">
        <v>11</v>
      </c>
      <c r="R53" s="7"/>
      <c r="S53" s="1"/>
      <c r="T53" s="7"/>
      <c r="U53" s="16"/>
      <c r="V53" s="17" t="s">
        <v>3</v>
      </c>
      <c r="W53" s="16" t="s">
        <v>4</v>
      </c>
      <c r="X53" s="8" t="s">
        <v>3</v>
      </c>
      <c r="Y53" s="16" t="s">
        <v>5</v>
      </c>
      <c r="Z53" s="17" t="s">
        <v>3</v>
      </c>
      <c r="AA53" s="16" t="s">
        <v>6</v>
      </c>
      <c r="AB53" s="18" t="s">
        <v>3</v>
      </c>
      <c r="AC53" s="16" t="s">
        <v>7</v>
      </c>
      <c r="AD53" s="17" t="s">
        <v>3</v>
      </c>
      <c r="AE53" s="16" t="s">
        <v>8</v>
      </c>
      <c r="AF53" s="17" t="s">
        <v>3</v>
      </c>
      <c r="AG53" s="16" t="s">
        <v>9</v>
      </c>
      <c r="AH53" s="17" t="s">
        <v>3</v>
      </c>
      <c r="AI53" s="16" t="s">
        <v>10</v>
      </c>
      <c r="AJ53" s="19" t="s">
        <v>11</v>
      </c>
      <c r="AK53" s="7"/>
      <c r="AL53" s="10"/>
    </row>
    <row r="54" customFormat="false" ht="15" hidden="false" customHeight="false" outlineLevel="0" collapsed="false">
      <c r="A54" s="7"/>
      <c r="B54" s="20" t="s">
        <v>12</v>
      </c>
      <c r="C54" s="17"/>
      <c r="D54" s="21"/>
      <c r="E54" s="14"/>
      <c r="F54" s="22"/>
      <c r="G54" s="23"/>
      <c r="H54" s="22"/>
      <c r="I54" s="24"/>
      <c r="J54" s="22"/>
      <c r="K54" s="23"/>
      <c r="L54" s="22"/>
      <c r="M54" s="23"/>
      <c r="N54" s="22"/>
      <c r="O54" s="23"/>
      <c r="P54" s="22"/>
      <c r="Q54" s="19"/>
      <c r="R54" s="7"/>
      <c r="S54" s="1"/>
      <c r="T54" s="7"/>
      <c r="U54" s="20" t="s">
        <v>12</v>
      </c>
      <c r="V54" s="17"/>
      <c r="W54" s="21"/>
      <c r="X54" s="14"/>
      <c r="Y54" s="22"/>
      <c r="Z54" s="23"/>
      <c r="AA54" s="22"/>
      <c r="AB54" s="24"/>
      <c r="AC54" s="22"/>
      <c r="AD54" s="23"/>
      <c r="AE54" s="22"/>
      <c r="AF54" s="23"/>
      <c r="AG54" s="22"/>
      <c r="AH54" s="23"/>
      <c r="AI54" s="22"/>
      <c r="AJ54" s="19"/>
      <c r="AK54" s="7"/>
      <c r="AL54" s="10"/>
    </row>
    <row r="55" customFormat="false" ht="15" hidden="false" customHeight="false" outlineLevel="0" collapsed="false">
      <c r="A55" s="7"/>
      <c r="B55" s="1" t="s">
        <v>13</v>
      </c>
      <c r="C55" s="2" t="s">
        <v>3</v>
      </c>
      <c r="D55" s="25" t="s">
        <v>14</v>
      </c>
      <c r="E55" s="26" t="s">
        <v>3</v>
      </c>
      <c r="F55" s="27" t="n">
        <v>4</v>
      </c>
      <c r="G55" s="28" t="s">
        <v>3</v>
      </c>
      <c r="H55" s="27" t="s">
        <v>14</v>
      </c>
      <c r="I55" s="29" t="s">
        <v>3</v>
      </c>
      <c r="J55" s="27" t="s">
        <v>14</v>
      </c>
      <c r="K55" s="28" t="s">
        <v>3</v>
      </c>
      <c r="L55" s="27" t="s">
        <v>14</v>
      </c>
      <c r="M55" s="28" t="s">
        <v>3</v>
      </c>
      <c r="N55" s="30" t="s">
        <v>14</v>
      </c>
      <c r="O55" s="2" t="s">
        <v>3</v>
      </c>
      <c r="P55" s="31" t="n">
        <f aca="false">SUM(D55:N55)</f>
        <v>4</v>
      </c>
      <c r="Q55" s="19" t="s">
        <v>11</v>
      </c>
      <c r="R55" s="7"/>
      <c r="T55" s="7"/>
      <c r="U55" s="1" t="s">
        <v>13</v>
      </c>
      <c r="V55" s="2" t="s">
        <v>3</v>
      </c>
      <c r="W55" s="25" t="s">
        <v>14</v>
      </c>
      <c r="X55" s="26" t="s">
        <v>3</v>
      </c>
      <c r="Y55" s="27" t="s">
        <v>14</v>
      </c>
      <c r="Z55" s="28" t="s">
        <v>3</v>
      </c>
      <c r="AA55" s="27" t="s">
        <v>14</v>
      </c>
      <c r="AB55" s="29" t="s">
        <v>3</v>
      </c>
      <c r="AC55" s="27" t="s">
        <v>14</v>
      </c>
      <c r="AD55" s="28" t="s">
        <v>3</v>
      </c>
      <c r="AE55" s="27" t="n">
        <v>6</v>
      </c>
      <c r="AF55" s="28" t="s">
        <v>3</v>
      </c>
      <c r="AG55" s="30" t="n">
        <v>20</v>
      </c>
      <c r="AH55" s="2" t="s">
        <v>3</v>
      </c>
      <c r="AI55" s="31" t="n">
        <f aca="false">SUM(W55:AG55)</f>
        <v>26</v>
      </c>
      <c r="AJ55" s="19" t="s">
        <v>11</v>
      </c>
      <c r="AK55" s="7"/>
      <c r="AL55" s="10"/>
    </row>
    <row r="56" customFormat="false" ht="15" hidden="false" customHeight="false" outlineLevel="0" collapsed="false">
      <c r="A56" s="7"/>
      <c r="B56" s="1" t="s">
        <v>15</v>
      </c>
      <c r="C56" s="2" t="s">
        <v>3</v>
      </c>
      <c r="D56" s="32" t="s">
        <v>14</v>
      </c>
      <c r="E56" s="33" t="s">
        <v>3</v>
      </c>
      <c r="F56" s="34" t="s">
        <v>14</v>
      </c>
      <c r="G56" s="20" t="s">
        <v>3</v>
      </c>
      <c r="H56" s="34" t="s">
        <v>14</v>
      </c>
      <c r="I56" s="35" t="s">
        <v>3</v>
      </c>
      <c r="J56" s="34" t="n">
        <v>4</v>
      </c>
      <c r="K56" s="20" t="s">
        <v>3</v>
      </c>
      <c r="L56" s="34" t="s">
        <v>14</v>
      </c>
      <c r="M56" s="20" t="s">
        <v>3</v>
      </c>
      <c r="N56" s="36" t="n">
        <v>3</v>
      </c>
      <c r="O56" s="2" t="s">
        <v>3</v>
      </c>
      <c r="P56" s="31" t="n">
        <f aca="false">SUM(D56:N56)</f>
        <v>7</v>
      </c>
      <c r="Q56" s="19" t="s">
        <v>11</v>
      </c>
      <c r="R56" s="7"/>
      <c r="T56" s="7"/>
      <c r="U56" s="1" t="s">
        <v>15</v>
      </c>
      <c r="V56" s="2" t="s">
        <v>3</v>
      </c>
      <c r="W56" s="87" t="s">
        <v>14</v>
      </c>
      <c r="X56" s="88" t="s">
        <v>3</v>
      </c>
      <c r="Y56" s="89" t="s">
        <v>14</v>
      </c>
      <c r="Z56" s="90" t="s">
        <v>3</v>
      </c>
      <c r="AA56" s="89" t="s">
        <v>14</v>
      </c>
      <c r="AB56" s="90" t="s">
        <v>3</v>
      </c>
      <c r="AC56" s="89" t="s">
        <v>14</v>
      </c>
      <c r="AD56" s="90" t="s">
        <v>3</v>
      </c>
      <c r="AE56" s="89" t="s">
        <v>14</v>
      </c>
      <c r="AF56" s="90" t="s">
        <v>3</v>
      </c>
      <c r="AG56" s="91" t="s">
        <v>14</v>
      </c>
      <c r="AH56" s="92" t="s">
        <v>3</v>
      </c>
      <c r="AI56" s="93" t="n">
        <v>0</v>
      </c>
      <c r="AJ56" s="19" t="s">
        <v>11</v>
      </c>
      <c r="AK56" s="7"/>
      <c r="AL56" s="10"/>
    </row>
    <row r="57" customFormat="false" ht="15" hidden="false" customHeight="false" outlineLevel="0" collapsed="false">
      <c r="A57" s="7"/>
      <c r="B57" s="1" t="s">
        <v>16</v>
      </c>
      <c r="C57" s="2" t="s">
        <v>3</v>
      </c>
      <c r="D57" s="32" t="s">
        <v>14</v>
      </c>
      <c r="E57" s="33" t="s">
        <v>3</v>
      </c>
      <c r="F57" s="34" t="s">
        <v>14</v>
      </c>
      <c r="G57" s="20" t="s">
        <v>3</v>
      </c>
      <c r="H57" s="34" t="s">
        <v>14</v>
      </c>
      <c r="I57" s="35" t="s">
        <v>3</v>
      </c>
      <c r="J57" s="34" t="s">
        <v>14</v>
      </c>
      <c r="K57" s="20" t="s">
        <v>3</v>
      </c>
      <c r="L57" s="34" t="n">
        <v>7</v>
      </c>
      <c r="M57" s="20" t="s">
        <v>3</v>
      </c>
      <c r="N57" s="36" t="s">
        <v>14</v>
      </c>
      <c r="O57" s="2" t="s">
        <v>3</v>
      </c>
      <c r="P57" s="31" t="n">
        <f aca="false">SUM(D57:N57)</f>
        <v>7</v>
      </c>
      <c r="Q57" s="19" t="s">
        <v>11</v>
      </c>
      <c r="R57" s="7"/>
      <c r="T57" s="7"/>
      <c r="U57" s="1" t="s">
        <v>16</v>
      </c>
      <c r="V57" s="2" t="s">
        <v>3</v>
      </c>
      <c r="W57" s="32" t="s">
        <v>14</v>
      </c>
      <c r="X57" s="33" t="s">
        <v>3</v>
      </c>
      <c r="Y57" s="34" t="n">
        <v>10</v>
      </c>
      <c r="Z57" s="20" t="s">
        <v>3</v>
      </c>
      <c r="AA57" s="34" t="s">
        <v>14</v>
      </c>
      <c r="AB57" s="35" t="s">
        <v>3</v>
      </c>
      <c r="AC57" s="34" t="s">
        <v>14</v>
      </c>
      <c r="AD57" s="20" t="s">
        <v>3</v>
      </c>
      <c r="AE57" s="34" t="s">
        <v>14</v>
      </c>
      <c r="AF57" s="20" t="s">
        <v>3</v>
      </c>
      <c r="AG57" s="36" t="n">
        <v>13</v>
      </c>
      <c r="AH57" s="2" t="s">
        <v>3</v>
      </c>
      <c r="AI57" s="31" t="n">
        <f aca="false">SUM(W57:AG57)</f>
        <v>23</v>
      </c>
      <c r="AJ57" s="19" t="s">
        <v>11</v>
      </c>
      <c r="AK57" s="7"/>
      <c r="AL57" s="10"/>
    </row>
    <row r="58" customFormat="false" ht="15" hidden="false" customHeight="false" outlineLevel="0" collapsed="false">
      <c r="A58" s="7"/>
      <c r="B58" s="1" t="s">
        <v>17</v>
      </c>
      <c r="C58" s="2" t="s">
        <v>3</v>
      </c>
      <c r="D58" s="32" t="s">
        <v>14</v>
      </c>
      <c r="E58" s="33" t="s">
        <v>3</v>
      </c>
      <c r="F58" s="34" t="s">
        <v>14</v>
      </c>
      <c r="G58" s="20" t="s">
        <v>3</v>
      </c>
      <c r="H58" s="34" t="s">
        <v>14</v>
      </c>
      <c r="I58" s="35" t="s">
        <v>3</v>
      </c>
      <c r="J58" s="34" t="s">
        <v>14</v>
      </c>
      <c r="K58" s="20" t="s">
        <v>3</v>
      </c>
      <c r="L58" s="34" t="n">
        <v>7</v>
      </c>
      <c r="M58" s="20" t="s">
        <v>3</v>
      </c>
      <c r="N58" s="36" t="s">
        <v>14</v>
      </c>
      <c r="O58" s="2" t="s">
        <v>3</v>
      </c>
      <c r="P58" s="31" t="n">
        <f aca="false">SUM(D58:N58)</f>
        <v>7</v>
      </c>
      <c r="Q58" s="19" t="s">
        <v>11</v>
      </c>
      <c r="R58" s="7"/>
      <c r="T58" s="7"/>
      <c r="U58" s="1" t="s">
        <v>17</v>
      </c>
      <c r="V58" s="2" t="s">
        <v>3</v>
      </c>
      <c r="W58" s="32" t="s">
        <v>14</v>
      </c>
      <c r="X58" s="33" t="s">
        <v>3</v>
      </c>
      <c r="Y58" s="34" t="s">
        <v>14</v>
      </c>
      <c r="Z58" s="20" t="s">
        <v>3</v>
      </c>
      <c r="AA58" s="34" t="s">
        <v>14</v>
      </c>
      <c r="AB58" s="35" t="s">
        <v>3</v>
      </c>
      <c r="AC58" s="34" t="s">
        <v>14</v>
      </c>
      <c r="AD58" s="20" t="s">
        <v>3</v>
      </c>
      <c r="AE58" s="34" t="n">
        <v>6</v>
      </c>
      <c r="AF58" s="20" t="s">
        <v>3</v>
      </c>
      <c r="AG58" s="36" t="n">
        <v>17</v>
      </c>
      <c r="AH58" s="2" t="s">
        <v>3</v>
      </c>
      <c r="AI58" s="31" t="n">
        <f aca="false">SUM(W58:AG58)</f>
        <v>23</v>
      </c>
      <c r="AJ58" s="19" t="s">
        <v>11</v>
      </c>
      <c r="AK58" s="7"/>
      <c r="AL58" s="10"/>
    </row>
    <row r="59" customFormat="false" ht="15" hidden="false" customHeight="false" outlineLevel="0" collapsed="false">
      <c r="A59" s="7"/>
      <c r="B59" s="1" t="s">
        <v>18</v>
      </c>
      <c r="C59" s="2" t="s">
        <v>3</v>
      </c>
      <c r="D59" s="32" t="s">
        <v>14</v>
      </c>
      <c r="E59" s="33" t="s">
        <v>3</v>
      </c>
      <c r="F59" s="34" t="s">
        <v>14</v>
      </c>
      <c r="G59" s="20" t="s">
        <v>14</v>
      </c>
      <c r="H59" s="34" t="s">
        <v>14</v>
      </c>
      <c r="I59" s="35" t="s">
        <v>3</v>
      </c>
      <c r="J59" s="34" t="s">
        <v>14</v>
      </c>
      <c r="K59" s="20" t="s">
        <v>3</v>
      </c>
      <c r="L59" s="34" t="s">
        <v>14</v>
      </c>
      <c r="M59" s="20" t="s">
        <v>3</v>
      </c>
      <c r="N59" s="36" t="n">
        <v>7</v>
      </c>
      <c r="O59" s="2" t="s">
        <v>3</v>
      </c>
      <c r="P59" s="31" t="n">
        <f aca="false">SUM(D59:N59)</f>
        <v>7</v>
      </c>
      <c r="Q59" s="19" t="s">
        <v>11</v>
      </c>
      <c r="R59" s="7"/>
      <c r="T59" s="7"/>
      <c r="U59" s="1" t="s">
        <v>18</v>
      </c>
      <c r="V59" s="2" t="s">
        <v>3</v>
      </c>
      <c r="W59" s="32" t="n">
        <v>13</v>
      </c>
      <c r="X59" s="33" t="s">
        <v>3</v>
      </c>
      <c r="Y59" s="34" t="s">
        <v>14</v>
      </c>
      <c r="Z59" s="20" t="s">
        <v>3</v>
      </c>
      <c r="AA59" s="34" t="s">
        <v>14</v>
      </c>
      <c r="AB59" s="35" t="s">
        <v>3</v>
      </c>
      <c r="AC59" s="34" t="s">
        <v>14</v>
      </c>
      <c r="AD59" s="20" t="s">
        <v>3</v>
      </c>
      <c r="AE59" s="34" t="s">
        <v>14</v>
      </c>
      <c r="AF59" s="20" t="s">
        <v>3</v>
      </c>
      <c r="AG59" s="36" t="n">
        <v>10</v>
      </c>
      <c r="AH59" s="2" t="s">
        <v>3</v>
      </c>
      <c r="AI59" s="31" t="n">
        <f aca="false">SUM(W59:AG59)</f>
        <v>23</v>
      </c>
      <c r="AJ59" s="19" t="s">
        <v>11</v>
      </c>
      <c r="AK59" s="7"/>
      <c r="AL59" s="10"/>
    </row>
    <row r="60" customFormat="false" ht="15" hidden="false" customHeight="false" outlineLevel="0" collapsed="false">
      <c r="A60" s="7"/>
      <c r="B60" s="1" t="s">
        <v>19</v>
      </c>
      <c r="C60" s="2" t="s">
        <v>3</v>
      </c>
      <c r="D60" s="32" t="s">
        <v>14</v>
      </c>
      <c r="E60" s="33" t="s">
        <v>3</v>
      </c>
      <c r="F60" s="34" t="s">
        <v>14</v>
      </c>
      <c r="G60" s="20" t="s">
        <v>3</v>
      </c>
      <c r="H60" s="34" t="s">
        <v>14</v>
      </c>
      <c r="I60" s="35" t="s">
        <v>3</v>
      </c>
      <c r="J60" s="34" t="n">
        <v>4</v>
      </c>
      <c r="K60" s="20" t="s">
        <v>3</v>
      </c>
      <c r="L60" s="34" t="s">
        <v>14</v>
      </c>
      <c r="M60" s="20" t="s">
        <v>3</v>
      </c>
      <c r="N60" s="36" t="n">
        <v>3</v>
      </c>
      <c r="O60" s="2" t="s">
        <v>3</v>
      </c>
      <c r="P60" s="31" t="n">
        <f aca="false">SUM(D60:N60)</f>
        <v>7</v>
      </c>
      <c r="Q60" s="19" t="s">
        <v>11</v>
      </c>
      <c r="R60" s="7"/>
      <c r="T60" s="7"/>
      <c r="U60" s="1" t="s">
        <v>19</v>
      </c>
      <c r="V60" s="2" t="s">
        <v>3</v>
      </c>
      <c r="W60" s="32" t="s">
        <v>14</v>
      </c>
      <c r="X60" s="33" t="s">
        <v>3</v>
      </c>
      <c r="Y60" s="34" t="s">
        <v>14</v>
      </c>
      <c r="Z60" s="20" t="s">
        <v>3</v>
      </c>
      <c r="AA60" s="34" t="s">
        <v>14</v>
      </c>
      <c r="AB60" s="35" t="s">
        <v>3</v>
      </c>
      <c r="AC60" s="34" t="s">
        <v>14</v>
      </c>
      <c r="AD60" s="20" t="s">
        <v>3</v>
      </c>
      <c r="AE60" s="34" t="n">
        <v>7</v>
      </c>
      <c r="AF60" s="20" t="s">
        <v>3</v>
      </c>
      <c r="AG60" s="36" t="n">
        <v>16</v>
      </c>
      <c r="AH60" s="2" t="s">
        <v>3</v>
      </c>
      <c r="AI60" s="31" t="n">
        <f aca="false">SUM(W60:AG60)</f>
        <v>23</v>
      </c>
      <c r="AJ60" s="19" t="s">
        <v>11</v>
      </c>
      <c r="AK60" s="7"/>
      <c r="AL60" s="10"/>
    </row>
    <row r="61" customFormat="false" ht="15" hidden="false" customHeight="false" outlineLevel="0" collapsed="false">
      <c r="A61" s="7"/>
      <c r="B61" s="1" t="s">
        <v>20</v>
      </c>
      <c r="C61" s="2" t="s">
        <v>3</v>
      </c>
      <c r="D61" s="37" t="n">
        <v>4</v>
      </c>
      <c r="E61" s="38" t="s">
        <v>3</v>
      </c>
      <c r="F61" s="39" t="s">
        <v>14</v>
      </c>
      <c r="G61" s="40" t="s">
        <v>3</v>
      </c>
      <c r="H61" s="39" t="s">
        <v>14</v>
      </c>
      <c r="I61" s="41" t="s">
        <v>3</v>
      </c>
      <c r="J61" s="39" t="s">
        <v>14</v>
      </c>
      <c r="K61" s="40" t="s">
        <v>3</v>
      </c>
      <c r="L61" s="39" t="s">
        <v>14</v>
      </c>
      <c r="M61" s="40" t="s">
        <v>3</v>
      </c>
      <c r="N61" s="42" t="s">
        <v>14</v>
      </c>
      <c r="O61" s="2" t="s">
        <v>3</v>
      </c>
      <c r="P61" s="31" t="n">
        <f aca="false">SUM(D61:N61)</f>
        <v>4</v>
      </c>
      <c r="Q61" s="19" t="s">
        <v>11</v>
      </c>
      <c r="R61" s="7"/>
      <c r="T61" s="7"/>
      <c r="U61" s="1" t="s">
        <v>20</v>
      </c>
      <c r="V61" s="2" t="s">
        <v>3</v>
      </c>
      <c r="W61" s="37" t="s">
        <v>14</v>
      </c>
      <c r="X61" s="38" t="s">
        <v>3</v>
      </c>
      <c r="Y61" s="39" t="s">
        <v>14</v>
      </c>
      <c r="Z61" s="40" t="s">
        <v>3</v>
      </c>
      <c r="AA61" s="39" t="s">
        <v>14</v>
      </c>
      <c r="AB61" s="41" t="s">
        <v>3</v>
      </c>
      <c r="AC61" s="39" t="s">
        <v>14</v>
      </c>
      <c r="AD61" s="40" t="s">
        <v>3</v>
      </c>
      <c r="AE61" s="39" t="n">
        <v>11</v>
      </c>
      <c r="AF61" s="40" t="s">
        <v>3</v>
      </c>
      <c r="AG61" s="42" t="n">
        <v>15</v>
      </c>
      <c r="AH61" s="2" t="s">
        <v>3</v>
      </c>
      <c r="AI61" s="31" t="n">
        <f aca="false">SUM(W61:AG61)</f>
        <v>26</v>
      </c>
      <c r="AJ61" s="19" t="s">
        <v>11</v>
      </c>
      <c r="AK61" s="7"/>
      <c r="AL61" s="10"/>
    </row>
    <row r="62" customFormat="false" ht="15" hidden="false" customHeight="false" outlineLevel="0" collapsed="false">
      <c r="A62" s="7"/>
      <c r="B62" s="43" t="s">
        <v>12</v>
      </c>
      <c r="C62" s="0"/>
      <c r="D62" s="44"/>
      <c r="E62" s="45"/>
      <c r="F62" s="46"/>
      <c r="G62" s="21"/>
      <c r="H62" s="46"/>
      <c r="I62" s="47"/>
      <c r="J62" s="46"/>
      <c r="K62" s="21"/>
      <c r="L62" s="46"/>
      <c r="M62" s="21"/>
      <c r="N62" s="46"/>
      <c r="O62" s="13"/>
      <c r="P62" s="48"/>
      <c r="Q62" s="19"/>
      <c r="R62" s="7"/>
      <c r="T62" s="7"/>
      <c r="U62" s="43" t="s">
        <v>12</v>
      </c>
      <c r="V62" s="2"/>
      <c r="W62" s="44"/>
      <c r="X62" s="45"/>
      <c r="Y62" s="46"/>
      <c r="Z62" s="21"/>
      <c r="AA62" s="46"/>
      <c r="AB62" s="47"/>
      <c r="AC62" s="46"/>
      <c r="AD62" s="21"/>
      <c r="AE62" s="46"/>
      <c r="AF62" s="21"/>
      <c r="AG62" s="46"/>
      <c r="AH62" s="13"/>
      <c r="AI62" s="48"/>
      <c r="AJ62" s="19"/>
      <c r="AK62" s="7"/>
      <c r="AL62" s="10"/>
    </row>
    <row r="63" customFormat="false" ht="15" hidden="false" customHeight="false" outlineLevel="0" collapsed="false">
      <c r="A63" s="7"/>
      <c r="B63" s="1" t="s">
        <v>21</v>
      </c>
      <c r="C63" s="2" t="s">
        <v>3</v>
      </c>
      <c r="D63" s="31" t="n">
        <f aca="false">SUM(D55:D61)</f>
        <v>4</v>
      </c>
      <c r="E63" s="3" t="s">
        <v>3</v>
      </c>
      <c r="F63" s="31" t="n">
        <f aca="false">SUM(F55:F61)</f>
        <v>4</v>
      </c>
      <c r="G63" s="2" t="s">
        <v>3</v>
      </c>
      <c r="H63" s="31" t="n">
        <f aca="false">SUM(H55:H61)</f>
        <v>0</v>
      </c>
      <c r="I63" s="4" t="s">
        <v>3</v>
      </c>
      <c r="J63" s="31" t="n">
        <f aca="false">SUM(J55:J61)</f>
        <v>8</v>
      </c>
      <c r="K63" s="2" t="s">
        <v>3</v>
      </c>
      <c r="L63" s="31" t="n">
        <f aca="false">SUM(L55:L61)</f>
        <v>14</v>
      </c>
      <c r="M63" s="2" t="s">
        <v>3</v>
      </c>
      <c r="N63" s="31" t="n">
        <f aca="false">SUM(N55:N61)</f>
        <v>13</v>
      </c>
      <c r="O63" s="2" t="s">
        <v>3</v>
      </c>
      <c r="P63" s="31" t="n">
        <f aca="false">SUM(P55:P61)</f>
        <v>43</v>
      </c>
      <c r="Q63" s="19" t="s">
        <v>11</v>
      </c>
      <c r="R63" s="7"/>
      <c r="T63" s="7"/>
      <c r="U63" s="1" t="s">
        <v>21</v>
      </c>
      <c r="V63" s="2" t="s">
        <v>3</v>
      </c>
      <c r="W63" s="31" t="n">
        <f aca="false">SUM(W55:W61)</f>
        <v>13</v>
      </c>
      <c r="X63" s="3" t="s">
        <v>3</v>
      </c>
      <c r="Y63" s="31" t="n">
        <f aca="false">SUM(Y55:Y61)</f>
        <v>10</v>
      </c>
      <c r="Z63" s="2" t="s">
        <v>3</v>
      </c>
      <c r="AA63" s="31" t="n">
        <f aca="false">SUM(AA55:AA61)</f>
        <v>0</v>
      </c>
      <c r="AB63" s="4" t="s">
        <v>3</v>
      </c>
      <c r="AC63" s="31" t="n">
        <f aca="false">SUM(AC55:AC61)</f>
        <v>0</v>
      </c>
      <c r="AD63" s="2" t="s">
        <v>3</v>
      </c>
      <c r="AE63" s="31" t="n">
        <f aca="false">SUM(AE55:AE61)</f>
        <v>30</v>
      </c>
      <c r="AF63" s="2" t="s">
        <v>3</v>
      </c>
      <c r="AG63" s="31" t="n">
        <f aca="false">SUM(AG55:AG61)</f>
        <v>91</v>
      </c>
      <c r="AH63" s="2" t="s">
        <v>3</v>
      </c>
      <c r="AI63" s="31" t="n">
        <f aca="false">SUM(AI55:AI61)</f>
        <v>144</v>
      </c>
      <c r="AJ63" s="19" t="s">
        <v>11</v>
      </c>
      <c r="AK63" s="7"/>
      <c r="AL63" s="10"/>
    </row>
    <row r="64" customFormat="false" ht="15" hidden="false" customHeight="false" outlineLevel="0" collapsed="false">
      <c r="A64" s="7"/>
      <c r="B64" s="1" t="s">
        <v>22</v>
      </c>
      <c r="C64" s="2" t="s">
        <v>3</v>
      </c>
      <c r="D64" s="31" t="n">
        <f aca="false">D63</f>
        <v>4</v>
      </c>
      <c r="E64" s="3" t="s">
        <v>3</v>
      </c>
      <c r="F64" s="31" t="n">
        <f aca="false">F63</f>
        <v>4</v>
      </c>
      <c r="G64" s="2" t="s">
        <v>3</v>
      </c>
      <c r="H64" s="31" t="n">
        <f aca="false">H63</f>
        <v>0</v>
      </c>
      <c r="I64" s="4" t="s">
        <v>3</v>
      </c>
      <c r="J64" s="31" t="n">
        <f aca="false">J63</f>
        <v>8</v>
      </c>
      <c r="K64" s="2" t="s">
        <v>3</v>
      </c>
      <c r="L64" s="31" t="n">
        <f aca="false">L63</f>
        <v>14</v>
      </c>
      <c r="M64" s="2" t="s">
        <v>3</v>
      </c>
      <c r="N64" s="31" t="n">
        <f aca="false">N63</f>
        <v>13</v>
      </c>
      <c r="O64" s="2" t="s">
        <v>3</v>
      </c>
      <c r="P64" s="31" t="n">
        <f aca="false">SUM(D64:N64)</f>
        <v>43</v>
      </c>
      <c r="Q64" s="19" t="s">
        <v>11</v>
      </c>
      <c r="R64" s="7"/>
      <c r="T64" s="7"/>
      <c r="U64" s="1" t="s">
        <v>22</v>
      </c>
      <c r="V64" s="2" t="s">
        <v>3</v>
      </c>
      <c r="W64" s="31" t="n">
        <f aca="false">W63</f>
        <v>13</v>
      </c>
      <c r="X64" s="3" t="s">
        <v>3</v>
      </c>
      <c r="Y64" s="31" t="n">
        <f aca="false">Y63</f>
        <v>10</v>
      </c>
      <c r="Z64" s="2" t="s">
        <v>3</v>
      </c>
      <c r="AA64" s="31" t="n">
        <f aca="false">AA63</f>
        <v>0</v>
      </c>
      <c r="AB64" s="4" t="s">
        <v>3</v>
      </c>
      <c r="AC64" s="31" t="n">
        <f aca="false">AC63</f>
        <v>0</v>
      </c>
      <c r="AD64" s="2" t="s">
        <v>3</v>
      </c>
      <c r="AE64" s="31" t="n">
        <f aca="false">AE63</f>
        <v>30</v>
      </c>
      <c r="AF64" s="2" t="s">
        <v>3</v>
      </c>
      <c r="AG64" s="31" t="n">
        <f aca="false">AG63</f>
        <v>91</v>
      </c>
      <c r="AH64" s="2" t="s">
        <v>3</v>
      </c>
      <c r="AI64" s="31" t="n">
        <f aca="false">SUM(W64:AG64)</f>
        <v>144</v>
      </c>
      <c r="AJ64" s="19" t="s">
        <v>11</v>
      </c>
      <c r="AK64" s="7"/>
      <c r="AL64" s="10"/>
    </row>
    <row r="65" customFormat="false" ht="15" hidden="false" customHeight="false" outlineLevel="0" collapsed="false">
      <c r="A65" s="7"/>
      <c r="B65" s="1" t="s">
        <v>23</v>
      </c>
      <c r="C65" s="2" t="s">
        <v>3</v>
      </c>
      <c r="D65" s="49" t="n">
        <v>30</v>
      </c>
      <c r="E65" s="50" t="s">
        <v>3</v>
      </c>
      <c r="F65" s="49" t="n">
        <v>20</v>
      </c>
      <c r="G65" s="51" t="s">
        <v>3</v>
      </c>
      <c r="H65" s="49" t="n">
        <v>25</v>
      </c>
      <c r="I65" s="4" t="s">
        <v>3</v>
      </c>
      <c r="J65" s="49" t="n">
        <v>22</v>
      </c>
      <c r="K65" s="51" t="s">
        <v>3</v>
      </c>
      <c r="L65" s="52" t="n">
        <v>15</v>
      </c>
      <c r="M65" s="51" t="s">
        <v>3</v>
      </c>
      <c r="N65" s="49" t="n">
        <v>15</v>
      </c>
      <c r="O65" s="53" t="s">
        <v>3</v>
      </c>
      <c r="P65" s="54"/>
      <c r="Q65" s="19" t="s">
        <v>11</v>
      </c>
      <c r="R65" s="7"/>
      <c r="T65" s="7"/>
      <c r="U65" s="1" t="s">
        <v>23</v>
      </c>
      <c r="V65" s="2" t="s">
        <v>3</v>
      </c>
      <c r="W65" s="49" t="n">
        <v>30</v>
      </c>
      <c r="X65" s="50" t="s">
        <v>3</v>
      </c>
      <c r="Y65" s="49" t="n">
        <v>20</v>
      </c>
      <c r="Z65" s="51" t="s">
        <v>3</v>
      </c>
      <c r="AA65" s="49" t="n">
        <v>25</v>
      </c>
      <c r="AB65" s="4" t="s">
        <v>3</v>
      </c>
      <c r="AC65" s="49" t="n">
        <v>22</v>
      </c>
      <c r="AD65" s="51" t="s">
        <v>3</v>
      </c>
      <c r="AE65" s="52" t="n">
        <v>15</v>
      </c>
      <c r="AF65" s="51" t="s">
        <v>3</v>
      </c>
      <c r="AG65" s="49" t="n">
        <v>15</v>
      </c>
      <c r="AH65" s="53" t="s">
        <v>3</v>
      </c>
      <c r="AI65" s="54"/>
      <c r="AJ65" s="19" t="s">
        <v>11</v>
      </c>
      <c r="AK65" s="7"/>
      <c r="AL65" s="10"/>
    </row>
    <row r="66" customFormat="false" ht="15" hidden="false" customHeight="false" outlineLevel="0" collapsed="false">
      <c r="A66" s="7"/>
      <c r="B66" s="1" t="s">
        <v>24</v>
      </c>
      <c r="C66" s="2" t="s">
        <v>3</v>
      </c>
      <c r="D66" s="55" t="n">
        <f aca="false">D64*D65</f>
        <v>120</v>
      </c>
      <c r="E66" s="50" t="s">
        <v>3</v>
      </c>
      <c r="F66" s="55" t="n">
        <f aca="false">F64*F65</f>
        <v>80</v>
      </c>
      <c r="G66" s="53" t="s">
        <v>3</v>
      </c>
      <c r="H66" s="55" t="n">
        <f aca="false">H64*H65</f>
        <v>0</v>
      </c>
      <c r="I66" s="56" t="s">
        <v>3</v>
      </c>
      <c r="J66" s="55" t="n">
        <f aca="false">J64*J65</f>
        <v>176</v>
      </c>
      <c r="K66" s="53" t="s">
        <v>3</v>
      </c>
      <c r="L66" s="55" t="n">
        <f aca="false">L64*L65</f>
        <v>210</v>
      </c>
      <c r="M66" s="53" t="s">
        <v>3</v>
      </c>
      <c r="N66" s="55" t="n">
        <f aca="false">N64*N65</f>
        <v>195</v>
      </c>
      <c r="O66" s="53" t="s">
        <v>3</v>
      </c>
      <c r="P66" s="55" t="n">
        <f aca="false">SUM(D66:N66)</f>
        <v>781</v>
      </c>
      <c r="Q66" s="19" t="s">
        <v>11</v>
      </c>
      <c r="R66" s="7"/>
      <c r="T66" s="7"/>
      <c r="U66" s="1" t="s">
        <v>24</v>
      </c>
      <c r="V66" s="2" t="s">
        <v>3</v>
      </c>
      <c r="W66" s="55" t="n">
        <f aca="false">W64*W65</f>
        <v>390</v>
      </c>
      <c r="X66" s="50" t="s">
        <v>3</v>
      </c>
      <c r="Y66" s="55" t="n">
        <f aca="false">Y64*Y65</f>
        <v>200</v>
      </c>
      <c r="Z66" s="53" t="s">
        <v>3</v>
      </c>
      <c r="AA66" s="55" t="n">
        <f aca="false">AA64*AA65</f>
        <v>0</v>
      </c>
      <c r="AB66" s="56" t="s">
        <v>3</v>
      </c>
      <c r="AC66" s="55" t="n">
        <f aca="false">AC64*AC65</f>
        <v>0</v>
      </c>
      <c r="AD66" s="53" t="s">
        <v>3</v>
      </c>
      <c r="AE66" s="55" t="n">
        <f aca="false">AE64*AE65</f>
        <v>450</v>
      </c>
      <c r="AF66" s="53" t="s">
        <v>3</v>
      </c>
      <c r="AG66" s="55" t="n">
        <f aca="false">AG64*AG65</f>
        <v>1365</v>
      </c>
      <c r="AH66" s="53" t="s">
        <v>3</v>
      </c>
      <c r="AI66" s="55" t="n">
        <f aca="false">SUM(W66:AG66)</f>
        <v>2405</v>
      </c>
      <c r="AJ66" s="19" t="s">
        <v>11</v>
      </c>
      <c r="AK66" s="7"/>
      <c r="AL66" s="10"/>
    </row>
    <row r="67" customFormat="false" ht="15" hidden="false" customHeight="false" outlineLevel="0" collapsed="false">
      <c r="A67" s="7"/>
      <c r="B67" s="2" t="s">
        <v>25</v>
      </c>
      <c r="C67" s="0"/>
      <c r="D67" s="13"/>
      <c r="E67" s="57"/>
      <c r="F67" s="58"/>
      <c r="G67" s="13"/>
      <c r="H67" s="58"/>
      <c r="I67" s="59"/>
      <c r="J67" s="58"/>
      <c r="K67" s="13"/>
      <c r="L67" s="58"/>
      <c r="M67" s="13"/>
      <c r="N67" s="58"/>
      <c r="O67" s="13"/>
      <c r="P67" s="58"/>
      <c r="Q67" s="0"/>
      <c r="R67" s="7"/>
      <c r="T67" s="7"/>
      <c r="U67" s="2" t="s">
        <v>25</v>
      </c>
      <c r="V67" s="2"/>
      <c r="W67" s="13"/>
      <c r="X67" s="57"/>
      <c r="Y67" s="58"/>
      <c r="Z67" s="13"/>
      <c r="AA67" s="58"/>
      <c r="AB67" s="59"/>
      <c r="AC67" s="58"/>
      <c r="AD67" s="13"/>
      <c r="AE67" s="58"/>
      <c r="AF67" s="13"/>
      <c r="AG67" s="58"/>
      <c r="AH67" s="13"/>
      <c r="AI67" s="58"/>
      <c r="AJ67" s="5"/>
      <c r="AK67" s="7"/>
      <c r="AL67" s="10"/>
    </row>
    <row r="68" customFormat="false" ht="15" hidden="false" customHeight="false" outlineLevel="0" collapsed="false">
      <c r="A68" s="7"/>
      <c r="B68" s="60" t="s">
        <v>26</v>
      </c>
      <c r="C68" s="0"/>
      <c r="E68" s="0"/>
      <c r="G68" s="0"/>
      <c r="I68" s="0"/>
      <c r="K68" s="0"/>
      <c r="M68" s="0"/>
      <c r="O68" s="0"/>
      <c r="Q68" s="0"/>
      <c r="R68" s="7"/>
      <c r="T68" s="7"/>
      <c r="U68" s="60" t="s">
        <v>26</v>
      </c>
      <c r="V68" s="2"/>
      <c r="X68" s="3"/>
      <c r="Z68" s="2"/>
      <c r="AB68" s="4"/>
      <c r="AD68" s="2"/>
      <c r="AF68" s="2"/>
      <c r="AH68" s="2"/>
      <c r="AJ68" s="5"/>
      <c r="AK68" s="7"/>
      <c r="AL68" s="10"/>
    </row>
    <row r="69" customFormat="false" ht="21" hidden="false" customHeight="false" outlineLevel="0" collapsed="false">
      <c r="A69" s="7"/>
      <c r="B69" s="61" t="s">
        <v>54</v>
      </c>
      <c r="C69" s="0"/>
      <c r="E69" s="0"/>
      <c r="G69" s="0"/>
      <c r="I69" s="0"/>
      <c r="K69" s="0"/>
      <c r="M69" s="0"/>
      <c r="O69" s="0"/>
      <c r="Q69" s="0"/>
      <c r="R69" s="7"/>
      <c r="T69" s="7"/>
      <c r="U69" s="61" t="s">
        <v>55</v>
      </c>
      <c r="V69" s="2"/>
      <c r="X69" s="3"/>
      <c r="Z69" s="2"/>
      <c r="AB69" s="4"/>
      <c r="AD69" s="2"/>
      <c r="AF69" s="2"/>
      <c r="AH69" s="2"/>
      <c r="AJ69" s="5"/>
      <c r="AK69" s="7"/>
      <c r="AL69" s="10"/>
    </row>
    <row r="70" customFormat="false" ht="15" hidden="false" customHeight="false" outlineLevel="0" collapsed="false">
      <c r="A70" s="7"/>
      <c r="B70" s="2" t="s">
        <v>28</v>
      </c>
      <c r="C70" s="0"/>
      <c r="D70" s="2" t="str">
        <f aca="false">B69</f>
        <v>PdROp</v>
      </c>
      <c r="E70" s="0"/>
      <c r="F70" s="2" t="s">
        <v>29</v>
      </c>
      <c r="G70" s="0"/>
      <c r="H70" s="62" t="s">
        <v>50</v>
      </c>
      <c r="I70" s="62"/>
      <c r="J70" s="62"/>
      <c r="K70" s="62"/>
      <c r="L70" s="62"/>
      <c r="M70" s="62"/>
      <c r="N70" s="62"/>
      <c r="O70" s="63"/>
      <c r="P70" s="64" t="s">
        <v>56</v>
      </c>
      <c r="Q70" s="0"/>
      <c r="R70" s="7"/>
      <c r="T70" s="7"/>
      <c r="U70" s="2" t="s">
        <v>28</v>
      </c>
      <c r="V70" s="2"/>
      <c r="W70" s="2" t="str">
        <f aca="false">U69</f>
        <v>Va</v>
      </c>
      <c r="X70" s="3"/>
      <c r="Y70" s="2" t="s">
        <v>29</v>
      </c>
      <c r="Z70" s="2"/>
      <c r="AA70" s="62" t="s">
        <v>50</v>
      </c>
      <c r="AB70" s="62"/>
      <c r="AC70" s="62"/>
      <c r="AD70" s="62"/>
      <c r="AE70" s="62"/>
      <c r="AF70" s="62"/>
      <c r="AG70" s="62"/>
      <c r="AH70" s="63"/>
      <c r="AI70" s="64" t="s">
        <v>57</v>
      </c>
      <c r="AJ70" s="5"/>
      <c r="AK70" s="7"/>
      <c r="AL70" s="10"/>
    </row>
    <row r="71" customFormat="false" ht="15" hidden="false" customHeight="false" outlineLevel="0" collapsed="false">
      <c r="A71" s="7"/>
      <c r="B71" s="2"/>
      <c r="C71" s="60"/>
      <c r="D71" s="3" t="s">
        <v>33</v>
      </c>
      <c r="E71" s="2"/>
      <c r="F71" s="2"/>
      <c r="G71" s="0"/>
      <c r="H71" s="2"/>
      <c r="I71" s="2"/>
      <c r="J71" s="2"/>
      <c r="K71" s="0"/>
      <c r="L71" s="2" t="str">
        <f aca="false">B69</f>
        <v>PdROp</v>
      </c>
      <c r="M71" s="2" t="s">
        <v>34</v>
      </c>
      <c r="N71" s="2"/>
      <c r="O71" s="2" t="str">
        <f aca="false">B69</f>
        <v>PdROp</v>
      </c>
      <c r="P71" s="2" t="s">
        <v>53</v>
      </c>
      <c r="Q71" s="3"/>
      <c r="R71" s="7"/>
      <c r="T71" s="7"/>
      <c r="U71" s="2"/>
      <c r="V71" s="60"/>
      <c r="W71" s="3" t="s">
        <v>33</v>
      </c>
      <c r="X71" s="2"/>
      <c r="Y71" s="2"/>
      <c r="Z71" s="2"/>
      <c r="AA71" s="2"/>
      <c r="AB71" s="2"/>
      <c r="AC71" s="2"/>
      <c r="AD71" s="2"/>
      <c r="AE71" s="2" t="str">
        <f aca="false">U69</f>
        <v>Va</v>
      </c>
      <c r="AF71" s="2" t="s">
        <v>34</v>
      </c>
      <c r="AG71" s="2"/>
      <c r="AH71" s="2" t="str">
        <f aca="false">U69</f>
        <v>Va</v>
      </c>
      <c r="AI71" s="2" t="s">
        <v>53</v>
      </c>
      <c r="AJ71" s="3"/>
      <c r="AK71" s="7"/>
    </row>
    <row r="72" customFormat="false" ht="15" hidden="false" customHeight="false" outlineLevel="0" collapsed="false">
      <c r="B72" s="66"/>
      <c r="C72" s="66"/>
      <c r="D72" s="66"/>
      <c r="E72" s="66"/>
      <c r="F72" s="66"/>
      <c r="G72" s="66"/>
      <c r="H72" s="66"/>
      <c r="I72" s="66"/>
      <c r="J72" s="66"/>
      <c r="K72" s="66"/>
      <c r="L72" s="66"/>
      <c r="M72" s="66"/>
      <c r="N72" s="66"/>
      <c r="O72" s="66"/>
      <c r="P72" s="94" t="str">
        <f aca="false">IF(N64&gt;=P64*0.3,"OK","NO")</f>
        <v>OK</v>
      </c>
      <c r="Q72" s="0"/>
      <c r="U72" s="66"/>
      <c r="V72" s="66"/>
      <c r="W72" s="66"/>
      <c r="X72" s="66"/>
      <c r="Y72" s="66"/>
      <c r="Z72" s="66"/>
      <c r="AA72" s="66"/>
      <c r="AB72" s="66"/>
      <c r="AC72" s="66"/>
      <c r="AD72" s="66"/>
      <c r="AE72" s="66"/>
      <c r="AF72" s="66"/>
      <c r="AG72" s="66"/>
      <c r="AH72" s="66"/>
      <c r="AI72" s="94" t="str">
        <f aca="false">IF(AG64&gt;=AI64*0.3,"OK","NO")</f>
        <v>OK</v>
      </c>
    </row>
    <row r="73" customFormat="false" ht="15" hidden="false" customHeight="false" outlineLevel="0" collapsed="false">
      <c r="A73" s="7"/>
      <c r="B73" s="3" t="s">
        <v>0</v>
      </c>
      <c r="C73" s="3"/>
      <c r="D73" s="3"/>
      <c r="E73" s="0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7"/>
      <c r="T73" s="7"/>
      <c r="U73" s="3" t="s">
        <v>0</v>
      </c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7"/>
    </row>
    <row r="74" customFormat="false" ht="15" hidden="false" customHeight="false" outlineLevel="0" collapsed="false">
      <c r="A74" s="7"/>
      <c r="B74" s="8" t="s">
        <v>1</v>
      </c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0"/>
      <c r="R74" s="7"/>
      <c r="T74" s="7"/>
      <c r="U74" s="8" t="s">
        <v>1</v>
      </c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5"/>
      <c r="AK74" s="7"/>
    </row>
    <row r="75" customFormat="false" ht="15" hidden="false" customHeight="false" outlineLevel="0" collapsed="false">
      <c r="A75" s="7"/>
      <c r="B75" s="11" t="s">
        <v>2</v>
      </c>
      <c r="C75" s="12"/>
      <c r="D75" s="13"/>
      <c r="E75" s="14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0"/>
      <c r="R75" s="7"/>
      <c r="T75" s="7"/>
      <c r="U75" s="11" t="s">
        <v>2</v>
      </c>
      <c r="V75" s="12"/>
      <c r="W75" s="13"/>
      <c r="X75" s="14"/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15"/>
      <c r="AJ75" s="5"/>
      <c r="AK75" s="7"/>
    </row>
    <row r="76" customFormat="false" ht="15" hidden="false" customHeight="false" outlineLevel="0" collapsed="false">
      <c r="A76" s="7"/>
      <c r="B76" s="16"/>
      <c r="C76" s="17" t="s">
        <v>3</v>
      </c>
      <c r="D76" s="16" t="s">
        <v>4</v>
      </c>
      <c r="E76" s="8" t="s">
        <v>3</v>
      </c>
      <c r="F76" s="16" t="s">
        <v>5</v>
      </c>
      <c r="G76" s="17" t="s">
        <v>3</v>
      </c>
      <c r="H76" s="16" t="s">
        <v>6</v>
      </c>
      <c r="I76" s="18" t="s">
        <v>3</v>
      </c>
      <c r="J76" s="16" t="s">
        <v>7</v>
      </c>
      <c r="K76" s="17" t="s">
        <v>3</v>
      </c>
      <c r="L76" s="16" t="s">
        <v>8</v>
      </c>
      <c r="M76" s="17" t="s">
        <v>3</v>
      </c>
      <c r="N76" s="16" t="s">
        <v>9</v>
      </c>
      <c r="O76" s="17" t="s">
        <v>3</v>
      </c>
      <c r="P76" s="16" t="s">
        <v>10</v>
      </c>
      <c r="Q76" s="19" t="s">
        <v>11</v>
      </c>
      <c r="R76" s="7"/>
      <c r="T76" s="7"/>
      <c r="U76" s="16"/>
      <c r="V76" s="17" t="s">
        <v>3</v>
      </c>
      <c r="W76" s="16" t="s">
        <v>4</v>
      </c>
      <c r="X76" s="8" t="s">
        <v>3</v>
      </c>
      <c r="Y76" s="16" t="s">
        <v>5</v>
      </c>
      <c r="Z76" s="17" t="s">
        <v>3</v>
      </c>
      <c r="AA76" s="16" t="s">
        <v>6</v>
      </c>
      <c r="AB76" s="18" t="s">
        <v>3</v>
      </c>
      <c r="AC76" s="16" t="s">
        <v>7</v>
      </c>
      <c r="AD76" s="17" t="s">
        <v>3</v>
      </c>
      <c r="AE76" s="16" t="s">
        <v>8</v>
      </c>
      <c r="AF76" s="17" t="s">
        <v>3</v>
      </c>
      <c r="AG76" s="16" t="s">
        <v>9</v>
      </c>
      <c r="AH76" s="17" t="s">
        <v>3</v>
      </c>
      <c r="AI76" s="16" t="s">
        <v>10</v>
      </c>
      <c r="AJ76" s="19" t="s">
        <v>11</v>
      </c>
      <c r="AK76" s="7"/>
    </row>
    <row r="77" customFormat="false" ht="15" hidden="false" customHeight="false" outlineLevel="0" collapsed="false">
      <c r="A77" s="7"/>
      <c r="B77" s="20" t="s">
        <v>12</v>
      </c>
      <c r="C77" s="17"/>
      <c r="D77" s="21"/>
      <c r="E77" s="14"/>
      <c r="F77" s="22"/>
      <c r="G77" s="23"/>
      <c r="H77" s="22"/>
      <c r="I77" s="24"/>
      <c r="J77" s="22"/>
      <c r="K77" s="23"/>
      <c r="L77" s="22"/>
      <c r="M77" s="23"/>
      <c r="N77" s="22"/>
      <c r="O77" s="23"/>
      <c r="P77" s="22"/>
      <c r="Q77" s="19"/>
      <c r="R77" s="7"/>
      <c r="T77" s="7"/>
      <c r="U77" s="20" t="s">
        <v>12</v>
      </c>
      <c r="V77" s="17"/>
      <c r="W77" s="21"/>
      <c r="X77" s="14"/>
      <c r="Y77" s="22"/>
      <c r="Z77" s="23"/>
      <c r="AA77" s="22"/>
      <c r="AB77" s="24"/>
      <c r="AC77" s="22"/>
      <c r="AD77" s="23"/>
      <c r="AE77" s="22"/>
      <c r="AF77" s="23"/>
      <c r="AG77" s="22"/>
      <c r="AH77" s="23"/>
      <c r="AI77" s="22"/>
      <c r="AJ77" s="19"/>
      <c r="AK77" s="7"/>
    </row>
    <row r="78" customFormat="false" ht="15" hidden="false" customHeight="false" outlineLevel="0" collapsed="false">
      <c r="A78" s="7"/>
      <c r="B78" s="1" t="s">
        <v>13</v>
      </c>
      <c r="C78" s="2" t="s">
        <v>3</v>
      </c>
      <c r="D78" s="25" t="n">
        <f aca="false">SUM(D6,W6,D31,W31,D55,W55)</f>
        <v>5</v>
      </c>
      <c r="E78" s="8" t="s">
        <v>3</v>
      </c>
      <c r="F78" s="25" t="n">
        <f aca="false">SUM(F6,Y6,F31,Y31,F55,Y55)</f>
        <v>4</v>
      </c>
      <c r="G78" s="8" t="s">
        <v>3</v>
      </c>
      <c r="H78" s="25" t="n">
        <f aca="false">SUM(H6,AA6,H31,AA31,H55,AA55)</f>
        <v>12</v>
      </c>
      <c r="I78" s="8" t="s">
        <v>3</v>
      </c>
      <c r="J78" s="25" t="n">
        <f aca="false">SUM(J6,AC6,J31,AC31,J55,AC55)</f>
        <v>26</v>
      </c>
      <c r="K78" s="8" t="s">
        <v>3</v>
      </c>
      <c r="L78" s="25" t="n">
        <f aca="false">SUM(L6,AE6,L31,AE31,L55,AE55)</f>
        <v>21</v>
      </c>
      <c r="M78" s="8" t="s">
        <v>3</v>
      </c>
      <c r="N78" s="25" t="n">
        <f aca="false">SUM(N6,AG6,N31,AG31,N55,AG55)</f>
        <v>61</v>
      </c>
      <c r="O78" s="2" t="s">
        <v>3</v>
      </c>
      <c r="P78" s="31" t="n">
        <f aca="false">SUM(D78:N78)</f>
        <v>129</v>
      </c>
      <c r="Q78" s="19" t="s">
        <v>11</v>
      </c>
      <c r="R78" s="7"/>
      <c r="T78" s="7"/>
      <c r="U78" s="1" t="s">
        <v>13</v>
      </c>
      <c r="V78" s="2" t="s">
        <v>3</v>
      </c>
      <c r="W78" s="25" t="n">
        <f aca="false">SUM(W6,D31,W31,D55,W55)</f>
        <v>5</v>
      </c>
      <c r="X78" s="8" t="s">
        <v>3</v>
      </c>
      <c r="Y78" s="25" t="n">
        <f aca="false">SUM(Y6,F31,Y31,F55,Y55)</f>
        <v>4</v>
      </c>
      <c r="Z78" s="8" t="s">
        <v>3</v>
      </c>
      <c r="AA78" s="25" t="n">
        <f aca="false">SUM(AA6,H31,AA31,H55,AA55)</f>
        <v>0</v>
      </c>
      <c r="AB78" s="8" t="s">
        <v>3</v>
      </c>
      <c r="AC78" s="25" t="n">
        <f aca="false">SUM(AC6,J31,AC31,J55,AC55)</f>
        <v>26</v>
      </c>
      <c r="AD78" s="8" t="s">
        <v>3</v>
      </c>
      <c r="AE78" s="25" t="n">
        <f aca="false">SUM(AE6,L31,AE31,L55,AE55)</f>
        <v>21</v>
      </c>
      <c r="AF78" s="8" t="s">
        <v>3</v>
      </c>
      <c r="AG78" s="25" t="n">
        <f aca="false">SUM(AG6,N31,AG31,N55,AG55)</f>
        <v>49</v>
      </c>
      <c r="AH78" s="8" t="s">
        <v>3</v>
      </c>
      <c r="AI78" s="25" t="n">
        <f aca="false">SUM(AI6,P31,AI31,P55,AI55)</f>
        <v>105</v>
      </c>
      <c r="AJ78" s="19" t="s">
        <v>11</v>
      </c>
      <c r="AK78" s="7"/>
    </row>
    <row r="79" customFormat="false" ht="15" hidden="false" customHeight="false" outlineLevel="0" collapsed="false">
      <c r="A79" s="7"/>
      <c r="B79" s="1" t="s">
        <v>15</v>
      </c>
      <c r="C79" s="2" t="s">
        <v>3</v>
      </c>
      <c r="D79" s="25" t="n">
        <f aca="false">SUM(D7,W7,D32,W32,D56,W56)</f>
        <v>5</v>
      </c>
      <c r="E79" s="8" t="s">
        <v>3</v>
      </c>
      <c r="F79" s="25" t="n">
        <f aca="false">SUM(F7,Y7,F32,Y32,F56,Y56)</f>
        <v>9</v>
      </c>
      <c r="G79" s="8" t="s">
        <v>3</v>
      </c>
      <c r="H79" s="25" t="n">
        <f aca="false">SUM(H7,AA7,H32,AA32,H56,AA56)</f>
        <v>15</v>
      </c>
      <c r="I79" s="8" t="s">
        <v>3</v>
      </c>
      <c r="J79" s="25" t="n">
        <f aca="false">SUM(J7,AC7,J32,AC32,J56,AC56)</f>
        <v>39</v>
      </c>
      <c r="K79" s="8" t="s">
        <v>3</v>
      </c>
      <c r="L79" s="25" t="n">
        <f aca="false">SUM(L7,AE7,L32,AE32,L56,AE56)</f>
        <v>22</v>
      </c>
      <c r="M79" s="8" t="s">
        <v>3</v>
      </c>
      <c r="N79" s="25" t="n">
        <f aca="false">SUM(N7,AG7,N32,AG32,N56,AG56)</f>
        <v>39</v>
      </c>
      <c r="O79" s="2" t="s">
        <v>3</v>
      </c>
      <c r="P79" s="31" t="n">
        <f aca="false">SUM(D79:N79)</f>
        <v>129</v>
      </c>
      <c r="Q79" s="19" t="s">
        <v>11</v>
      </c>
      <c r="R79" s="7"/>
      <c r="T79" s="7"/>
      <c r="U79" s="1" t="s">
        <v>15</v>
      </c>
      <c r="V79" s="2" t="s">
        <v>3</v>
      </c>
      <c r="W79" s="25" t="n">
        <f aca="false">SUM(W7,D32,W32,D56,W56)</f>
        <v>5</v>
      </c>
      <c r="X79" s="8" t="s">
        <v>3</v>
      </c>
      <c r="Y79" s="25" t="n">
        <f aca="false">SUM(Y7,F32,Y32,F56,Y56)</f>
        <v>0</v>
      </c>
      <c r="Z79" s="8" t="s">
        <v>3</v>
      </c>
      <c r="AA79" s="25" t="n">
        <f aca="false">SUM(AA7,H32,AA32,H56,AA56)</f>
        <v>0</v>
      </c>
      <c r="AB79" s="8" t="s">
        <v>3</v>
      </c>
      <c r="AC79" s="25" t="n">
        <f aca="false">SUM(AC7,J32,AC32,J56,AC56)</f>
        <v>39</v>
      </c>
      <c r="AD79" s="8" t="s">
        <v>3</v>
      </c>
      <c r="AE79" s="25" t="n">
        <f aca="false">SUM(AE7,L32,AE32,L56,AE56)</f>
        <v>22</v>
      </c>
      <c r="AF79" s="8" t="s">
        <v>3</v>
      </c>
      <c r="AG79" s="25" t="n">
        <f aca="false">SUM(AG7,N32,AG32,N56,AG56)</f>
        <v>39</v>
      </c>
      <c r="AH79" s="8" t="s">
        <v>3</v>
      </c>
      <c r="AI79" s="25" t="n">
        <f aca="false">SUM(AI7,P32,AI32,P56,AI56)</f>
        <v>105</v>
      </c>
      <c r="AJ79" s="19" t="s">
        <v>11</v>
      </c>
      <c r="AK79" s="7"/>
    </row>
    <row r="80" customFormat="false" ht="15" hidden="false" customHeight="false" outlineLevel="0" collapsed="false">
      <c r="A80" s="7"/>
      <c r="B80" s="1" t="s">
        <v>16</v>
      </c>
      <c r="C80" s="2" t="s">
        <v>3</v>
      </c>
      <c r="D80" s="25" t="n">
        <f aca="false">SUM(D8,W8,D33,W33,D57,W57)</f>
        <v>10</v>
      </c>
      <c r="E80" s="8" t="s">
        <v>3</v>
      </c>
      <c r="F80" s="25" t="n">
        <f aca="false">SUM(F8,Y8,F33,Y33,F57,Y57)</f>
        <v>10</v>
      </c>
      <c r="G80" s="8" t="s">
        <v>3</v>
      </c>
      <c r="H80" s="25" t="n">
        <f aca="false">SUM(H8,AA8,H33,AA33,H57,AA57)</f>
        <v>12</v>
      </c>
      <c r="I80" s="8" t="s">
        <v>3</v>
      </c>
      <c r="J80" s="25" t="n">
        <f aca="false">SUM(J8,AC8,J33,AC33,J57,AC57)</f>
        <v>18</v>
      </c>
      <c r="K80" s="8" t="s">
        <v>3</v>
      </c>
      <c r="L80" s="25" t="n">
        <f aca="false">SUM(L8,AE8,L33,AE33,L57,AE57)</f>
        <v>25</v>
      </c>
      <c r="M80" s="8" t="s">
        <v>3</v>
      </c>
      <c r="N80" s="25" t="n">
        <f aca="false">SUM(N8,AG8,N33,AG33,N57,AG57)</f>
        <v>54</v>
      </c>
      <c r="O80" s="2" t="s">
        <v>3</v>
      </c>
      <c r="P80" s="31" t="n">
        <f aca="false">SUM(D80:N80)</f>
        <v>129</v>
      </c>
      <c r="Q80" s="19" t="s">
        <v>11</v>
      </c>
      <c r="R80" s="7"/>
      <c r="T80" s="7"/>
      <c r="U80" s="1" t="s">
        <v>16</v>
      </c>
      <c r="V80" s="2" t="s">
        <v>3</v>
      </c>
      <c r="W80" s="25" t="n">
        <f aca="false">SUM(W8,D33,W33,D57,W57)</f>
        <v>10</v>
      </c>
      <c r="X80" s="8" t="s">
        <v>3</v>
      </c>
      <c r="Y80" s="25" t="n">
        <f aca="false">SUM(Y8,F33,Y33,F57,Y57)</f>
        <v>10</v>
      </c>
      <c r="Z80" s="8" t="s">
        <v>3</v>
      </c>
      <c r="AA80" s="25" t="n">
        <f aca="false">SUM(AA8,H33,AA33,H57,AA57)</f>
        <v>0</v>
      </c>
      <c r="AB80" s="8" t="s">
        <v>3</v>
      </c>
      <c r="AC80" s="25" t="n">
        <f aca="false">SUM(AC8,J33,AC33,J57,AC57)</f>
        <v>18</v>
      </c>
      <c r="AD80" s="8" t="s">
        <v>3</v>
      </c>
      <c r="AE80" s="25" t="n">
        <f aca="false">SUM(AE8,L33,AE33,L57,AE57)</f>
        <v>25</v>
      </c>
      <c r="AF80" s="8" t="s">
        <v>3</v>
      </c>
      <c r="AG80" s="25" t="n">
        <f aca="false">SUM(AG8,N33,AG33,N57,AG57)</f>
        <v>42</v>
      </c>
      <c r="AH80" s="8" t="s">
        <v>3</v>
      </c>
      <c r="AI80" s="25" t="n">
        <f aca="false">SUM(AI8,P33,AI33,P57,AI57)</f>
        <v>105</v>
      </c>
      <c r="AJ80" s="19" t="s">
        <v>11</v>
      </c>
      <c r="AK80" s="7"/>
    </row>
    <row r="81" customFormat="false" ht="15" hidden="false" customHeight="false" outlineLevel="0" collapsed="false">
      <c r="A81" s="7"/>
      <c r="B81" s="1" t="s">
        <v>17</v>
      </c>
      <c r="C81" s="2" t="s">
        <v>3</v>
      </c>
      <c r="D81" s="25" t="n">
        <f aca="false">SUM(D9,W9,D34,W34,D58,W58)</f>
        <v>14</v>
      </c>
      <c r="E81" s="8" t="s">
        <v>3</v>
      </c>
      <c r="F81" s="25" t="n">
        <f aca="false">SUM(F9,Y9,F34,Y34,F58,Y58)</f>
        <v>6</v>
      </c>
      <c r="G81" s="8" t="s">
        <v>3</v>
      </c>
      <c r="H81" s="25" t="n">
        <f aca="false">SUM(H9,AA9,H34,AA34,H58,AA58)</f>
        <v>10</v>
      </c>
      <c r="I81" s="8" t="s">
        <v>3</v>
      </c>
      <c r="J81" s="25" t="n">
        <f aca="false">SUM(J9,AC9,J34,AC34,J58,AC58)</f>
        <v>38</v>
      </c>
      <c r="K81" s="8" t="s">
        <v>3</v>
      </c>
      <c r="L81" s="25" t="n">
        <f aca="false">SUM(L9,AE9,L34,AE34,L58,AE58)</f>
        <v>28</v>
      </c>
      <c r="M81" s="8" t="s">
        <v>3</v>
      </c>
      <c r="N81" s="25" t="n">
        <f aca="false">SUM(N9,AG9,N34,AG34,N58,AG58)</f>
        <v>33</v>
      </c>
      <c r="O81" s="2" t="s">
        <v>3</v>
      </c>
      <c r="P81" s="31" t="n">
        <f aca="false">SUM(D81:N81)</f>
        <v>129</v>
      </c>
      <c r="Q81" s="19" t="s">
        <v>11</v>
      </c>
      <c r="R81" s="7"/>
      <c r="T81" s="7"/>
      <c r="U81" s="1" t="s">
        <v>17</v>
      </c>
      <c r="V81" s="2" t="s">
        <v>3</v>
      </c>
      <c r="W81" s="25" t="n">
        <f aca="false">SUM(W9,D34,W34,D58,W58)</f>
        <v>0</v>
      </c>
      <c r="X81" s="8" t="s">
        <v>3</v>
      </c>
      <c r="Y81" s="25" t="n">
        <f aca="false">SUM(Y9,F34,Y34,F58,Y58)</f>
        <v>6</v>
      </c>
      <c r="Z81" s="8" t="s">
        <v>3</v>
      </c>
      <c r="AA81" s="25" t="n">
        <f aca="false">SUM(AA9,H34,AA34,H58,AA58)</f>
        <v>0</v>
      </c>
      <c r="AB81" s="8" t="s">
        <v>3</v>
      </c>
      <c r="AC81" s="25" t="n">
        <f aca="false">SUM(AC9,J34,AC34,J58,AC58)</f>
        <v>38</v>
      </c>
      <c r="AD81" s="8" t="s">
        <v>3</v>
      </c>
      <c r="AE81" s="25" t="n">
        <f aca="false">SUM(AE9,L34,AE34,L58,AE58)</f>
        <v>28</v>
      </c>
      <c r="AF81" s="8" t="s">
        <v>3</v>
      </c>
      <c r="AG81" s="25" t="n">
        <f aca="false">SUM(AG9,N34,AG34,N58,AG58)</f>
        <v>33</v>
      </c>
      <c r="AH81" s="8" t="s">
        <v>3</v>
      </c>
      <c r="AI81" s="25" t="n">
        <f aca="false">SUM(AI9,P34,AI34,P58,AI58)</f>
        <v>105</v>
      </c>
      <c r="AJ81" s="19" t="s">
        <v>11</v>
      </c>
      <c r="AK81" s="7"/>
    </row>
    <row r="82" customFormat="false" ht="15" hidden="false" customHeight="false" outlineLevel="0" collapsed="false">
      <c r="A82" s="7"/>
      <c r="B82" s="1" t="s">
        <v>18</v>
      </c>
      <c r="C82" s="2" t="s">
        <v>3</v>
      </c>
      <c r="D82" s="25" t="n">
        <f aca="false">SUM(D10,W10,D35,W35,D59,W59)</f>
        <v>13</v>
      </c>
      <c r="E82" s="8" t="s">
        <v>3</v>
      </c>
      <c r="F82" s="25" t="n">
        <f aca="false">SUM(F10,Y10,F35,Y35,F59,Y59)</f>
        <v>9</v>
      </c>
      <c r="G82" s="8" t="s">
        <v>3</v>
      </c>
      <c r="H82" s="25" t="n">
        <f aca="false">SUM(H10,AA10,H35,AA35,H59,AA59)</f>
        <v>17</v>
      </c>
      <c r="I82" s="8" t="s">
        <v>3</v>
      </c>
      <c r="J82" s="25" t="n">
        <f aca="false">SUM(J10,AC10,J35,AC35,J59,AC59)</f>
        <v>45</v>
      </c>
      <c r="K82" s="8" t="s">
        <v>3</v>
      </c>
      <c r="L82" s="25" t="n">
        <f aca="false">SUM(L10,AE10,L35,AE35,L59,AE59)</f>
        <v>16</v>
      </c>
      <c r="M82" s="8" t="s">
        <v>3</v>
      </c>
      <c r="N82" s="25" t="n">
        <f aca="false">SUM(N10,AG10,N35,AG35,N59,AG59)</f>
        <v>29</v>
      </c>
      <c r="O82" s="2" t="s">
        <v>3</v>
      </c>
      <c r="P82" s="31" t="n">
        <f aca="false">SUM(D82:N82)</f>
        <v>129</v>
      </c>
      <c r="Q82" s="19" t="s">
        <v>11</v>
      </c>
      <c r="R82" s="7"/>
      <c r="T82" s="7"/>
      <c r="U82" s="1" t="s">
        <v>18</v>
      </c>
      <c r="V82" s="2" t="s">
        <v>3</v>
      </c>
      <c r="W82" s="25" t="n">
        <f aca="false">SUM(W10,D35,W35,D59,W59)</f>
        <v>13</v>
      </c>
      <c r="X82" s="8" t="s">
        <v>3</v>
      </c>
      <c r="Y82" s="25" t="n">
        <f aca="false">SUM(Y10,F35,Y35,F59,Y59)</f>
        <v>9</v>
      </c>
      <c r="Z82" s="8" t="s">
        <v>3</v>
      </c>
      <c r="AA82" s="25" t="n">
        <f aca="false">SUM(AA10,H35,AA35,H59,AA59)</f>
        <v>5</v>
      </c>
      <c r="AB82" s="8" t="s">
        <v>3</v>
      </c>
      <c r="AC82" s="25" t="n">
        <f aca="false">SUM(AC10,J35,AC35,J59,AC59)</f>
        <v>45</v>
      </c>
      <c r="AD82" s="8" t="s">
        <v>3</v>
      </c>
      <c r="AE82" s="25" t="n">
        <f aca="false">SUM(AE10,L35,AE35,L59,AE59)</f>
        <v>16</v>
      </c>
      <c r="AF82" s="8" t="s">
        <v>3</v>
      </c>
      <c r="AG82" s="25" t="n">
        <f aca="false">SUM(AG10,N35,AG35,N59,AG59)</f>
        <v>17</v>
      </c>
      <c r="AH82" s="8" t="s">
        <v>3</v>
      </c>
      <c r="AI82" s="25" t="n">
        <f aca="false">SUM(AI10,P35,AI35,P59,AI59)</f>
        <v>105</v>
      </c>
      <c r="AJ82" s="19" t="s">
        <v>11</v>
      </c>
      <c r="AK82" s="7"/>
    </row>
    <row r="83" customFormat="false" ht="15" hidden="false" customHeight="false" outlineLevel="0" collapsed="false">
      <c r="A83" s="7"/>
      <c r="B83" s="1" t="s">
        <v>19</v>
      </c>
      <c r="C83" s="2" t="s">
        <v>3</v>
      </c>
      <c r="D83" s="25" t="n">
        <f aca="false">SUM(D11,W11,D36,W36,D60,W60)</f>
        <v>7</v>
      </c>
      <c r="E83" s="8" t="s">
        <v>3</v>
      </c>
      <c r="F83" s="25" t="n">
        <f aca="false">SUM(F11,Y11,F36,Y36,F60,Y60)</f>
        <v>9</v>
      </c>
      <c r="G83" s="8" t="s">
        <v>3</v>
      </c>
      <c r="H83" s="25" t="n">
        <f aca="false">SUM(H11,AA11,H36,AA36,H60,AA60)</f>
        <v>22</v>
      </c>
      <c r="I83" s="8" t="s">
        <v>3</v>
      </c>
      <c r="J83" s="25" t="n">
        <f aca="false">SUM(J11,AC11,J36,AC36,J60,AC60)</f>
        <v>29</v>
      </c>
      <c r="K83" s="8" t="s">
        <v>3</v>
      </c>
      <c r="L83" s="25" t="n">
        <f aca="false">SUM(L11,AE11,L36,AE36,L60,AE60)</f>
        <v>27</v>
      </c>
      <c r="M83" s="8" t="s">
        <v>3</v>
      </c>
      <c r="N83" s="25" t="n">
        <f aca="false">SUM(N11,AG11,N36,AG36,N60,AG60)</f>
        <v>35</v>
      </c>
      <c r="O83" s="2" t="s">
        <v>3</v>
      </c>
      <c r="P83" s="31" t="n">
        <f aca="false">SUM(D83:N83)</f>
        <v>129</v>
      </c>
      <c r="Q83" s="19" t="s">
        <v>11</v>
      </c>
      <c r="R83" s="7"/>
      <c r="T83" s="7"/>
      <c r="U83" s="1" t="s">
        <v>19</v>
      </c>
      <c r="V83" s="2" t="s">
        <v>3</v>
      </c>
      <c r="W83" s="25" t="n">
        <f aca="false">SUM(W11,D36,W36,D60,W60)</f>
        <v>0</v>
      </c>
      <c r="X83" s="8" t="s">
        <v>3</v>
      </c>
      <c r="Y83" s="25" t="n">
        <f aca="false">SUM(Y11,F36,Y36,F60,Y60)</f>
        <v>9</v>
      </c>
      <c r="Z83" s="8" t="s">
        <v>3</v>
      </c>
      <c r="AA83" s="25" t="n">
        <f aca="false">SUM(AA11,H36,AA36,H60,AA60)</f>
        <v>5</v>
      </c>
      <c r="AB83" s="8" t="s">
        <v>3</v>
      </c>
      <c r="AC83" s="25" t="n">
        <f aca="false">SUM(AC11,J36,AC36,J60,AC60)</f>
        <v>29</v>
      </c>
      <c r="AD83" s="8" t="s">
        <v>3</v>
      </c>
      <c r="AE83" s="25" t="n">
        <f aca="false">SUM(AE11,L36,AE36,L60,AE60)</f>
        <v>27</v>
      </c>
      <c r="AF83" s="8" t="s">
        <v>3</v>
      </c>
      <c r="AG83" s="25" t="n">
        <f aca="false">SUM(AG11,N36,AG36,N60,AG60)</f>
        <v>35</v>
      </c>
      <c r="AH83" s="8" t="s">
        <v>3</v>
      </c>
      <c r="AI83" s="25" t="n">
        <f aca="false">SUM(AI11,P36,AI36,P60,AI60)</f>
        <v>105</v>
      </c>
      <c r="AJ83" s="19" t="s">
        <v>11</v>
      </c>
      <c r="AK83" s="7"/>
    </row>
    <row r="84" customFormat="false" ht="15" hidden="false" customHeight="false" outlineLevel="0" collapsed="false">
      <c r="A84" s="7"/>
      <c r="B84" s="1" t="s">
        <v>20</v>
      </c>
      <c r="C84" s="2" t="s">
        <v>3</v>
      </c>
      <c r="D84" s="25" t="n">
        <f aca="false">SUM(D12,W12,D37,W37,D61,W61)</f>
        <v>10</v>
      </c>
      <c r="E84" s="8" t="s">
        <v>3</v>
      </c>
      <c r="F84" s="25" t="n">
        <f aca="false">SUM(F12,Y12,F37,Y37,F61,Y61)</f>
        <v>10</v>
      </c>
      <c r="G84" s="8" t="s">
        <v>3</v>
      </c>
      <c r="H84" s="25" t="n">
        <f aca="false">SUM(H12,AA12,H37,AA37,H61,AA61)</f>
        <v>14</v>
      </c>
      <c r="I84" s="8" t="s">
        <v>3</v>
      </c>
      <c r="J84" s="25" t="n">
        <f aca="false">SUM(J12,AC12,J37,AC37,J61,AC61)</f>
        <v>16</v>
      </c>
      <c r="K84" s="8" t="s">
        <v>3</v>
      </c>
      <c r="L84" s="25" t="n">
        <f aca="false">SUM(L12,AE12,L37,AE37,L61,AE61)</f>
        <v>32</v>
      </c>
      <c r="M84" s="8" t="s">
        <v>3</v>
      </c>
      <c r="N84" s="25" t="n">
        <f aca="false">SUM(N12,AG12,N37,AG37,N61,AG61)</f>
        <v>47</v>
      </c>
      <c r="O84" s="2" t="s">
        <v>3</v>
      </c>
      <c r="P84" s="31" t="n">
        <f aca="false">SUM(D84:N84)</f>
        <v>129</v>
      </c>
      <c r="Q84" s="19" t="s">
        <v>11</v>
      </c>
      <c r="R84" s="7"/>
      <c r="T84" s="7"/>
      <c r="U84" s="1" t="s">
        <v>20</v>
      </c>
      <c r="V84" s="2" t="s">
        <v>3</v>
      </c>
      <c r="W84" s="25" t="n">
        <f aca="false">SUM(W12,D37,W37,D61,W61)</f>
        <v>10</v>
      </c>
      <c r="X84" s="8" t="s">
        <v>3</v>
      </c>
      <c r="Y84" s="25" t="n">
        <f aca="false">SUM(Y12,F37,Y37,F61,Y61)</f>
        <v>0</v>
      </c>
      <c r="Z84" s="8" t="s">
        <v>3</v>
      </c>
      <c r="AA84" s="25" t="n">
        <f aca="false">SUM(AA12,H37,AA37,H61,AA61)</f>
        <v>0</v>
      </c>
      <c r="AB84" s="8" t="s">
        <v>3</v>
      </c>
      <c r="AC84" s="25" t="n">
        <f aca="false">SUM(AC12,J37,AC37,J61,AC61)</f>
        <v>16</v>
      </c>
      <c r="AD84" s="8" t="s">
        <v>3</v>
      </c>
      <c r="AE84" s="25" t="n">
        <f aca="false">SUM(AE12,L37,AE37,L61,AE61)</f>
        <v>32</v>
      </c>
      <c r="AF84" s="8" t="s">
        <v>3</v>
      </c>
      <c r="AG84" s="25" t="n">
        <f aca="false">SUM(AG12,N37,AG37,N61,AG61)</f>
        <v>47</v>
      </c>
      <c r="AH84" s="8" t="s">
        <v>3</v>
      </c>
      <c r="AI84" s="25" t="n">
        <f aca="false">SUM(AI12,P37,AI37,P61,AI61)</f>
        <v>105</v>
      </c>
      <c r="AJ84" s="19" t="s">
        <v>11</v>
      </c>
      <c r="AK84" s="7"/>
    </row>
    <row r="85" customFormat="false" ht="15" hidden="false" customHeight="false" outlineLevel="0" collapsed="false">
      <c r="A85" s="7"/>
      <c r="B85" s="43" t="s">
        <v>12</v>
      </c>
      <c r="C85" s="0"/>
      <c r="D85" s="44"/>
      <c r="E85" s="45"/>
      <c r="F85" s="46"/>
      <c r="G85" s="21"/>
      <c r="H85" s="46"/>
      <c r="I85" s="47"/>
      <c r="J85" s="46"/>
      <c r="K85" s="21"/>
      <c r="L85" s="46"/>
      <c r="M85" s="21"/>
      <c r="N85" s="46"/>
      <c r="O85" s="13"/>
      <c r="P85" s="48"/>
      <c r="Q85" s="19"/>
      <c r="R85" s="7"/>
      <c r="T85" s="7"/>
      <c r="U85" s="43" t="s">
        <v>12</v>
      </c>
      <c r="V85" s="2"/>
      <c r="W85" s="44"/>
      <c r="X85" s="45"/>
      <c r="Y85" s="46"/>
      <c r="Z85" s="21"/>
      <c r="AA85" s="46"/>
      <c r="AB85" s="47"/>
      <c r="AC85" s="46"/>
      <c r="AD85" s="21"/>
      <c r="AE85" s="46"/>
      <c r="AF85" s="21"/>
      <c r="AG85" s="46"/>
      <c r="AH85" s="13"/>
      <c r="AI85" s="48"/>
      <c r="AJ85" s="19"/>
      <c r="AK85" s="7"/>
    </row>
    <row r="86" customFormat="false" ht="15" hidden="false" customHeight="false" outlineLevel="0" collapsed="false">
      <c r="A86" s="7"/>
      <c r="B86" s="1" t="s">
        <v>21</v>
      </c>
      <c r="C86" s="2" t="s">
        <v>3</v>
      </c>
      <c r="D86" s="31" t="n">
        <f aca="false">SUM(D78:D84)</f>
        <v>64</v>
      </c>
      <c r="E86" s="3" t="s">
        <v>3</v>
      </c>
      <c r="F86" s="31" t="n">
        <f aca="false">SUM(F78:F84)</f>
        <v>57</v>
      </c>
      <c r="G86" s="2" t="s">
        <v>3</v>
      </c>
      <c r="H86" s="31" t="n">
        <f aca="false">SUM(H78:H84)</f>
        <v>102</v>
      </c>
      <c r="I86" s="4" t="s">
        <v>3</v>
      </c>
      <c r="J86" s="31" t="n">
        <f aca="false">SUM(J78:J84)</f>
        <v>211</v>
      </c>
      <c r="K86" s="2" t="s">
        <v>3</v>
      </c>
      <c r="L86" s="31" t="n">
        <f aca="false">SUM(L78:L84)</f>
        <v>171</v>
      </c>
      <c r="M86" s="2" t="s">
        <v>3</v>
      </c>
      <c r="N86" s="31" t="n">
        <f aca="false">SUM(N78:N84)</f>
        <v>298</v>
      </c>
      <c r="O86" s="2" t="s">
        <v>3</v>
      </c>
      <c r="P86" s="31" t="n">
        <f aca="false">SUM(P78:P84)</f>
        <v>903</v>
      </c>
      <c r="Q86" s="19" t="s">
        <v>11</v>
      </c>
      <c r="R86" s="7"/>
      <c r="T86" s="7"/>
      <c r="U86" s="1" t="s">
        <v>21</v>
      </c>
      <c r="V86" s="2" t="s">
        <v>3</v>
      </c>
      <c r="W86" s="31" t="n">
        <f aca="false">SUM(W78:W84)</f>
        <v>43</v>
      </c>
      <c r="X86" s="3" t="s">
        <v>3</v>
      </c>
      <c r="Y86" s="31" t="n">
        <f aca="false">SUM(Y78:Y84)</f>
        <v>38</v>
      </c>
      <c r="Z86" s="2" t="s">
        <v>3</v>
      </c>
      <c r="AA86" s="31" t="n">
        <f aca="false">SUM(AA78:AA84)</f>
        <v>10</v>
      </c>
      <c r="AB86" s="4" t="s">
        <v>3</v>
      </c>
      <c r="AC86" s="31" t="n">
        <f aca="false">SUM(AC78:AC84)</f>
        <v>211</v>
      </c>
      <c r="AD86" s="2" t="s">
        <v>3</v>
      </c>
      <c r="AE86" s="31" t="n">
        <f aca="false">SUM(AE78:AE84)</f>
        <v>171</v>
      </c>
      <c r="AF86" s="2" t="s">
        <v>3</v>
      </c>
      <c r="AG86" s="31" t="n">
        <f aca="false">SUM(AG78:AG84)</f>
        <v>262</v>
      </c>
      <c r="AH86" s="2" t="s">
        <v>3</v>
      </c>
      <c r="AI86" s="31" t="n">
        <f aca="false">SUM(AI78:AI84)</f>
        <v>735</v>
      </c>
      <c r="AJ86" s="19" t="s">
        <v>11</v>
      </c>
      <c r="AK86" s="7"/>
    </row>
    <row r="87" customFormat="false" ht="15" hidden="false" customHeight="false" outlineLevel="0" collapsed="false">
      <c r="A87" s="7"/>
      <c r="B87" s="1" t="s">
        <v>22</v>
      </c>
      <c r="C87" s="2" t="s">
        <v>3</v>
      </c>
      <c r="D87" s="31" t="n">
        <f aca="false">D86</f>
        <v>64</v>
      </c>
      <c r="E87" s="3" t="s">
        <v>3</v>
      </c>
      <c r="F87" s="31" t="n">
        <f aca="false">F86</f>
        <v>57</v>
      </c>
      <c r="G87" s="2" t="s">
        <v>3</v>
      </c>
      <c r="H87" s="31" t="n">
        <f aca="false">H86</f>
        <v>102</v>
      </c>
      <c r="I87" s="4" t="s">
        <v>3</v>
      </c>
      <c r="J87" s="31" t="n">
        <f aca="false">J86</f>
        <v>211</v>
      </c>
      <c r="K87" s="2" t="s">
        <v>3</v>
      </c>
      <c r="L87" s="31" t="n">
        <f aca="false">L86</f>
        <v>171</v>
      </c>
      <c r="M87" s="2" t="s">
        <v>3</v>
      </c>
      <c r="N87" s="31" t="n">
        <f aca="false">N86</f>
        <v>298</v>
      </c>
      <c r="O87" s="2" t="s">
        <v>3</v>
      </c>
      <c r="P87" s="31" t="n">
        <f aca="false">SUM(D87:N87)</f>
        <v>903</v>
      </c>
      <c r="Q87" s="19" t="s">
        <v>11</v>
      </c>
      <c r="R87" s="7"/>
      <c r="T87" s="7"/>
      <c r="U87" s="1" t="s">
        <v>22</v>
      </c>
      <c r="V87" s="2" t="s">
        <v>3</v>
      </c>
      <c r="W87" s="31" t="n">
        <f aca="false">W86</f>
        <v>43</v>
      </c>
      <c r="X87" s="3" t="s">
        <v>3</v>
      </c>
      <c r="Y87" s="31" t="n">
        <f aca="false">Y86</f>
        <v>38</v>
      </c>
      <c r="Z87" s="2" t="s">
        <v>3</v>
      </c>
      <c r="AA87" s="31" t="n">
        <f aca="false">AA86</f>
        <v>10</v>
      </c>
      <c r="AB87" s="4" t="s">
        <v>3</v>
      </c>
      <c r="AC87" s="31" t="n">
        <f aca="false">AC86</f>
        <v>211</v>
      </c>
      <c r="AD87" s="2" t="s">
        <v>3</v>
      </c>
      <c r="AE87" s="31" t="n">
        <f aca="false">AE86</f>
        <v>171</v>
      </c>
      <c r="AF87" s="2" t="s">
        <v>3</v>
      </c>
      <c r="AG87" s="31" t="n">
        <f aca="false">AG86</f>
        <v>262</v>
      </c>
      <c r="AH87" s="2" t="s">
        <v>3</v>
      </c>
      <c r="AI87" s="31" t="n">
        <f aca="false">SUM(W87:AG87)</f>
        <v>735</v>
      </c>
      <c r="AJ87" s="19" t="s">
        <v>11</v>
      </c>
      <c r="AK87" s="7"/>
    </row>
    <row r="88" customFormat="false" ht="15" hidden="false" customHeight="false" outlineLevel="0" collapsed="false">
      <c r="A88" s="7"/>
      <c r="B88" s="1" t="s">
        <v>23</v>
      </c>
      <c r="C88" s="2" t="s">
        <v>3</v>
      </c>
      <c r="D88" s="49" t="n">
        <v>30</v>
      </c>
      <c r="E88" s="50" t="s">
        <v>3</v>
      </c>
      <c r="F88" s="49" t="n">
        <v>20</v>
      </c>
      <c r="G88" s="51" t="s">
        <v>3</v>
      </c>
      <c r="H88" s="49" t="n">
        <v>25</v>
      </c>
      <c r="I88" s="4" t="s">
        <v>3</v>
      </c>
      <c r="J88" s="49" t="n">
        <v>22</v>
      </c>
      <c r="K88" s="51" t="s">
        <v>3</v>
      </c>
      <c r="L88" s="52" t="n">
        <v>15</v>
      </c>
      <c r="M88" s="51" t="s">
        <v>3</v>
      </c>
      <c r="N88" s="49" t="n">
        <v>15</v>
      </c>
      <c r="O88" s="53" t="s">
        <v>3</v>
      </c>
      <c r="P88" s="54"/>
      <c r="Q88" s="19" t="s">
        <v>11</v>
      </c>
      <c r="R88" s="7"/>
      <c r="T88" s="7"/>
      <c r="U88" s="1" t="s">
        <v>23</v>
      </c>
      <c r="V88" s="2" t="s">
        <v>3</v>
      </c>
      <c r="W88" s="49" t="n">
        <v>30</v>
      </c>
      <c r="X88" s="50" t="s">
        <v>3</v>
      </c>
      <c r="Y88" s="49" t="n">
        <v>20</v>
      </c>
      <c r="Z88" s="51" t="s">
        <v>3</v>
      </c>
      <c r="AA88" s="49" t="n">
        <v>25</v>
      </c>
      <c r="AB88" s="4" t="s">
        <v>3</v>
      </c>
      <c r="AC88" s="49" t="n">
        <v>22</v>
      </c>
      <c r="AD88" s="51" t="s">
        <v>3</v>
      </c>
      <c r="AE88" s="52" t="n">
        <v>15</v>
      </c>
      <c r="AF88" s="51" t="s">
        <v>3</v>
      </c>
      <c r="AG88" s="49" t="n">
        <v>15</v>
      </c>
      <c r="AH88" s="53" t="s">
        <v>3</v>
      </c>
      <c r="AI88" s="54"/>
      <c r="AJ88" s="19" t="s">
        <v>11</v>
      </c>
      <c r="AK88" s="7"/>
    </row>
    <row r="89" customFormat="false" ht="15" hidden="false" customHeight="false" outlineLevel="0" collapsed="false">
      <c r="A89" s="7"/>
      <c r="B89" s="1" t="s">
        <v>24</v>
      </c>
      <c r="C89" s="2" t="s">
        <v>3</v>
      </c>
      <c r="D89" s="55" t="n">
        <f aca="false">D87*D88</f>
        <v>1920</v>
      </c>
      <c r="E89" s="50" t="s">
        <v>3</v>
      </c>
      <c r="F89" s="55" t="n">
        <f aca="false">F87*F88</f>
        <v>1140</v>
      </c>
      <c r="G89" s="53" t="s">
        <v>3</v>
      </c>
      <c r="H89" s="55" t="n">
        <f aca="false">H87*H88</f>
        <v>2550</v>
      </c>
      <c r="I89" s="56" t="s">
        <v>3</v>
      </c>
      <c r="J89" s="55" t="n">
        <f aca="false">J87*J88</f>
        <v>4642</v>
      </c>
      <c r="K89" s="53" t="s">
        <v>3</v>
      </c>
      <c r="L89" s="55" t="n">
        <f aca="false">L87*L88</f>
        <v>2565</v>
      </c>
      <c r="M89" s="53" t="s">
        <v>3</v>
      </c>
      <c r="N89" s="55" t="n">
        <f aca="false">N87*N88</f>
        <v>4470</v>
      </c>
      <c r="O89" s="53" t="s">
        <v>3</v>
      </c>
      <c r="P89" s="55" t="n">
        <f aca="false">SUM(D89:N89)</f>
        <v>17287</v>
      </c>
      <c r="Q89" s="19" t="s">
        <v>11</v>
      </c>
      <c r="R89" s="7"/>
      <c r="T89" s="7"/>
      <c r="U89" s="1" t="s">
        <v>24</v>
      </c>
      <c r="V89" s="2" t="s">
        <v>3</v>
      </c>
      <c r="W89" s="55" t="n">
        <f aca="false">W87*W88</f>
        <v>1290</v>
      </c>
      <c r="X89" s="50" t="s">
        <v>3</v>
      </c>
      <c r="Y89" s="55" t="n">
        <f aca="false">Y87*Y88</f>
        <v>760</v>
      </c>
      <c r="Z89" s="53" t="s">
        <v>3</v>
      </c>
      <c r="AA89" s="55" t="n">
        <f aca="false">AA87*AA88</f>
        <v>250</v>
      </c>
      <c r="AB89" s="56" t="s">
        <v>3</v>
      </c>
      <c r="AC89" s="55" t="n">
        <f aca="false">AC87*AC88</f>
        <v>4642</v>
      </c>
      <c r="AD89" s="53" t="s">
        <v>3</v>
      </c>
      <c r="AE89" s="55" t="n">
        <f aca="false">AE87*AE88</f>
        <v>2565</v>
      </c>
      <c r="AF89" s="53" t="s">
        <v>3</v>
      </c>
      <c r="AG89" s="55" t="n">
        <f aca="false">AG87*AG88</f>
        <v>3930</v>
      </c>
      <c r="AH89" s="53" t="s">
        <v>3</v>
      </c>
      <c r="AI89" s="55" t="n">
        <f aca="false">SUM(W89:AG89)</f>
        <v>13437</v>
      </c>
      <c r="AJ89" s="19" t="s">
        <v>11</v>
      </c>
      <c r="AK89" s="7"/>
    </row>
    <row r="90" customFormat="false" ht="15" hidden="false" customHeight="false" outlineLevel="0" collapsed="false">
      <c r="A90" s="7"/>
      <c r="B90" s="2" t="s">
        <v>25</v>
      </c>
      <c r="C90" s="0"/>
      <c r="D90" s="13"/>
      <c r="E90" s="57"/>
      <c r="F90" s="58"/>
      <c r="G90" s="13"/>
      <c r="H90" s="58"/>
      <c r="I90" s="59"/>
      <c r="J90" s="58"/>
      <c r="K90" s="13"/>
      <c r="L90" s="58"/>
      <c r="M90" s="13"/>
      <c r="N90" s="58"/>
      <c r="O90" s="13"/>
      <c r="P90" s="58"/>
      <c r="R90" s="7"/>
      <c r="T90" s="7"/>
      <c r="U90" s="2" t="s">
        <v>25</v>
      </c>
      <c r="V90" s="2"/>
      <c r="W90" s="13"/>
      <c r="X90" s="57"/>
      <c r="Y90" s="58"/>
      <c r="Z90" s="13"/>
      <c r="AA90" s="58"/>
      <c r="AB90" s="59"/>
      <c r="AC90" s="58"/>
      <c r="AD90" s="13"/>
      <c r="AE90" s="58"/>
      <c r="AF90" s="13"/>
      <c r="AG90" s="58"/>
      <c r="AH90" s="13"/>
      <c r="AI90" s="58"/>
      <c r="AJ90" s="5"/>
      <c r="AK90" s="7"/>
    </row>
    <row r="91" customFormat="false" ht="15" hidden="false" customHeight="false" outlineLevel="0" collapsed="false">
      <c r="A91" s="7"/>
      <c r="B91" s="60" t="s">
        <v>58</v>
      </c>
      <c r="C91" s="0"/>
      <c r="E91" s="0"/>
      <c r="I91" s="0"/>
      <c r="K91" s="0"/>
      <c r="M91" s="0"/>
      <c r="O91" s="0"/>
      <c r="R91" s="7"/>
      <c r="T91" s="7"/>
      <c r="U91" s="60" t="s">
        <v>58</v>
      </c>
      <c r="V91" s="2"/>
      <c r="X91" s="3"/>
      <c r="Z91" s="2"/>
      <c r="AB91" s="4"/>
      <c r="AD91" s="2"/>
      <c r="AF91" s="2"/>
      <c r="AH91" s="2"/>
      <c r="AJ91" s="5"/>
      <c r="AK91" s="7"/>
    </row>
    <row r="92" customFormat="false" ht="21" hidden="false" customHeight="false" outlineLevel="0" collapsed="false">
      <c r="A92" s="7"/>
      <c r="B92" s="61" t="s">
        <v>59</v>
      </c>
      <c r="C92" s="0"/>
      <c r="E92" s="0"/>
      <c r="I92" s="0"/>
      <c r="K92" s="0"/>
      <c r="M92" s="0"/>
      <c r="O92" s="0"/>
      <c r="R92" s="7"/>
      <c r="T92" s="7"/>
      <c r="U92" s="61" t="s">
        <v>60</v>
      </c>
      <c r="V92" s="2"/>
      <c r="X92" s="3"/>
      <c r="Z92" s="2"/>
      <c r="AB92" s="4"/>
      <c r="AD92" s="2"/>
      <c r="AF92" s="2"/>
      <c r="AH92" s="2"/>
      <c r="AJ92" s="5"/>
      <c r="AK92" s="7"/>
    </row>
    <row r="93" customFormat="false" ht="15" hidden="false" customHeight="false" outlineLevel="0" collapsed="false">
      <c r="A93" s="7"/>
      <c r="B93" s="2" t="s">
        <v>28</v>
      </c>
      <c r="C93" s="0"/>
      <c r="D93" s="2" t="str">
        <f aca="false">B92</f>
        <v>Totali</v>
      </c>
      <c r="E93" s="0"/>
      <c r="F93" s="2" t="s">
        <v>29</v>
      </c>
      <c r="H93" s="62" t="s">
        <v>50</v>
      </c>
      <c r="I93" s="62"/>
      <c r="J93" s="62"/>
      <c r="K93" s="62"/>
      <c r="L93" s="62"/>
      <c r="M93" s="62"/>
      <c r="N93" s="62"/>
      <c r="O93" s="63"/>
      <c r="P93" s="64" t="s">
        <v>61</v>
      </c>
      <c r="R93" s="7"/>
      <c r="T93" s="7"/>
      <c r="U93" s="2" t="s">
        <v>28</v>
      </c>
      <c r="V93" s="2"/>
      <c r="W93" s="2" t="s">
        <v>6</v>
      </c>
      <c r="X93" s="3"/>
      <c r="Y93" s="2" t="s">
        <v>29</v>
      </c>
      <c r="Z93" s="2"/>
      <c r="AA93" s="62" t="s">
        <v>50</v>
      </c>
      <c r="AB93" s="62"/>
      <c r="AC93" s="62"/>
      <c r="AD93" s="62"/>
      <c r="AE93" s="62"/>
      <c r="AF93" s="62"/>
      <c r="AG93" s="62"/>
      <c r="AH93" s="63"/>
      <c r="AI93" s="64" t="s">
        <v>62</v>
      </c>
      <c r="AJ93" s="5"/>
      <c r="AK93" s="7"/>
    </row>
    <row r="94" customFormat="false" ht="15" hidden="false" customHeight="false" outlineLevel="0" collapsed="false">
      <c r="A94" s="7"/>
      <c r="B94" s="2"/>
      <c r="C94" s="60"/>
      <c r="D94" s="3" t="s">
        <v>33</v>
      </c>
      <c r="E94" s="2"/>
      <c r="F94" s="2"/>
      <c r="H94" s="2"/>
      <c r="I94" s="2"/>
      <c r="J94" s="2"/>
      <c r="L94" s="2" t="str">
        <f aca="false">B92</f>
        <v>Totali</v>
      </c>
      <c r="M94" s="2" t="s">
        <v>34</v>
      </c>
      <c r="N94" s="2"/>
      <c r="O94" s="2" t="s">
        <v>6</v>
      </c>
      <c r="P94" s="2" t="s">
        <v>53</v>
      </c>
      <c r="R94" s="7"/>
      <c r="T94" s="7"/>
      <c r="U94" s="2"/>
      <c r="V94" s="60"/>
      <c r="W94" s="3" t="s">
        <v>33</v>
      </c>
      <c r="X94" s="2"/>
      <c r="Y94" s="2"/>
      <c r="Z94" s="2"/>
      <c r="AA94" s="2"/>
      <c r="AB94" s="2"/>
      <c r="AC94" s="2"/>
      <c r="AD94" s="2"/>
      <c r="AE94" s="2" t="s">
        <v>6</v>
      </c>
      <c r="AF94" s="2" t="s">
        <v>34</v>
      </c>
      <c r="AG94" s="2"/>
      <c r="AH94" s="2" t="s">
        <v>6</v>
      </c>
      <c r="AI94" s="2" t="s">
        <v>53</v>
      </c>
      <c r="AK94" s="7"/>
    </row>
    <row r="95" customFormat="false" ht="15" hidden="false" customHeight="false" outlineLevel="0" collapsed="false">
      <c r="P95" s="67" t="str">
        <f aca="false">IF(N87&gt;=P87*0.3,"OK","NO")</f>
        <v>OK</v>
      </c>
      <c r="AI95" s="67" t="str">
        <f aca="false">IF(AG87&gt;=AI87*0.3,"OK","NO")</f>
        <v>OK</v>
      </c>
    </row>
  </sheetData>
  <mergeCells count="16">
    <mergeCell ref="A1:A23"/>
    <mergeCell ref="R1:R23"/>
    <mergeCell ref="T1:T23"/>
    <mergeCell ref="AK1:AK23"/>
    <mergeCell ref="A26:A48"/>
    <mergeCell ref="R26:R48"/>
    <mergeCell ref="T26:T48"/>
    <mergeCell ref="AK26:AK48"/>
    <mergeCell ref="A50:A71"/>
    <mergeCell ref="R50:R71"/>
    <mergeCell ref="T50:T71"/>
    <mergeCell ref="AK50:AK71"/>
    <mergeCell ref="A73:A94"/>
    <mergeCell ref="R73:R94"/>
    <mergeCell ref="T73:T94"/>
    <mergeCell ref="AK73:AK9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Z135"/>
  <sheetViews>
    <sheetView windowProtection="false" showFormulas="false" showGridLines="true" showRowColHeaders="true" showZeros="true" rightToLeft="false" tabSelected="false" showOutlineSymbols="true" defaultGridColor="true" view="normal" topLeftCell="A50" colorId="64" zoomScale="60" zoomScaleNormal="60" zoomScalePageLayoutView="100" workbookViewId="0">
      <selection pane="topLeft" activeCell="P14" activeCellId="0" sqref="P14"/>
    </sheetView>
  </sheetViews>
  <sheetFormatPr defaultRowHeight="15"/>
  <cols>
    <col collapsed="false" hidden="false" max="1" min="1" style="0" width="6.1417004048583"/>
    <col collapsed="false" hidden="false" max="2" min="2" style="1" width="11.4251012145749"/>
    <col collapsed="false" hidden="false" max="3" min="3" style="2" width="2.8582995951417"/>
    <col collapsed="false" hidden="false" max="4" min="4" style="0" width="10.5708502024292"/>
    <col collapsed="false" hidden="false" max="5" min="5" style="3" width="2.57085020242915"/>
    <col collapsed="false" hidden="false" max="6" min="6" style="0" width="8.53441295546559"/>
    <col collapsed="false" hidden="false" max="7" min="7" style="2" width="2.57085020242915"/>
    <col collapsed="false" hidden="false" max="8" min="8" style="0" width="10.5708502024292"/>
    <col collapsed="false" hidden="false" max="9" min="9" style="4" width="2.57085020242915"/>
    <col collapsed="false" hidden="false" max="10" min="10" style="0" width="8.53441295546559"/>
    <col collapsed="false" hidden="false" max="11" min="11" style="2" width="3.1417004048583"/>
    <col collapsed="false" hidden="false" max="12" min="12" style="0" width="10.8542510121457"/>
    <col collapsed="false" hidden="false" max="13" min="13" style="2" width="2.57085020242915"/>
    <col collapsed="false" hidden="false" max="14" min="14" style="0" width="8.53441295546559"/>
    <col collapsed="false" hidden="false" max="15" min="15" style="2" width="2.57085020242915"/>
    <col collapsed="false" hidden="false" max="16" min="16" style="0" width="13.1417004048583"/>
    <col collapsed="false" hidden="false" max="17" min="17" style="5" width="3.42914979757085"/>
    <col collapsed="false" hidden="false" max="18" min="18" style="0" width="4.2834008097166"/>
    <col collapsed="false" hidden="false" max="19" min="19" style="0" width="3.42914979757085"/>
    <col collapsed="false" hidden="false" max="20" min="20" style="0" width="4.1417004048583"/>
    <col collapsed="false" hidden="false" max="21" min="21" style="0" width="18.8542510121457"/>
    <col collapsed="false" hidden="false" max="22" min="22" style="0" width="2.71255060728745"/>
    <col collapsed="false" hidden="false" max="23" min="23" style="0" width="8"/>
    <col collapsed="false" hidden="false" max="24" min="24" style="0" width="3.42914979757085"/>
    <col collapsed="false" hidden="false" max="25" min="25" style="0" width="8.4251012145749"/>
    <col collapsed="false" hidden="false" max="26" min="26" style="0" width="3.42914979757085"/>
    <col collapsed="false" hidden="false" max="27" min="27" style="0" width="8"/>
    <col collapsed="false" hidden="false" max="28" min="28" style="0" width="3.42914979757085"/>
    <col collapsed="false" hidden="false" max="29" min="29" style="0" width="8"/>
    <col collapsed="false" hidden="false" max="30" min="30" style="0" width="3.42914979757085"/>
    <col collapsed="false" hidden="false" max="31" min="31" style="0" width="7.57085020242915"/>
    <col collapsed="false" hidden="false" max="32" min="32" style="0" width="3.42914979757085"/>
    <col collapsed="false" hidden="false" max="33" min="33" style="0" width="8"/>
    <col collapsed="false" hidden="false" max="34" min="34" style="0" width="3.42914979757085"/>
    <col collapsed="false" hidden="false" max="35" min="35" style="0" width="9.2834008097166"/>
    <col collapsed="false" hidden="false" max="36" min="36" style="0" width="3.71255060728745"/>
    <col collapsed="false" hidden="false" max="37" min="37" style="0" width="3.57085020242915"/>
    <col collapsed="false" hidden="false" max="38" min="38" style="0" width="4.85425101214575"/>
    <col collapsed="false" hidden="false" max="39" min="39" style="0" width="8.53441295546559"/>
    <col collapsed="false" hidden="false" max="40" min="40" style="0" width="3.71255060728745"/>
    <col collapsed="false" hidden="false" max="41" min="41" style="0" width="7"/>
    <col collapsed="false" hidden="false" max="42" min="42" style="0" width="3.2834008097166"/>
    <col collapsed="false" hidden="false" max="43" min="43" style="0" width="7"/>
    <col collapsed="false" hidden="false" max="44" min="44" style="0" width="5.1417004048583"/>
    <col collapsed="false" hidden="false" max="45" min="45" style="0" width="7"/>
    <col collapsed="false" hidden="false" max="46" min="46" style="0" width="3.57085020242915"/>
    <col collapsed="false" hidden="false" max="47" min="47" style="0" width="7"/>
    <col collapsed="false" hidden="false" max="48" min="48" style="0" width="3.42914979757085"/>
    <col collapsed="false" hidden="false" max="49" min="49" style="0" width="6"/>
    <col collapsed="false" hidden="false" max="50" min="50" style="0" width="3.42914979757085"/>
    <col collapsed="false" hidden="false" max="51" min="51" style="0" width="5.57085020242915"/>
    <col collapsed="false" hidden="false" max="1025" min="52" style="0" width="8.53441295546559"/>
  </cols>
  <sheetData>
    <row r="1" customFormat="false" ht="15" hidden="false" customHeight="false" outlineLevel="0" collapsed="false">
      <c r="A1" s="7"/>
      <c r="B1" s="3"/>
      <c r="C1" s="3"/>
      <c r="D1" s="3"/>
      <c r="E1" s="0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7"/>
      <c r="T1" s="7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7"/>
    </row>
    <row r="2" customFormat="false" ht="15" hidden="false" customHeight="false" outlineLevel="0" collapsed="false">
      <c r="A2" s="7"/>
      <c r="B2" s="8" t="s">
        <v>1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0"/>
      <c r="R2" s="7"/>
      <c r="T2" s="7"/>
      <c r="U2" s="8" t="s">
        <v>1</v>
      </c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5"/>
      <c r="AK2" s="7"/>
    </row>
    <row r="3" customFormat="false" ht="15" hidden="false" customHeight="false" outlineLevel="0" collapsed="false">
      <c r="A3" s="7"/>
      <c r="B3" s="11" t="s">
        <v>2</v>
      </c>
      <c r="C3" s="12"/>
      <c r="D3" s="13"/>
      <c r="E3" s="14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0"/>
      <c r="R3" s="7"/>
      <c r="S3" s="2"/>
      <c r="T3" s="7"/>
      <c r="U3" s="11" t="s">
        <v>2</v>
      </c>
      <c r="V3" s="12"/>
      <c r="W3" s="13"/>
      <c r="X3" s="14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5"/>
      <c r="AK3" s="7"/>
      <c r="AM3" s="16"/>
      <c r="AN3" s="17" t="s">
        <v>3</v>
      </c>
      <c r="AO3" s="16" t="s">
        <v>4</v>
      </c>
      <c r="AP3" s="8" t="s">
        <v>3</v>
      </c>
      <c r="AQ3" s="16" t="s">
        <v>5</v>
      </c>
      <c r="AR3" s="17" t="s">
        <v>3</v>
      </c>
      <c r="AS3" s="16" t="s">
        <v>6</v>
      </c>
      <c r="AT3" s="18" t="s">
        <v>3</v>
      </c>
      <c r="AU3" s="16" t="s">
        <v>7</v>
      </c>
      <c r="AV3" s="17" t="s">
        <v>3</v>
      </c>
      <c r="AW3" s="16" t="s">
        <v>8</v>
      </c>
      <c r="AX3" s="17" t="s">
        <v>3</v>
      </c>
      <c r="AY3" s="16" t="s">
        <v>9</v>
      </c>
    </row>
    <row r="4" customFormat="false" ht="15" hidden="false" customHeight="false" outlineLevel="0" collapsed="false">
      <c r="A4" s="7"/>
      <c r="B4" s="16"/>
      <c r="C4" s="17" t="s">
        <v>3</v>
      </c>
      <c r="D4" s="16" t="s">
        <v>4</v>
      </c>
      <c r="E4" s="8" t="s">
        <v>3</v>
      </c>
      <c r="F4" s="16" t="s">
        <v>5</v>
      </c>
      <c r="G4" s="17" t="s">
        <v>3</v>
      </c>
      <c r="H4" s="16" t="s">
        <v>6</v>
      </c>
      <c r="I4" s="18" t="s">
        <v>3</v>
      </c>
      <c r="J4" s="16" t="s">
        <v>7</v>
      </c>
      <c r="K4" s="17" t="s">
        <v>3</v>
      </c>
      <c r="L4" s="16" t="s">
        <v>8</v>
      </c>
      <c r="M4" s="17" t="s">
        <v>3</v>
      </c>
      <c r="N4" s="16" t="s">
        <v>9</v>
      </c>
      <c r="O4" s="17" t="s">
        <v>3</v>
      </c>
      <c r="P4" s="16" t="s">
        <v>10</v>
      </c>
      <c r="Q4" s="19" t="s">
        <v>11</v>
      </c>
      <c r="R4" s="7"/>
      <c r="S4" s="1"/>
      <c r="T4" s="7"/>
      <c r="U4" s="16"/>
      <c r="V4" s="17" t="s">
        <v>3</v>
      </c>
      <c r="W4" s="16" t="s">
        <v>4</v>
      </c>
      <c r="X4" s="8" t="s">
        <v>3</v>
      </c>
      <c r="Y4" s="16" t="s">
        <v>5</v>
      </c>
      <c r="Z4" s="17" t="s">
        <v>3</v>
      </c>
      <c r="AA4" s="16" t="s">
        <v>6</v>
      </c>
      <c r="AB4" s="18" t="s">
        <v>3</v>
      </c>
      <c r="AC4" s="16" t="s">
        <v>7</v>
      </c>
      <c r="AD4" s="17" t="s">
        <v>3</v>
      </c>
      <c r="AE4" s="16" t="s">
        <v>8</v>
      </c>
      <c r="AF4" s="17" t="s">
        <v>3</v>
      </c>
      <c r="AG4" s="16" t="s">
        <v>9</v>
      </c>
      <c r="AH4" s="17" t="s">
        <v>3</v>
      </c>
      <c r="AI4" s="16" t="s">
        <v>10</v>
      </c>
      <c r="AJ4" s="19" t="s">
        <v>11</v>
      </c>
      <c r="AK4" s="7"/>
      <c r="AM4" s="20" t="s">
        <v>12</v>
      </c>
      <c r="AN4" s="17"/>
      <c r="AO4" s="21"/>
      <c r="AP4" s="14"/>
      <c r="AQ4" s="22"/>
      <c r="AR4" s="23"/>
      <c r="AS4" s="22"/>
      <c r="AT4" s="24"/>
      <c r="AU4" s="22"/>
      <c r="AV4" s="23"/>
      <c r="AW4" s="22"/>
      <c r="AX4" s="23"/>
      <c r="AY4" s="22"/>
    </row>
    <row r="5" customFormat="false" ht="15" hidden="false" customHeight="false" outlineLevel="0" collapsed="false">
      <c r="A5" s="7"/>
      <c r="B5" s="20" t="s">
        <v>12</v>
      </c>
      <c r="C5" s="17"/>
      <c r="D5" s="21"/>
      <c r="E5" s="14"/>
      <c r="F5" s="22"/>
      <c r="G5" s="23"/>
      <c r="H5" s="22"/>
      <c r="I5" s="24"/>
      <c r="J5" s="22"/>
      <c r="K5" s="23"/>
      <c r="L5" s="22"/>
      <c r="M5" s="23"/>
      <c r="N5" s="22"/>
      <c r="O5" s="23"/>
      <c r="P5" s="22"/>
      <c r="Q5" s="19"/>
      <c r="R5" s="7"/>
      <c r="S5" s="1"/>
      <c r="T5" s="7"/>
      <c r="U5" s="20" t="s">
        <v>12</v>
      </c>
      <c r="V5" s="17"/>
      <c r="W5" s="21"/>
      <c r="X5" s="14"/>
      <c r="Y5" s="22"/>
      <c r="Z5" s="23"/>
      <c r="AA5" s="22"/>
      <c r="AB5" s="24"/>
      <c r="AC5" s="22"/>
      <c r="AD5" s="23"/>
      <c r="AE5" s="22"/>
      <c r="AF5" s="23"/>
      <c r="AG5" s="22"/>
      <c r="AH5" s="23"/>
      <c r="AI5" s="22"/>
      <c r="AJ5" s="19"/>
      <c r="AK5" s="7"/>
      <c r="AM5" s="1" t="s">
        <v>13</v>
      </c>
      <c r="AN5" s="2" t="s">
        <v>3</v>
      </c>
      <c r="AO5" s="25" t="s">
        <v>63</v>
      </c>
      <c r="AP5" s="26" t="s">
        <v>3</v>
      </c>
      <c r="AQ5" s="27" t="s">
        <v>64</v>
      </c>
      <c r="AR5" s="28" t="s">
        <v>3</v>
      </c>
      <c r="AS5" s="27" t="s">
        <v>65</v>
      </c>
      <c r="AT5" s="29" t="s">
        <v>3</v>
      </c>
      <c r="AU5" s="27" t="s">
        <v>63</v>
      </c>
      <c r="AV5" s="28" t="s">
        <v>3</v>
      </c>
      <c r="AW5" s="27" t="s">
        <v>66</v>
      </c>
      <c r="AX5" s="28" t="s">
        <v>3</v>
      </c>
      <c r="AY5" s="30" t="s">
        <v>65</v>
      </c>
    </row>
    <row r="6" customFormat="false" ht="15" hidden="false" customHeight="false" outlineLevel="0" collapsed="false">
      <c r="A6" s="7"/>
      <c r="B6" s="1" t="s">
        <v>13</v>
      </c>
      <c r="C6" s="2" t="s">
        <v>3</v>
      </c>
      <c r="D6" s="25" t="s">
        <v>14</v>
      </c>
      <c r="E6" s="26" t="s">
        <v>3</v>
      </c>
      <c r="F6" s="27" t="s">
        <v>14</v>
      </c>
      <c r="G6" s="28" t="s">
        <v>3</v>
      </c>
      <c r="H6" s="27" t="n">
        <v>12</v>
      </c>
      <c r="I6" s="29" t="s">
        <v>3</v>
      </c>
      <c r="J6" s="27" t="s">
        <v>14</v>
      </c>
      <c r="K6" s="28" t="s">
        <v>3</v>
      </c>
      <c r="L6" s="27" t="s">
        <v>14</v>
      </c>
      <c r="M6" s="28" t="s">
        <v>3</v>
      </c>
      <c r="N6" s="30" t="n">
        <v>12</v>
      </c>
      <c r="O6" s="2" t="s">
        <v>3</v>
      </c>
      <c r="P6" s="31" t="n">
        <f aca="false">SUM(D6:N6)</f>
        <v>24</v>
      </c>
      <c r="Q6" s="19" t="s">
        <v>11</v>
      </c>
      <c r="R6" s="7"/>
      <c r="T6" s="7"/>
      <c r="U6" s="1" t="s">
        <v>13</v>
      </c>
      <c r="V6" s="2" t="s">
        <v>3</v>
      </c>
      <c r="W6" s="25" t="n">
        <v>5</v>
      </c>
      <c r="X6" s="26" t="s">
        <v>3</v>
      </c>
      <c r="Y6" s="27" t="s">
        <v>14</v>
      </c>
      <c r="Z6" s="28" t="s">
        <v>3</v>
      </c>
      <c r="AA6" s="27" t="s">
        <v>14</v>
      </c>
      <c r="AB6" s="29" t="s">
        <v>3</v>
      </c>
      <c r="AC6" s="27" t="n">
        <v>21</v>
      </c>
      <c r="AD6" s="28" t="s">
        <v>3</v>
      </c>
      <c r="AE6" s="27" t="s">
        <v>14</v>
      </c>
      <c r="AF6" s="28" t="s">
        <v>3</v>
      </c>
      <c r="AG6" s="30" t="s">
        <v>14</v>
      </c>
      <c r="AH6" s="2" t="s">
        <v>3</v>
      </c>
      <c r="AI6" s="31" t="n">
        <f aca="false">SUM(W6:AG6)</f>
        <v>26</v>
      </c>
      <c r="AJ6" s="19" t="s">
        <v>11</v>
      </c>
      <c r="AK6" s="7"/>
      <c r="AM6" s="1" t="s">
        <v>15</v>
      </c>
      <c r="AN6" s="2" t="s">
        <v>3</v>
      </c>
      <c r="AO6" s="32" t="s">
        <v>63</v>
      </c>
      <c r="AP6" s="33" t="s">
        <v>3</v>
      </c>
      <c r="AQ6" s="34" t="s">
        <v>65</v>
      </c>
      <c r="AR6" s="20" t="s">
        <v>3</v>
      </c>
      <c r="AS6" s="34" t="s">
        <v>65</v>
      </c>
      <c r="AT6" s="35" t="s">
        <v>3</v>
      </c>
      <c r="AU6" s="34" t="s">
        <v>63</v>
      </c>
      <c r="AV6" s="20" t="s">
        <v>3</v>
      </c>
      <c r="AW6" s="34" t="s">
        <v>66</v>
      </c>
      <c r="AX6" s="20" t="s">
        <v>3</v>
      </c>
      <c r="AY6" s="36" t="s">
        <v>66</v>
      </c>
    </row>
    <row r="7" customFormat="false" ht="15" hidden="false" customHeight="false" outlineLevel="0" collapsed="false">
      <c r="A7" s="7"/>
      <c r="B7" s="1" t="s">
        <v>15</v>
      </c>
      <c r="C7" s="2" t="s">
        <v>3</v>
      </c>
      <c r="D7" s="32" t="s">
        <v>14</v>
      </c>
      <c r="E7" s="33" t="s">
        <v>3</v>
      </c>
      <c r="F7" s="34" t="n">
        <v>9</v>
      </c>
      <c r="G7" s="20" t="s">
        <v>3</v>
      </c>
      <c r="H7" s="34" t="n">
        <v>15</v>
      </c>
      <c r="I7" s="35" t="s">
        <v>3</v>
      </c>
      <c r="J7" s="34" t="s">
        <v>14</v>
      </c>
      <c r="K7" s="20" t="s">
        <v>3</v>
      </c>
      <c r="L7" s="34" t="s">
        <v>14</v>
      </c>
      <c r="M7" s="20" t="s">
        <v>3</v>
      </c>
      <c r="N7" s="36" t="s">
        <v>14</v>
      </c>
      <c r="O7" s="2" t="s">
        <v>3</v>
      </c>
      <c r="P7" s="31" t="n">
        <f aca="false">SUM(D7:N7)</f>
        <v>24</v>
      </c>
      <c r="Q7" s="19" t="s">
        <v>11</v>
      </c>
      <c r="R7" s="7"/>
      <c r="T7" s="7"/>
      <c r="U7" s="1" t="s">
        <v>15</v>
      </c>
      <c r="V7" s="2" t="s">
        <v>3</v>
      </c>
      <c r="W7" s="32" t="n">
        <v>5</v>
      </c>
      <c r="X7" s="33" t="s">
        <v>3</v>
      </c>
      <c r="Y7" s="34" t="s">
        <v>14</v>
      </c>
      <c r="Z7" s="20" t="s">
        <v>3</v>
      </c>
      <c r="AA7" s="34" t="s">
        <v>14</v>
      </c>
      <c r="AB7" s="35" t="s">
        <v>3</v>
      </c>
      <c r="AC7" s="34" t="n">
        <v>30</v>
      </c>
      <c r="AD7" s="20" t="s">
        <v>3</v>
      </c>
      <c r="AE7" s="34" t="s">
        <v>14</v>
      </c>
      <c r="AF7" s="20" t="s">
        <v>3</v>
      </c>
      <c r="AG7" s="36" t="s">
        <v>14</v>
      </c>
      <c r="AH7" s="2" t="s">
        <v>3</v>
      </c>
      <c r="AI7" s="31" t="n">
        <f aca="false">SUM(W7:AG7)</f>
        <v>35</v>
      </c>
      <c r="AJ7" s="19" t="s">
        <v>11</v>
      </c>
      <c r="AK7" s="7"/>
      <c r="AM7" s="1" t="s">
        <v>16</v>
      </c>
      <c r="AN7" s="2" t="s">
        <v>3</v>
      </c>
      <c r="AO7" s="32" t="s">
        <v>66</v>
      </c>
      <c r="AP7" s="33" t="s">
        <v>3</v>
      </c>
      <c r="AQ7" s="34" t="s">
        <v>66</v>
      </c>
      <c r="AR7" s="20" t="s">
        <v>3</v>
      </c>
      <c r="AS7" s="34" t="s">
        <v>65</v>
      </c>
      <c r="AT7" s="35" t="s">
        <v>3</v>
      </c>
      <c r="AU7" s="34" t="s">
        <v>63</v>
      </c>
      <c r="AV7" s="20" t="s">
        <v>3</v>
      </c>
      <c r="AW7" s="34" t="s">
        <v>66</v>
      </c>
      <c r="AX7" s="20" t="s">
        <v>3</v>
      </c>
      <c r="AY7" s="36" t="s">
        <v>65</v>
      </c>
    </row>
    <row r="8" customFormat="false" ht="15" hidden="false" customHeight="false" outlineLevel="0" collapsed="false">
      <c r="A8" s="7"/>
      <c r="B8" s="1" t="s">
        <v>16</v>
      </c>
      <c r="C8" s="2" t="s">
        <v>3</v>
      </c>
      <c r="D8" s="32" t="s">
        <v>14</v>
      </c>
      <c r="E8" s="33" t="s">
        <v>3</v>
      </c>
      <c r="F8" s="34" t="s">
        <v>14</v>
      </c>
      <c r="G8" s="20" t="s">
        <v>3</v>
      </c>
      <c r="H8" s="34" t="n">
        <v>12</v>
      </c>
      <c r="I8" s="35" t="s">
        <v>3</v>
      </c>
      <c r="J8" s="34" t="s">
        <v>14</v>
      </c>
      <c r="K8" s="20" t="s">
        <v>3</v>
      </c>
      <c r="L8" s="34" t="s">
        <v>14</v>
      </c>
      <c r="M8" s="20" t="s">
        <v>3</v>
      </c>
      <c r="N8" s="36" t="n">
        <v>12</v>
      </c>
      <c r="O8" s="2" t="s">
        <v>3</v>
      </c>
      <c r="P8" s="31" t="n">
        <f aca="false">SUM(D8:N8)</f>
        <v>24</v>
      </c>
      <c r="Q8" s="19" t="s">
        <v>11</v>
      </c>
      <c r="R8" s="7"/>
      <c r="T8" s="7"/>
      <c r="U8" s="1" t="s">
        <v>16</v>
      </c>
      <c r="V8" s="2" t="s">
        <v>3</v>
      </c>
      <c r="W8" s="32" t="s">
        <v>14</v>
      </c>
      <c r="X8" s="33" t="s">
        <v>3</v>
      </c>
      <c r="Y8" s="34" t="s">
        <v>14</v>
      </c>
      <c r="Z8" s="20" t="s">
        <v>3</v>
      </c>
      <c r="AA8" s="34" t="s">
        <v>14</v>
      </c>
      <c r="AB8" s="35" t="s">
        <v>3</v>
      </c>
      <c r="AC8" s="34" t="n">
        <v>10</v>
      </c>
      <c r="AD8" s="20" t="s">
        <v>3</v>
      </c>
      <c r="AE8" s="34" t="s">
        <v>14</v>
      </c>
      <c r="AF8" s="20" t="s">
        <v>3</v>
      </c>
      <c r="AG8" s="36" t="n">
        <v>16</v>
      </c>
      <c r="AH8" s="2" t="s">
        <v>3</v>
      </c>
      <c r="AI8" s="31" t="n">
        <f aca="false">SUM(W8:AG8)</f>
        <v>26</v>
      </c>
      <c r="AJ8" s="19" t="s">
        <v>11</v>
      </c>
      <c r="AK8" s="7"/>
      <c r="AM8" s="1" t="s">
        <v>17</v>
      </c>
      <c r="AN8" s="2" t="s">
        <v>3</v>
      </c>
      <c r="AO8" s="32" t="s">
        <v>65</v>
      </c>
      <c r="AP8" s="33" t="s">
        <v>3</v>
      </c>
      <c r="AQ8" s="34" t="s">
        <v>66</v>
      </c>
      <c r="AR8" s="20" t="s">
        <v>3</v>
      </c>
      <c r="AS8" s="34" t="s">
        <v>65</v>
      </c>
      <c r="AT8" s="35" t="s">
        <v>3</v>
      </c>
      <c r="AU8" s="34" t="s">
        <v>63</v>
      </c>
      <c r="AV8" s="20" t="s">
        <v>3</v>
      </c>
      <c r="AW8" s="34" t="s">
        <v>66</v>
      </c>
      <c r="AX8" s="20" t="s">
        <v>3</v>
      </c>
      <c r="AY8" s="36" t="s">
        <v>63</v>
      </c>
    </row>
    <row r="9" customFormat="false" ht="15" hidden="false" customHeight="false" outlineLevel="0" collapsed="false">
      <c r="A9" s="7"/>
      <c r="B9" s="1" t="s">
        <v>17</v>
      </c>
      <c r="C9" s="2" t="s">
        <v>3</v>
      </c>
      <c r="D9" s="32" t="n">
        <v>14</v>
      </c>
      <c r="E9" s="33" t="s">
        <v>3</v>
      </c>
      <c r="F9" s="34" t="s">
        <v>14</v>
      </c>
      <c r="G9" s="20" t="s">
        <v>3</v>
      </c>
      <c r="H9" s="34" t="n">
        <v>10</v>
      </c>
      <c r="I9" s="35" t="s">
        <v>3</v>
      </c>
      <c r="J9" s="34" t="s">
        <v>14</v>
      </c>
      <c r="K9" s="20" t="s">
        <v>3</v>
      </c>
      <c r="L9" s="34" t="s">
        <v>14</v>
      </c>
      <c r="M9" s="20" t="s">
        <v>3</v>
      </c>
      <c r="N9" s="36" t="s">
        <v>14</v>
      </c>
      <c r="O9" s="2" t="s">
        <v>3</v>
      </c>
      <c r="P9" s="31" t="n">
        <f aca="false">SUM(D9:N9)</f>
        <v>24</v>
      </c>
      <c r="Q9" s="19" t="s">
        <v>11</v>
      </c>
      <c r="R9" s="7"/>
      <c r="T9" s="7"/>
      <c r="U9" s="1" t="s">
        <v>17</v>
      </c>
      <c r="V9" s="2" t="s">
        <v>3</v>
      </c>
      <c r="W9" s="32" t="s">
        <v>14</v>
      </c>
      <c r="X9" s="33" t="s">
        <v>3</v>
      </c>
      <c r="Y9" s="34" t="s">
        <v>14</v>
      </c>
      <c r="Z9" s="20" t="s">
        <v>3</v>
      </c>
      <c r="AA9" s="34" t="s">
        <v>14</v>
      </c>
      <c r="AB9" s="35" t="s">
        <v>3</v>
      </c>
      <c r="AC9" s="34" t="n">
        <v>10</v>
      </c>
      <c r="AD9" s="20" t="s">
        <v>3</v>
      </c>
      <c r="AE9" s="34" t="s">
        <v>14</v>
      </c>
      <c r="AF9" s="20" t="s">
        <v>3</v>
      </c>
      <c r="AG9" s="36" t="n">
        <v>16</v>
      </c>
      <c r="AH9" s="2" t="s">
        <v>3</v>
      </c>
      <c r="AI9" s="31" t="n">
        <f aca="false">SUM(W9:AG9)</f>
        <v>26</v>
      </c>
      <c r="AJ9" s="19" t="s">
        <v>11</v>
      </c>
      <c r="AK9" s="7"/>
      <c r="AM9" s="1" t="s">
        <v>18</v>
      </c>
      <c r="AN9" s="2" t="s">
        <v>3</v>
      </c>
      <c r="AO9" s="32" t="s">
        <v>67</v>
      </c>
      <c r="AP9" s="33" t="s">
        <v>3</v>
      </c>
      <c r="AQ9" s="34" t="s">
        <v>68</v>
      </c>
      <c r="AR9" s="20" t="s">
        <v>3</v>
      </c>
      <c r="AS9" s="34" t="s">
        <v>65</v>
      </c>
      <c r="AT9" s="35" t="s">
        <v>3</v>
      </c>
      <c r="AU9" s="34" t="s">
        <v>63</v>
      </c>
      <c r="AV9" s="20" t="s">
        <v>3</v>
      </c>
      <c r="AW9" s="34" t="s">
        <v>66</v>
      </c>
      <c r="AX9" s="20" t="s">
        <v>3</v>
      </c>
      <c r="AY9" s="36" t="s">
        <v>65</v>
      </c>
    </row>
    <row r="10" customFormat="false" ht="15" hidden="false" customHeight="false" outlineLevel="0" collapsed="false">
      <c r="A10" s="7"/>
      <c r="B10" s="1" t="s">
        <v>18</v>
      </c>
      <c r="C10" s="2" t="s">
        <v>3</v>
      </c>
      <c r="D10" s="32" t="s">
        <v>14</v>
      </c>
      <c r="E10" s="33" t="s">
        <v>3</v>
      </c>
      <c r="F10" s="34" t="s">
        <v>14</v>
      </c>
      <c r="G10" s="20" t="s">
        <v>3</v>
      </c>
      <c r="H10" s="34" t="n">
        <v>12</v>
      </c>
      <c r="I10" s="35" t="s">
        <v>3</v>
      </c>
      <c r="J10" s="34" t="s">
        <v>14</v>
      </c>
      <c r="K10" s="20" t="s">
        <v>3</v>
      </c>
      <c r="L10" s="34" t="s">
        <v>14</v>
      </c>
      <c r="M10" s="20" t="s">
        <v>3</v>
      </c>
      <c r="N10" s="36" t="n">
        <v>12</v>
      </c>
      <c r="O10" s="2" t="s">
        <v>3</v>
      </c>
      <c r="P10" s="31" t="n">
        <f aca="false">SUM(D10:N10)</f>
        <v>24</v>
      </c>
      <c r="Q10" s="19" t="s">
        <v>11</v>
      </c>
      <c r="R10" s="7"/>
      <c r="T10" s="7"/>
      <c r="U10" s="1" t="s">
        <v>18</v>
      </c>
      <c r="V10" s="2" t="s">
        <v>3</v>
      </c>
      <c r="W10" s="32" t="s">
        <v>14</v>
      </c>
      <c r="X10" s="33" t="s">
        <v>3</v>
      </c>
      <c r="Y10" s="34" t="n">
        <v>5</v>
      </c>
      <c r="Z10" s="20" t="s">
        <v>3</v>
      </c>
      <c r="AA10" s="34" t="n">
        <v>5</v>
      </c>
      <c r="AB10" s="35" t="s">
        <v>3</v>
      </c>
      <c r="AC10" s="34" t="n">
        <v>16</v>
      </c>
      <c r="AD10" s="20" t="s">
        <v>3</v>
      </c>
      <c r="AE10" s="34" t="s">
        <v>14</v>
      </c>
      <c r="AF10" s="20" t="s">
        <v>3</v>
      </c>
      <c r="AG10" s="36" t="s">
        <v>14</v>
      </c>
      <c r="AH10" s="2" t="s">
        <v>3</v>
      </c>
      <c r="AI10" s="31" t="n">
        <f aca="false">SUM(W10:AG10)</f>
        <v>26</v>
      </c>
      <c r="AJ10" s="19" t="s">
        <v>11</v>
      </c>
      <c r="AK10" s="7"/>
      <c r="AM10" s="1" t="s">
        <v>19</v>
      </c>
      <c r="AN10" s="2" t="s">
        <v>3</v>
      </c>
      <c r="AO10" s="32" t="s">
        <v>65</v>
      </c>
      <c r="AP10" s="33" t="s">
        <v>3</v>
      </c>
      <c r="AQ10" s="34" t="s">
        <v>68</v>
      </c>
      <c r="AR10" s="20" t="s">
        <v>3</v>
      </c>
      <c r="AS10" s="34" t="s">
        <v>65</v>
      </c>
      <c r="AT10" s="35" t="s">
        <v>3</v>
      </c>
      <c r="AU10" s="34" t="s">
        <v>63</v>
      </c>
      <c r="AV10" s="20" t="s">
        <v>3</v>
      </c>
      <c r="AW10" s="34" t="s">
        <v>66</v>
      </c>
      <c r="AX10" s="20" t="s">
        <v>3</v>
      </c>
      <c r="AY10" s="36" t="s">
        <v>66</v>
      </c>
    </row>
    <row r="11" customFormat="false" ht="15" hidden="false" customHeight="false" outlineLevel="0" collapsed="false">
      <c r="A11" s="7"/>
      <c r="B11" s="1" t="s">
        <v>19</v>
      </c>
      <c r="C11" s="2" t="s">
        <v>3</v>
      </c>
      <c r="D11" s="32" t="n">
        <v>7</v>
      </c>
      <c r="E11" s="33" t="s">
        <v>3</v>
      </c>
      <c r="F11" s="34" t="s">
        <v>14</v>
      </c>
      <c r="G11" s="20" t="s">
        <v>3</v>
      </c>
      <c r="H11" s="34" t="n">
        <v>17</v>
      </c>
      <c r="I11" s="35" t="s">
        <v>3</v>
      </c>
      <c r="J11" s="34" t="s">
        <v>14</v>
      </c>
      <c r="K11" s="20" t="s">
        <v>3</v>
      </c>
      <c r="L11" s="34" t="s">
        <v>14</v>
      </c>
      <c r="M11" s="20" t="s">
        <v>3</v>
      </c>
      <c r="N11" s="36" t="s">
        <v>14</v>
      </c>
      <c r="O11" s="2" t="s">
        <v>3</v>
      </c>
      <c r="P11" s="31" t="n">
        <f aca="false">SUM(D11:N11)</f>
        <v>24</v>
      </c>
      <c r="Q11" s="19" t="s">
        <v>11</v>
      </c>
      <c r="R11" s="7"/>
      <c r="T11" s="7"/>
      <c r="U11" s="1" t="s">
        <v>19</v>
      </c>
      <c r="V11" s="2" t="s">
        <v>3</v>
      </c>
      <c r="W11" s="32" t="s">
        <v>14</v>
      </c>
      <c r="X11" s="33" t="s">
        <v>3</v>
      </c>
      <c r="Y11" s="34" t="n">
        <v>4</v>
      </c>
      <c r="Z11" s="20" t="s">
        <v>3</v>
      </c>
      <c r="AA11" s="34" t="n">
        <v>5</v>
      </c>
      <c r="AB11" s="35" t="s">
        <v>3</v>
      </c>
      <c r="AC11" s="34" t="n">
        <v>17</v>
      </c>
      <c r="AD11" s="20" t="s">
        <v>3</v>
      </c>
      <c r="AE11" s="34" t="s">
        <v>14</v>
      </c>
      <c r="AF11" s="20" t="s">
        <v>3</v>
      </c>
      <c r="AG11" s="36" t="s">
        <v>14</v>
      </c>
      <c r="AH11" s="2" t="s">
        <v>3</v>
      </c>
      <c r="AI11" s="31" t="n">
        <f aca="false">SUM(W11:AG11)</f>
        <v>26</v>
      </c>
      <c r="AJ11" s="19" t="s">
        <v>11</v>
      </c>
      <c r="AK11" s="7"/>
      <c r="AM11" s="1" t="s">
        <v>20</v>
      </c>
      <c r="AN11" s="2" t="s">
        <v>3</v>
      </c>
      <c r="AO11" s="37" t="s">
        <v>69</v>
      </c>
      <c r="AP11" s="38" t="s">
        <v>3</v>
      </c>
      <c r="AQ11" s="39" t="s">
        <v>65</v>
      </c>
      <c r="AR11" s="40" t="s">
        <v>3</v>
      </c>
      <c r="AS11" s="39" t="s">
        <v>65</v>
      </c>
      <c r="AT11" s="41" t="s">
        <v>3</v>
      </c>
      <c r="AU11" s="39" t="s">
        <v>63</v>
      </c>
      <c r="AV11" s="40" t="s">
        <v>3</v>
      </c>
      <c r="AW11" s="39" t="s">
        <v>66</v>
      </c>
      <c r="AX11" s="40" t="s">
        <v>3</v>
      </c>
      <c r="AY11" s="42" t="s">
        <v>63</v>
      </c>
    </row>
    <row r="12" customFormat="false" ht="15" hidden="false" customHeight="false" outlineLevel="0" collapsed="false">
      <c r="A12" s="7"/>
      <c r="B12" s="1" t="s">
        <v>20</v>
      </c>
      <c r="C12" s="2" t="s">
        <v>3</v>
      </c>
      <c r="D12" s="37" t="s">
        <v>14</v>
      </c>
      <c r="E12" s="38" t="s">
        <v>3</v>
      </c>
      <c r="F12" s="39" t="n">
        <v>10</v>
      </c>
      <c r="G12" s="40" t="s">
        <v>3</v>
      </c>
      <c r="H12" s="39" t="n">
        <v>14</v>
      </c>
      <c r="I12" s="41" t="s">
        <v>3</v>
      </c>
      <c r="J12" s="39" t="s">
        <v>14</v>
      </c>
      <c r="K12" s="40" t="s">
        <v>3</v>
      </c>
      <c r="L12" s="39" t="s">
        <v>14</v>
      </c>
      <c r="M12" s="40" t="s">
        <v>3</v>
      </c>
      <c r="N12" s="42" t="s">
        <v>14</v>
      </c>
      <c r="O12" s="2" t="s">
        <v>3</v>
      </c>
      <c r="P12" s="31" t="n">
        <f aca="false">SUM(D12:N12)</f>
        <v>24</v>
      </c>
      <c r="Q12" s="19" t="s">
        <v>11</v>
      </c>
      <c r="R12" s="7"/>
      <c r="T12" s="7"/>
      <c r="U12" s="1" t="s">
        <v>20</v>
      </c>
      <c r="V12" s="2" t="s">
        <v>3</v>
      </c>
      <c r="W12" s="37" t="s">
        <v>14</v>
      </c>
      <c r="X12" s="38" t="s">
        <v>3</v>
      </c>
      <c r="Y12" s="39" t="s">
        <v>14</v>
      </c>
      <c r="Z12" s="40" t="s">
        <v>3</v>
      </c>
      <c r="AA12" s="39" t="s">
        <v>14</v>
      </c>
      <c r="AB12" s="41" t="s">
        <v>3</v>
      </c>
      <c r="AC12" s="39" t="n">
        <v>10</v>
      </c>
      <c r="AD12" s="40" t="s">
        <v>3</v>
      </c>
      <c r="AE12" s="39" t="s">
        <v>14</v>
      </c>
      <c r="AF12" s="40" t="s">
        <v>3</v>
      </c>
      <c r="AG12" s="42" t="n">
        <v>16</v>
      </c>
      <c r="AH12" s="2" t="s">
        <v>3</v>
      </c>
      <c r="AI12" s="31" t="n">
        <f aca="false">SUM(W12:AG12)</f>
        <v>26</v>
      </c>
      <c r="AJ12" s="19" t="s">
        <v>11</v>
      </c>
      <c r="AK12" s="7"/>
      <c r="AO12" s="0" t="n">
        <f aca="false">7*1.5</f>
        <v>10.5</v>
      </c>
      <c r="AQ12" s="0" t="n">
        <f aca="false">7*2</f>
        <v>14</v>
      </c>
      <c r="AS12" s="0" t="n">
        <f aca="false">7*1.5</f>
        <v>10.5</v>
      </c>
      <c r="AU12" s="0" t="n">
        <f aca="false">7*2</f>
        <v>14</v>
      </c>
      <c r="AW12" s="0" t="n">
        <f aca="false">7*1.5</f>
        <v>10.5</v>
      </c>
      <c r="AY12" s="0" t="n">
        <f aca="false">7*2</f>
        <v>14</v>
      </c>
      <c r="AZ12" s="0" t="n">
        <f aca="false">SUM(AO12:AY12)</f>
        <v>73.5</v>
      </c>
    </row>
    <row r="13" customFormat="false" ht="15" hidden="false" customHeight="false" outlineLevel="0" collapsed="false">
      <c r="A13" s="7"/>
      <c r="B13" s="43" t="s">
        <v>12</v>
      </c>
      <c r="C13" s="0"/>
      <c r="D13" s="44"/>
      <c r="E13" s="45"/>
      <c r="F13" s="46"/>
      <c r="G13" s="21"/>
      <c r="H13" s="46"/>
      <c r="I13" s="47"/>
      <c r="J13" s="46"/>
      <c r="K13" s="21"/>
      <c r="L13" s="46"/>
      <c r="M13" s="21"/>
      <c r="N13" s="46"/>
      <c r="O13" s="13"/>
      <c r="P13" s="48"/>
      <c r="Q13" s="19"/>
      <c r="R13" s="7"/>
      <c r="T13" s="7"/>
      <c r="U13" s="43" t="s">
        <v>12</v>
      </c>
      <c r="V13" s="2"/>
      <c r="W13" s="44"/>
      <c r="X13" s="45"/>
      <c r="Y13" s="46"/>
      <c r="Z13" s="21"/>
      <c r="AA13" s="46"/>
      <c r="AB13" s="47"/>
      <c r="AC13" s="46"/>
      <c r="AD13" s="21"/>
      <c r="AE13" s="46"/>
      <c r="AF13" s="21"/>
      <c r="AG13" s="46"/>
      <c r="AH13" s="13"/>
      <c r="AI13" s="48"/>
      <c r="AJ13" s="19"/>
      <c r="AK13" s="7"/>
    </row>
    <row r="14" customFormat="false" ht="15" hidden="false" customHeight="false" outlineLevel="0" collapsed="false">
      <c r="A14" s="7"/>
      <c r="B14" s="1" t="s">
        <v>21</v>
      </c>
      <c r="C14" s="2" t="s">
        <v>3</v>
      </c>
      <c r="D14" s="31" t="n">
        <f aca="false">SUM(D6:D12)</f>
        <v>21</v>
      </c>
      <c r="E14" s="3" t="s">
        <v>3</v>
      </c>
      <c r="F14" s="31" t="n">
        <f aca="false">SUM(F6:F12)</f>
        <v>19</v>
      </c>
      <c r="G14" s="2" t="s">
        <v>3</v>
      </c>
      <c r="H14" s="31" t="n">
        <f aca="false">SUM(H6:H12)</f>
        <v>92</v>
      </c>
      <c r="I14" s="4" t="s">
        <v>3</v>
      </c>
      <c r="J14" s="31" t="n">
        <f aca="false">SUM(J6:J12)</f>
        <v>0</v>
      </c>
      <c r="K14" s="2" t="s">
        <v>3</v>
      </c>
      <c r="L14" s="31" t="n">
        <f aca="false">SUM(L6:L12)</f>
        <v>0</v>
      </c>
      <c r="M14" s="2" t="s">
        <v>3</v>
      </c>
      <c r="N14" s="31" t="n">
        <f aca="false">SUM(N6:N12)</f>
        <v>36</v>
      </c>
      <c r="O14" s="2" t="s">
        <v>3</v>
      </c>
      <c r="P14" s="31" t="n">
        <f aca="false">SUM(P6:P12)</f>
        <v>168</v>
      </c>
      <c r="Q14" s="19" t="s">
        <v>11</v>
      </c>
      <c r="R14" s="7"/>
      <c r="T14" s="7"/>
      <c r="U14" s="1" t="s">
        <v>21</v>
      </c>
      <c r="V14" s="2" t="s">
        <v>3</v>
      </c>
      <c r="W14" s="31" t="n">
        <f aca="false">SUM(W6:W12)</f>
        <v>10</v>
      </c>
      <c r="X14" s="3" t="s">
        <v>3</v>
      </c>
      <c r="Y14" s="31" t="n">
        <f aca="false">SUM(Y6:Y12)</f>
        <v>9</v>
      </c>
      <c r="Z14" s="2" t="s">
        <v>3</v>
      </c>
      <c r="AA14" s="31" t="n">
        <f aca="false">SUM(AA6:AA12)</f>
        <v>10</v>
      </c>
      <c r="AB14" s="4" t="s">
        <v>3</v>
      </c>
      <c r="AC14" s="31" t="n">
        <f aca="false">SUM(AC6:AC12)</f>
        <v>114</v>
      </c>
      <c r="AD14" s="2" t="s">
        <v>3</v>
      </c>
      <c r="AE14" s="31" t="n">
        <f aca="false">SUM(AE6:AE12)</f>
        <v>0</v>
      </c>
      <c r="AF14" s="2" t="s">
        <v>3</v>
      </c>
      <c r="AG14" s="31" t="n">
        <f aca="false">SUM(AG6:AG12)</f>
        <v>48</v>
      </c>
      <c r="AH14" s="2" t="s">
        <v>3</v>
      </c>
      <c r="AI14" s="31" t="n">
        <f aca="false">SUM(AI6:AI12)</f>
        <v>191</v>
      </c>
      <c r="AJ14" s="19" t="s">
        <v>11</v>
      </c>
      <c r="AK14" s="7"/>
    </row>
    <row r="15" customFormat="false" ht="15" hidden="false" customHeight="false" outlineLevel="0" collapsed="false">
      <c r="A15" s="7"/>
      <c r="B15" s="0"/>
      <c r="C15" s="0"/>
      <c r="D15" s="31"/>
      <c r="E15" s="0"/>
      <c r="F15" s="31"/>
      <c r="G15" s="0"/>
      <c r="H15" s="31"/>
      <c r="I15" s="0"/>
      <c r="J15" s="31"/>
      <c r="K15" s="0"/>
      <c r="L15" s="31"/>
      <c r="M15" s="0"/>
      <c r="N15" s="31"/>
      <c r="O15" s="0"/>
      <c r="P15" s="31"/>
      <c r="Q15" s="19"/>
      <c r="R15" s="7"/>
      <c r="T15" s="7"/>
      <c r="U15" s="1"/>
      <c r="V15" s="2"/>
      <c r="W15" s="31"/>
      <c r="X15" s="3"/>
      <c r="Y15" s="31"/>
      <c r="Z15" s="2"/>
      <c r="AA15" s="31"/>
      <c r="AB15" s="4"/>
      <c r="AC15" s="31"/>
      <c r="AD15" s="2"/>
      <c r="AE15" s="31"/>
      <c r="AF15" s="2"/>
      <c r="AG15" s="31"/>
      <c r="AH15" s="2"/>
      <c r="AI15" s="31"/>
      <c r="AJ15" s="19"/>
      <c r="AK15" s="7"/>
    </row>
    <row r="16" customFormat="false" ht="15" hidden="false" customHeight="false" outlineLevel="0" collapsed="false">
      <c r="A16" s="7"/>
      <c r="B16" s="0"/>
      <c r="C16" s="0"/>
      <c r="D16" s="49"/>
      <c r="E16" s="50"/>
      <c r="F16" s="49"/>
      <c r="G16" s="51"/>
      <c r="H16" s="49"/>
      <c r="I16" s="0"/>
      <c r="J16" s="49"/>
      <c r="K16" s="51"/>
      <c r="L16" s="52"/>
      <c r="M16" s="51"/>
      <c r="N16" s="49"/>
      <c r="O16" s="53"/>
      <c r="P16" s="54"/>
      <c r="Q16" s="19"/>
      <c r="R16" s="7"/>
      <c r="T16" s="7"/>
      <c r="U16" s="1"/>
      <c r="V16" s="2"/>
      <c r="W16" s="49"/>
      <c r="X16" s="50"/>
      <c r="Y16" s="49"/>
      <c r="Z16" s="51"/>
      <c r="AA16" s="49"/>
      <c r="AB16" s="4"/>
      <c r="AC16" s="49"/>
      <c r="AD16" s="51"/>
      <c r="AE16" s="52"/>
      <c r="AF16" s="51"/>
      <c r="AG16" s="49"/>
      <c r="AH16" s="53"/>
      <c r="AI16" s="54"/>
      <c r="AJ16" s="19"/>
      <c r="AK16" s="7"/>
    </row>
    <row r="17" customFormat="false" ht="15" hidden="false" customHeight="false" outlineLevel="0" collapsed="false">
      <c r="A17" s="7"/>
      <c r="B17" s="0"/>
      <c r="C17" s="0"/>
      <c r="D17" s="55"/>
      <c r="E17" s="50"/>
      <c r="F17" s="55"/>
      <c r="G17" s="53"/>
      <c r="H17" s="55"/>
      <c r="I17" s="56"/>
      <c r="J17" s="55"/>
      <c r="K17" s="53"/>
      <c r="L17" s="55"/>
      <c r="M17" s="53"/>
      <c r="N17" s="55"/>
      <c r="O17" s="53"/>
      <c r="P17" s="55"/>
      <c r="Q17" s="19"/>
      <c r="R17" s="7"/>
      <c r="T17" s="7"/>
      <c r="U17" s="1"/>
      <c r="V17" s="2"/>
      <c r="W17" s="55"/>
      <c r="X17" s="50"/>
      <c r="Y17" s="55"/>
      <c r="Z17" s="53"/>
      <c r="AA17" s="55"/>
      <c r="AB17" s="56"/>
      <c r="AC17" s="55"/>
      <c r="AD17" s="53"/>
      <c r="AE17" s="55"/>
      <c r="AF17" s="53"/>
      <c r="AG17" s="55"/>
      <c r="AH17" s="53"/>
      <c r="AI17" s="55"/>
      <c r="AJ17" s="19"/>
      <c r="AK17" s="7"/>
    </row>
    <row r="18" customFormat="false" ht="15" hidden="false" customHeight="false" outlineLevel="0" collapsed="false">
      <c r="A18" s="7"/>
      <c r="B18" s="2" t="s">
        <v>25</v>
      </c>
      <c r="C18" s="0"/>
      <c r="D18" s="13"/>
      <c r="E18" s="57"/>
      <c r="F18" s="58"/>
      <c r="G18" s="13"/>
      <c r="H18" s="58"/>
      <c r="I18" s="59"/>
      <c r="J18" s="58"/>
      <c r="K18" s="13"/>
      <c r="L18" s="58"/>
      <c r="M18" s="13"/>
      <c r="N18" s="58"/>
      <c r="O18" s="13"/>
      <c r="P18" s="58"/>
      <c r="Q18" s="0"/>
      <c r="R18" s="7"/>
      <c r="T18" s="7"/>
      <c r="U18" s="2" t="s">
        <v>25</v>
      </c>
      <c r="V18" s="2"/>
      <c r="W18" s="13"/>
      <c r="X18" s="57"/>
      <c r="Y18" s="58"/>
      <c r="Z18" s="13"/>
      <c r="AA18" s="58"/>
      <c r="AB18" s="59"/>
      <c r="AC18" s="58"/>
      <c r="AD18" s="13"/>
      <c r="AE18" s="58"/>
      <c r="AF18" s="13"/>
      <c r="AG18" s="58"/>
      <c r="AH18" s="13"/>
      <c r="AI18" s="58"/>
      <c r="AJ18" s="5"/>
      <c r="AK18" s="7"/>
    </row>
    <row r="19" customFormat="false" ht="15" hidden="false" customHeight="false" outlineLevel="0" collapsed="false">
      <c r="A19" s="7"/>
      <c r="B19" s="60" t="s">
        <v>26</v>
      </c>
      <c r="C19" s="0"/>
      <c r="E19" s="0"/>
      <c r="G19" s="0"/>
      <c r="I19" s="0"/>
      <c r="K19" s="0"/>
      <c r="M19" s="0"/>
      <c r="O19" s="0"/>
      <c r="Q19" s="0"/>
      <c r="R19" s="7"/>
      <c r="T19" s="7"/>
      <c r="U19" s="60" t="s">
        <v>26</v>
      </c>
      <c r="V19" s="2"/>
      <c r="X19" s="3"/>
      <c r="Z19" s="2"/>
      <c r="AB19" s="4"/>
      <c r="AD19" s="2"/>
      <c r="AF19" s="2"/>
      <c r="AH19" s="2"/>
      <c r="AJ19" s="5"/>
      <c r="AK19" s="7"/>
    </row>
    <row r="20" customFormat="false" ht="21" hidden="false" customHeight="false" outlineLevel="0" collapsed="false">
      <c r="A20" s="7"/>
      <c r="B20" s="61" t="s">
        <v>6</v>
      </c>
      <c r="C20" s="0"/>
      <c r="E20" s="0"/>
      <c r="G20" s="0"/>
      <c r="I20" s="0"/>
      <c r="K20" s="0"/>
      <c r="M20" s="0"/>
      <c r="O20" s="0"/>
      <c r="Q20" s="0"/>
      <c r="R20" s="7"/>
      <c r="T20" s="7"/>
      <c r="U20" s="61" t="s">
        <v>27</v>
      </c>
      <c r="V20" s="2"/>
      <c r="X20" s="3"/>
      <c r="Z20" s="2"/>
      <c r="AB20" s="4"/>
      <c r="AD20" s="2"/>
      <c r="AF20" s="2"/>
      <c r="AH20" s="2"/>
      <c r="AJ20" s="5"/>
      <c r="AK20" s="7"/>
    </row>
    <row r="21" customFormat="false" ht="15" hidden="false" customHeight="false" outlineLevel="0" collapsed="false">
      <c r="A21" s="7"/>
      <c r="B21" s="2" t="s">
        <v>28</v>
      </c>
      <c r="C21" s="0"/>
      <c r="D21" s="2" t="str">
        <f aca="false">B20</f>
        <v>An</v>
      </c>
      <c r="E21" s="0"/>
      <c r="F21" s="2" t="s">
        <v>29</v>
      </c>
      <c r="G21" s="0"/>
      <c r="H21" s="62" t="s">
        <v>30</v>
      </c>
      <c r="I21" s="62"/>
      <c r="J21" s="62"/>
      <c r="K21" s="62"/>
      <c r="L21" s="62"/>
      <c r="M21" s="62"/>
      <c r="N21" s="62"/>
      <c r="O21" s="63"/>
      <c r="P21" s="64" t="s">
        <v>31</v>
      </c>
      <c r="Q21" s="0"/>
      <c r="R21" s="7"/>
      <c r="T21" s="7"/>
      <c r="U21" s="2" t="s">
        <v>28</v>
      </c>
      <c r="V21" s="2"/>
      <c r="W21" s="2" t="str">
        <f aca="false">U20</f>
        <v>Pl</v>
      </c>
      <c r="X21" s="3"/>
      <c r="Y21" s="2" t="s">
        <v>29</v>
      </c>
      <c r="Z21" s="2"/>
      <c r="AA21" s="62" t="s">
        <v>30</v>
      </c>
      <c r="AB21" s="62"/>
      <c r="AC21" s="62"/>
      <c r="AD21" s="62"/>
      <c r="AE21" s="62"/>
      <c r="AF21" s="62"/>
      <c r="AG21" s="62"/>
      <c r="AH21" s="63"/>
      <c r="AI21" s="64" t="s">
        <v>32</v>
      </c>
      <c r="AJ21" s="5"/>
      <c r="AK21" s="7"/>
    </row>
    <row r="22" customFormat="false" ht="15" hidden="false" customHeight="false" outlineLevel="0" collapsed="false">
      <c r="A22" s="7"/>
      <c r="B22" s="2"/>
      <c r="C22" s="60"/>
      <c r="D22" s="3" t="s">
        <v>33</v>
      </c>
      <c r="E22" s="2"/>
      <c r="F22" s="2"/>
      <c r="G22" s="0"/>
      <c r="H22" s="2"/>
      <c r="I22" s="2"/>
      <c r="J22" s="2"/>
      <c r="K22" s="0"/>
      <c r="L22" s="2" t="str">
        <f aca="false">B20</f>
        <v>An</v>
      </c>
      <c r="M22" s="2" t="s">
        <v>34</v>
      </c>
      <c r="N22" s="2"/>
      <c r="O22" s="2" t="str">
        <f aca="false">B20</f>
        <v>An</v>
      </c>
      <c r="P22" s="2" t="s">
        <v>35</v>
      </c>
      <c r="Q22" s="0"/>
      <c r="R22" s="7"/>
      <c r="T22" s="7"/>
      <c r="U22" s="2"/>
      <c r="V22" s="60"/>
      <c r="W22" s="3" t="s">
        <v>33</v>
      </c>
      <c r="X22" s="2"/>
      <c r="Y22" s="2"/>
      <c r="Z22" s="2"/>
      <c r="AA22" s="2"/>
      <c r="AB22" s="2"/>
      <c r="AC22" s="2"/>
      <c r="AD22" s="2"/>
      <c r="AE22" s="2" t="str">
        <f aca="false">U20</f>
        <v>Pl</v>
      </c>
      <c r="AF22" s="2" t="s">
        <v>34</v>
      </c>
      <c r="AG22" s="2"/>
      <c r="AH22" s="2" t="str">
        <f aca="false">U20</f>
        <v>Pl</v>
      </c>
      <c r="AI22" s="2" t="s">
        <v>35</v>
      </c>
      <c r="AK22" s="7"/>
    </row>
    <row r="23" customFormat="false" ht="15" hidden="false" customHeight="false" outlineLevel="0" collapsed="false">
      <c r="A23" s="7"/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7"/>
      <c r="T23" s="7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7"/>
    </row>
    <row r="24" customFormat="false" ht="15" hidden="false" customHeight="false" outlineLevel="0" collapsed="false">
      <c r="B24" s="0"/>
      <c r="C24" s="0"/>
      <c r="E24" s="0"/>
      <c r="G24" s="0"/>
      <c r="I24" s="0"/>
      <c r="K24" s="0"/>
      <c r="M24" s="0"/>
      <c r="O24" s="0"/>
      <c r="P24" s="67" t="str">
        <f aca="false">IF((N14&lt;P14*0.2),"no","ok")</f>
        <v>ok</v>
      </c>
      <c r="Q24" s="0"/>
      <c r="AI24" s="67" t="str">
        <f aca="false">IF(AG15&gt;=AI15*0.25,"OK","NO")</f>
        <v>OK</v>
      </c>
    </row>
    <row r="25" customFormat="false" ht="15" hidden="false" customHeight="false" outlineLevel="0" collapsed="false">
      <c r="B25" s="0"/>
      <c r="C25" s="0"/>
      <c r="E25" s="0"/>
      <c r="G25" s="0"/>
      <c r="I25" s="0"/>
      <c r="K25" s="0"/>
      <c r="M25" s="0"/>
      <c r="O25" s="0"/>
      <c r="P25" s="67"/>
      <c r="Q25" s="0"/>
      <c r="AI25" s="67"/>
    </row>
    <row r="26" customFormat="false" ht="15" hidden="false" customHeight="false" outlineLevel="0" collapsed="false">
      <c r="A26" s="7"/>
      <c r="B26" s="3"/>
      <c r="C26" s="3"/>
      <c r="D26" s="3"/>
      <c r="E26" s="0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7"/>
      <c r="S26" s="69"/>
      <c r="T26" s="7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7"/>
    </row>
    <row r="27" customFormat="false" ht="15" hidden="false" customHeight="false" outlineLevel="0" collapsed="false">
      <c r="A27" s="7"/>
      <c r="B27" s="8" t="s">
        <v>1</v>
      </c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0"/>
      <c r="R27" s="7"/>
      <c r="T27" s="7"/>
      <c r="U27" s="8" t="s">
        <v>1</v>
      </c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5"/>
      <c r="AK27" s="7"/>
    </row>
    <row r="28" customFormat="false" ht="15" hidden="false" customHeight="false" outlineLevel="0" collapsed="false">
      <c r="A28" s="7"/>
      <c r="B28" s="11" t="s">
        <v>2</v>
      </c>
      <c r="C28" s="12"/>
      <c r="D28" s="13"/>
      <c r="E28" s="14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0"/>
      <c r="R28" s="7"/>
      <c r="S28" s="2"/>
      <c r="T28" s="7"/>
      <c r="U28" s="11" t="s">
        <v>2</v>
      </c>
      <c r="V28" s="12"/>
      <c r="W28" s="13"/>
      <c r="X28" s="14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5"/>
      <c r="AK28" s="7"/>
    </row>
    <row r="29" customFormat="false" ht="15" hidden="false" customHeight="false" outlineLevel="0" collapsed="false">
      <c r="A29" s="7"/>
      <c r="B29" s="16"/>
      <c r="C29" s="17" t="s">
        <v>3</v>
      </c>
      <c r="D29" s="16" t="s">
        <v>4</v>
      </c>
      <c r="E29" s="8" t="s">
        <v>3</v>
      </c>
      <c r="F29" s="16" t="s">
        <v>5</v>
      </c>
      <c r="G29" s="17" t="s">
        <v>3</v>
      </c>
      <c r="H29" s="16" t="s">
        <v>6</v>
      </c>
      <c r="I29" s="18" t="s">
        <v>3</v>
      </c>
      <c r="J29" s="16" t="s">
        <v>7</v>
      </c>
      <c r="K29" s="17" t="s">
        <v>3</v>
      </c>
      <c r="L29" s="16" t="s">
        <v>8</v>
      </c>
      <c r="M29" s="17" t="s">
        <v>3</v>
      </c>
      <c r="N29" s="16" t="s">
        <v>9</v>
      </c>
      <c r="O29" s="17" t="s">
        <v>3</v>
      </c>
      <c r="P29" s="16" t="s">
        <v>10</v>
      </c>
      <c r="Q29" s="19" t="s">
        <v>11</v>
      </c>
      <c r="R29" s="7"/>
      <c r="S29" s="1"/>
      <c r="T29" s="7"/>
      <c r="U29" s="16"/>
      <c r="V29" s="17" t="s">
        <v>3</v>
      </c>
      <c r="W29" s="16" t="s">
        <v>4</v>
      </c>
      <c r="X29" s="8" t="s">
        <v>3</v>
      </c>
      <c r="Y29" s="16" t="s">
        <v>5</v>
      </c>
      <c r="Z29" s="17" t="s">
        <v>3</v>
      </c>
      <c r="AA29" s="16" t="s">
        <v>6</v>
      </c>
      <c r="AB29" s="18" t="s">
        <v>3</v>
      </c>
      <c r="AC29" s="16" t="s">
        <v>7</v>
      </c>
      <c r="AD29" s="17" t="s">
        <v>3</v>
      </c>
      <c r="AE29" s="16" t="s">
        <v>8</v>
      </c>
      <c r="AF29" s="17" t="s">
        <v>3</v>
      </c>
      <c r="AG29" s="16" t="s">
        <v>9</v>
      </c>
      <c r="AH29" s="17" t="s">
        <v>3</v>
      </c>
      <c r="AI29" s="16" t="s">
        <v>10</v>
      </c>
      <c r="AJ29" s="19" t="s">
        <v>11</v>
      </c>
      <c r="AK29" s="7"/>
    </row>
    <row r="30" customFormat="false" ht="15" hidden="false" customHeight="false" outlineLevel="0" collapsed="false">
      <c r="A30" s="7"/>
      <c r="B30" s="20" t="s">
        <v>12</v>
      </c>
      <c r="C30" s="17"/>
      <c r="D30" s="21"/>
      <c r="E30" s="14"/>
      <c r="F30" s="22"/>
      <c r="G30" s="23"/>
      <c r="H30" s="22"/>
      <c r="I30" s="24"/>
      <c r="J30" s="22"/>
      <c r="K30" s="23"/>
      <c r="L30" s="22"/>
      <c r="M30" s="23"/>
      <c r="N30" s="22"/>
      <c r="O30" s="23"/>
      <c r="P30" s="22"/>
      <c r="Q30" s="19"/>
      <c r="R30" s="7"/>
      <c r="S30" s="1"/>
      <c r="T30" s="7"/>
      <c r="U30" s="20" t="s">
        <v>12</v>
      </c>
      <c r="V30" s="17"/>
      <c r="W30" s="21"/>
      <c r="X30" s="14"/>
      <c r="Y30" s="22"/>
      <c r="Z30" s="23"/>
      <c r="AA30" s="22"/>
      <c r="AB30" s="24"/>
      <c r="AC30" s="22"/>
      <c r="AD30" s="23"/>
      <c r="AE30" s="22"/>
      <c r="AF30" s="23"/>
      <c r="AG30" s="22"/>
      <c r="AH30" s="23"/>
      <c r="AI30" s="22"/>
      <c r="AJ30" s="19"/>
      <c r="AK30" s="7"/>
    </row>
    <row r="31" customFormat="false" ht="15" hidden="false" customHeight="false" outlineLevel="0" collapsed="false">
      <c r="A31" s="7"/>
      <c r="B31" s="1" t="s">
        <v>13</v>
      </c>
      <c r="C31" s="2" t="s">
        <v>3</v>
      </c>
      <c r="D31" s="25" t="s">
        <v>14</v>
      </c>
      <c r="E31" s="26" t="s">
        <v>3</v>
      </c>
      <c r="F31" s="27" t="s">
        <v>14</v>
      </c>
      <c r="G31" s="28" t="s">
        <v>3</v>
      </c>
      <c r="H31" s="27" t="s">
        <v>14</v>
      </c>
      <c r="I31" s="29" t="s">
        <v>3</v>
      </c>
      <c r="J31" s="27" t="n">
        <v>5</v>
      </c>
      <c r="K31" s="28" t="s">
        <v>3</v>
      </c>
      <c r="L31" s="27" t="n">
        <v>9</v>
      </c>
      <c r="M31" s="28" t="s">
        <v>3</v>
      </c>
      <c r="N31" s="30" t="n">
        <v>16</v>
      </c>
      <c r="O31" s="2" t="s">
        <v>3</v>
      </c>
      <c r="P31" s="31" t="n">
        <f aca="false">SUM(D31:N31)</f>
        <v>30</v>
      </c>
      <c r="Q31" s="19" t="s">
        <v>11</v>
      </c>
      <c r="R31" s="7"/>
      <c r="T31" s="7"/>
      <c r="U31" s="1" t="s">
        <v>13</v>
      </c>
      <c r="V31" s="2" t="s">
        <v>3</v>
      </c>
      <c r="W31" s="25" t="s">
        <v>14</v>
      </c>
      <c r="X31" s="26" t="s">
        <v>3</v>
      </c>
      <c r="Y31" s="27" t="s">
        <v>14</v>
      </c>
      <c r="Z31" s="28" t="s">
        <v>3</v>
      </c>
      <c r="AA31" s="27" t="s">
        <v>14</v>
      </c>
      <c r="AB31" s="29" t="s">
        <v>3</v>
      </c>
      <c r="AC31" s="27" t="s">
        <v>14</v>
      </c>
      <c r="AD31" s="28" t="s">
        <v>3</v>
      </c>
      <c r="AE31" s="27" t="n">
        <v>6</v>
      </c>
      <c r="AF31" s="28" t="s">
        <v>3</v>
      </c>
      <c r="AG31" s="30" t="n">
        <v>13</v>
      </c>
      <c r="AH31" s="2" t="s">
        <v>3</v>
      </c>
      <c r="AI31" s="31" t="n">
        <f aca="false">SUM(W31:AG31)</f>
        <v>19</v>
      </c>
      <c r="AJ31" s="19" t="s">
        <v>11</v>
      </c>
      <c r="AK31" s="7"/>
    </row>
    <row r="32" customFormat="false" ht="15" hidden="false" customHeight="false" outlineLevel="0" collapsed="false">
      <c r="A32" s="7"/>
      <c r="B32" s="1" t="s">
        <v>15</v>
      </c>
      <c r="C32" s="2" t="s">
        <v>3</v>
      </c>
      <c r="D32" s="32" t="s">
        <v>14</v>
      </c>
      <c r="E32" s="33" t="s">
        <v>3</v>
      </c>
      <c r="F32" s="34" t="s">
        <v>14</v>
      </c>
      <c r="G32" s="20" t="s">
        <v>3</v>
      </c>
      <c r="H32" s="34" t="s">
        <v>14</v>
      </c>
      <c r="I32" s="35" t="s">
        <v>3</v>
      </c>
      <c r="J32" s="34" t="n">
        <v>5</v>
      </c>
      <c r="K32" s="20" t="s">
        <v>3</v>
      </c>
      <c r="L32" s="34" t="n">
        <v>14</v>
      </c>
      <c r="M32" s="20" t="s">
        <v>3</v>
      </c>
      <c r="N32" s="36" t="n">
        <v>19</v>
      </c>
      <c r="O32" s="2" t="s">
        <v>3</v>
      </c>
      <c r="P32" s="31" t="n">
        <f aca="false">SUM(D32:N32)</f>
        <v>38</v>
      </c>
      <c r="Q32" s="19" t="s">
        <v>11</v>
      </c>
      <c r="R32" s="7"/>
      <c r="T32" s="7"/>
      <c r="U32" s="1" t="s">
        <v>15</v>
      </c>
      <c r="V32" s="2" t="s">
        <v>3</v>
      </c>
      <c r="W32" s="32" t="s">
        <v>14</v>
      </c>
      <c r="X32" s="33" t="s">
        <v>3</v>
      </c>
      <c r="Y32" s="34" t="s">
        <v>14</v>
      </c>
      <c r="Z32" s="20" t="s">
        <v>3</v>
      </c>
      <c r="AA32" s="34" t="s">
        <v>14</v>
      </c>
      <c r="AB32" s="35" t="s">
        <v>3</v>
      </c>
      <c r="AC32" s="34" t="s">
        <v>14</v>
      </c>
      <c r="AD32" s="20" t="s">
        <v>3</v>
      </c>
      <c r="AE32" s="34" t="n">
        <v>8</v>
      </c>
      <c r="AF32" s="20" t="s">
        <v>3</v>
      </c>
      <c r="AG32" s="36" t="n">
        <v>17</v>
      </c>
      <c r="AH32" s="2" t="s">
        <v>3</v>
      </c>
      <c r="AI32" s="31" t="n">
        <f aca="false">SUM(W32:AG32)</f>
        <v>25</v>
      </c>
      <c r="AJ32" s="19" t="s">
        <v>11</v>
      </c>
      <c r="AK32" s="7"/>
    </row>
    <row r="33" customFormat="false" ht="15" hidden="false" customHeight="false" outlineLevel="0" collapsed="false">
      <c r="A33" s="7"/>
      <c r="B33" s="1" t="s">
        <v>16</v>
      </c>
      <c r="C33" s="2" t="s">
        <v>3</v>
      </c>
      <c r="D33" s="32" t="n">
        <v>10</v>
      </c>
      <c r="E33" s="33" t="s">
        <v>3</v>
      </c>
      <c r="F33" s="34" t="s">
        <v>14</v>
      </c>
      <c r="G33" s="20" t="s">
        <v>3</v>
      </c>
      <c r="H33" s="34" t="s">
        <v>14</v>
      </c>
      <c r="I33" s="35" t="s">
        <v>3</v>
      </c>
      <c r="J33" s="34" t="n">
        <v>8</v>
      </c>
      <c r="K33" s="20" t="s">
        <v>3</v>
      </c>
      <c r="L33" s="34" t="n">
        <v>12</v>
      </c>
      <c r="M33" s="20" t="s">
        <v>3</v>
      </c>
      <c r="N33" s="36" t="s">
        <v>14</v>
      </c>
      <c r="O33" s="2" t="s">
        <v>3</v>
      </c>
      <c r="P33" s="31" t="n">
        <f aca="false">SUM(D33:N33)</f>
        <v>30</v>
      </c>
      <c r="Q33" s="19" t="s">
        <v>11</v>
      </c>
      <c r="R33" s="7"/>
      <c r="T33" s="7"/>
      <c r="U33" s="1" t="s">
        <v>16</v>
      </c>
      <c r="V33" s="2" t="s">
        <v>3</v>
      </c>
      <c r="W33" s="32" t="s">
        <v>14</v>
      </c>
      <c r="X33" s="33" t="s">
        <v>3</v>
      </c>
      <c r="Y33" s="34" t="s">
        <v>14</v>
      </c>
      <c r="Z33" s="20" t="s">
        <v>3</v>
      </c>
      <c r="AA33" s="34" t="s">
        <v>14</v>
      </c>
      <c r="AB33" s="35" t="s">
        <v>3</v>
      </c>
      <c r="AC33" s="34" t="s">
        <v>14</v>
      </c>
      <c r="AD33" s="20" t="s">
        <v>3</v>
      </c>
      <c r="AE33" s="34" t="n">
        <v>6</v>
      </c>
      <c r="AF33" s="20" t="s">
        <v>3</v>
      </c>
      <c r="AG33" s="36" t="n">
        <v>13</v>
      </c>
      <c r="AH33" s="2" t="s">
        <v>3</v>
      </c>
      <c r="AI33" s="31" t="n">
        <f aca="false">SUM(W33:AG33)</f>
        <v>19</v>
      </c>
      <c r="AJ33" s="19" t="s">
        <v>11</v>
      </c>
      <c r="AK33" s="7"/>
    </row>
    <row r="34" customFormat="false" ht="15" hidden="false" customHeight="false" outlineLevel="0" collapsed="false">
      <c r="A34" s="7"/>
      <c r="B34" s="1" t="s">
        <v>17</v>
      </c>
      <c r="C34" s="2" t="s">
        <v>3</v>
      </c>
      <c r="D34" s="32" t="s">
        <v>14</v>
      </c>
      <c r="E34" s="33" t="s">
        <v>3</v>
      </c>
      <c r="F34" s="34" t="n">
        <v>6</v>
      </c>
      <c r="G34" s="20" t="s">
        <v>3</v>
      </c>
      <c r="H34" s="34" t="s">
        <v>14</v>
      </c>
      <c r="I34" s="35" t="s">
        <v>3</v>
      </c>
      <c r="J34" s="34" t="n">
        <v>12</v>
      </c>
      <c r="K34" s="20" t="s">
        <v>3</v>
      </c>
      <c r="L34" s="34" t="n">
        <v>12</v>
      </c>
      <c r="M34" s="20" t="s">
        <v>3</v>
      </c>
      <c r="N34" s="36" t="s">
        <v>14</v>
      </c>
      <c r="O34" s="2" t="s">
        <v>3</v>
      </c>
      <c r="P34" s="31" t="n">
        <f aca="false">SUM(D34,F34,H34,J34,L34,N34)</f>
        <v>30</v>
      </c>
      <c r="Q34" s="19" t="s">
        <v>11</v>
      </c>
      <c r="R34" s="7"/>
      <c r="T34" s="7"/>
      <c r="U34" s="1" t="s">
        <v>17</v>
      </c>
      <c r="V34" s="2" t="s">
        <v>3</v>
      </c>
      <c r="W34" s="32" t="s">
        <v>14</v>
      </c>
      <c r="X34" s="33" t="s">
        <v>3</v>
      </c>
      <c r="Y34" s="34" t="s">
        <v>14</v>
      </c>
      <c r="Z34" s="20" t="s">
        <v>3</v>
      </c>
      <c r="AA34" s="34" t="s">
        <v>14</v>
      </c>
      <c r="AB34" s="35" t="s">
        <v>3</v>
      </c>
      <c r="AC34" s="34" t="n">
        <v>16</v>
      </c>
      <c r="AD34" s="20" t="s">
        <v>3</v>
      </c>
      <c r="AE34" s="34" t="n">
        <v>3</v>
      </c>
      <c r="AF34" s="20" t="s">
        <v>3</v>
      </c>
      <c r="AG34" s="36" t="s">
        <v>14</v>
      </c>
      <c r="AH34" s="2" t="s">
        <v>3</v>
      </c>
      <c r="AI34" s="31" t="n">
        <f aca="false">SUM(W34:AG34)</f>
        <v>19</v>
      </c>
      <c r="AJ34" s="19" t="s">
        <v>11</v>
      </c>
      <c r="AK34" s="7"/>
    </row>
    <row r="35" customFormat="false" ht="15" hidden="false" customHeight="false" outlineLevel="0" collapsed="false">
      <c r="A35" s="7"/>
      <c r="B35" s="1" t="s">
        <v>18</v>
      </c>
      <c r="C35" s="2" t="s">
        <v>3</v>
      </c>
      <c r="D35" s="32" t="s">
        <v>14</v>
      </c>
      <c r="E35" s="33" t="s">
        <v>3</v>
      </c>
      <c r="F35" s="34" t="n">
        <v>4</v>
      </c>
      <c r="G35" s="20" t="s">
        <v>3</v>
      </c>
      <c r="H35" s="34" t="s">
        <v>14</v>
      </c>
      <c r="I35" s="35" t="s">
        <v>3</v>
      </c>
      <c r="J35" s="34" t="n">
        <v>13</v>
      </c>
      <c r="K35" s="20" t="s">
        <v>3</v>
      </c>
      <c r="L35" s="34" t="n">
        <v>13</v>
      </c>
      <c r="M35" s="20" t="s">
        <v>3</v>
      </c>
      <c r="N35" s="36" t="s">
        <v>14</v>
      </c>
      <c r="O35" s="2" t="s">
        <v>3</v>
      </c>
      <c r="P35" s="31" t="n">
        <f aca="false">SUM(D35:N35)</f>
        <v>30</v>
      </c>
      <c r="Q35" s="19" t="s">
        <v>11</v>
      </c>
      <c r="R35" s="7"/>
      <c r="T35" s="7"/>
      <c r="U35" s="1" t="s">
        <v>18</v>
      </c>
      <c r="V35" s="2" t="s">
        <v>3</v>
      </c>
      <c r="W35" s="32" t="s">
        <v>14</v>
      </c>
      <c r="X35" s="33" t="s">
        <v>3</v>
      </c>
      <c r="Y35" s="34" t="s">
        <v>14</v>
      </c>
      <c r="Z35" s="20" t="s">
        <v>3</v>
      </c>
      <c r="AA35" s="34" t="s">
        <v>14</v>
      </c>
      <c r="AB35" s="35" t="s">
        <v>3</v>
      </c>
      <c r="AC35" s="34" t="n">
        <v>16</v>
      </c>
      <c r="AD35" s="20" t="s">
        <v>3</v>
      </c>
      <c r="AE35" s="34" t="n">
        <v>3</v>
      </c>
      <c r="AF35" s="20" t="s">
        <v>3</v>
      </c>
      <c r="AG35" s="36" t="s">
        <v>14</v>
      </c>
      <c r="AH35" s="2" t="s">
        <v>3</v>
      </c>
      <c r="AI35" s="31" t="n">
        <f aca="false">SUM(W35:AG35)</f>
        <v>19</v>
      </c>
      <c r="AJ35" s="19" t="s">
        <v>11</v>
      </c>
      <c r="AK35" s="7"/>
    </row>
    <row r="36" customFormat="false" ht="15" hidden="false" customHeight="false" outlineLevel="0" collapsed="false">
      <c r="A36" s="7"/>
      <c r="B36" s="1" t="s">
        <v>19</v>
      </c>
      <c r="C36" s="2" t="s">
        <v>3</v>
      </c>
      <c r="D36" s="32" t="s">
        <v>14</v>
      </c>
      <c r="E36" s="33" t="s">
        <v>3</v>
      </c>
      <c r="F36" s="34" t="s">
        <v>14</v>
      </c>
      <c r="G36" s="20" t="s">
        <v>3</v>
      </c>
      <c r="H36" s="34" t="s">
        <v>14</v>
      </c>
      <c r="I36" s="35" t="s">
        <v>3</v>
      </c>
      <c r="J36" s="34" t="n">
        <v>8</v>
      </c>
      <c r="K36" s="20" t="s">
        <v>3</v>
      </c>
      <c r="L36" s="34" t="n">
        <v>6</v>
      </c>
      <c r="M36" s="20" t="s">
        <v>3</v>
      </c>
      <c r="N36" s="36" t="n">
        <v>16</v>
      </c>
      <c r="O36" s="2" t="s">
        <v>3</v>
      </c>
      <c r="P36" s="31" t="n">
        <f aca="false">SUM(D36:N36)</f>
        <v>30</v>
      </c>
      <c r="Q36" s="19" t="s">
        <v>11</v>
      </c>
      <c r="R36" s="7"/>
      <c r="T36" s="7"/>
      <c r="U36" s="1" t="s">
        <v>19</v>
      </c>
      <c r="V36" s="2" t="s">
        <v>3</v>
      </c>
      <c r="W36" s="32" t="s">
        <v>14</v>
      </c>
      <c r="X36" s="33" t="s">
        <v>3</v>
      </c>
      <c r="Y36" s="34" t="n">
        <v>5</v>
      </c>
      <c r="Z36" s="20" t="s">
        <v>3</v>
      </c>
      <c r="AA36" s="34" t="s">
        <v>14</v>
      </c>
      <c r="AB36" s="35" t="s">
        <v>3</v>
      </c>
      <c r="AC36" s="34"/>
      <c r="AD36" s="20" t="s">
        <v>3</v>
      </c>
      <c r="AE36" s="34" t="n">
        <v>14</v>
      </c>
      <c r="AF36" s="20" t="s">
        <v>3</v>
      </c>
      <c r="AG36" s="36" t="s">
        <v>14</v>
      </c>
      <c r="AH36" s="2" t="s">
        <v>3</v>
      </c>
      <c r="AI36" s="31" t="n">
        <f aca="false">SUM(W36:AG36)</f>
        <v>19</v>
      </c>
      <c r="AJ36" s="19" t="s">
        <v>11</v>
      </c>
      <c r="AK36" s="7"/>
    </row>
    <row r="37" customFormat="false" ht="15" hidden="false" customHeight="false" outlineLevel="0" collapsed="false">
      <c r="A37" s="7"/>
      <c r="B37" s="1" t="s">
        <v>20</v>
      </c>
      <c r="C37" s="2" t="s">
        <v>3</v>
      </c>
      <c r="D37" s="37" t="s">
        <v>14</v>
      </c>
      <c r="E37" s="38" t="s">
        <v>3</v>
      </c>
      <c r="F37" s="39" t="s">
        <v>14</v>
      </c>
      <c r="G37" s="40" t="s">
        <v>3</v>
      </c>
      <c r="H37" s="39" t="s">
        <v>14</v>
      </c>
      <c r="I37" s="41" t="s">
        <v>3</v>
      </c>
      <c r="J37" s="39" t="n">
        <v>6</v>
      </c>
      <c r="K37" s="40" t="s">
        <v>3</v>
      </c>
      <c r="L37" s="39" t="n">
        <v>8</v>
      </c>
      <c r="M37" s="40" t="s">
        <v>3</v>
      </c>
      <c r="N37" s="42" t="n">
        <v>16</v>
      </c>
      <c r="O37" s="2" t="s">
        <v>3</v>
      </c>
      <c r="P37" s="31" t="n">
        <f aca="false">SUM(D37:N37)</f>
        <v>30</v>
      </c>
      <c r="Q37" s="19" t="s">
        <v>11</v>
      </c>
      <c r="R37" s="7"/>
      <c r="T37" s="7"/>
      <c r="U37" s="1" t="s">
        <v>20</v>
      </c>
      <c r="V37" s="2" t="s">
        <v>3</v>
      </c>
      <c r="W37" s="37" t="n">
        <v>6</v>
      </c>
      <c r="X37" s="38" t="s">
        <v>3</v>
      </c>
      <c r="Y37" s="39" t="s">
        <v>14</v>
      </c>
      <c r="Z37" s="40" t="s">
        <v>3</v>
      </c>
      <c r="AA37" s="39" t="s">
        <v>14</v>
      </c>
      <c r="AB37" s="41" t="s">
        <v>3</v>
      </c>
      <c r="AC37" s="39"/>
      <c r="AD37" s="40" t="s">
        <v>3</v>
      </c>
      <c r="AE37" s="39" t="n">
        <v>13</v>
      </c>
      <c r="AF37" s="40" t="s">
        <v>3</v>
      </c>
      <c r="AG37" s="42" t="s">
        <v>14</v>
      </c>
      <c r="AH37" s="2" t="s">
        <v>3</v>
      </c>
      <c r="AI37" s="31" t="n">
        <f aca="false">SUM(W37:AG37)</f>
        <v>19</v>
      </c>
      <c r="AJ37" s="19" t="s">
        <v>11</v>
      </c>
      <c r="AK37" s="7"/>
    </row>
    <row r="38" customFormat="false" ht="15" hidden="false" customHeight="false" outlineLevel="0" collapsed="false">
      <c r="A38" s="7"/>
      <c r="B38" s="43" t="s">
        <v>12</v>
      </c>
      <c r="C38" s="0"/>
      <c r="D38" s="44"/>
      <c r="E38" s="45"/>
      <c r="F38" s="46"/>
      <c r="G38" s="21"/>
      <c r="H38" s="46"/>
      <c r="I38" s="47"/>
      <c r="J38" s="46"/>
      <c r="K38" s="21"/>
      <c r="L38" s="46"/>
      <c r="M38" s="21"/>
      <c r="N38" s="46"/>
      <c r="O38" s="13"/>
      <c r="P38" s="48"/>
      <c r="Q38" s="19"/>
      <c r="R38" s="7"/>
      <c r="T38" s="7"/>
      <c r="U38" s="43" t="s">
        <v>12</v>
      </c>
      <c r="V38" s="2"/>
      <c r="W38" s="44"/>
      <c r="X38" s="45"/>
      <c r="Y38" s="46"/>
      <c r="Z38" s="21"/>
      <c r="AA38" s="46"/>
      <c r="AB38" s="47"/>
      <c r="AC38" s="46"/>
      <c r="AD38" s="21"/>
      <c r="AE38" s="46"/>
      <c r="AF38" s="21"/>
      <c r="AG38" s="46"/>
      <c r="AH38" s="13"/>
      <c r="AI38" s="48"/>
      <c r="AJ38" s="19"/>
      <c r="AK38" s="7"/>
    </row>
    <row r="39" customFormat="false" ht="15" hidden="false" customHeight="false" outlineLevel="0" collapsed="false">
      <c r="A39" s="7"/>
      <c r="B39" s="1" t="s">
        <v>21</v>
      </c>
      <c r="C39" s="2" t="s">
        <v>3</v>
      </c>
      <c r="D39" s="31" t="n">
        <f aca="false">SUM(D31:D37)</f>
        <v>10</v>
      </c>
      <c r="E39" s="3" t="s">
        <v>3</v>
      </c>
      <c r="F39" s="31" t="n">
        <f aca="false">SUM(F31:F37)</f>
        <v>10</v>
      </c>
      <c r="G39" s="2" t="s">
        <v>3</v>
      </c>
      <c r="H39" s="31" t="n">
        <f aca="false">SUM(H31:H37)</f>
        <v>0</v>
      </c>
      <c r="I39" s="4" t="s">
        <v>3</v>
      </c>
      <c r="J39" s="31" t="n">
        <f aca="false">SUM(J31:J37)</f>
        <v>57</v>
      </c>
      <c r="K39" s="2" t="s">
        <v>3</v>
      </c>
      <c r="L39" s="31" t="n">
        <f aca="false">SUM(L31:L37)</f>
        <v>74</v>
      </c>
      <c r="M39" s="2" t="s">
        <v>3</v>
      </c>
      <c r="N39" s="31" t="n">
        <f aca="false">SUM(N31:N37)</f>
        <v>67</v>
      </c>
      <c r="O39" s="2" t="s">
        <v>3</v>
      </c>
      <c r="P39" s="31" t="n">
        <f aca="false">SUM(P31:P37)</f>
        <v>218</v>
      </c>
      <c r="Q39" s="19" t="s">
        <v>11</v>
      </c>
      <c r="R39" s="7"/>
      <c r="T39" s="7"/>
      <c r="U39" s="1" t="s">
        <v>21</v>
      </c>
      <c r="V39" s="2" t="s">
        <v>3</v>
      </c>
      <c r="W39" s="31" t="n">
        <f aca="false">SUM(W31:W37)</f>
        <v>6</v>
      </c>
      <c r="X39" s="3" t="s">
        <v>3</v>
      </c>
      <c r="Y39" s="31" t="n">
        <f aca="false">SUM(Y31:Y37)</f>
        <v>5</v>
      </c>
      <c r="Z39" s="2" t="s">
        <v>3</v>
      </c>
      <c r="AA39" s="31" t="n">
        <f aca="false">SUM(AA31:AA37)</f>
        <v>0</v>
      </c>
      <c r="AB39" s="4" t="s">
        <v>3</v>
      </c>
      <c r="AC39" s="31" t="n">
        <f aca="false">SUM(AC31:AC37)</f>
        <v>32</v>
      </c>
      <c r="AD39" s="2" t="s">
        <v>3</v>
      </c>
      <c r="AE39" s="31" t="n">
        <f aca="false">SUM(AE31:AE37)</f>
        <v>53</v>
      </c>
      <c r="AF39" s="2" t="s">
        <v>3</v>
      </c>
      <c r="AG39" s="31" t="n">
        <f aca="false">SUM(AG31:AG37)</f>
        <v>43</v>
      </c>
      <c r="AH39" s="2" t="s">
        <v>3</v>
      </c>
      <c r="AI39" s="31" t="n">
        <f aca="false">SUM(AI31:AI37)</f>
        <v>139</v>
      </c>
      <c r="AJ39" s="19" t="s">
        <v>11</v>
      </c>
      <c r="AK39" s="7"/>
    </row>
    <row r="40" customFormat="false" ht="15" hidden="false" customHeight="false" outlineLevel="0" collapsed="false">
      <c r="A40" s="7"/>
      <c r="B40" s="0"/>
      <c r="C40" s="0"/>
      <c r="D40" s="31"/>
      <c r="E40" s="0"/>
      <c r="F40" s="31"/>
      <c r="G40" s="0"/>
      <c r="H40" s="31"/>
      <c r="I40" s="0"/>
      <c r="J40" s="31"/>
      <c r="K40" s="0"/>
      <c r="L40" s="31"/>
      <c r="M40" s="0"/>
      <c r="N40" s="31"/>
      <c r="O40" s="0"/>
      <c r="P40" s="31"/>
      <c r="Q40" s="19"/>
      <c r="R40" s="7"/>
      <c r="T40" s="7"/>
      <c r="U40" s="1"/>
      <c r="V40" s="2"/>
      <c r="W40" s="31"/>
      <c r="X40" s="3"/>
      <c r="Y40" s="31"/>
      <c r="Z40" s="2"/>
      <c r="AA40" s="31"/>
      <c r="AB40" s="4"/>
      <c r="AC40" s="31"/>
      <c r="AD40" s="2"/>
      <c r="AE40" s="31"/>
      <c r="AF40" s="2"/>
      <c r="AG40" s="31"/>
      <c r="AH40" s="2"/>
      <c r="AI40" s="31"/>
      <c r="AJ40" s="19"/>
      <c r="AK40" s="7"/>
    </row>
    <row r="41" customFormat="false" ht="15" hidden="false" customHeight="false" outlineLevel="0" collapsed="false">
      <c r="A41" s="7"/>
      <c r="B41" s="0"/>
      <c r="C41" s="0"/>
      <c r="D41" s="49"/>
      <c r="E41" s="50"/>
      <c r="F41" s="49"/>
      <c r="G41" s="51"/>
      <c r="H41" s="49"/>
      <c r="I41" s="0"/>
      <c r="J41" s="49"/>
      <c r="K41" s="51"/>
      <c r="L41" s="52"/>
      <c r="M41" s="51"/>
      <c r="N41" s="49"/>
      <c r="O41" s="53"/>
      <c r="P41" s="54"/>
      <c r="Q41" s="19"/>
      <c r="R41" s="7"/>
      <c r="T41" s="7"/>
      <c r="U41" s="1"/>
      <c r="V41" s="2"/>
      <c r="W41" s="49"/>
      <c r="X41" s="50"/>
      <c r="Y41" s="49"/>
      <c r="Z41" s="51"/>
      <c r="AA41" s="49"/>
      <c r="AB41" s="4"/>
      <c r="AC41" s="49"/>
      <c r="AD41" s="51"/>
      <c r="AE41" s="52"/>
      <c r="AF41" s="51"/>
      <c r="AG41" s="49"/>
      <c r="AH41" s="53"/>
      <c r="AI41" s="54"/>
      <c r="AJ41" s="19"/>
      <c r="AK41" s="7"/>
    </row>
    <row r="42" customFormat="false" ht="15" hidden="false" customHeight="false" outlineLevel="0" collapsed="false">
      <c r="A42" s="7"/>
      <c r="B42" s="0"/>
      <c r="C42" s="0"/>
      <c r="D42" s="55"/>
      <c r="E42" s="50"/>
      <c r="F42" s="55"/>
      <c r="G42" s="53"/>
      <c r="H42" s="55"/>
      <c r="I42" s="56"/>
      <c r="J42" s="55"/>
      <c r="K42" s="53"/>
      <c r="L42" s="55"/>
      <c r="M42" s="53"/>
      <c r="N42" s="55"/>
      <c r="O42" s="53"/>
      <c r="P42" s="55"/>
      <c r="Q42" s="19"/>
      <c r="R42" s="7"/>
      <c r="T42" s="7"/>
      <c r="U42" s="1"/>
      <c r="V42" s="2"/>
      <c r="W42" s="55"/>
      <c r="X42" s="50"/>
      <c r="Y42" s="55"/>
      <c r="Z42" s="53"/>
      <c r="AA42" s="55"/>
      <c r="AB42" s="56"/>
      <c r="AC42" s="55"/>
      <c r="AD42" s="53"/>
      <c r="AE42" s="55"/>
      <c r="AF42" s="53"/>
      <c r="AG42" s="55"/>
      <c r="AH42" s="53"/>
      <c r="AI42" s="55"/>
      <c r="AJ42" s="19"/>
      <c r="AK42" s="7"/>
    </row>
    <row r="43" customFormat="false" ht="15" hidden="false" customHeight="false" outlineLevel="0" collapsed="false">
      <c r="A43" s="7"/>
      <c r="B43" s="2" t="s">
        <v>25</v>
      </c>
      <c r="C43" s="0"/>
      <c r="D43" s="13"/>
      <c r="E43" s="57"/>
      <c r="F43" s="58"/>
      <c r="G43" s="13"/>
      <c r="H43" s="58"/>
      <c r="I43" s="59"/>
      <c r="J43" s="58"/>
      <c r="K43" s="13"/>
      <c r="L43" s="58"/>
      <c r="M43" s="13"/>
      <c r="N43" s="58"/>
      <c r="O43" s="13"/>
      <c r="P43" s="58"/>
      <c r="Q43" s="0"/>
      <c r="R43" s="7"/>
      <c r="T43" s="7"/>
      <c r="U43" s="2" t="s">
        <v>25</v>
      </c>
      <c r="V43" s="2"/>
      <c r="W43" s="13"/>
      <c r="X43" s="57"/>
      <c r="Y43" s="58"/>
      <c r="Z43" s="13"/>
      <c r="AA43" s="58"/>
      <c r="AB43" s="59"/>
      <c r="AC43" s="58"/>
      <c r="AD43" s="13"/>
      <c r="AE43" s="58"/>
      <c r="AF43" s="13"/>
      <c r="AG43" s="58"/>
      <c r="AH43" s="13"/>
      <c r="AI43" s="58"/>
      <c r="AJ43" s="5"/>
      <c r="AK43" s="7"/>
    </row>
    <row r="44" customFormat="false" ht="15" hidden="false" customHeight="false" outlineLevel="0" collapsed="false">
      <c r="A44" s="7"/>
      <c r="B44" s="60" t="s">
        <v>26</v>
      </c>
      <c r="C44" s="0"/>
      <c r="E44" s="0"/>
      <c r="G44" s="0"/>
      <c r="I44" s="0"/>
      <c r="K44" s="0"/>
      <c r="M44" s="0"/>
      <c r="O44" s="0"/>
      <c r="Q44" s="0"/>
      <c r="R44" s="7"/>
      <c r="T44" s="7"/>
      <c r="U44" s="60" t="s">
        <v>26</v>
      </c>
      <c r="V44" s="2"/>
      <c r="X44" s="3"/>
      <c r="Z44" s="2"/>
      <c r="AB44" s="4"/>
      <c r="AD44" s="2"/>
      <c r="AF44" s="2"/>
      <c r="AH44" s="2"/>
      <c r="AJ44" s="5"/>
      <c r="AK44" s="7"/>
    </row>
    <row r="45" customFormat="false" ht="21" hidden="false" customHeight="false" outlineLevel="0" collapsed="false">
      <c r="A45" s="7"/>
      <c r="B45" s="61" t="s">
        <v>48</v>
      </c>
      <c r="C45" s="0"/>
      <c r="E45" s="0"/>
      <c r="G45" s="0"/>
      <c r="I45" s="0"/>
      <c r="K45" s="0"/>
      <c r="M45" s="0"/>
      <c r="O45" s="0"/>
      <c r="Q45" s="0"/>
      <c r="R45" s="7"/>
      <c r="T45" s="7"/>
      <c r="U45" s="61" t="s">
        <v>49</v>
      </c>
      <c r="V45" s="2"/>
      <c r="X45" s="3"/>
      <c r="Z45" s="2"/>
      <c r="AB45" s="4"/>
      <c r="AD45" s="2"/>
      <c r="AF45" s="2"/>
      <c r="AH45" s="2"/>
      <c r="AJ45" s="5"/>
      <c r="AK45" s="7"/>
    </row>
    <row r="46" customFormat="false" ht="15" hidden="false" customHeight="false" outlineLevel="0" collapsed="false">
      <c r="A46" s="7"/>
      <c r="B46" s="2" t="s">
        <v>28</v>
      </c>
      <c r="C46" s="0"/>
      <c r="D46" s="2" t="str">
        <f aca="false">B45</f>
        <v>PdROb</v>
      </c>
      <c r="E46" s="0"/>
      <c r="F46" s="2" t="s">
        <v>29</v>
      </c>
      <c r="G46" s="0"/>
      <c r="H46" s="62" t="s">
        <v>50</v>
      </c>
      <c r="I46" s="62"/>
      <c r="J46" s="62"/>
      <c r="K46" s="62"/>
      <c r="L46" s="62"/>
      <c r="M46" s="62"/>
      <c r="N46" s="62"/>
      <c r="O46" s="63"/>
      <c r="P46" s="64" t="s">
        <v>51</v>
      </c>
      <c r="Q46" s="0"/>
      <c r="R46" s="7"/>
      <c r="T46" s="7"/>
      <c r="U46" s="2" t="s">
        <v>28</v>
      </c>
      <c r="V46" s="2"/>
      <c r="W46" s="2" t="str">
        <f aca="false">U45</f>
        <v>PdRD</v>
      </c>
      <c r="X46" s="3"/>
      <c r="Y46" s="2" t="s">
        <v>29</v>
      </c>
      <c r="Z46" s="2"/>
      <c r="AA46" s="62" t="s">
        <v>50</v>
      </c>
      <c r="AB46" s="62"/>
      <c r="AC46" s="62"/>
      <c r="AD46" s="62"/>
      <c r="AE46" s="62"/>
      <c r="AF46" s="62"/>
      <c r="AG46" s="62"/>
      <c r="AH46" s="63"/>
      <c r="AI46" s="64" t="s">
        <v>52</v>
      </c>
      <c r="AJ46" s="5"/>
      <c r="AK46" s="7"/>
    </row>
    <row r="47" customFormat="false" ht="15" hidden="false" customHeight="false" outlineLevel="0" collapsed="false">
      <c r="A47" s="7"/>
      <c r="B47" s="2"/>
      <c r="C47" s="60"/>
      <c r="D47" s="3" t="s">
        <v>33</v>
      </c>
      <c r="E47" s="2"/>
      <c r="F47" s="2"/>
      <c r="G47" s="0"/>
      <c r="H47" s="2"/>
      <c r="I47" s="2"/>
      <c r="J47" s="2"/>
      <c r="K47" s="0"/>
      <c r="L47" s="2" t="str">
        <f aca="false">B45</f>
        <v>PdROb</v>
      </c>
      <c r="M47" s="2" t="s">
        <v>34</v>
      </c>
      <c r="N47" s="2"/>
      <c r="O47" s="2" t="str">
        <f aca="false">B45</f>
        <v>PdROb</v>
      </c>
      <c r="P47" s="2" t="s">
        <v>53</v>
      </c>
      <c r="Q47" s="0"/>
      <c r="R47" s="7"/>
      <c r="T47" s="7"/>
      <c r="U47" s="2"/>
      <c r="V47" s="60"/>
      <c r="W47" s="3" t="s">
        <v>33</v>
      </c>
      <c r="X47" s="2"/>
      <c r="Y47" s="2"/>
      <c r="Z47" s="2"/>
      <c r="AA47" s="2"/>
      <c r="AB47" s="2"/>
      <c r="AC47" s="2"/>
      <c r="AD47" s="2"/>
      <c r="AE47" s="2" t="str">
        <f aca="false">U45</f>
        <v>PdRD</v>
      </c>
      <c r="AF47" s="2" t="s">
        <v>34</v>
      </c>
      <c r="AG47" s="2"/>
      <c r="AH47" s="2" t="str">
        <f aca="false">U45</f>
        <v>PdRD</v>
      </c>
      <c r="AI47" s="2" t="s">
        <v>53</v>
      </c>
      <c r="AJ47" s="5"/>
      <c r="AK47" s="7"/>
    </row>
    <row r="48" customFormat="false" ht="15" hidden="false" customHeight="false" outlineLevel="0" collapsed="false">
      <c r="A48" s="7"/>
      <c r="B48" s="66"/>
      <c r="C48" s="66"/>
      <c r="D48" s="66"/>
      <c r="E48" s="66"/>
      <c r="F48" s="66"/>
      <c r="G48" s="66"/>
      <c r="H48" s="66"/>
      <c r="I48" s="66"/>
      <c r="J48" s="66"/>
      <c r="K48" s="66"/>
      <c r="L48" s="66"/>
      <c r="M48" s="66"/>
      <c r="N48" s="66"/>
      <c r="O48" s="66"/>
      <c r="P48" s="66"/>
      <c r="Q48" s="3"/>
      <c r="R48" s="7"/>
      <c r="S48" s="69"/>
      <c r="T48" s="7"/>
      <c r="U48" s="66"/>
      <c r="V48" s="66"/>
      <c r="W48" s="66"/>
      <c r="X48" s="66"/>
      <c r="Y48" s="66"/>
      <c r="Z48" s="66"/>
      <c r="AA48" s="66"/>
      <c r="AB48" s="66"/>
      <c r="AC48" s="66"/>
      <c r="AD48" s="66"/>
      <c r="AE48" s="66"/>
      <c r="AF48" s="66"/>
      <c r="AG48" s="66"/>
      <c r="AH48" s="66"/>
      <c r="AI48" s="66"/>
      <c r="AJ48" s="3"/>
      <c r="AK48" s="7"/>
    </row>
    <row r="49" customFormat="false" ht="15" hidden="false" customHeight="false" outlineLevel="0" collapsed="false">
      <c r="A49" s="10"/>
      <c r="B49" s="0"/>
      <c r="C49" s="0"/>
      <c r="E49" s="0"/>
      <c r="G49" s="0"/>
      <c r="I49" s="0"/>
      <c r="K49" s="0"/>
      <c r="M49" s="0"/>
      <c r="O49" s="0"/>
      <c r="P49" s="67" t="str">
        <f aca="false">IF(N39&gt;=P39*0.3,"OK","NO")</f>
        <v>OK</v>
      </c>
      <c r="Q49" s="0"/>
      <c r="R49" s="10"/>
      <c r="T49" s="10"/>
      <c r="AI49" s="67" t="str">
        <f aca="false">IF(AG39&gt;=AI39*0.3,"OK","NO")</f>
        <v>OK</v>
      </c>
      <c r="AK49" s="10"/>
    </row>
    <row r="50" customFormat="false" ht="15" hidden="false" customHeight="false" outlineLevel="0" collapsed="false">
      <c r="A50" s="7"/>
      <c r="B50" s="3"/>
      <c r="C50" s="3"/>
      <c r="D50" s="3"/>
      <c r="E50" s="0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7"/>
      <c r="T50" s="7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7"/>
    </row>
    <row r="51" customFormat="false" ht="15" hidden="false" customHeight="false" outlineLevel="0" collapsed="false">
      <c r="A51" s="7"/>
      <c r="B51" s="8" t="s">
        <v>1</v>
      </c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0"/>
      <c r="R51" s="7"/>
      <c r="T51" s="7"/>
      <c r="U51" s="8" t="s">
        <v>1</v>
      </c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5"/>
      <c r="AK51" s="7"/>
    </row>
    <row r="52" customFormat="false" ht="15" hidden="false" customHeight="false" outlineLevel="0" collapsed="false">
      <c r="A52" s="7"/>
      <c r="B52" s="11" t="s">
        <v>2</v>
      </c>
      <c r="C52" s="12"/>
      <c r="D52" s="13"/>
      <c r="E52" s="14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0"/>
      <c r="R52" s="7"/>
      <c r="S52" s="2"/>
      <c r="T52" s="7"/>
      <c r="U52" s="11" t="s">
        <v>2</v>
      </c>
      <c r="V52" s="12"/>
      <c r="W52" s="13"/>
      <c r="X52" s="14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5"/>
      <c r="AK52" s="7"/>
    </row>
    <row r="53" customFormat="false" ht="15" hidden="false" customHeight="false" outlineLevel="0" collapsed="false">
      <c r="A53" s="7"/>
      <c r="B53" s="16"/>
      <c r="C53" s="17" t="s">
        <v>3</v>
      </c>
      <c r="D53" s="16" t="s">
        <v>4</v>
      </c>
      <c r="E53" s="8" t="s">
        <v>3</v>
      </c>
      <c r="F53" s="16" t="s">
        <v>5</v>
      </c>
      <c r="G53" s="17" t="s">
        <v>3</v>
      </c>
      <c r="H53" s="16" t="s">
        <v>6</v>
      </c>
      <c r="I53" s="18" t="s">
        <v>3</v>
      </c>
      <c r="J53" s="16" t="s">
        <v>7</v>
      </c>
      <c r="K53" s="17" t="s">
        <v>3</v>
      </c>
      <c r="L53" s="16" t="s">
        <v>8</v>
      </c>
      <c r="M53" s="17" t="s">
        <v>3</v>
      </c>
      <c r="N53" s="16" t="s">
        <v>9</v>
      </c>
      <c r="O53" s="17" t="s">
        <v>3</v>
      </c>
      <c r="P53" s="16" t="s">
        <v>10</v>
      </c>
      <c r="Q53" s="19" t="s">
        <v>11</v>
      </c>
      <c r="R53" s="7"/>
      <c r="S53" s="1"/>
      <c r="T53" s="7"/>
      <c r="U53" s="16"/>
      <c r="V53" s="17" t="s">
        <v>3</v>
      </c>
      <c r="W53" s="16" t="s">
        <v>4</v>
      </c>
      <c r="X53" s="8" t="s">
        <v>3</v>
      </c>
      <c r="Y53" s="16" t="s">
        <v>5</v>
      </c>
      <c r="Z53" s="17" t="s">
        <v>3</v>
      </c>
      <c r="AA53" s="16" t="s">
        <v>6</v>
      </c>
      <c r="AB53" s="18" t="s">
        <v>3</v>
      </c>
      <c r="AC53" s="16" t="s">
        <v>7</v>
      </c>
      <c r="AD53" s="17" t="s">
        <v>3</v>
      </c>
      <c r="AE53" s="16" t="s">
        <v>8</v>
      </c>
      <c r="AF53" s="17" t="s">
        <v>3</v>
      </c>
      <c r="AG53" s="16" t="s">
        <v>9</v>
      </c>
      <c r="AH53" s="17" t="s">
        <v>3</v>
      </c>
      <c r="AI53" s="16" t="s">
        <v>10</v>
      </c>
      <c r="AJ53" s="19" t="s">
        <v>11</v>
      </c>
      <c r="AK53" s="7"/>
    </row>
    <row r="54" customFormat="false" ht="15" hidden="false" customHeight="false" outlineLevel="0" collapsed="false">
      <c r="A54" s="7"/>
      <c r="B54" s="20" t="s">
        <v>12</v>
      </c>
      <c r="C54" s="17"/>
      <c r="D54" s="21"/>
      <c r="E54" s="14"/>
      <c r="F54" s="22"/>
      <c r="G54" s="23"/>
      <c r="H54" s="22"/>
      <c r="I54" s="24"/>
      <c r="J54" s="22"/>
      <c r="K54" s="23"/>
      <c r="L54" s="22"/>
      <c r="M54" s="23"/>
      <c r="N54" s="22"/>
      <c r="O54" s="23"/>
      <c r="P54" s="22"/>
      <c r="Q54" s="19"/>
      <c r="R54" s="7"/>
      <c r="S54" s="1"/>
      <c r="T54" s="7"/>
      <c r="U54" s="20" t="s">
        <v>12</v>
      </c>
      <c r="V54" s="17"/>
      <c r="W54" s="21"/>
      <c r="X54" s="14"/>
      <c r="Y54" s="22"/>
      <c r="Z54" s="23"/>
      <c r="AA54" s="22"/>
      <c r="AB54" s="24"/>
      <c r="AC54" s="22"/>
      <c r="AD54" s="23"/>
      <c r="AE54" s="22"/>
      <c r="AF54" s="23"/>
      <c r="AG54" s="22"/>
      <c r="AH54" s="23"/>
      <c r="AI54" s="22"/>
      <c r="AJ54" s="19"/>
      <c r="AK54" s="7"/>
    </row>
    <row r="55" customFormat="false" ht="15" hidden="false" customHeight="false" outlineLevel="0" collapsed="false">
      <c r="A55" s="7"/>
      <c r="B55" s="1" t="s">
        <v>13</v>
      </c>
      <c r="C55" s="2" t="s">
        <v>3</v>
      </c>
      <c r="D55" s="25" t="s">
        <v>14</v>
      </c>
      <c r="E55" s="26" t="s">
        <v>3</v>
      </c>
      <c r="F55" s="27" t="n">
        <v>4</v>
      </c>
      <c r="G55" s="28" t="s">
        <v>3</v>
      </c>
      <c r="H55" s="27" t="s">
        <v>14</v>
      </c>
      <c r="I55" s="29" t="s">
        <v>3</v>
      </c>
      <c r="J55" s="27" t="s">
        <v>14</v>
      </c>
      <c r="K55" s="28" t="s">
        <v>3</v>
      </c>
      <c r="L55" s="27" t="s">
        <v>14</v>
      </c>
      <c r="M55" s="28" t="s">
        <v>3</v>
      </c>
      <c r="N55" s="30" t="s">
        <v>14</v>
      </c>
      <c r="O55" s="2" t="s">
        <v>3</v>
      </c>
      <c r="P55" s="31" t="n">
        <f aca="false">SUM(D55:N55)</f>
        <v>4</v>
      </c>
      <c r="Q55" s="19" t="s">
        <v>11</v>
      </c>
      <c r="R55" s="7"/>
      <c r="T55" s="7"/>
      <c r="U55" s="1" t="s">
        <v>13</v>
      </c>
      <c r="V55" s="2" t="s">
        <v>3</v>
      </c>
      <c r="W55" s="25" t="s">
        <v>14</v>
      </c>
      <c r="X55" s="26" t="s">
        <v>3</v>
      </c>
      <c r="Y55" s="27" t="s">
        <v>14</v>
      </c>
      <c r="Z55" s="28" t="s">
        <v>3</v>
      </c>
      <c r="AA55" s="27" t="s">
        <v>14</v>
      </c>
      <c r="AB55" s="29" t="s">
        <v>3</v>
      </c>
      <c r="AC55" s="27" t="s">
        <v>14</v>
      </c>
      <c r="AD55" s="28" t="s">
        <v>3</v>
      </c>
      <c r="AE55" s="27" t="n">
        <v>6</v>
      </c>
      <c r="AF55" s="28" t="s">
        <v>3</v>
      </c>
      <c r="AG55" s="30" t="n">
        <v>20</v>
      </c>
      <c r="AH55" s="2" t="s">
        <v>3</v>
      </c>
      <c r="AI55" s="31" t="n">
        <f aca="false">SUM(W55:AG55)</f>
        <v>26</v>
      </c>
      <c r="AJ55" s="19" t="s">
        <v>11</v>
      </c>
      <c r="AK55" s="7"/>
    </row>
    <row r="56" customFormat="false" ht="15" hidden="false" customHeight="false" outlineLevel="0" collapsed="false">
      <c r="A56" s="7"/>
      <c r="B56" s="1" t="s">
        <v>15</v>
      </c>
      <c r="C56" s="2" t="s">
        <v>3</v>
      </c>
      <c r="D56" s="32" t="s">
        <v>14</v>
      </c>
      <c r="E56" s="33" t="s">
        <v>3</v>
      </c>
      <c r="F56" s="34" t="s">
        <v>14</v>
      </c>
      <c r="G56" s="20" t="s">
        <v>3</v>
      </c>
      <c r="H56" s="34" t="s">
        <v>14</v>
      </c>
      <c r="I56" s="35" t="s">
        <v>3</v>
      </c>
      <c r="J56" s="34" t="n">
        <v>4</v>
      </c>
      <c r="K56" s="20" t="s">
        <v>3</v>
      </c>
      <c r="L56" s="34" t="s">
        <v>14</v>
      </c>
      <c r="M56" s="20" t="s">
        <v>3</v>
      </c>
      <c r="N56" s="36" t="n">
        <v>3</v>
      </c>
      <c r="O56" s="2" t="s">
        <v>3</v>
      </c>
      <c r="P56" s="31" t="n">
        <f aca="false">SUM(D56:N56)</f>
        <v>7</v>
      </c>
      <c r="Q56" s="19" t="s">
        <v>11</v>
      </c>
      <c r="R56" s="7"/>
      <c r="T56" s="7"/>
      <c r="U56" s="1" t="s">
        <v>15</v>
      </c>
      <c r="V56" s="2" t="s">
        <v>3</v>
      </c>
      <c r="W56" s="87" t="s">
        <v>14</v>
      </c>
      <c r="X56" s="88" t="s">
        <v>3</v>
      </c>
      <c r="Y56" s="89" t="s">
        <v>14</v>
      </c>
      <c r="Z56" s="90" t="s">
        <v>3</v>
      </c>
      <c r="AA56" s="89" t="s">
        <v>14</v>
      </c>
      <c r="AB56" s="90" t="s">
        <v>3</v>
      </c>
      <c r="AC56" s="89" t="s">
        <v>14</v>
      </c>
      <c r="AD56" s="90" t="s">
        <v>3</v>
      </c>
      <c r="AE56" s="89" t="s">
        <v>14</v>
      </c>
      <c r="AF56" s="90" t="s">
        <v>3</v>
      </c>
      <c r="AG56" s="91" t="s">
        <v>14</v>
      </c>
      <c r="AH56" s="92" t="s">
        <v>3</v>
      </c>
      <c r="AI56" s="93" t="n">
        <v>0</v>
      </c>
      <c r="AJ56" s="19" t="s">
        <v>11</v>
      </c>
      <c r="AK56" s="7"/>
    </row>
    <row r="57" customFormat="false" ht="15" hidden="false" customHeight="false" outlineLevel="0" collapsed="false">
      <c r="A57" s="7"/>
      <c r="B57" s="1" t="s">
        <v>16</v>
      </c>
      <c r="C57" s="2" t="s">
        <v>3</v>
      </c>
      <c r="D57" s="32" t="s">
        <v>14</v>
      </c>
      <c r="E57" s="33" t="s">
        <v>3</v>
      </c>
      <c r="F57" s="34" t="s">
        <v>14</v>
      </c>
      <c r="G57" s="20" t="s">
        <v>3</v>
      </c>
      <c r="H57" s="34" t="s">
        <v>14</v>
      </c>
      <c r="I57" s="35" t="s">
        <v>3</v>
      </c>
      <c r="J57" s="34" t="s">
        <v>14</v>
      </c>
      <c r="K57" s="20" t="s">
        <v>3</v>
      </c>
      <c r="L57" s="34" t="n">
        <v>7</v>
      </c>
      <c r="M57" s="20" t="s">
        <v>3</v>
      </c>
      <c r="N57" s="36" t="s">
        <v>14</v>
      </c>
      <c r="O57" s="2" t="s">
        <v>3</v>
      </c>
      <c r="P57" s="31" t="n">
        <f aca="false">SUM(D57:N57)</f>
        <v>7</v>
      </c>
      <c r="Q57" s="19" t="s">
        <v>11</v>
      </c>
      <c r="R57" s="7"/>
      <c r="T57" s="7"/>
      <c r="U57" s="1" t="s">
        <v>16</v>
      </c>
      <c r="V57" s="2" t="s">
        <v>3</v>
      </c>
      <c r="W57" s="32" t="s">
        <v>14</v>
      </c>
      <c r="X57" s="33" t="s">
        <v>3</v>
      </c>
      <c r="Y57" s="34" t="n">
        <v>10</v>
      </c>
      <c r="Z57" s="20" t="s">
        <v>3</v>
      </c>
      <c r="AA57" s="34" t="s">
        <v>14</v>
      </c>
      <c r="AB57" s="35" t="s">
        <v>3</v>
      </c>
      <c r="AC57" s="34" t="s">
        <v>14</v>
      </c>
      <c r="AD57" s="20" t="s">
        <v>3</v>
      </c>
      <c r="AE57" s="34" t="s">
        <v>14</v>
      </c>
      <c r="AF57" s="20" t="s">
        <v>3</v>
      </c>
      <c r="AG57" s="36" t="n">
        <v>13</v>
      </c>
      <c r="AH57" s="2" t="s">
        <v>3</v>
      </c>
      <c r="AI57" s="31" t="n">
        <f aca="false">SUM(W57:AG57)</f>
        <v>23</v>
      </c>
      <c r="AJ57" s="19" t="s">
        <v>11</v>
      </c>
      <c r="AK57" s="7"/>
    </row>
    <row r="58" customFormat="false" ht="15" hidden="false" customHeight="false" outlineLevel="0" collapsed="false">
      <c r="A58" s="7"/>
      <c r="B58" s="1" t="s">
        <v>17</v>
      </c>
      <c r="C58" s="2" t="s">
        <v>3</v>
      </c>
      <c r="D58" s="32" t="s">
        <v>14</v>
      </c>
      <c r="E58" s="33" t="s">
        <v>3</v>
      </c>
      <c r="F58" s="34" t="s">
        <v>14</v>
      </c>
      <c r="G58" s="20" t="s">
        <v>3</v>
      </c>
      <c r="H58" s="34" t="s">
        <v>14</v>
      </c>
      <c r="I58" s="35" t="s">
        <v>3</v>
      </c>
      <c r="J58" s="34" t="s">
        <v>14</v>
      </c>
      <c r="K58" s="20" t="s">
        <v>3</v>
      </c>
      <c r="L58" s="34" t="n">
        <v>7</v>
      </c>
      <c r="M58" s="20" t="s">
        <v>3</v>
      </c>
      <c r="N58" s="36" t="s">
        <v>14</v>
      </c>
      <c r="O58" s="2" t="s">
        <v>3</v>
      </c>
      <c r="P58" s="31" t="n">
        <f aca="false">SUM(D58:N58)</f>
        <v>7</v>
      </c>
      <c r="Q58" s="19" t="s">
        <v>11</v>
      </c>
      <c r="R58" s="7"/>
      <c r="T58" s="7"/>
      <c r="U58" s="1" t="s">
        <v>17</v>
      </c>
      <c r="V58" s="2" t="s">
        <v>3</v>
      </c>
      <c r="W58" s="32" t="s">
        <v>14</v>
      </c>
      <c r="X58" s="33" t="s">
        <v>3</v>
      </c>
      <c r="Y58" s="34" t="s">
        <v>14</v>
      </c>
      <c r="Z58" s="20" t="s">
        <v>3</v>
      </c>
      <c r="AA58" s="34" t="s">
        <v>14</v>
      </c>
      <c r="AB58" s="35" t="s">
        <v>3</v>
      </c>
      <c r="AC58" s="34" t="s">
        <v>14</v>
      </c>
      <c r="AD58" s="20" t="s">
        <v>3</v>
      </c>
      <c r="AE58" s="34" t="n">
        <v>6</v>
      </c>
      <c r="AF58" s="20" t="s">
        <v>3</v>
      </c>
      <c r="AG58" s="36" t="n">
        <v>17</v>
      </c>
      <c r="AH58" s="2" t="s">
        <v>3</v>
      </c>
      <c r="AI58" s="31" t="n">
        <f aca="false">SUM(W58:AG58)</f>
        <v>23</v>
      </c>
      <c r="AJ58" s="19" t="s">
        <v>11</v>
      </c>
      <c r="AK58" s="7"/>
    </row>
    <row r="59" customFormat="false" ht="15" hidden="false" customHeight="false" outlineLevel="0" collapsed="false">
      <c r="A59" s="7"/>
      <c r="B59" s="1" t="s">
        <v>18</v>
      </c>
      <c r="C59" s="2" t="s">
        <v>3</v>
      </c>
      <c r="D59" s="32" t="s">
        <v>14</v>
      </c>
      <c r="E59" s="33" t="s">
        <v>3</v>
      </c>
      <c r="F59" s="34" t="s">
        <v>14</v>
      </c>
      <c r="G59" s="20" t="s">
        <v>3</v>
      </c>
      <c r="H59" s="34" t="s">
        <v>14</v>
      </c>
      <c r="I59" s="35" t="s">
        <v>3</v>
      </c>
      <c r="J59" s="34" t="s">
        <v>14</v>
      </c>
      <c r="K59" s="20" t="s">
        <v>3</v>
      </c>
      <c r="L59" s="34" t="s">
        <v>14</v>
      </c>
      <c r="M59" s="20" t="s">
        <v>3</v>
      </c>
      <c r="N59" s="36" t="n">
        <v>7</v>
      </c>
      <c r="O59" s="2" t="s">
        <v>3</v>
      </c>
      <c r="P59" s="31" t="n">
        <f aca="false">SUM(D59:N59)</f>
        <v>7</v>
      </c>
      <c r="Q59" s="19" t="s">
        <v>11</v>
      </c>
      <c r="R59" s="7"/>
      <c r="T59" s="7"/>
      <c r="U59" s="1" t="s">
        <v>18</v>
      </c>
      <c r="V59" s="2" t="s">
        <v>3</v>
      </c>
      <c r="W59" s="32" t="n">
        <v>13</v>
      </c>
      <c r="X59" s="33" t="s">
        <v>3</v>
      </c>
      <c r="Y59" s="34" t="s">
        <v>14</v>
      </c>
      <c r="Z59" s="20" t="s">
        <v>3</v>
      </c>
      <c r="AA59" s="34" t="s">
        <v>14</v>
      </c>
      <c r="AB59" s="35" t="s">
        <v>3</v>
      </c>
      <c r="AC59" s="34" t="s">
        <v>14</v>
      </c>
      <c r="AD59" s="20" t="s">
        <v>3</v>
      </c>
      <c r="AE59" s="34" t="s">
        <v>14</v>
      </c>
      <c r="AF59" s="20" t="s">
        <v>3</v>
      </c>
      <c r="AG59" s="36" t="n">
        <v>10</v>
      </c>
      <c r="AH59" s="2" t="s">
        <v>3</v>
      </c>
      <c r="AI59" s="31" t="n">
        <f aca="false">SUM(W59:AG59)</f>
        <v>23</v>
      </c>
      <c r="AJ59" s="19" t="s">
        <v>11</v>
      </c>
      <c r="AK59" s="7"/>
    </row>
    <row r="60" customFormat="false" ht="15" hidden="false" customHeight="false" outlineLevel="0" collapsed="false">
      <c r="A60" s="7"/>
      <c r="B60" s="1" t="s">
        <v>19</v>
      </c>
      <c r="C60" s="2" t="s">
        <v>3</v>
      </c>
      <c r="D60" s="32" t="s">
        <v>14</v>
      </c>
      <c r="E60" s="33" t="s">
        <v>3</v>
      </c>
      <c r="F60" s="34" t="s">
        <v>14</v>
      </c>
      <c r="G60" s="20" t="s">
        <v>3</v>
      </c>
      <c r="H60" s="34" t="s">
        <v>14</v>
      </c>
      <c r="I60" s="35" t="s">
        <v>3</v>
      </c>
      <c r="J60" s="34" t="n">
        <v>4</v>
      </c>
      <c r="K60" s="20" t="s">
        <v>3</v>
      </c>
      <c r="L60" s="34" t="s">
        <v>14</v>
      </c>
      <c r="M60" s="20" t="s">
        <v>3</v>
      </c>
      <c r="N60" s="36" t="n">
        <v>3</v>
      </c>
      <c r="O60" s="2" t="s">
        <v>3</v>
      </c>
      <c r="P60" s="31" t="n">
        <f aca="false">SUM(D60:N60)</f>
        <v>7</v>
      </c>
      <c r="Q60" s="19" t="s">
        <v>11</v>
      </c>
      <c r="R60" s="7"/>
      <c r="T60" s="7"/>
      <c r="U60" s="1" t="s">
        <v>19</v>
      </c>
      <c r="V60" s="2" t="s">
        <v>3</v>
      </c>
      <c r="W60" s="32" t="s">
        <v>14</v>
      </c>
      <c r="X60" s="33" t="s">
        <v>3</v>
      </c>
      <c r="Y60" s="34" t="s">
        <v>14</v>
      </c>
      <c r="Z60" s="20" t="s">
        <v>3</v>
      </c>
      <c r="AA60" s="34" t="s">
        <v>14</v>
      </c>
      <c r="AB60" s="35" t="s">
        <v>3</v>
      </c>
      <c r="AC60" s="34" t="s">
        <v>14</v>
      </c>
      <c r="AD60" s="20" t="s">
        <v>3</v>
      </c>
      <c r="AE60" s="34" t="n">
        <v>7</v>
      </c>
      <c r="AF60" s="20" t="s">
        <v>3</v>
      </c>
      <c r="AG60" s="36" t="n">
        <v>16</v>
      </c>
      <c r="AH60" s="2" t="s">
        <v>3</v>
      </c>
      <c r="AI60" s="31" t="n">
        <f aca="false">SUM(W60:AG60)</f>
        <v>23</v>
      </c>
      <c r="AJ60" s="19" t="s">
        <v>11</v>
      </c>
      <c r="AK60" s="7"/>
    </row>
    <row r="61" customFormat="false" ht="15" hidden="false" customHeight="false" outlineLevel="0" collapsed="false">
      <c r="A61" s="7"/>
      <c r="B61" s="1" t="s">
        <v>20</v>
      </c>
      <c r="C61" s="2" t="s">
        <v>3</v>
      </c>
      <c r="D61" s="37" t="n">
        <v>4</v>
      </c>
      <c r="E61" s="38" t="s">
        <v>3</v>
      </c>
      <c r="F61" s="39" t="s">
        <v>14</v>
      </c>
      <c r="G61" s="40" t="s">
        <v>3</v>
      </c>
      <c r="H61" s="39" t="s">
        <v>14</v>
      </c>
      <c r="I61" s="41" t="s">
        <v>3</v>
      </c>
      <c r="J61" s="39" t="s">
        <v>14</v>
      </c>
      <c r="K61" s="40" t="s">
        <v>3</v>
      </c>
      <c r="L61" s="39" t="s">
        <v>14</v>
      </c>
      <c r="M61" s="40" t="s">
        <v>3</v>
      </c>
      <c r="N61" s="42" t="s">
        <v>14</v>
      </c>
      <c r="O61" s="2" t="s">
        <v>3</v>
      </c>
      <c r="P61" s="31" t="n">
        <f aca="false">SUM(D61:N61)</f>
        <v>4</v>
      </c>
      <c r="Q61" s="19" t="s">
        <v>11</v>
      </c>
      <c r="R61" s="7"/>
      <c r="T61" s="7"/>
      <c r="U61" s="1" t="s">
        <v>20</v>
      </c>
      <c r="V61" s="2" t="s">
        <v>3</v>
      </c>
      <c r="W61" s="37" t="s">
        <v>14</v>
      </c>
      <c r="X61" s="38" t="s">
        <v>3</v>
      </c>
      <c r="Y61" s="39" t="s">
        <v>14</v>
      </c>
      <c r="Z61" s="40" t="s">
        <v>3</v>
      </c>
      <c r="AA61" s="39" t="s">
        <v>14</v>
      </c>
      <c r="AB61" s="41" t="s">
        <v>3</v>
      </c>
      <c r="AC61" s="39" t="s">
        <v>14</v>
      </c>
      <c r="AD61" s="40" t="s">
        <v>3</v>
      </c>
      <c r="AE61" s="39" t="n">
        <v>11</v>
      </c>
      <c r="AF61" s="40" t="s">
        <v>3</v>
      </c>
      <c r="AG61" s="42" t="n">
        <v>15</v>
      </c>
      <c r="AH61" s="2" t="s">
        <v>3</v>
      </c>
      <c r="AI61" s="31" t="n">
        <f aca="false">SUM(W61:AG61)</f>
        <v>26</v>
      </c>
      <c r="AJ61" s="19" t="s">
        <v>11</v>
      </c>
      <c r="AK61" s="7"/>
    </row>
    <row r="62" customFormat="false" ht="15" hidden="false" customHeight="false" outlineLevel="0" collapsed="false">
      <c r="A62" s="7"/>
      <c r="B62" s="43" t="s">
        <v>12</v>
      </c>
      <c r="C62" s="0"/>
      <c r="D62" s="44"/>
      <c r="E62" s="45"/>
      <c r="F62" s="46"/>
      <c r="G62" s="21"/>
      <c r="H62" s="46"/>
      <c r="I62" s="47"/>
      <c r="J62" s="46"/>
      <c r="K62" s="21"/>
      <c r="L62" s="46"/>
      <c r="M62" s="21"/>
      <c r="N62" s="46"/>
      <c r="O62" s="13"/>
      <c r="P62" s="48"/>
      <c r="Q62" s="19"/>
      <c r="R62" s="7"/>
      <c r="T62" s="7"/>
      <c r="U62" s="43" t="s">
        <v>12</v>
      </c>
      <c r="V62" s="2"/>
      <c r="W62" s="44"/>
      <c r="X62" s="45"/>
      <c r="Y62" s="46"/>
      <c r="Z62" s="21"/>
      <c r="AA62" s="46"/>
      <c r="AB62" s="47"/>
      <c r="AC62" s="46"/>
      <c r="AD62" s="21"/>
      <c r="AE62" s="46"/>
      <c r="AF62" s="21"/>
      <c r="AG62" s="46"/>
      <c r="AH62" s="13"/>
      <c r="AI62" s="48"/>
      <c r="AJ62" s="19"/>
      <c r="AK62" s="7"/>
    </row>
    <row r="63" customFormat="false" ht="15" hidden="false" customHeight="false" outlineLevel="0" collapsed="false">
      <c r="A63" s="7"/>
      <c r="B63" s="1" t="s">
        <v>21</v>
      </c>
      <c r="C63" s="2" t="s">
        <v>3</v>
      </c>
      <c r="D63" s="31" t="n">
        <f aca="false">SUM(D55:D61)</f>
        <v>4</v>
      </c>
      <c r="E63" s="3" t="s">
        <v>3</v>
      </c>
      <c r="F63" s="31" t="n">
        <f aca="false">SUM(F55:F61)</f>
        <v>4</v>
      </c>
      <c r="G63" s="2" t="s">
        <v>3</v>
      </c>
      <c r="H63" s="31" t="n">
        <f aca="false">SUM(H55:H61)</f>
        <v>0</v>
      </c>
      <c r="I63" s="4" t="s">
        <v>3</v>
      </c>
      <c r="J63" s="31" t="n">
        <f aca="false">SUM(J55:J61)</f>
        <v>8</v>
      </c>
      <c r="K63" s="2" t="s">
        <v>3</v>
      </c>
      <c r="L63" s="31" t="n">
        <f aca="false">SUM(L55:L61)</f>
        <v>14</v>
      </c>
      <c r="M63" s="2" t="s">
        <v>3</v>
      </c>
      <c r="N63" s="31" t="n">
        <f aca="false">SUM(N55:N61)</f>
        <v>13</v>
      </c>
      <c r="O63" s="2" t="s">
        <v>3</v>
      </c>
      <c r="P63" s="31" t="n">
        <f aca="false">SUM(P55:P61)</f>
        <v>43</v>
      </c>
      <c r="Q63" s="19" t="s">
        <v>11</v>
      </c>
      <c r="R63" s="7"/>
      <c r="T63" s="7"/>
      <c r="U63" s="1" t="s">
        <v>21</v>
      </c>
      <c r="V63" s="2" t="s">
        <v>3</v>
      </c>
      <c r="W63" s="31" t="n">
        <f aca="false">SUM(W55:W61)</f>
        <v>13</v>
      </c>
      <c r="X63" s="3" t="s">
        <v>3</v>
      </c>
      <c r="Y63" s="31" t="n">
        <f aca="false">SUM(Y55:Y61)</f>
        <v>10</v>
      </c>
      <c r="Z63" s="2" t="s">
        <v>3</v>
      </c>
      <c r="AA63" s="31" t="n">
        <f aca="false">SUM(AA55:AA61)</f>
        <v>0</v>
      </c>
      <c r="AB63" s="4" t="s">
        <v>3</v>
      </c>
      <c r="AC63" s="31" t="n">
        <f aca="false">SUM(AC55:AC61)</f>
        <v>0</v>
      </c>
      <c r="AD63" s="2" t="s">
        <v>3</v>
      </c>
      <c r="AE63" s="31" t="n">
        <f aca="false">SUM(AE55:AE61)</f>
        <v>30</v>
      </c>
      <c r="AF63" s="2" t="s">
        <v>3</v>
      </c>
      <c r="AG63" s="31" t="n">
        <f aca="false">SUM(AG55:AG61)</f>
        <v>91</v>
      </c>
      <c r="AH63" s="2" t="s">
        <v>3</v>
      </c>
      <c r="AI63" s="31" t="n">
        <f aca="false">SUM(AI55:AI61)</f>
        <v>144</v>
      </c>
      <c r="AJ63" s="19" t="s">
        <v>11</v>
      </c>
      <c r="AK63" s="7"/>
    </row>
    <row r="64" customFormat="false" ht="15" hidden="false" customHeight="false" outlineLevel="0" collapsed="false">
      <c r="A64" s="7"/>
      <c r="B64" s="0"/>
      <c r="C64" s="0"/>
      <c r="D64" s="31"/>
      <c r="E64" s="0"/>
      <c r="F64" s="31"/>
      <c r="G64" s="0"/>
      <c r="H64" s="31"/>
      <c r="I64" s="0"/>
      <c r="J64" s="31"/>
      <c r="K64" s="0"/>
      <c r="L64" s="31"/>
      <c r="M64" s="0"/>
      <c r="N64" s="31"/>
      <c r="O64" s="0"/>
      <c r="P64" s="31"/>
      <c r="Q64" s="19"/>
      <c r="R64" s="7"/>
      <c r="T64" s="7"/>
      <c r="U64" s="1"/>
      <c r="V64" s="2"/>
      <c r="W64" s="31"/>
      <c r="X64" s="3"/>
      <c r="Y64" s="31"/>
      <c r="Z64" s="2"/>
      <c r="AA64" s="31"/>
      <c r="AB64" s="4"/>
      <c r="AC64" s="31"/>
      <c r="AD64" s="2"/>
      <c r="AE64" s="31"/>
      <c r="AF64" s="2"/>
      <c r="AG64" s="31"/>
      <c r="AH64" s="2"/>
      <c r="AI64" s="31"/>
      <c r="AJ64" s="19"/>
      <c r="AK64" s="7"/>
    </row>
    <row r="65" customFormat="false" ht="15" hidden="false" customHeight="false" outlineLevel="0" collapsed="false">
      <c r="A65" s="7"/>
      <c r="B65" s="0"/>
      <c r="C65" s="0"/>
      <c r="D65" s="49"/>
      <c r="E65" s="50"/>
      <c r="F65" s="49"/>
      <c r="G65" s="51"/>
      <c r="H65" s="49"/>
      <c r="I65" s="0"/>
      <c r="J65" s="49"/>
      <c r="K65" s="51"/>
      <c r="L65" s="52"/>
      <c r="M65" s="51"/>
      <c r="N65" s="49"/>
      <c r="O65" s="53"/>
      <c r="P65" s="54"/>
      <c r="Q65" s="19"/>
      <c r="R65" s="7"/>
      <c r="T65" s="7"/>
      <c r="U65" s="1"/>
      <c r="V65" s="2"/>
      <c r="W65" s="49"/>
      <c r="X65" s="50"/>
      <c r="Y65" s="49"/>
      <c r="Z65" s="51"/>
      <c r="AA65" s="49"/>
      <c r="AB65" s="4"/>
      <c r="AC65" s="49"/>
      <c r="AD65" s="51"/>
      <c r="AE65" s="52"/>
      <c r="AF65" s="51"/>
      <c r="AG65" s="49"/>
      <c r="AH65" s="53"/>
      <c r="AI65" s="54"/>
      <c r="AJ65" s="19"/>
      <c r="AK65" s="7"/>
    </row>
    <row r="66" customFormat="false" ht="15" hidden="false" customHeight="false" outlineLevel="0" collapsed="false">
      <c r="A66" s="7"/>
      <c r="B66" s="0"/>
      <c r="C66" s="0"/>
      <c r="D66" s="55"/>
      <c r="E66" s="50"/>
      <c r="F66" s="55"/>
      <c r="G66" s="53"/>
      <c r="H66" s="55"/>
      <c r="I66" s="56"/>
      <c r="J66" s="55"/>
      <c r="K66" s="53"/>
      <c r="L66" s="55"/>
      <c r="M66" s="53"/>
      <c r="N66" s="55"/>
      <c r="O66" s="53"/>
      <c r="P66" s="55"/>
      <c r="Q66" s="19"/>
      <c r="R66" s="7"/>
      <c r="T66" s="7"/>
      <c r="U66" s="1"/>
      <c r="V66" s="2"/>
      <c r="W66" s="55"/>
      <c r="X66" s="50"/>
      <c r="Y66" s="55"/>
      <c r="Z66" s="53"/>
      <c r="AA66" s="55"/>
      <c r="AB66" s="56"/>
      <c r="AC66" s="55"/>
      <c r="AD66" s="53"/>
      <c r="AE66" s="55"/>
      <c r="AF66" s="53"/>
      <c r="AG66" s="55"/>
      <c r="AH66" s="53"/>
      <c r="AI66" s="55"/>
      <c r="AJ66" s="19"/>
      <c r="AK66" s="7"/>
    </row>
    <row r="67" customFormat="false" ht="15" hidden="false" customHeight="false" outlineLevel="0" collapsed="false">
      <c r="A67" s="7"/>
      <c r="B67" s="2" t="s">
        <v>25</v>
      </c>
      <c r="C67" s="0"/>
      <c r="D67" s="13"/>
      <c r="E67" s="57"/>
      <c r="F67" s="58"/>
      <c r="G67" s="13"/>
      <c r="H67" s="58"/>
      <c r="I67" s="59"/>
      <c r="J67" s="58"/>
      <c r="K67" s="13"/>
      <c r="L67" s="58"/>
      <c r="M67" s="13"/>
      <c r="N67" s="58"/>
      <c r="O67" s="13"/>
      <c r="P67" s="58"/>
      <c r="Q67" s="0"/>
      <c r="R67" s="7"/>
      <c r="T67" s="7"/>
      <c r="U67" s="2" t="s">
        <v>25</v>
      </c>
      <c r="V67" s="2"/>
      <c r="W67" s="13"/>
      <c r="X67" s="57"/>
      <c r="Y67" s="58"/>
      <c r="Z67" s="13"/>
      <c r="AA67" s="58"/>
      <c r="AB67" s="59"/>
      <c r="AC67" s="58"/>
      <c r="AD67" s="13"/>
      <c r="AE67" s="58"/>
      <c r="AF67" s="13"/>
      <c r="AG67" s="58"/>
      <c r="AH67" s="13"/>
      <c r="AI67" s="58"/>
      <c r="AJ67" s="5"/>
      <c r="AK67" s="7"/>
    </row>
    <row r="68" customFormat="false" ht="15" hidden="false" customHeight="false" outlineLevel="0" collapsed="false">
      <c r="A68" s="7"/>
      <c r="B68" s="60" t="s">
        <v>26</v>
      </c>
      <c r="C68" s="0"/>
      <c r="E68" s="0"/>
      <c r="G68" s="0"/>
      <c r="I68" s="0"/>
      <c r="K68" s="0"/>
      <c r="M68" s="0"/>
      <c r="O68" s="0"/>
      <c r="Q68" s="0"/>
      <c r="R68" s="7"/>
      <c r="T68" s="7"/>
      <c r="U68" s="60" t="s">
        <v>26</v>
      </c>
      <c r="V68" s="2"/>
      <c r="X68" s="3"/>
      <c r="Z68" s="2"/>
      <c r="AB68" s="4"/>
      <c r="AD68" s="2"/>
      <c r="AF68" s="2"/>
      <c r="AH68" s="2"/>
      <c r="AJ68" s="5"/>
      <c r="AK68" s="7"/>
    </row>
    <row r="69" customFormat="false" ht="21" hidden="false" customHeight="false" outlineLevel="0" collapsed="false">
      <c r="A69" s="7"/>
      <c r="B69" s="61" t="s">
        <v>54</v>
      </c>
      <c r="C69" s="0"/>
      <c r="E69" s="0"/>
      <c r="G69" s="0"/>
      <c r="I69" s="0"/>
      <c r="K69" s="0"/>
      <c r="M69" s="0"/>
      <c r="O69" s="0"/>
      <c r="Q69" s="0"/>
      <c r="R69" s="7"/>
      <c r="T69" s="7"/>
      <c r="U69" s="61" t="s">
        <v>55</v>
      </c>
      <c r="V69" s="2"/>
      <c r="X69" s="3"/>
      <c r="Z69" s="2"/>
      <c r="AB69" s="4"/>
      <c r="AD69" s="2"/>
      <c r="AF69" s="2"/>
      <c r="AH69" s="2"/>
      <c r="AJ69" s="5"/>
      <c r="AK69" s="7"/>
    </row>
    <row r="70" customFormat="false" ht="15" hidden="false" customHeight="false" outlineLevel="0" collapsed="false">
      <c r="A70" s="7"/>
      <c r="B70" s="2" t="s">
        <v>28</v>
      </c>
      <c r="C70" s="0"/>
      <c r="D70" s="2" t="str">
        <f aca="false">B69</f>
        <v>PdROp</v>
      </c>
      <c r="E70" s="0"/>
      <c r="F70" s="2" t="s">
        <v>29</v>
      </c>
      <c r="G70" s="0"/>
      <c r="H70" s="62" t="s">
        <v>50</v>
      </c>
      <c r="I70" s="62"/>
      <c r="J70" s="62"/>
      <c r="K70" s="62"/>
      <c r="L70" s="62"/>
      <c r="M70" s="62"/>
      <c r="N70" s="62"/>
      <c r="O70" s="63"/>
      <c r="P70" s="64" t="s">
        <v>56</v>
      </c>
      <c r="Q70" s="0"/>
      <c r="R70" s="7"/>
      <c r="T70" s="7"/>
      <c r="U70" s="2" t="s">
        <v>28</v>
      </c>
      <c r="V70" s="2"/>
      <c r="W70" s="2" t="str">
        <f aca="false">U69</f>
        <v>Va</v>
      </c>
      <c r="X70" s="3"/>
      <c r="Y70" s="2" t="s">
        <v>29</v>
      </c>
      <c r="Z70" s="2"/>
      <c r="AA70" s="62" t="s">
        <v>50</v>
      </c>
      <c r="AB70" s="62"/>
      <c r="AC70" s="62"/>
      <c r="AD70" s="62"/>
      <c r="AE70" s="62"/>
      <c r="AF70" s="62"/>
      <c r="AG70" s="62"/>
      <c r="AH70" s="63"/>
      <c r="AI70" s="64" t="s">
        <v>57</v>
      </c>
      <c r="AJ70" s="5"/>
      <c r="AK70" s="7"/>
    </row>
    <row r="71" customFormat="false" ht="15" hidden="false" customHeight="false" outlineLevel="0" collapsed="false">
      <c r="A71" s="7"/>
      <c r="B71" s="2"/>
      <c r="C71" s="60"/>
      <c r="D71" s="3" t="s">
        <v>33</v>
      </c>
      <c r="E71" s="2"/>
      <c r="F71" s="2"/>
      <c r="G71" s="0"/>
      <c r="H71" s="2"/>
      <c r="I71" s="2"/>
      <c r="J71" s="2"/>
      <c r="K71" s="0"/>
      <c r="L71" s="2" t="str">
        <f aca="false">B69</f>
        <v>PdROp</v>
      </c>
      <c r="M71" s="2" t="s">
        <v>34</v>
      </c>
      <c r="N71" s="2"/>
      <c r="O71" s="2" t="str">
        <f aca="false">B69</f>
        <v>PdROp</v>
      </c>
      <c r="P71" s="2" t="s">
        <v>53</v>
      </c>
      <c r="Q71" s="3"/>
      <c r="R71" s="7"/>
      <c r="T71" s="7"/>
      <c r="U71" s="2"/>
      <c r="V71" s="60"/>
      <c r="W71" s="3" t="s">
        <v>33</v>
      </c>
      <c r="X71" s="2"/>
      <c r="Y71" s="2"/>
      <c r="Z71" s="2"/>
      <c r="AA71" s="2"/>
      <c r="AB71" s="2"/>
      <c r="AC71" s="2"/>
      <c r="AD71" s="2"/>
      <c r="AE71" s="2" t="str">
        <f aca="false">U69</f>
        <v>Va</v>
      </c>
      <c r="AF71" s="2" t="s">
        <v>34</v>
      </c>
      <c r="AG71" s="2"/>
      <c r="AH71" s="2" t="str">
        <f aca="false">U69</f>
        <v>Va</v>
      </c>
      <c r="AI71" s="2" t="s">
        <v>53</v>
      </c>
      <c r="AJ71" s="3"/>
      <c r="AK71" s="7"/>
    </row>
    <row r="72" customFormat="false" ht="15" hidden="false" customHeight="false" outlineLevel="0" collapsed="false">
      <c r="B72" s="66"/>
      <c r="C72" s="66"/>
      <c r="D72" s="66"/>
      <c r="E72" s="66"/>
      <c r="F72" s="66"/>
      <c r="G72" s="66"/>
      <c r="H72" s="66"/>
      <c r="I72" s="66"/>
      <c r="J72" s="66"/>
      <c r="K72" s="66"/>
      <c r="L72" s="66"/>
      <c r="M72" s="66"/>
      <c r="N72" s="66"/>
      <c r="O72" s="66"/>
      <c r="P72" s="94" t="str">
        <f aca="false">IF(N63&gt;=P63*0.3,"OK","NO")</f>
        <v>OK</v>
      </c>
      <c r="Q72" s="0"/>
      <c r="U72" s="66"/>
      <c r="V72" s="66"/>
      <c r="W72" s="66"/>
      <c r="X72" s="66"/>
      <c r="Y72" s="66"/>
      <c r="Z72" s="66"/>
      <c r="AA72" s="66"/>
      <c r="AB72" s="66"/>
      <c r="AC72" s="66"/>
      <c r="AD72" s="66"/>
      <c r="AE72" s="66"/>
      <c r="AF72" s="66"/>
      <c r="AG72" s="66"/>
      <c r="AH72" s="66"/>
      <c r="AI72" s="94" t="str">
        <f aca="false">IF(AG63&gt;=AI63*0.3,"OK","NO")</f>
        <v>OK</v>
      </c>
    </row>
    <row r="73" customFormat="false" ht="15" hidden="false" customHeight="false" outlineLevel="0" collapsed="false">
      <c r="A73" s="7"/>
      <c r="B73" s="3"/>
      <c r="C73" s="3"/>
      <c r="D73" s="3"/>
      <c r="E73" s="0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7"/>
      <c r="T73" s="7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7"/>
    </row>
    <row r="74" customFormat="false" ht="15" hidden="false" customHeight="false" outlineLevel="0" collapsed="false">
      <c r="A74" s="7"/>
      <c r="B74" s="8" t="s">
        <v>1</v>
      </c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0"/>
      <c r="R74" s="7"/>
      <c r="T74" s="7"/>
      <c r="U74" s="8" t="s">
        <v>1</v>
      </c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5"/>
      <c r="AK74" s="7"/>
    </row>
    <row r="75" customFormat="false" ht="15" hidden="false" customHeight="false" outlineLevel="0" collapsed="false">
      <c r="A75" s="7"/>
      <c r="B75" s="11" t="s">
        <v>2</v>
      </c>
      <c r="C75" s="12"/>
      <c r="D75" s="13"/>
      <c r="E75" s="14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0"/>
      <c r="R75" s="7"/>
      <c r="T75" s="7"/>
      <c r="U75" s="11" t="s">
        <v>2</v>
      </c>
      <c r="V75" s="12"/>
      <c r="W75" s="13"/>
      <c r="X75" s="14"/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15"/>
      <c r="AJ75" s="5"/>
      <c r="AK75" s="7"/>
    </row>
    <row r="76" customFormat="false" ht="15" hidden="false" customHeight="false" outlineLevel="0" collapsed="false">
      <c r="A76" s="7"/>
      <c r="B76" s="16"/>
      <c r="C76" s="17" t="s">
        <v>3</v>
      </c>
      <c r="D76" s="16" t="s">
        <v>4</v>
      </c>
      <c r="E76" s="8" t="s">
        <v>3</v>
      </c>
      <c r="F76" s="16" t="s">
        <v>5</v>
      </c>
      <c r="G76" s="17" t="s">
        <v>3</v>
      </c>
      <c r="H76" s="16" t="s">
        <v>6</v>
      </c>
      <c r="I76" s="18" t="s">
        <v>3</v>
      </c>
      <c r="J76" s="16" t="s">
        <v>7</v>
      </c>
      <c r="K76" s="17" t="s">
        <v>3</v>
      </c>
      <c r="L76" s="16" t="s">
        <v>8</v>
      </c>
      <c r="M76" s="17" t="s">
        <v>3</v>
      </c>
      <c r="N76" s="16" t="s">
        <v>9</v>
      </c>
      <c r="O76" s="17" t="s">
        <v>3</v>
      </c>
      <c r="P76" s="16" t="s">
        <v>10</v>
      </c>
      <c r="Q76" s="19" t="s">
        <v>11</v>
      </c>
      <c r="R76" s="7"/>
      <c r="T76" s="7"/>
      <c r="U76" s="16"/>
      <c r="V76" s="17" t="s">
        <v>3</v>
      </c>
      <c r="W76" s="16" t="s">
        <v>4</v>
      </c>
      <c r="X76" s="8" t="s">
        <v>3</v>
      </c>
      <c r="Y76" s="16" t="s">
        <v>5</v>
      </c>
      <c r="Z76" s="17" t="s">
        <v>3</v>
      </c>
      <c r="AA76" s="16" t="s">
        <v>6</v>
      </c>
      <c r="AB76" s="18" t="s">
        <v>3</v>
      </c>
      <c r="AC76" s="16" t="s">
        <v>7</v>
      </c>
      <c r="AD76" s="17" t="s">
        <v>3</v>
      </c>
      <c r="AE76" s="16" t="s">
        <v>8</v>
      </c>
      <c r="AF76" s="17" t="s">
        <v>3</v>
      </c>
      <c r="AG76" s="16" t="s">
        <v>9</v>
      </c>
      <c r="AH76" s="17" t="s">
        <v>3</v>
      </c>
      <c r="AI76" s="16" t="s">
        <v>10</v>
      </c>
      <c r="AJ76" s="19" t="s">
        <v>11</v>
      </c>
      <c r="AK76" s="7"/>
    </row>
    <row r="77" customFormat="false" ht="15" hidden="false" customHeight="false" outlineLevel="0" collapsed="false">
      <c r="A77" s="7"/>
      <c r="B77" s="20" t="s">
        <v>12</v>
      </c>
      <c r="C77" s="17"/>
      <c r="D77" s="21"/>
      <c r="E77" s="14"/>
      <c r="F77" s="22"/>
      <c r="G77" s="23"/>
      <c r="H77" s="22"/>
      <c r="I77" s="24"/>
      <c r="J77" s="22"/>
      <c r="K77" s="23"/>
      <c r="L77" s="22"/>
      <c r="M77" s="23"/>
      <c r="N77" s="22"/>
      <c r="O77" s="23"/>
      <c r="P77" s="22"/>
      <c r="Q77" s="19"/>
      <c r="R77" s="7"/>
      <c r="T77" s="7"/>
      <c r="U77" s="20" t="s">
        <v>12</v>
      </c>
      <c r="V77" s="17"/>
      <c r="W77" s="21"/>
      <c r="X77" s="14"/>
      <c r="Y77" s="22"/>
      <c r="Z77" s="23"/>
      <c r="AA77" s="22"/>
      <c r="AB77" s="24"/>
      <c r="AC77" s="22"/>
      <c r="AD77" s="23"/>
      <c r="AE77" s="22"/>
      <c r="AF77" s="23"/>
      <c r="AG77" s="22"/>
      <c r="AH77" s="23"/>
      <c r="AI77" s="22"/>
      <c r="AJ77" s="19"/>
      <c r="AK77" s="7"/>
    </row>
    <row r="78" customFormat="false" ht="15" hidden="false" customHeight="false" outlineLevel="0" collapsed="false">
      <c r="A78" s="7"/>
      <c r="B78" s="1" t="s">
        <v>13</v>
      </c>
      <c r="C78" s="2" t="s">
        <v>3</v>
      </c>
      <c r="D78" s="25" t="n">
        <f aca="false">SUM(D118,W78)</f>
        <v>7</v>
      </c>
      <c r="E78" s="95" t="s">
        <v>3</v>
      </c>
      <c r="F78" s="25" t="n">
        <f aca="false">SUM(F118,Y78)</f>
        <v>7</v>
      </c>
      <c r="G78" s="95" t="s">
        <v>3</v>
      </c>
      <c r="H78" s="25" t="n">
        <f aca="false">SUM(H118,AA78)</f>
        <v>14</v>
      </c>
      <c r="I78" s="95" t="s">
        <v>3</v>
      </c>
      <c r="J78" s="25" t="n">
        <f aca="false">SUM(J118,AC78)</f>
        <v>28</v>
      </c>
      <c r="K78" s="95" t="s">
        <v>3</v>
      </c>
      <c r="L78" s="25" t="n">
        <f aca="false">SUM(L118,AE78)</f>
        <v>23</v>
      </c>
      <c r="M78" s="95" t="s">
        <v>3</v>
      </c>
      <c r="N78" s="25" t="n">
        <f aca="false">SUM(N118,AG78)</f>
        <v>63</v>
      </c>
      <c r="O78" s="8" t="s">
        <v>3</v>
      </c>
      <c r="P78" s="31" t="n">
        <f aca="false">SUM(D78:N78)</f>
        <v>142</v>
      </c>
      <c r="Q78" s="19" t="s">
        <v>11</v>
      </c>
      <c r="R78" s="7"/>
      <c r="T78" s="7"/>
      <c r="U78" s="1" t="s">
        <v>13</v>
      </c>
      <c r="V78" s="2" t="s">
        <v>3</v>
      </c>
      <c r="W78" s="25" t="n">
        <f aca="false">SUM(W6,D31,W31,D55,W55)</f>
        <v>5</v>
      </c>
      <c r="X78" s="8" t="s">
        <v>3</v>
      </c>
      <c r="Y78" s="25" t="n">
        <f aca="false">SUM(Y6,F31,Y31,F55,Y55)</f>
        <v>4</v>
      </c>
      <c r="Z78" s="8" t="s">
        <v>3</v>
      </c>
      <c r="AA78" s="25" t="n">
        <f aca="false">SUM(AA6,H31,AA31,H55,AA55)</f>
        <v>0</v>
      </c>
      <c r="AB78" s="8" t="s">
        <v>3</v>
      </c>
      <c r="AC78" s="25" t="n">
        <f aca="false">SUM(AC6,J31,AC31,J55,AC55)</f>
        <v>26</v>
      </c>
      <c r="AD78" s="8" t="s">
        <v>3</v>
      </c>
      <c r="AE78" s="25" t="n">
        <f aca="false">SUM(AE6,L31,AE31,L55,AE55)</f>
        <v>21</v>
      </c>
      <c r="AF78" s="8" t="s">
        <v>3</v>
      </c>
      <c r="AG78" s="25" t="n">
        <f aca="false">SUM(AG6,N31,AG31,N55,AG55)</f>
        <v>49</v>
      </c>
      <c r="AH78" s="8" t="s">
        <v>3</v>
      </c>
      <c r="AI78" s="25" t="n">
        <f aca="false">SUM(AI6,P31,AI31,P55,AI55)</f>
        <v>105</v>
      </c>
      <c r="AJ78" s="19" t="s">
        <v>11</v>
      </c>
      <c r="AK78" s="7"/>
    </row>
    <row r="79" customFormat="false" ht="15" hidden="false" customHeight="false" outlineLevel="0" collapsed="false">
      <c r="A79" s="7"/>
      <c r="B79" s="1" t="s">
        <v>15</v>
      </c>
      <c r="C79" s="2" t="s">
        <v>3</v>
      </c>
      <c r="D79" s="25" t="n">
        <f aca="false">SUM(D119,W79)</f>
        <v>7</v>
      </c>
      <c r="E79" s="95" t="s">
        <v>3</v>
      </c>
      <c r="F79" s="25" t="n">
        <f aca="false">SUM(F119,Y79)</f>
        <v>12</v>
      </c>
      <c r="G79" s="95" t="s">
        <v>3</v>
      </c>
      <c r="H79" s="25" t="n">
        <f aca="false">SUM(H119,AA79)</f>
        <v>17</v>
      </c>
      <c r="I79" s="95" t="s">
        <v>3</v>
      </c>
      <c r="J79" s="25" t="n">
        <f aca="false">SUM(J119,AC79)</f>
        <v>41</v>
      </c>
      <c r="K79" s="95" t="s">
        <v>3</v>
      </c>
      <c r="L79" s="25" t="n">
        <f aca="false">SUM(L119,AE79)</f>
        <v>24</v>
      </c>
      <c r="M79" s="95" t="s">
        <v>3</v>
      </c>
      <c r="N79" s="25" t="n">
        <f aca="false">SUM(N119,AG79)</f>
        <v>41</v>
      </c>
      <c r="O79" s="8" t="s">
        <v>3</v>
      </c>
      <c r="P79" s="31" t="n">
        <f aca="false">SUM(D79:N79)</f>
        <v>142</v>
      </c>
      <c r="Q79" s="19" t="s">
        <v>11</v>
      </c>
      <c r="R79" s="7"/>
      <c r="T79" s="7"/>
      <c r="U79" s="1" t="s">
        <v>15</v>
      </c>
      <c r="V79" s="2" t="s">
        <v>3</v>
      </c>
      <c r="W79" s="25" t="n">
        <f aca="false">SUM(W7,D32,W32,D56,W56)</f>
        <v>5</v>
      </c>
      <c r="X79" s="8" t="s">
        <v>3</v>
      </c>
      <c r="Y79" s="25" t="n">
        <f aca="false">SUM(Y7,F32,Y32,F56,Y56)</f>
        <v>0</v>
      </c>
      <c r="Z79" s="8" t="s">
        <v>3</v>
      </c>
      <c r="AA79" s="25" t="n">
        <f aca="false">SUM(AA7,H32,AA32,H56,AA56)</f>
        <v>0</v>
      </c>
      <c r="AB79" s="8" t="s">
        <v>3</v>
      </c>
      <c r="AC79" s="25" t="n">
        <f aca="false">SUM(AC7,J32,AC32,J56,AC56)</f>
        <v>39</v>
      </c>
      <c r="AD79" s="8" t="s">
        <v>3</v>
      </c>
      <c r="AE79" s="25" t="n">
        <f aca="false">SUM(AE7,L32,AE32,L56,AE56)</f>
        <v>22</v>
      </c>
      <c r="AF79" s="8" t="s">
        <v>3</v>
      </c>
      <c r="AG79" s="25" t="n">
        <f aca="false">SUM(AG7,N32,AG32,N56,AG56)</f>
        <v>39</v>
      </c>
      <c r="AH79" s="8" t="s">
        <v>3</v>
      </c>
      <c r="AI79" s="25" t="n">
        <f aca="false">SUM(AI7,P32,AI32,P56,AI56)</f>
        <v>105</v>
      </c>
      <c r="AJ79" s="19" t="s">
        <v>11</v>
      </c>
      <c r="AK79" s="7"/>
    </row>
    <row r="80" customFormat="false" ht="15" hidden="false" customHeight="false" outlineLevel="0" collapsed="false">
      <c r="A80" s="7"/>
      <c r="B80" s="1" t="s">
        <v>16</v>
      </c>
      <c r="C80" s="2" t="s">
        <v>3</v>
      </c>
      <c r="D80" s="25" t="n">
        <f aca="false">SUM(D120,W80)</f>
        <v>12</v>
      </c>
      <c r="E80" s="95" t="s">
        <v>3</v>
      </c>
      <c r="F80" s="25" t="n">
        <f aca="false">SUM(F120,Y80)</f>
        <v>13</v>
      </c>
      <c r="G80" s="95" t="s">
        <v>3</v>
      </c>
      <c r="H80" s="25" t="n">
        <f aca="false">SUM(H120,AA80)</f>
        <v>14</v>
      </c>
      <c r="I80" s="95" t="s">
        <v>3</v>
      </c>
      <c r="J80" s="25" t="n">
        <f aca="false">SUM(J120,AC80)</f>
        <v>20</v>
      </c>
      <c r="K80" s="95" t="s">
        <v>3</v>
      </c>
      <c r="L80" s="25" t="n">
        <f aca="false">SUM(L120,AE80)</f>
        <v>27</v>
      </c>
      <c r="M80" s="95" t="s">
        <v>3</v>
      </c>
      <c r="N80" s="25" t="n">
        <f aca="false">SUM(N120,AG80)</f>
        <v>56</v>
      </c>
      <c r="O80" s="8" t="s">
        <v>3</v>
      </c>
      <c r="P80" s="31" t="n">
        <f aca="false">SUM(D80:N80)</f>
        <v>142</v>
      </c>
      <c r="Q80" s="19" t="s">
        <v>11</v>
      </c>
      <c r="R80" s="7"/>
      <c r="T80" s="7"/>
      <c r="U80" s="1" t="s">
        <v>16</v>
      </c>
      <c r="V80" s="2" t="s">
        <v>3</v>
      </c>
      <c r="W80" s="25" t="n">
        <f aca="false">SUM(W8,D33,W33,D57,W57)</f>
        <v>10</v>
      </c>
      <c r="X80" s="8" t="s">
        <v>3</v>
      </c>
      <c r="Y80" s="25" t="n">
        <f aca="false">SUM(Y8,F33,Y33,F57,Y57)</f>
        <v>10</v>
      </c>
      <c r="Z80" s="8" t="s">
        <v>3</v>
      </c>
      <c r="AA80" s="25" t="n">
        <f aca="false">SUM(AA8,H33,AA33,H57,AA57)</f>
        <v>0</v>
      </c>
      <c r="AB80" s="8" t="s">
        <v>3</v>
      </c>
      <c r="AC80" s="25" t="n">
        <f aca="false">SUM(AC8,J33,AC33,J57,AC57)</f>
        <v>18</v>
      </c>
      <c r="AD80" s="8" t="s">
        <v>3</v>
      </c>
      <c r="AE80" s="25" t="n">
        <f aca="false">SUM(AE8,L33,AE33,L57,AE57)</f>
        <v>25</v>
      </c>
      <c r="AF80" s="8" t="s">
        <v>3</v>
      </c>
      <c r="AG80" s="25" t="n">
        <f aca="false">SUM(AG8,N33,AG33,N57,AG57)</f>
        <v>42</v>
      </c>
      <c r="AH80" s="8" t="s">
        <v>3</v>
      </c>
      <c r="AI80" s="25" t="n">
        <f aca="false">SUM(AI8,P33,AI33,P57,AI57)</f>
        <v>105</v>
      </c>
      <c r="AJ80" s="19" t="s">
        <v>11</v>
      </c>
      <c r="AK80" s="7"/>
    </row>
    <row r="81" customFormat="false" ht="15" hidden="false" customHeight="false" outlineLevel="0" collapsed="false">
      <c r="A81" s="7"/>
      <c r="B81" s="1" t="s">
        <v>17</v>
      </c>
      <c r="C81" s="2" t="s">
        <v>3</v>
      </c>
      <c r="D81" s="25" t="n">
        <f aca="false">SUM(D121,W81)</f>
        <v>16</v>
      </c>
      <c r="E81" s="95" t="s">
        <v>3</v>
      </c>
      <c r="F81" s="25" t="n">
        <f aca="false">SUM(F121,Y81)</f>
        <v>9</v>
      </c>
      <c r="G81" s="95" t="s">
        <v>3</v>
      </c>
      <c r="H81" s="25" t="n">
        <f aca="false">SUM(H121,AA81)</f>
        <v>12</v>
      </c>
      <c r="I81" s="95" t="s">
        <v>3</v>
      </c>
      <c r="J81" s="25" t="n">
        <f aca="false">SUM(J121,AC81)</f>
        <v>40</v>
      </c>
      <c r="K81" s="95" t="s">
        <v>3</v>
      </c>
      <c r="L81" s="25" t="n">
        <f aca="false">SUM(L121,AE81)</f>
        <v>30</v>
      </c>
      <c r="M81" s="95" t="s">
        <v>3</v>
      </c>
      <c r="N81" s="25" t="n">
        <f aca="false">SUM(N121,AG81)</f>
        <v>35</v>
      </c>
      <c r="O81" s="8" t="s">
        <v>3</v>
      </c>
      <c r="P81" s="31" t="n">
        <f aca="false">SUM(D81:N81)</f>
        <v>142</v>
      </c>
      <c r="Q81" s="19" t="s">
        <v>11</v>
      </c>
      <c r="R81" s="7"/>
      <c r="T81" s="7"/>
      <c r="U81" s="1" t="s">
        <v>17</v>
      </c>
      <c r="V81" s="2" t="s">
        <v>3</v>
      </c>
      <c r="W81" s="25" t="n">
        <f aca="false">SUM(W9,D34,W34,D58,W58)</f>
        <v>0</v>
      </c>
      <c r="X81" s="8" t="s">
        <v>3</v>
      </c>
      <c r="Y81" s="25" t="n">
        <f aca="false">SUM(Y9,F34,Y34,F58,Y58)</f>
        <v>6</v>
      </c>
      <c r="Z81" s="8" t="s">
        <v>3</v>
      </c>
      <c r="AA81" s="25" t="n">
        <f aca="false">SUM(AA9,H34,AA34,H58,AA58)</f>
        <v>0</v>
      </c>
      <c r="AB81" s="8" t="s">
        <v>3</v>
      </c>
      <c r="AC81" s="25" t="n">
        <f aca="false">SUM(AC9,J34,AC34,J58,AC58)</f>
        <v>38</v>
      </c>
      <c r="AD81" s="8" t="s">
        <v>3</v>
      </c>
      <c r="AE81" s="25" t="n">
        <f aca="false">SUM(AE9,L34,AE34,L58,AE58)</f>
        <v>28</v>
      </c>
      <c r="AF81" s="8" t="s">
        <v>3</v>
      </c>
      <c r="AG81" s="25" t="n">
        <f aca="false">SUM(AG9,N34,AG34,N58,AG58)</f>
        <v>33</v>
      </c>
      <c r="AH81" s="8" t="s">
        <v>3</v>
      </c>
      <c r="AI81" s="25" t="n">
        <f aca="false">SUM(AI9,P34,AI34,P58,AI58)</f>
        <v>105</v>
      </c>
      <c r="AJ81" s="19" t="s">
        <v>11</v>
      </c>
      <c r="AK81" s="7"/>
    </row>
    <row r="82" customFormat="false" ht="15" hidden="false" customHeight="false" outlineLevel="0" collapsed="false">
      <c r="A82" s="7"/>
      <c r="B82" s="1" t="s">
        <v>18</v>
      </c>
      <c r="C82" s="2" t="s">
        <v>3</v>
      </c>
      <c r="D82" s="25" t="n">
        <f aca="false">SUM(D122,W82)</f>
        <v>15</v>
      </c>
      <c r="E82" s="95" t="s">
        <v>3</v>
      </c>
      <c r="F82" s="25" t="n">
        <f aca="false">SUM(F122,Y82)</f>
        <v>12</v>
      </c>
      <c r="G82" s="95" t="s">
        <v>3</v>
      </c>
      <c r="H82" s="25" t="n">
        <f aca="false">SUM(H122,AA82)</f>
        <v>19</v>
      </c>
      <c r="I82" s="95" t="s">
        <v>3</v>
      </c>
      <c r="J82" s="25" t="n">
        <f aca="false">SUM(J122,AC82)</f>
        <v>47</v>
      </c>
      <c r="K82" s="95" t="s">
        <v>3</v>
      </c>
      <c r="L82" s="25" t="n">
        <f aca="false">SUM(L122,AE82)</f>
        <v>18</v>
      </c>
      <c r="M82" s="95" t="s">
        <v>3</v>
      </c>
      <c r="N82" s="25" t="n">
        <f aca="false">SUM(N122,AG82)</f>
        <v>31</v>
      </c>
      <c r="O82" s="8" t="s">
        <v>3</v>
      </c>
      <c r="P82" s="31" t="n">
        <f aca="false">SUM(D82:N82)</f>
        <v>142</v>
      </c>
      <c r="Q82" s="19" t="s">
        <v>11</v>
      </c>
      <c r="R82" s="7"/>
      <c r="T82" s="7"/>
      <c r="U82" s="1" t="s">
        <v>18</v>
      </c>
      <c r="V82" s="2" t="s">
        <v>3</v>
      </c>
      <c r="W82" s="25" t="n">
        <f aca="false">SUM(W10,D35,W35,D59,W59)</f>
        <v>13</v>
      </c>
      <c r="X82" s="8" t="s">
        <v>3</v>
      </c>
      <c r="Y82" s="25" t="n">
        <f aca="false">SUM(Y10,F35,Y35,F59,Y59)</f>
        <v>9</v>
      </c>
      <c r="Z82" s="8" t="s">
        <v>3</v>
      </c>
      <c r="AA82" s="25" t="n">
        <f aca="false">SUM(AA10,H35,AA35,H59,AA59)</f>
        <v>5</v>
      </c>
      <c r="AB82" s="8" t="s">
        <v>3</v>
      </c>
      <c r="AC82" s="25" t="n">
        <f aca="false">SUM(AC10,J35,AC35,J59,AC59)</f>
        <v>45</v>
      </c>
      <c r="AD82" s="8" t="s">
        <v>3</v>
      </c>
      <c r="AE82" s="25" t="n">
        <f aca="false">SUM(AE10,L35,AE35,L59,AE59)</f>
        <v>16</v>
      </c>
      <c r="AF82" s="8" t="s">
        <v>3</v>
      </c>
      <c r="AG82" s="25" t="n">
        <f aca="false">SUM(AG10,N35,AG35,N59,AG59)</f>
        <v>17</v>
      </c>
      <c r="AH82" s="8" t="s">
        <v>3</v>
      </c>
      <c r="AI82" s="25" t="n">
        <f aca="false">SUM(AI10,P35,AI35,P59,AI59)</f>
        <v>105</v>
      </c>
      <c r="AJ82" s="19" t="s">
        <v>11</v>
      </c>
      <c r="AK82" s="7"/>
    </row>
    <row r="83" customFormat="false" ht="15" hidden="false" customHeight="false" outlineLevel="0" collapsed="false">
      <c r="A83" s="7"/>
      <c r="B83" s="1" t="s">
        <v>19</v>
      </c>
      <c r="C83" s="2" t="s">
        <v>3</v>
      </c>
      <c r="D83" s="25" t="n">
        <f aca="false">SUM(D123,W83)</f>
        <v>9</v>
      </c>
      <c r="E83" s="95" t="s">
        <v>3</v>
      </c>
      <c r="F83" s="25" t="n">
        <f aca="false">SUM(F123,Y83)</f>
        <v>12</v>
      </c>
      <c r="G83" s="95" t="s">
        <v>3</v>
      </c>
      <c r="H83" s="25" t="n">
        <f aca="false">SUM(H123,AA83)</f>
        <v>24</v>
      </c>
      <c r="I83" s="95" t="s">
        <v>3</v>
      </c>
      <c r="J83" s="25" t="n">
        <f aca="false">SUM(J123,AC83)</f>
        <v>31</v>
      </c>
      <c r="K83" s="95" t="s">
        <v>3</v>
      </c>
      <c r="L83" s="25" t="n">
        <f aca="false">SUM(L123,AE83)</f>
        <v>29</v>
      </c>
      <c r="M83" s="95" t="s">
        <v>3</v>
      </c>
      <c r="N83" s="25" t="n">
        <f aca="false">SUM(N123,AG83)</f>
        <v>37</v>
      </c>
      <c r="O83" s="8" t="s">
        <v>3</v>
      </c>
      <c r="P83" s="31" t="n">
        <f aca="false">SUM(D83:N83)</f>
        <v>142</v>
      </c>
      <c r="Q83" s="19" t="s">
        <v>11</v>
      </c>
      <c r="R83" s="7"/>
      <c r="T83" s="7"/>
      <c r="U83" s="1" t="s">
        <v>19</v>
      </c>
      <c r="V83" s="2" t="s">
        <v>3</v>
      </c>
      <c r="W83" s="25" t="n">
        <f aca="false">SUM(W11,D36,W36,D60,W60)</f>
        <v>0</v>
      </c>
      <c r="X83" s="8" t="s">
        <v>3</v>
      </c>
      <c r="Y83" s="25" t="n">
        <f aca="false">SUM(Y11,F36,Y36,F60,Y60)</f>
        <v>9</v>
      </c>
      <c r="Z83" s="8" t="s">
        <v>3</v>
      </c>
      <c r="AA83" s="25" t="n">
        <f aca="false">SUM(AA11,H36,AA36,H60,AA60)</f>
        <v>5</v>
      </c>
      <c r="AB83" s="8" t="s">
        <v>3</v>
      </c>
      <c r="AC83" s="25" t="n">
        <f aca="false">SUM(AC11,J36,AC36,J60,AC60)</f>
        <v>29</v>
      </c>
      <c r="AD83" s="8" t="s">
        <v>3</v>
      </c>
      <c r="AE83" s="25" t="n">
        <f aca="false">SUM(AE11,L36,AE36,L60,AE60)</f>
        <v>27</v>
      </c>
      <c r="AF83" s="8" t="s">
        <v>3</v>
      </c>
      <c r="AG83" s="25" t="n">
        <f aca="false">SUM(AG11,N36,AG36,N60,AG60)</f>
        <v>35</v>
      </c>
      <c r="AH83" s="8" t="s">
        <v>3</v>
      </c>
      <c r="AI83" s="25" t="n">
        <f aca="false">SUM(AI11,P36,AI36,P60,AI60)</f>
        <v>105</v>
      </c>
      <c r="AJ83" s="19" t="s">
        <v>11</v>
      </c>
      <c r="AK83" s="7"/>
    </row>
    <row r="84" customFormat="false" ht="15" hidden="false" customHeight="false" outlineLevel="0" collapsed="false">
      <c r="A84" s="7"/>
      <c r="B84" s="1" t="s">
        <v>20</v>
      </c>
      <c r="C84" s="2" t="s">
        <v>3</v>
      </c>
      <c r="D84" s="25" t="n">
        <f aca="false">SUM(D124,W84)</f>
        <v>12</v>
      </c>
      <c r="E84" s="95" t="s">
        <v>3</v>
      </c>
      <c r="F84" s="25" t="n">
        <f aca="false">SUM(F124,Y84)</f>
        <v>13</v>
      </c>
      <c r="G84" s="95" t="s">
        <v>3</v>
      </c>
      <c r="H84" s="25" t="n">
        <f aca="false">SUM(H124,AA84)</f>
        <v>16</v>
      </c>
      <c r="I84" s="95" t="s">
        <v>3</v>
      </c>
      <c r="J84" s="25" t="n">
        <f aca="false">SUM(J124,AC84)</f>
        <v>18</v>
      </c>
      <c r="K84" s="95" t="s">
        <v>3</v>
      </c>
      <c r="L84" s="25" t="n">
        <f aca="false">SUM(L124,AE84)</f>
        <v>34</v>
      </c>
      <c r="M84" s="95" t="s">
        <v>3</v>
      </c>
      <c r="N84" s="25" t="n">
        <f aca="false">SUM(N124,AG84)</f>
        <v>49</v>
      </c>
      <c r="O84" s="8" t="s">
        <v>3</v>
      </c>
      <c r="P84" s="31" t="n">
        <f aca="false">SUM(D84:N84)</f>
        <v>142</v>
      </c>
      <c r="Q84" s="19" t="s">
        <v>11</v>
      </c>
      <c r="R84" s="7"/>
      <c r="T84" s="7"/>
      <c r="U84" s="1" t="s">
        <v>20</v>
      </c>
      <c r="V84" s="2" t="s">
        <v>3</v>
      </c>
      <c r="W84" s="25" t="n">
        <f aca="false">SUM(W12,D37,W37,D61,W61)</f>
        <v>10</v>
      </c>
      <c r="X84" s="8" t="s">
        <v>3</v>
      </c>
      <c r="Y84" s="25" t="n">
        <f aca="false">SUM(Y12,F37,Y37,F61,Y61)</f>
        <v>0</v>
      </c>
      <c r="Z84" s="8" t="s">
        <v>3</v>
      </c>
      <c r="AA84" s="25" t="n">
        <f aca="false">SUM(AA12,H37,AA37,H61,AA61)</f>
        <v>0</v>
      </c>
      <c r="AB84" s="8" t="s">
        <v>3</v>
      </c>
      <c r="AC84" s="25" t="n">
        <f aca="false">SUM(AC12,J37,AC37,J61,AC61)</f>
        <v>16</v>
      </c>
      <c r="AD84" s="8" t="s">
        <v>3</v>
      </c>
      <c r="AE84" s="25" t="n">
        <f aca="false">SUM(AE12,L37,AE37,L61,AE61)</f>
        <v>32</v>
      </c>
      <c r="AF84" s="8" t="s">
        <v>3</v>
      </c>
      <c r="AG84" s="25" t="n">
        <f aca="false">SUM(AG12,N37,AG37,N61,AG61)</f>
        <v>47</v>
      </c>
      <c r="AH84" s="8" t="s">
        <v>3</v>
      </c>
      <c r="AI84" s="25" t="n">
        <f aca="false">SUM(AI12,P37,AI37,P61,AI61)</f>
        <v>105</v>
      </c>
      <c r="AJ84" s="19" t="s">
        <v>11</v>
      </c>
      <c r="AK84" s="7"/>
    </row>
    <row r="85" customFormat="false" ht="15" hidden="false" customHeight="false" outlineLevel="0" collapsed="false">
      <c r="A85" s="7"/>
      <c r="B85" s="43" t="s">
        <v>12</v>
      </c>
      <c r="C85" s="0"/>
      <c r="D85" s="44"/>
      <c r="E85" s="45"/>
      <c r="F85" s="46"/>
      <c r="G85" s="21"/>
      <c r="H85" s="46"/>
      <c r="I85" s="47"/>
      <c r="J85" s="46"/>
      <c r="K85" s="21"/>
      <c r="L85" s="46"/>
      <c r="M85" s="21"/>
      <c r="N85" s="46"/>
      <c r="O85" s="13"/>
      <c r="P85" s="48"/>
      <c r="Q85" s="19"/>
      <c r="R85" s="7"/>
      <c r="T85" s="7"/>
      <c r="U85" s="43" t="s">
        <v>12</v>
      </c>
      <c r="V85" s="2"/>
      <c r="W85" s="44"/>
      <c r="X85" s="45"/>
      <c r="Y85" s="46"/>
      <c r="Z85" s="21"/>
      <c r="AA85" s="46"/>
      <c r="AB85" s="47"/>
      <c r="AC85" s="46"/>
      <c r="AD85" s="21"/>
      <c r="AE85" s="46"/>
      <c r="AF85" s="21"/>
      <c r="AG85" s="46"/>
      <c r="AH85" s="13"/>
      <c r="AI85" s="48"/>
      <c r="AJ85" s="19"/>
      <c r="AK85" s="7"/>
    </row>
    <row r="86" customFormat="false" ht="15" hidden="false" customHeight="false" outlineLevel="0" collapsed="false">
      <c r="A86" s="7"/>
      <c r="B86" s="1" t="s">
        <v>21</v>
      </c>
      <c r="C86" s="2" t="s">
        <v>3</v>
      </c>
      <c r="D86" s="31" t="n">
        <f aca="false">SUM(D78:D84)</f>
        <v>78</v>
      </c>
      <c r="E86" s="3" t="s">
        <v>3</v>
      </c>
      <c r="F86" s="31" t="n">
        <f aca="false">SUM(F78:F84)</f>
        <v>78</v>
      </c>
      <c r="G86" s="2" t="s">
        <v>3</v>
      </c>
      <c r="H86" s="31" t="n">
        <f aca="false">SUM(H78:H84)</f>
        <v>116</v>
      </c>
      <c r="I86" s="4" t="s">
        <v>3</v>
      </c>
      <c r="J86" s="31" t="n">
        <f aca="false">SUM(J78:J84)</f>
        <v>225</v>
      </c>
      <c r="K86" s="2" t="s">
        <v>3</v>
      </c>
      <c r="L86" s="31" t="n">
        <f aca="false">SUM(L78:L84)</f>
        <v>185</v>
      </c>
      <c r="M86" s="2" t="s">
        <v>3</v>
      </c>
      <c r="N86" s="31" t="n">
        <f aca="false">SUM(N78:N84)</f>
        <v>312</v>
      </c>
      <c r="O86" s="2" t="s">
        <v>3</v>
      </c>
      <c r="P86" s="31" t="n">
        <f aca="false">SUM(P78:P84)</f>
        <v>994</v>
      </c>
      <c r="Q86" s="19" t="s">
        <v>11</v>
      </c>
      <c r="R86" s="7"/>
      <c r="T86" s="7"/>
      <c r="U86" s="1" t="s">
        <v>21</v>
      </c>
      <c r="V86" s="2" t="s">
        <v>3</v>
      </c>
      <c r="W86" s="31" t="n">
        <f aca="false">SUM(W78:W84)</f>
        <v>43</v>
      </c>
      <c r="X86" s="3" t="s">
        <v>3</v>
      </c>
      <c r="Y86" s="31" t="n">
        <f aca="false">SUM(Y78:Y84)</f>
        <v>38</v>
      </c>
      <c r="Z86" s="2" t="s">
        <v>3</v>
      </c>
      <c r="AA86" s="31" t="n">
        <f aca="false">SUM(AA78:AA84)</f>
        <v>10</v>
      </c>
      <c r="AB86" s="4" t="s">
        <v>3</v>
      </c>
      <c r="AC86" s="31" t="n">
        <f aca="false">SUM(AC78:AC84)</f>
        <v>211</v>
      </c>
      <c r="AD86" s="2" t="s">
        <v>3</v>
      </c>
      <c r="AE86" s="31" t="n">
        <f aca="false">SUM(AE78:AE84)</f>
        <v>171</v>
      </c>
      <c r="AF86" s="2" t="s">
        <v>3</v>
      </c>
      <c r="AG86" s="31" t="n">
        <f aca="false">SUM(AG78:AG84)</f>
        <v>262</v>
      </c>
      <c r="AH86" s="2" t="s">
        <v>3</v>
      </c>
      <c r="AI86" s="31" t="n">
        <f aca="false">SUM(AI78:AI84)</f>
        <v>735</v>
      </c>
      <c r="AJ86" s="19" t="s">
        <v>11</v>
      </c>
      <c r="AK86" s="7"/>
    </row>
    <row r="87" customFormat="false" ht="15" hidden="false" customHeight="false" outlineLevel="0" collapsed="false">
      <c r="A87" s="7"/>
      <c r="B87" s="0"/>
      <c r="C87" s="0"/>
      <c r="D87" s="31"/>
      <c r="E87" s="0"/>
      <c r="F87" s="31"/>
      <c r="G87" s="0"/>
      <c r="H87" s="31"/>
      <c r="I87" s="0"/>
      <c r="J87" s="31"/>
      <c r="K87" s="0"/>
      <c r="L87" s="31"/>
      <c r="M87" s="0"/>
      <c r="N87" s="31"/>
      <c r="O87" s="0"/>
      <c r="P87" s="31"/>
      <c r="Q87" s="19"/>
      <c r="R87" s="7"/>
      <c r="T87" s="7"/>
      <c r="U87" s="1"/>
      <c r="V87" s="2"/>
      <c r="W87" s="31"/>
      <c r="X87" s="3"/>
      <c r="Y87" s="31"/>
      <c r="Z87" s="2"/>
      <c r="AA87" s="31"/>
      <c r="AB87" s="4"/>
      <c r="AC87" s="31"/>
      <c r="AD87" s="2"/>
      <c r="AE87" s="31"/>
      <c r="AF87" s="2"/>
      <c r="AG87" s="31"/>
      <c r="AH87" s="2"/>
      <c r="AI87" s="31"/>
      <c r="AJ87" s="19"/>
      <c r="AK87" s="7"/>
    </row>
    <row r="88" customFormat="false" ht="15" hidden="false" customHeight="false" outlineLevel="0" collapsed="false">
      <c r="A88" s="7"/>
      <c r="B88" s="0"/>
      <c r="C88" s="0"/>
      <c r="D88" s="49"/>
      <c r="E88" s="50"/>
      <c r="F88" s="49"/>
      <c r="G88" s="51"/>
      <c r="H88" s="49"/>
      <c r="I88" s="0"/>
      <c r="J88" s="49"/>
      <c r="K88" s="51"/>
      <c r="L88" s="52"/>
      <c r="M88" s="51"/>
      <c r="N88" s="49"/>
      <c r="O88" s="53"/>
      <c r="P88" s="54"/>
      <c r="Q88" s="19"/>
      <c r="R88" s="7"/>
      <c r="T88" s="7"/>
      <c r="U88" s="1"/>
      <c r="V88" s="2"/>
      <c r="W88" s="49"/>
      <c r="X88" s="50"/>
      <c r="Y88" s="49"/>
      <c r="Z88" s="51"/>
      <c r="AA88" s="49"/>
      <c r="AB88" s="4"/>
      <c r="AC88" s="49"/>
      <c r="AD88" s="51"/>
      <c r="AE88" s="52"/>
      <c r="AF88" s="51"/>
      <c r="AG88" s="49"/>
      <c r="AH88" s="53"/>
      <c r="AI88" s="54"/>
      <c r="AJ88" s="19"/>
      <c r="AK88" s="7"/>
    </row>
    <row r="89" customFormat="false" ht="15" hidden="false" customHeight="false" outlineLevel="0" collapsed="false">
      <c r="A89" s="7"/>
      <c r="B89" s="0"/>
      <c r="C89" s="0"/>
      <c r="D89" s="55"/>
      <c r="E89" s="50"/>
      <c r="F89" s="55"/>
      <c r="G89" s="53"/>
      <c r="H89" s="55"/>
      <c r="I89" s="56"/>
      <c r="J89" s="55"/>
      <c r="K89" s="53"/>
      <c r="L89" s="55"/>
      <c r="M89" s="53"/>
      <c r="N89" s="55"/>
      <c r="O89" s="53"/>
      <c r="P89" s="55"/>
      <c r="Q89" s="19"/>
      <c r="R89" s="7"/>
      <c r="T89" s="7"/>
      <c r="U89" s="1"/>
      <c r="V89" s="2"/>
      <c r="W89" s="55"/>
      <c r="X89" s="50"/>
      <c r="Y89" s="55"/>
      <c r="Z89" s="53"/>
      <c r="AA89" s="55"/>
      <c r="AB89" s="56"/>
      <c r="AC89" s="55"/>
      <c r="AD89" s="53"/>
      <c r="AE89" s="55"/>
      <c r="AF89" s="53"/>
      <c r="AG89" s="55"/>
      <c r="AH89" s="53"/>
      <c r="AI89" s="55"/>
      <c r="AJ89" s="19"/>
      <c r="AK89" s="7"/>
    </row>
    <row r="90" customFormat="false" ht="15" hidden="false" customHeight="false" outlineLevel="0" collapsed="false">
      <c r="A90" s="7"/>
      <c r="B90" s="2" t="s">
        <v>25</v>
      </c>
      <c r="C90" s="0"/>
      <c r="D90" s="13"/>
      <c r="E90" s="57"/>
      <c r="F90" s="58"/>
      <c r="G90" s="13"/>
      <c r="H90" s="58"/>
      <c r="I90" s="59"/>
      <c r="J90" s="58"/>
      <c r="K90" s="13"/>
      <c r="L90" s="58"/>
      <c r="M90" s="13"/>
      <c r="N90" s="58"/>
      <c r="O90" s="13"/>
      <c r="P90" s="58"/>
      <c r="Q90" s="0"/>
      <c r="R90" s="7"/>
      <c r="T90" s="7"/>
      <c r="U90" s="2" t="s">
        <v>25</v>
      </c>
      <c r="V90" s="2"/>
      <c r="W90" s="13"/>
      <c r="X90" s="57"/>
      <c r="Y90" s="58"/>
      <c r="Z90" s="13"/>
      <c r="AA90" s="58"/>
      <c r="AB90" s="59"/>
      <c r="AC90" s="58"/>
      <c r="AD90" s="13"/>
      <c r="AE90" s="58"/>
      <c r="AF90" s="13"/>
      <c r="AG90" s="58"/>
      <c r="AH90" s="13"/>
      <c r="AI90" s="58"/>
      <c r="AJ90" s="5"/>
      <c r="AK90" s="7"/>
    </row>
    <row r="91" customFormat="false" ht="15" hidden="false" customHeight="false" outlineLevel="0" collapsed="false">
      <c r="A91" s="7"/>
      <c r="B91" s="60" t="s">
        <v>58</v>
      </c>
      <c r="C91" s="0"/>
      <c r="E91" s="0"/>
      <c r="G91" s="0"/>
      <c r="I91" s="0"/>
      <c r="K91" s="0"/>
      <c r="M91" s="0"/>
      <c r="O91" s="0"/>
      <c r="Q91" s="0"/>
      <c r="R91" s="7"/>
      <c r="T91" s="7"/>
      <c r="U91" s="60" t="s">
        <v>58</v>
      </c>
      <c r="V91" s="2"/>
      <c r="X91" s="3"/>
      <c r="Z91" s="2"/>
      <c r="AB91" s="4"/>
      <c r="AD91" s="2"/>
      <c r="AF91" s="2"/>
      <c r="AH91" s="2"/>
      <c r="AJ91" s="5"/>
      <c r="AK91" s="7"/>
    </row>
    <row r="92" customFormat="false" ht="21" hidden="false" customHeight="false" outlineLevel="0" collapsed="false">
      <c r="A92" s="7"/>
      <c r="B92" s="61" t="s">
        <v>70</v>
      </c>
      <c r="C92" s="0"/>
      <c r="E92" s="0"/>
      <c r="G92" s="0"/>
      <c r="I92" s="0"/>
      <c r="K92" s="0"/>
      <c r="M92" s="0"/>
      <c r="O92" s="0"/>
      <c r="Q92" s="0"/>
      <c r="R92" s="7"/>
      <c r="T92" s="7"/>
      <c r="U92" s="61" t="s">
        <v>71</v>
      </c>
      <c r="V92" s="2"/>
      <c r="X92" s="3"/>
      <c r="Z92" s="2"/>
      <c r="AB92" s="4"/>
      <c r="AD92" s="2"/>
      <c r="AF92" s="2"/>
      <c r="AH92" s="2"/>
      <c r="AJ92" s="5"/>
      <c r="AK92" s="7"/>
    </row>
    <row r="93" customFormat="false" ht="15" hidden="false" customHeight="false" outlineLevel="0" collapsed="false">
      <c r="A93" s="7"/>
      <c r="B93" s="2" t="s">
        <v>28</v>
      </c>
      <c r="C93" s="0"/>
      <c r="D93" s="2" t="str">
        <f aca="false">B92</f>
        <v>Totale complessivo</v>
      </c>
      <c r="E93" s="0"/>
      <c r="F93" s="2" t="s">
        <v>29</v>
      </c>
      <c r="G93" s="0"/>
      <c r="H93" s="62" t="s">
        <v>50</v>
      </c>
      <c r="I93" s="62"/>
      <c r="J93" s="62"/>
      <c r="K93" s="62"/>
      <c r="L93" s="62"/>
      <c r="M93" s="62"/>
      <c r="N93" s="62"/>
      <c r="O93" s="63"/>
      <c r="P93" s="64" t="s">
        <v>72</v>
      </c>
      <c r="Q93" s="0"/>
      <c r="R93" s="7"/>
      <c r="T93" s="7"/>
      <c r="U93" s="2" t="s">
        <v>28</v>
      </c>
      <c r="V93" s="2"/>
      <c r="W93" s="2" t="str">
        <f aca="false">U92</f>
        <v>Totale rendicontato</v>
      </c>
      <c r="X93" s="3"/>
      <c r="Y93" s="2" t="s">
        <v>29</v>
      </c>
      <c r="Z93" s="2"/>
      <c r="AA93" s="62" t="s">
        <v>50</v>
      </c>
      <c r="AB93" s="62"/>
      <c r="AC93" s="62"/>
      <c r="AD93" s="62"/>
      <c r="AE93" s="62"/>
      <c r="AF93" s="62"/>
      <c r="AG93" s="62"/>
      <c r="AH93" s="63"/>
      <c r="AI93" s="64" t="s">
        <v>73</v>
      </c>
      <c r="AJ93" s="5"/>
      <c r="AK93" s="7"/>
    </row>
    <row r="94" customFormat="false" ht="15" hidden="false" customHeight="false" outlineLevel="0" collapsed="false">
      <c r="A94" s="7"/>
      <c r="B94" s="2"/>
      <c r="C94" s="60"/>
      <c r="D94" s="3" t="s">
        <v>74</v>
      </c>
      <c r="E94" s="2"/>
      <c r="F94" s="2"/>
      <c r="G94" s="0"/>
      <c r="H94" s="2"/>
      <c r="I94" s="2"/>
      <c r="J94" s="2"/>
      <c r="K94" s="0"/>
      <c r="L94" s="2" t="str">
        <f aca="false">B92</f>
        <v>Totale complessivo</v>
      </c>
      <c r="M94" s="2" t="s">
        <v>34</v>
      </c>
      <c r="N94" s="2"/>
      <c r="O94" s="2" t="str">
        <f aca="false">B92</f>
        <v>Totale complessivo</v>
      </c>
      <c r="P94" s="2" t="s">
        <v>53</v>
      </c>
      <c r="Q94" s="0"/>
      <c r="R94" s="7"/>
      <c r="T94" s="7"/>
      <c r="U94" s="2"/>
      <c r="V94" s="60"/>
      <c r="W94" s="3" t="s">
        <v>75</v>
      </c>
      <c r="X94" s="2"/>
      <c r="Y94" s="2"/>
      <c r="Z94" s="2"/>
      <c r="AA94" s="2"/>
      <c r="AB94" s="2"/>
      <c r="AC94" s="2"/>
      <c r="AD94" s="2"/>
      <c r="AE94" s="2" t="str">
        <f aca="false">U92</f>
        <v>Totale rendicontato</v>
      </c>
      <c r="AF94" s="2" t="s">
        <v>34</v>
      </c>
      <c r="AG94" s="2"/>
      <c r="AH94" s="2" t="str">
        <f aca="false">U92</f>
        <v>Totale rendicontato</v>
      </c>
      <c r="AI94" s="2" t="s">
        <v>53</v>
      </c>
      <c r="AK94" s="7"/>
    </row>
    <row r="95" customFormat="false" ht="15" hidden="false" customHeight="false" outlineLevel="0" collapsed="false">
      <c r="B95" s="0"/>
      <c r="C95" s="0"/>
      <c r="E95" s="0"/>
      <c r="G95" s="0"/>
      <c r="I95" s="0"/>
      <c r="K95" s="0"/>
      <c r="M95" s="0"/>
      <c r="O95" s="0"/>
      <c r="P95" s="67" t="str">
        <f aca="false">IF(N86&gt;=P86*0.3,"OK","NO")</f>
        <v>OK</v>
      </c>
      <c r="Q95" s="0"/>
      <c r="AI95" s="67" t="str">
        <f aca="false">IF(AG86&gt;=AI86*0.3,"OK","NO")</f>
        <v>OK</v>
      </c>
    </row>
    <row r="112" customFormat="false" ht="15" hidden="false" customHeight="false" outlineLevel="0" collapsed="false">
      <c r="B112" s="0"/>
      <c r="C112" s="0"/>
      <c r="D112" s="0" t="n">
        <v>2</v>
      </c>
      <c r="E112" s="0"/>
      <c r="F112" s="0" t="n">
        <v>3</v>
      </c>
      <c r="G112" s="0"/>
      <c r="H112" s="0" t="n">
        <v>2</v>
      </c>
      <c r="I112" s="0"/>
      <c r="J112" s="0" t="n">
        <v>2</v>
      </c>
      <c r="K112" s="0"/>
      <c r="L112" s="0" t="n">
        <v>2</v>
      </c>
      <c r="M112" s="0"/>
      <c r="N112" s="0" t="n">
        <v>2</v>
      </c>
      <c r="O112" s="0"/>
      <c r="Q112" s="0"/>
    </row>
    <row r="113" customFormat="false" ht="15" hidden="false" customHeight="false" outlineLevel="0" collapsed="false">
      <c r="A113" s="7"/>
      <c r="B113" s="3"/>
      <c r="C113" s="3"/>
      <c r="D113" s="3"/>
      <c r="E113" s="0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7"/>
    </row>
    <row r="114" customFormat="false" ht="15" hidden="false" customHeight="false" outlineLevel="0" collapsed="false">
      <c r="A114" s="7"/>
      <c r="B114" s="8" t="s">
        <v>1</v>
      </c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0"/>
      <c r="R114" s="7"/>
    </row>
    <row r="115" customFormat="false" ht="15" hidden="false" customHeight="false" outlineLevel="0" collapsed="false">
      <c r="A115" s="7"/>
      <c r="B115" s="11" t="s">
        <v>2</v>
      </c>
      <c r="C115" s="12"/>
      <c r="D115" s="13"/>
      <c r="E115" s="14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0"/>
      <c r="R115" s="7"/>
    </row>
    <row r="116" customFormat="false" ht="15" hidden="false" customHeight="false" outlineLevel="0" collapsed="false">
      <c r="A116" s="7"/>
      <c r="B116" s="16"/>
      <c r="C116" s="17" t="s">
        <v>3</v>
      </c>
      <c r="D116" s="16" t="s">
        <v>4</v>
      </c>
      <c r="E116" s="8" t="s">
        <v>3</v>
      </c>
      <c r="F116" s="16" t="s">
        <v>5</v>
      </c>
      <c r="G116" s="17" t="s">
        <v>3</v>
      </c>
      <c r="H116" s="16" t="s">
        <v>6</v>
      </c>
      <c r="I116" s="18" t="s">
        <v>3</v>
      </c>
      <c r="J116" s="16" t="s">
        <v>7</v>
      </c>
      <c r="K116" s="17" t="s">
        <v>3</v>
      </c>
      <c r="L116" s="16" t="s">
        <v>8</v>
      </c>
      <c r="M116" s="17" t="s">
        <v>3</v>
      </c>
      <c r="N116" s="16" t="s">
        <v>9</v>
      </c>
      <c r="O116" s="17" t="s">
        <v>3</v>
      </c>
      <c r="P116" s="16" t="s">
        <v>10</v>
      </c>
      <c r="Q116" s="19" t="s">
        <v>11</v>
      </c>
      <c r="R116" s="7"/>
    </row>
    <row r="117" customFormat="false" ht="15" hidden="false" customHeight="false" outlineLevel="0" collapsed="false">
      <c r="A117" s="7"/>
      <c r="B117" s="20" t="s">
        <v>12</v>
      </c>
      <c r="C117" s="17"/>
      <c r="D117" s="21"/>
      <c r="E117" s="14"/>
      <c r="F117" s="22"/>
      <c r="G117" s="23"/>
      <c r="H117" s="22"/>
      <c r="I117" s="24"/>
      <c r="J117" s="22"/>
      <c r="K117" s="23"/>
      <c r="L117" s="22"/>
      <c r="M117" s="23"/>
      <c r="N117" s="22"/>
      <c r="O117" s="23"/>
      <c r="P117" s="22"/>
      <c r="Q117" s="19"/>
      <c r="R117" s="7"/>
    </row>
    <row r="118" customFormat="false" ht="15" hidden="false" customHeight="false" outlineLevel="0" collapsed="false">
      <c r="A118" s="7"/>
      <c r="B118" s="1" t="s">
        <v>13</v>
      </c>
      <c r="C118" s="2" t="s">
        <v>3</v>
      </c>
      <c r="D118" s="25" t="n">
        <f aca="false">SUM(D6,D$112)</f>
        <v>2</v>
      </c>
      <c r="E118" s="96" t="s">
        <v>3</v>
      </c>
      <c r="F118" s="25" t="n">
        <f aca="false">SUM(F6,F$112)</f>
        <v>3</v>
      </c>
      <c r="G118" s="97" t="s">
        <v>3</v>
      </c>
      <c r="H118" s="25" t="n">
        <f aca="false">SUM(H6,H$112)</f>
        <v>14</v>
      </c>
      <c r="I118" s="98" t="s">
        <v>3</v>
      </c>
      <c r="J118" s="25" t="n">
        <f aca="false">SUM(J6,J$112)</f>
        <v>2</v>
      </c>
      <c r="K118" s="97" t="s">
        <v>3</v>
      </c>
      <c r="L118" s="25" t="n">
        <f aca="false">SUM(L6,L$112)</f>
        <v>2</v>
      </c>
      <c r="M118" s="97" t="s">
        <v>3</v>
      </c>
      <c r="N118" s="25" t="n">
        <f aca="false">SUM(N6,N$112)</f>
        <v>14</v>
      </c>
      <c r="O118" s="99" t="s">
        <v>3</v>
      </c>
      <c r="P118" s="31" t="n">
        <f aca="false">SUM(D118:N118)</f>
        <v>37</v>
      </c>
      <c r="Q118" s="19" t="s">
        <v>11</v>
      </c>
      <c r="R118" s="7"/>
    </row>
    <row r="119" customFormat="false" ht="15" hidden="false" customHeight="false" outlineLevel="0" collapsed="false">
      <c r="A119" s="7"/>
      <c r="B119" s="1" t="s">
        <v>15</v>
      </c>
      <c r="C119" s="2" t="s">
        <v>3</v>
      </c>
      <c r="D119" s="25" t="n">
        <f aca="false">SUM(D7,D$112)</f>
        <v>2</v>
      </c>
      <c r="E119" s="96" t="s">
        <v>3</v>
      </c>
      <c r="F119" s="25" t="n">
        <f aca="false">SUM(F7,F$112)</f>
        <v>12</v>
      </c>
      <c r="G119" s="97" t="s">
        <v>3</v>
      </c>
      <c r="H119" s="25" t="n">
        <f aca="false">SUM(H7,H$112)</f>
        <v>17</v>
      </c>
      <c r="I119" s="98" t="s">
        <v>3</v>
      </c>
      <c r="J119" s="25" t="n">
        <f aca="false">SUM(J7,J$112)</f>
        <v>2</v>
      </c>
      <c r="K119" s="97" t="s">
        <v>3</v>
      </c>
      <c r="L119" s="25" t="n">
        <f aca="false">SUM(L7,L$112)</f>
        <v>2</v>
      </c>
      <c r="M119" s="97" t="s">
        <v>3</v>
      </c>
      <c r="N119" s="25" t="n">
        <f aca="false">SUM(N7,N$112)</f>
        <v>2</v>
      </c>
      <c r="O119" s="99" t="s">
        <v>3</v>
      </c>
      <c r="P119" s="31" t="n">
        <f aca="false">SUM(D119:N119)</f>
        <v>37</v>
      </c>
      <c r="Q119" s="19" t="s">
        <v>11</v>
      </c>
      <c r="R119" s="7"/>
    </row>
    <row r="120" customFormat="false" ht="15" hidden="false" customHeight="false" outlineLevel="0" collapsed="false">
      <c r="A120" s="7"/>
      <c r="B120" s="1" t="s">
        <v>16</v>
      </c>
      <c r="C120" s="2" t="s">
        <v>3</v>
      </c>
      <c r="D120" s="25" t="n">
        <f aca="false">SUM(D8,D$112)</f>
        <v>2</v>
      </c>
      <c r="E120" s="96" t="s">
        <v>3</v>
      </c>
      <c r="F120" s="25" t="n">
        <f aca="false">SUM(F8,F$112)</f>
        <v>3</v>
      </c>
      <c r="G120" s="97" t="s">
        <v>3</v>
      </c>
      <c r="H120" s="25" t="n">
        <f aca="false">SUM(H8,H$112)</f>
        <v>14</v>
      </c>
      <c r="I120" s="98" t="s">
        <v>3</v>
      </c>
      <c r="J120" s="25" t="n">
        <f aca="false">SUM(J8,J$112)</f>
        <v>2</v>
      </c>
      <c r="K120" s="97" t="s">
        <v>3</v>
      </c>
      <c r="L120" s="25" t="n">
        <f aca="false">SUM(L8,L$112)</f>
        <v>2</v>
      </c>
      <c r="M120" s="97" t="s">
        <v>3</v>
      </c>
      <c r="N120" s="25" t="n">
        <f aca="false">SUM(N8,N$112)</f>
        <v>14</v>
      </c>
      <c r="O120" s="99" t="s">
        <v>3</v>
      </c>
      <c r="P120" s="31" t="n">
        <f aca="false">SUM(D120:N120)</f>
        <v>37</v>
      </c>
      <c r="Q120" s="19" t="s">
        <v>11</v>
      </c>
      <c r="R120" s="7"/>
    </row>
    <row r="121" customFormat="false" ht="15" hidden="false" customHeight="false" outlineLevel="0" collapsed="false">
      <c r="A121" s="7"/>
      <c r="B121" s="1" t="s">
        <v>17</v>
      </c>
      <c r="C121" s="2" t="s">
        <v>3</v>
      </c>
      <c r="D121" s="25" t="n">
        <f aca="false">SUM(D9,D$112)</f>
        <v>16</v>
      </c>
      <c r="E121" s="96" t="s">
        <v>3</v>
      </c>
      <c r="F121" s="25" t="n">
        <f aca="false">SUM(F9,F$112)</f>
        <v>3</v>
      </c>
      <c r="G121" s="97" t="s">
        <v>3</v>
      </c>
      <c r="H121" s="25" t="n">
        <f aca="false">SUM(H9,H$112)</f>
        <v>12</v>
      </c>
      <c r="I121" s="98" t="s">
        <v>3</v>
      </c>
      <c r="J121" s="25" t="n">
        <f aca="false">SUM(J9,J$112)</f>
        <v>2</v>
      </c>
      <c r="K121" s="97" t="s">
        <v>3</v>
      </c>
      <c r="L121" s="25" t="n">
        <f aca="false">SUM(L9,L$112)</f>
        <v>2</v>
      </c>
      <c r="M121" s="97" t="s">
        <v>3</v>
      </c>
      <c r="N121" s="25" t="n">
        <f aca="false">SUM(N9,N$112)</f>
        <v>2</v>
      </c>
      <c r="O121" s="99" t="s">
        <v>3</v>
      </c>
      <c r="P121" s="31" t="n">
        <f aca="false">SUM(D121:N121)</f>
        <v>37</v>
      </c>
      <c r="Q121" s="19" t="s">
        <v>11</v>
      </c>
      <c r="R121" s="7"/>
    </row>
    <row r="122" customFormat="false" ht="15" hidden="false" customHeight="false" outlineLevel="0" collapsed="false">
      <c r="A122" s="7"/>
      <c r="B122" s="1" t="s">
        <v>18</v>
      </c>
      <c r="C122" s="2" t="s">
        <v>3</v>
      </c>
      <c r="D122" s="25" t="n">
        <f aca="false">SUM(D10,D$112)</f>
        <v>2</v>
      </c>
      <c r="E122" s="96" t="s">
        <v>3</v>
      </c>
      <c r="F122" s="25" t="n">
        <f aca="false">SUM(F10,F$112)</f>
        <v>3</v>
      </c>
      <c r="G122" s="97" t="s">
        <v>3</v>
      </c>
      <c r="H122" s="25" t="n">
        <f aca="false">SUM(H10,H$112)</f>
        <v>14</v>
      </c>
      <c r="I122" s="98" t="s">
        <v>3</v>
      </c>
      <c r="J122" s="25" t="n">
        <f aca="false">SUM(J10,J$112)</f>
        <v>2</v>
      </c>
      <c r="K122" s="97" t="s">
        <v>3</v>
      </c>
      <c r="L122" s="25" t="n">
        <f aca="false">SUM(L10,L$112)</f>
        <v>2</v>
      </c>
      <c r="M122" s="97" t="s">
        <v>3</v>
      </c>
      <c r="N122" s="25" t="n">
        <f aca="false">SUM(N10,N$112)</f>
        <v>14</v>
      </c>
      <c r="O122" s="99" t="s">
        <v>3</v>
      </c>
      <c r="P122" s="31" t="n">
        <f aca="false">SUM(D122:N122)</f>
        <v>37</v>
      </c>
      <c r="Q122" s="19" t="s">
        <v>11</v>
      </c>
      <c r="R122" s="7"/>
    </row>
    <row r="123" customFormat="false" ht="15" hidden="false" customHeight="false" outlineLevel="0" collapsed="false">
      <c r="A123" s="7"/>
      <c r="B123" s="1" t="s">
        <v>19</v>
      </c>
      <c r="C123" s="2" t="s">
        <v>3</v>
      </c>
      <c r="D123" s="25" t="n">
        <f aca="false">SUM(D11,D$112)</f>
        <v>9</v>
      </c>
      <c r="E123" s="96" t="s">
        <v>3</v>
      </c>
      <c r="F123" s="25" t="n">
        <f aca="false">SUM(F11,F$112)</f>
        <v>3</v>
      </c>
      <c r="G123" s="97" t="s">
        <v>3</v>
      </c>
      <c r="H123" s="25" t="n">
        <f aca="false">SUM(H11,H$112)</f>
        <v>19</v>
      </c>
      <c r="I123" s="98" t="s">
        <v>3</v>
      </c>
      <c r="J123" s="25" t="n">
        <f aca="false">SUM(J11,J$112)</f>
        <v>2</v>
      </c>
      <c r="K123" s="97" t="s">
        <v>3</v>
      </c>
      <c r="L123" s="25" t="n">
        <f aca="false">SUM(L11,L$112)</f>
        <v>2</v>
      </c>
      <c r="M123" s="97" t="s">
        <v>3</v>
      </c>
      <c r="N123" s="25" t="n">
        <f aca="false">SUM(N11,N$112)</f>
        <v>2</v>
      </c>
      <c r="O123" s="99" t="s">
        <v>3</v>
      </c>
      <c r="P123" s="31" t="n">
        <f aca="false">SUM(D123:N123)</f>
        <v>37</v>
      </c>
      <c r="Q123" s="19" t="s">
        <v>11</v>
      </c>
      <c r="R123" s="7"/>
    </row>
    <row r="124" customFormat="false" ht="15" hidden="false" customHeight="false" outlineLevel="0" collapsed="false">
      <c r="A124" s="7"/>
      <c r="B124" s="1" t="s">
        <v>20</v>
      </c>
      <c r="C124" s="2" t="s">
        <v>3</v>
      </c>
      <c r="D124" s="25" t="n">
        <f aca="false">SUM(D12,D$112)</f>
        <v>2</v>
      </c>
      <c r="E124" s="96" t="s">
        <v>3</v>
      </c>
      <c r="F124" s="25" t="n">
        <f aca="false">SUM(F12,F$112)</f>
        <v>13</v>
      </c>
      <c r="G124" s="97" t="s">
        <v>3</v>
      </c>
      <c r="H124" s="25" t="n">
        <f aca="false">SUM(H12,H$112)</f>
        <v>16</v>
      </c>
      <c r="I124" s="98" t="s">
        <v>3</v>
      </c>
      <c r="J124" s="25" t="n">
        <f aca="false">SUM(J12,J$112)</f>
        <v>2</v>
      </c>
      <c r="K124" s="97" t="s">
        <v>3</v>
      </c>
      <c r="L124" s="25" t="n">
        <f aca="false">SUM(L12,L$112)</f>
        <v>2</v>
      </c>
      <c r="M124" s="97" t="s">
        <v>3</v>
      </c>
      <c r="N124" s="25" t="n">
        <f aca="false">SUM(N12,N$112)</f>
        <v>2</v>
      </c>
      <c r="O124" s="99" t="s">
        <v>3</v>
      </c>
      <c r="P124" s="31" t="n">
        <f aca="false">SUM(D124:N124)</f>
        <v>37</v>
      </c>
      <c r="Q124" s="19" t="s">
        <v>11</v>
      </c>
      <c r="R124" s="7"/>
    </row>
    <row r="125" customFormat="false" ht="15" hidden="false" customHeight="false" outlineLevel="0" collapsed="false">
      <c r="A125" s="7"/>
      <c r="B125" s="43" t="s">
        <v>12</v>
      </c>
      <c r="C125" s="0"/>
      <c r="D125" s="44"/>
      <c r="E125" s="100"/>
      <c r="F125" s="46"/>
      <c r="G125" s="44"/>
      <c r="H125" s="46"/>
      <c r="I125" s="101"/>
      <c r="J125" s="46"/>
      <c r="K125" s="44"/>
      <c r="L125" s="46"/>
      <c r="M125" s="44"/>
      <c r="N125" s="46"/>
      <c r="O125" s="102"/>
      <c r="P125" s="48"/>
      <c r="Q125" s="19"/>
      <c r="R125" s="7"/>
    </row>
    <row r="126" customFormat="false" ht="15" hidden="false" customHeight="false" outlineLevel="0" collapsed="false">
      <c r="A126" s="7"/>
      <c r="B126" s="1" t="s">
        <v>21</v>
      </c>
      <c r="C126" s="2" t="s">
        <v>3</v>
      </c>
      <c r="D126" s="31" t="n">
        <f aca="false">SUM(D118:D124)</f>
        <v>35</v>
      </c>
      <c r="E126" s="103" t="s">
        <v>3</v>
      </c>
      <c r="F126" s="31" t="n">
        <f aca="false">SUM(F118:F124)</f>
        <v>40</v>
      </c>
      <c r="G126" s="99" t="s">
        <v>3</v>
      </c>
      <c r="H126" s="31" t="n">
        <f aca="false">SUM(H118:H124)</f>
        <v>106</v>
      </c>
      <c r="I126" s="104" t="s">
        <v>3</v>
      </c>
      <c r="J126" s="31" t="n">
        <f aca="false">SUM(J118:J124)</f>
        <v>14</v>
      </c>
      <c r="K126" s="99" t="s">
        <v>3</v>
      </c>
      <c r="L126" s="31" t="n">
        <f aca="false">SUM(L118:L124)</f>
        <v>14</v>
      </c>
      <c r="M126" s="99" t="s">
        <v>3</v>
      </c>
      <c r="N126" s="31" t="n">
        <f aca="false">SUM(N118:N124)</f>
        <v>50</v>
      </c>
      <c r="O126" s="99" t="s">
        <v>3</v>
      </c>
      <c r="P126" s="31" t="n">
        <f aca="false">SUM(P118:P124)</f>
        <v>259</v>
      </c>
      <c r="Q126" s="19" t="s">
        <v>11</v>
      </c>
      <c r="R126" s="7"/>
    </row>
    <row r="127" customFormat="false" ht="15" hidden="false" customHeight="false" outlineLevel="0" collapsed="false">
      <c r="A127" s="7"/>
      <c r="B127" s="0"/>
      <c r="C127" s="0"/>
      <c r="D127" s="105"/>
      <c r="E127" s="106"/>
      <c r="F127" s="105"/>
      <c r="G127" s="107"/>
      <c r="H127" s="105"/>
      <c r="I127" s="108"/>
      <c r="J127" s="105"/>
      <c r="K127" s="107"/>
      <c r="L127" s="105"/>
      <c r="M127" s="107"/>
      <c r="N127" s="105"/>
      <c r="O127" s="0"/>
      <c r="P127" s="31"/>
      <c r="Q127" s="19"/>
      <c r="R127" s="7"/>
    </row>
    <row r="128" customFormat="false" ht="15" hidden="false" customHeight="false" outlineLevel="0" collapsed="false">
      <c r="A128" s="7"/>
      <c r="B128" s="0"/>
      <c r="C128" s="0"/>
      <c r="D128" s="49"/>
      <c r="E128" s="50"/>
      <c r="F128" s="49"/>
      <c r="G128" s="51"/>
      <c r="H128" s="49"/>
      <c r="I128" s="0"/>
      <c r="J128" s="49"/>
      <c r="K128" s="51"/>
      <c r="L128" s="52"/>
      <c r="M128" s="51"/>
      <c r="N128" s="49"/>
      <c r="O128" s="53"/>
      <c r="P128" s="54"/>
      <c r="Q128" s="19"/>
      <c r="R128" s="7"/>
    </row>
    <row r="129" customFormat="false" ht="15" hidden="false" customHeight="false" outlineLevel="0" collapsed="false">
      <c r="A129" s="7"/>
      <c r="B129" s="0"/>
      <c r="C129" s="0"/>
      <c r="D129" s="55"/>
      <c r="E129" s="50"/>
      <c r="F129" s="55"/>
      <c r="G129" s="53"/>
      <c r="H129" s="55"/>
      <c r="I129" s="56"/>
      <c r="J129" s="55"/>
      <c r="K129" s="53"/>
      <c r="L129" s="55"/>
      <c r="M129" s="53"/>
      <c r="N129" s="55"/>
      <c r="O129" s="53"/>
      <c r="P129" s="55"/>
      <c r="Q129" s="19"/>
      <c r="R129" s="7"/>
    </row>
    <row r="130" customFormat="false" ht="15" hidden="false" customHeight="false" outlineLevel="0" collapsed="false">
      <c r="A130" s="7"/>
      <c r="B130" s="2" t="s">
        <v>25</v>
      </c>
      <c r="C130" s="0"/>
      <c r="D130" s="13"/>
      <c r="E130" s="57"/>
      <c r="F130" s="58"/>
      <c r="G130" s="13"/>
      <c r="H130" s="58"/>
      <c r="I130" s="59"/>
      <c r="J130" s="58"/>
      <c r="K130" s="13"/>
      <c r="L130" s="58"/>
      <c r="M130" s="13"/>
      <c r="N130" s="58"/>
      <c r="O130" s="13"/>
      <c r="P130" s="58"/>
      <c r="Q130" s="0"/>
      <c r="R130" s="7"/>
    </row>
    <row r="131" customFormat="false" ht="15" hidden="false" customHeight="false" outlineLevel="0" collapsed="false">
      <c r="A131" s="7"/>
      <c r="B131" s="60" t="s">
        <v>26</v>
      </c>
      <c r="C131" s="0"/>
      <c r="E131" s="0"/>
      <c r="G131" s="0"/>
      <c r="I131" s="0"/>
      <c r="K131" s="0"/>
      <c r="M131" s="0"/>
      <c r="O131" s="0"/>
      <c r="Q131" s="0"/>
      <c r="R131" s="7"/>
    </row>
    <row r="132" customFormat="false" ht="21" hidden="false" customHeight="false" outlineLevel="0" collapsed="false">
      <c r="A132" s="7"/>
      <c r="B132" s="61" t="s">
        <v>76</v>
      </c>
      <c r="C132" s="0"/>
      <c r="E132" s="0"/>
      <c r="G132" s="0"/>
      <c r="I132" s="0"/>
      <c r="K132" s="0"/>
      <c r="M132" s="0"/>
      <c r="O132" s="0"/>
      <c r="Q132" s="0"/>
      <c r="R132" s="7"/>
    </row>
    <row r="133" customFormat="false" ht="15" hidden="false" customHeight="false" outlineLevel="0" collapsed="false">
      <c r="A133" s="7"/>
      <c r="B133" s="2" t="s">
        <v>28</v>
      </c>
      <c r="C133" s="0"/>
      <c r="D133" s="2" t="str">
        <f aca="false">B132</f>
        <v>Totale non rendicontato</v>
      </c>
      <c r="E133" s="0"/>
      <c r="F133" s="2" t="s">
        <v>29</v>
      </c>
      <c r="G133" s="0"/>
      <c r="H133" s="62" t="s">
        <v>30</v>
      </c>
      <c r="I133" s="62"/>
      <c r="J133" s="62"/>
      <c r="K133" s="62"/>
      <c r="L133" s="62"/>
      <c r="M133" s="62"/>
      <c r="N133" s="62"/>
      <c r="O133" s="63"/>
      <c r="P133" s="64" t="s">
        <v>31</v>
      </c>
      <c r="Q133" s="0"/>
      <c r="R133" s="7"/>
    </row>
    <row r="134" customFormat="false" ht="15" hidden="false" customHeight="false" outlineLevel="0" collapsed="false">
      <c r="A134" s="7"/>
      <c r="B134" s="2"/>
      <c r="C134" s="60"/>
      <c r="D134" s="3" t="s">
        <v>33</v>
      </c>
      <c r="E134" s="2"/>
      <c r="F134" s="2"/>
      <c r="G134" s="0"/>
      <c r="H134" s="2"/>
      <c r="I134" s="2"/>
      <c r="J134" s="2"/>
      <c r="K134" s="0"/>
      <c r="L134" s="2" t="str">
        <f aca="false">B132</f>
        <v>Totale non rendicontato</v>
      </c>
      <c r="M134" s="2" t="s">
        <v>34</v>
      </c>
      <c r="N134" s="2"/>
      <c r="O134" s="2" t="str">
        <f aca="false">B132</f>
        <v>Totale non rendicontato</v>
      </c>
      <c r="P134" s="2" t="s">
        <v>35</v>
      </c>
      <c r="Q134" s="0"/>
      <c r="R134" s="7"/>
    </row>
    <row r="135" customFormat="false" ht="15" hidden="false" customHeight="false" outlineLevel="0" collapsed="false">
      <c r="A135" s="7"/>
      <c r="B135" s="66"/>
      <c r="C135" s="66"/>
      <c r="D135" s="66"/>
      <c r="E135" s="66"/>
      <c r="F135" s="66"/>
      <c r="G135" s="66"/>
      <c r="H135" s="66"/>
      <c r="I135" s="66"/>
      <c r="J135" s="66"/>
      <c r="K135" s="66"/>
      <c r="L135" s="66"/>
      <c r="M135" s="66"/>
      <c r="N135" s="66"/>
      <c r="O135" s="66"/>
      <c r="P135" s="66"/>
      <c r="Q135" s="66"/>
      <c r="R135" s="7"/>
    </row>
  </sheetData>
  <mergeCells count="18">
    <mergeCell ref="A1:A23"/>
    <mergeCell ref="R1:R23"/>
    <mergeCell ref="T1:T23"/>
    <mergeCell ref="AK1:AK23"/>
    <mergeCell ref="A26:A48"/>
    <mergeCell ref="R26:R48"/>
    <mergeCell ref="T26:T48"/>
    <mergeCell ref="AK26:AK48"/>
    <mergeCell ref="A50:A71"/>
    <mergeCell ref="R50:R71"/>
    <mergeCell ref="T50:T71"/>
    <mergeCell ref="AK50:AK71"/>
    <mergeCell ref="A73:A94"/>
    <mergeCell ref="R73:R94"/>
    <mergeCell ref="T73:T94"/>
    <mergeCell ref="AK73:AK94"/>
    <mergeCell ref="A113:A135"/>
    <mergeCell ref="R113:R13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K118"/>
  <sheetViews>
    <sheetView windowProtection="false" showFormulas="false" showGridLines="true" showRowColHeaders="true" showZeros="true" rightToLeft="false" tabSelected="false" showOutlineSymbols="true" defaultGridColor="true" view="normal" topLeftCell="A73" colorId="64" zoomScale="60" zoomScaleNormal="60" zoomScalePageLayoutView="100" workbookViewId="0">
      <selection pane="topLeft" activeCell="B17" activeCellId="0" sqref="B17"/>
    </sheetView>
  </sheetViews>
  <sheetFormatPr defaultRowHeight="15"/>
  <cols>
    <col collapsed="false" hidden="false" max="1" min="1" style="0" width="6.1417004048583"/>
    <col collapsed="false" hidden="false" max="2" min="2" style="1" width="11.4251012145749"/>
    <col collapsed="false" hidden="false" max="3" min="3" style="2" width="2.8582995951417"/>
    <col collapsed="false" hidden="false" max="4" min="4" style="0" width="10.5708502024292"/>
    <col collapsed="false" hidden="false" max="5" min="5" style="3" width="2.57085020242915"/>
    <col collapsed="false" hidden="false" max="6" min="6" style="0" width="8.53441295546559"/>
    <col collapsed="false" hidden="false" max="7" min="7" style="2" width="2.57085020242915"/>
    <col collapsed="false" hidden="false" max="8" min="8" style="0" width="10.5708502024292"/>
    <col collapsed="false" hidden="false" max="9" min="9" style="4" width="2.57085020242915"/>
    <col collapsed="false" hidden="false" max="10" min="10" style="0" width="8.53441295546559"/>
    <col collapsed="false" hidden="false" max="11" min="11" style="2" width="3.1417004048583"/>
    <col collapsed="false" hidden="false" max="12" min="12" style="0" width="10.8542510121457"/>
    <col collapsed="false" hidden="false" max="13" min="13" style="2" width="2.57085020242915"/>
    <col collapsed="false" hidden="false" max="14" min="14" style="0" width="8.53441295546559"/>
    <col collapsed="false" hidden="false" max="15" min="15" style="2" width="2.57085020242915"/>
    <col collapsed="false" hidden="false" max="16" min="16" style="0" width="13.1417004048583"/>
    <col collapsed="false" hidden="false" max="17" min="17" style="5" width="3.42914979757085"/>
    <col collapsed="false" hidden="false" max="18" min="18" style="0" width="4.2834008097166"/>
    <col collapsed="false" hidden="false" max="19" min="19" style="0" width="3.42914979757085"/>
    <col collapsed="false" hidden="false" max="20" min="20" style="0" width="4.1417004048583"/>
    <col collapsed="false" hidden="false" max="21" min="21" style="0" width="18.8542510121457"/>
    <col collapsed="false" hidden="false" max="22" min="22" style="0" width="2.71255060728745"/>
    <col collapsed="false" hidden="false" max="23" min="23" style="0" width="8"/>
    <col collapsed="false" hidden="false" max="24" min="24" style="0" width="3.42914979757085"/>
    <col collapsed="false" hidden="false" max="25" min="25" style="0" width="8.4251012145749"/>
    <col collapsed="false" hidden="false" max="26" min="26" style="0" width="3.42914979757085"/>
    <col collapsed="false" hidden="false" max="27" min="27" style="0" width="8"/>
    <col collapsed="false" hidden="false" max="28" min="28" style="0" width="3.42914979757085"/>
    <col collapsed="false" hidden="false" max="29" min="29" style="0" width="8"/>
    <col collapsed="false" hidden="false" max="30" min="30" style="0" width="3.42914979757085"/>
    <col collapsed="false" hidden="false" max="31" min="31" style="0" width="7.57085020242915"/>
    <col collapsed="false" hidden="false" max="32" min="32" style="0" width="3.42914979757085"/>
    <col collapsed="false" hidden="false" max="33" min="33" style="0" width="8"/>
    <col collapsed="false" hidden="false" max="34" min="34" style="0" width="3.42914979757085"/>
    <col collapsed="false" hidden="false" max="35" min="35" style="0" width="9.2834008097166"/>
    <col collapsed="false" hidden="false" max="36" min="36" style="0" width="3.71255060728745"/>
    <col collapsed="false" hidden="false" max="37" min="37" style="0" width="3.57085020242915"/>
    <col collapsed="false" hidden="false" max="1025" min="38" style="0" width="8.53441295546559"/>
  </cols>
  <sheetData>
    <row r="1" customFormat="false" ht="15" hidden="false" customHeight="false" outlineLevel="0" collapsed="false">
      <c r="A1" s="7"/>
      <c r="B1" s="3"/>
      <c r="C1" s="3"/>
      <c r="D1" s="3"/>
      <c r="E1" s="0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7"/>
      <c r="T1" s="7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7"/>
    </row>
    <row r="2" customFormat="false" ht="15" hidden="false" customHeight="false" outlineLevel="0" collapsed="false">
      <c r="A2" s="7"/>
      <c r="B2" s="8" t="s">
        <v>1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0"/>
      <c r="R2" s="7"/>
      <c r="T2" s="7"/>
      <c r="U2" s="8" t="s">
        <v>1</v>
      </c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5"/>
      <c r="AK2" s="7"/>
    </row>
    <row r="3" customFormat="false" ht="15" hidden="false" customHeight="false" outlineLevel="0" collapsed="false">
      <c r="A3" s="7"/>
      <c r="B3" s="11" t="s">
        <v>2</v>
      </c>
      <c r="C3" s="12"/>
      <c r="D3" s="13"/>
      <c r="E3" s="14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0"/>
      <c r="R3" s="7"/>
      <c r="S3" s="2"/>
      <c r="T3" s="7"/>
      <c r="U3" s="11" t="s">
        <v>2</v>
      </c>
      <c r="V3" s="12"/>
      <c r="W3" s="13"/>
      <c r="X3" s="14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5"/>
      <c r="AK3" s="7"/>
    </row>
    <row r="4" customFormat="false" ht="15" hidden="false" customHeight="false" outlineLevel="0" collapsed="false">
      <c r="A4" s="7"/>
      <c r="B4" s="16"/>
      <c r="C4" s="17" t="s">
        <v>3</v>
      </c>
      <c r="D4" s="16" t="s">
        <v>4</v>
      </c>
      <c r="E4" s="8" t="s">
        <v>3</v>
      </c>
      <c r="F4" s="16" t="s">
        <v>5</v>
      </c>
      <c r="G4" s="17" t="s">
        <v>3</v>
      </c>
      <c r="H4" s="16" t="s">
        <v>6</v>
      </c>
      <c r="I4" s="18" t="s">
        <v>3</v>
      </c>
      <c r="J4" s="16" t="s">
        <v>7</v>
      </c>
      <c r="K4" s="17" t="s">
        <v>3</v>
      </c>
      <c r="L4" s="16" t="s">
        <v>8</v>
      </c>
      <c r="M4" s="17" t="s">
        <v>3</v>
      </c>
      <c r="N4" s="16" t="s">
        <v>9</v>
      </c>
      <c r="O4" s="17" t="s">
        <v>3</v>
      </c>
      <c r="P4" s="16" t="s">
        <v>10</v>
      </c>
      <c r="Q4" s="19" t="s">
        <v>11</v>
      </c>
      <c r="R4" s="7"/>
      <c r="S4" s="1"/>
      <c r="T4" s="7"/>
      <c r="U4" s="16"/>
      <c r="V4" s="17" t="s">
        <v>3</v>
      </c>
      <c r="W4" s="16" t="s">
        <v>4</v>
      </c>
      <c r="X4" s="8" t="s">
        <v>3</v>
      </c>
      <c r="Y4" s="16" t="s">
        <v>5</v>
      </c>
      <c r="Z4" s="17" t="s">
        <v>3</v>
      </c>
      <c r="AA4" s="16" t="s">
        <v>6</v>
      </c>
      <c r="AB4" s="18" t="s">
        <v>3</v>
      </c>
      <c r="AC4" s="16" t="s">
        <v>7</v>
      </c>
      <c r="AD4" s="17" t="s">
        <v>3</v>
      </c>
      <c r="AE4" s="16" t="s">
        <v>8</v>
      </c>
      <c r="AF4" s="17" t="s">
        <v>3</v>
      </c>
      <c r="AG4" s="16" t="s">
        <v>9</v>
      </c>
      <c r="AH4" s="17" t="s">
        <v>3</v>
      </c>
      <c r="AI4" s="16" t="s">
        <v>10</v>
      </c>
      <c r="AJ4" s="19" t="s">
        <v>11</v>
      </c>
      <c r="AK4" s="7"/>
    </row>
    <row r="5" customFormat="false" ht="15" hidden="false" customHeight="false" outlineLevel="0" collapsed="false">
      <c r="A5" s="7"/>
      <c r="B5" s="20"/>
      <c r="C5" s="17"/>
      <c r="D5" s="21"/>
      <c r="E5" s="14"/>
      <c r="F5" s="22"/>
      <c r="G5" s="23"/>
      <c r="H5" s="22"/>
      <c r="I5" s="24"/>
      <c r="J5" s="22"/>
      <c r="K5" s="23"/>
      <c r="L5" s="22"/>
      <c r="M5" s="23"/>
      <c r="N5" s="22"/>
      <c r="O5" s="23"/>
      <c r="P5" s="22"/>
      <c r="Q5" s="19"/>
      <c r="R5" s="7"/>
      <c r="S5" s="1"/>
      <c r="T5" s="7"/>
      <c r="U5" s="20"/>
      <c r="V5" s="17"/>
      <c r="W5" s="21"/>
      <c r="X5" s="14"/>
      <c r="Y5" s="22"/>
      <c r="Z5" s="23"/>
      <c r="AA5" s="22"/>
      <c r="AB5" s="24"/>
      <c r="AC5" s="22"/>
      <c r="AD5" s="23"/>
      <c r="AE5" s="22"/>
      <c r="AF5" s="23"/>
      <c r="AG5" s="22"/>
      <c r="AH5" s="23"/>
      <c r="AI5" s="22"/>
      <c r="AJ5" s="19"/>
      <c r="AK5" s="7"/>
    </row>
    <row r="6" customFormat="false" ht="15" hidden="false" customHeight="false" outlineLevel="0" collapsed="false">
      <c r="A6" s="7"/>
      <c r="B6" s="0"/>
      <c r="C6" s="0"/>
      <c r="D6" s="25"/>
      <c r="E6" s="26"/>
      <c r="F6" s="27"/>
      <c r="G6" s="28"/>
      <c r="H6" s="27"/>
      <c r="I6" s="29"/>
      <c r="J6" s="27"/>
      <c r="K6" s="28"/>
      <c r="L6" s="27"/>
      <c r="M6" s="28"/>
      <c r="N6" s="30"/>
      <c r="O6" s="0"/>
      <c r="P6" s="31"/>
      <c r="Q6" s="19"/>
      <c r="R6" s="7"/>
      <c r="T6" s="7"/>
      <c r="U6" s="1"/>
      <c r="V6" s="2"/>
      <c r="W6" s="25"/>
      <c r="X6" s="26"/>
      <c r="Y6" s="27"/>
      <c r="Z6" s="28"/>
      <c r="AA6" s="27"/>
      <c r="AB6" s="29"/>
      <c r="AC6" s="27"/>
      <c r="AD6" s="28"/>
      <c r="AE6" s="27"/>
      <c r="AF6" s="28"/>
      <c r="AG6" s="30"/>
      <c r="AH6" s="2"/>
      <c r="AI6" s="31"/>
      <c r="AJ6" s="19"/>
      <c r="AK6" s="7"/>
    </row>
    <row r="7" customFormat="false" ht="15" hidden="false" customHeight="false" outlineLevel="0" collapsed="false">
      <c r="A7" s="7"/>
      <c r="B7" s="0"/>
      <c r="C7" s="0"/>
      <c r="D7" s="32"/>
      <c r="E7" s="33"/>
      <c r="F7" s="34"/>
      <c r="G7" s="20"/>
      <c r="H7" s="34"/>
      <c r="I7" s="35"/>
      <c r="J7" s="34"/>
      <c r="K7" s="20"/>
      <c r="L7" s="34"/>
      <c r="M7" s="20"/>
      <c r="N7" s="36"/>
      <c r="O7" s="0"/>
      <c r="P7" s="31"/>
      <c r="Q7" s="19"/>
      <c r="R7" s="7"/>
      <c r="T7" s="7"/>
      <c r="U7" s="1"/>
      <c r="V7" s="2"/>
      <c r="W7" s="32"/>
      <c r="X7" s="33"/>
      <c r="Y7" s="34"/>
      <c r="Z7" s="20"/>
      <c r="AA7" s="34"/>
      <c r="AB7" s="35"/>
      <c r="AC7" s="34"/>
      <c r="AD7" s="20"/>
      <c r="AE7" s="34"/>
      <c r="AF7" s="20"/>
      <c r="AG7" s="36"/>
      <c r="AH7" s="2"/>
      <c r="AI7" s="31"/>
      <c r="AJ7" s="19"/>
      <c r="AK7" s="7"/>
    </row>
    <row r="8" customFormat="false" ht="15" hidden="false" customHeight="false" outlineLevel="0" collapsed="false">
      <c r="A8" s="7"/>
      <c r="B8" s="0"/>
      <c r="C8" s="0"/>
      <c r="D8" s="32"/>
      <c r="E8" s="33"/>
      <c r="F8" s="34"/>
      <c r="G8" s="20"/>
      <c r="H8" s="34"/>
      <c r="I8" s="35"/>
      <c r="J8" s="34"/>
      <c r="K8" s="20"/>
      <c r="L8" s="34"/>
      <c r="M8" s="20"/>
      <c r="N8" s="36"/>
      <c r="O8" s="0"/>
      <c r="P8" s="31"/>
      <c r="Q8" s="19"/>
      <c r="R8" s="7"/>
      <c r="T8" s="7"/>
      <c r="U8" s="1"/>
      <c r="V8" s="2"/>
      <c r="W8" s="32"/>
      <c r="X8" s="33"/>
      <c r="Y8" s="34"/>
      <c r="Z8" s="20"/>
      <c r="AA8" s="34"/>
      <c r="AB8" s="35"/>
      <c r="AC8" s="34"/>
      <c r="AD8" s="20"/>
      <c r="AE8" s="34"/>
      <c r="AF8" s="20"/>
      <c r="AG8" s="36"/>
      <c r="AH8" s="2"/>
      <c r="AI8" s="31"/>
      <c r="AJ8" s="19"/>
      <c r="AK8" s="7"/>
    </row>
    <row r="9" customFormat="false" ht="15" hidden="false" customHeight="false" outlineLevel="0" collapsed="false">
      <c r="A9" s="7"/>
      <c r="B9" s="0"/>
      <c r="C9" s="0"/>
      <c r="D9" s="32"/>
      <c r="E9" s="33"/>
      <c r="F9" s="34"/>
      <c r="G9" s="20"/>
      <c r="H9" s="34"/>
      <c r="I9" s="35"/>
      <c r="J9" s="34"/>
      <c r="K9" s="20"/>
      <c r="L9" s="34"/>
      <c r="M9" s="20"/>
      <c r="N9" s="36"/>
      <c r="O9" s="0"/>
      <c r="P9" s="31"/>
      <c r="Q9" s="19"/>
      <c r="R9" s="7"/>
      <c r="T9" s="7"/>
      <c r="U9" s="1"/>
      <c r="V9" s="2"/>
      <c r="W9" s="32"/>
      <c r="X9" s="33"/>
      <c r="Y9" s="34"/>
      <c r="Z9" s="20"/>
      <c r="AA9" s="34"/>
      <c r="AB9" s="35"/>
      <c r="AC9" s="34"/>
      <c r="AD9" s="20"/>
      <c r="AE9" s="34"/>
      <c r="AF9" s="20"/>
      <c r="AG9" s="36"/>
      <c r="AH9" s="2"/>
      <c r="AI9" s="31"/>
      <c r="AJ9" s="19"/>
      <c r="AK9" s="7"/>
    </row>
    <row r="10" customFormat="false" ht="15" hidden="false" customHeight="false" outlineLevel="0" collapsed="false">
      <c r="A10" s="7"/>
      <c r="B10" s="0"/>
      <c r="C10" s="0"/>
      <c r="D10" s="32"/>
      <c r="E10" s="33"/>
      <c r="F10" s="34"/>
      <c r="G10" s="20"/>
      <c r="H10" s="34"/>
      <c r="I10" s="35"/>
      <c r="J10" s="34"/>
      <c r="K10" s="20"/>
      <c r="L10" s="34"/>
      <c r="M10" s="20"/>
      <c r="N10" s="36"/>
      <c r="O10" s="0"/>
      <c r="P10" s="31"/>
      <c r="Q10" s="19"/>
      <c r="R10" s="7"/>
      <c r="T10" s="7"/>
      <c r="U10" s="1"/>
      <c r="V10" s="2"/>
      <c r="W10" s="32"/>
      <c r="X10" s="33"/>
      <c r="Y10" s="34"/>
      <c r="Z10" s="20"/>
      <c r="AA10" s="34"/>
      <c r="AB10" s="35"/>
      <c r="AC10" s="34"/>
      <c r="AD10" s="20"/>
      <c r="AE10" s="34"/>
      <c r="AF10" s="20"/>
      <c r="AG10" s="36"/>
      <c r="AH10" s="2"/>
      <c r="AI10" s="31"/>
      <c r="AJ10" s="19"/>
      <c r="AK10" s="7"/>
    </row>
    <row r="11" customFormat="false" ht="15" hidden="false" customHeight="false" outlineLevel="0" collapsed="false">
      <c r="A11" s="7"/>
      <c r="B11" s="0"/>
      <c r="C11" s="0"/>
      <c r="D11" s="32"/>
      <c r="E11" s="33"/>
      <c r="F11" s="34"/>
      <c r="G11" s="20"/>
      <c r="H11" s="34"/>
      <c r="I11" s="35"/>
      <c r="J11" s="34"/>
      <c r="K11" s="20"/>
      <c r="L11" s="34"/>
      <c r="M11" s="20"/>
      <c r="N11" s="36"/>
      <c r="O11" s="0"/>
      <c r="P11" s="31"/>
      <c r="Q11" s="19"/>
      <c r="R11" s="7"/>
      <c r="T11" s="7"/>
      <c r="U11" s="1"/>
      <c r="V11" s="2"/>
      <c r="W11" s="32"/>
      <c r="X11" s="33"/>
      <c r="Y11" s="34"/>
      <c r="Z11" s="20"/>
      <c r="AA11" s="34"/>
      <c r="AB11" s="35"/>
      <c r="AC11" s="34"/>
      <c r="AD11" s="20"/>
      <c r="AE11" s="34"/>
      <c r="AF11" s="20"/>
      <c r="AG11" s="36"/>
      <c r="AH11" s="2"/>
      <c r="AI11" s="31"/>
      <c r="AJ11" s="19"/>
      <c r="AK11" s="7"/>
    </row>
    <row r="12" customFormat="false" ht="15" hidden="false" customHeight="false" outlineLevel="0" collapsed="false">
      <c r="A12" s="7"/>
      <c r="B12" s="0"/>
      <c r="C12" s="0"/>
      <c r="D12" s="37"/>
      <c r="E12" s="38"/>
      <c r="F12" s="39"/>
      <c r="G12" s="40"/>
      <c r="H12" s="39"/>
      <c r="I12" s="41"/>
      <c r="J12" s="39"/>
      <c r="K12" s="40"/>
      <c r="L12" s="39"/>
      <c r="M12" s="40"/>
      <c r="N12" s="42"/>
      <c r="O12" s="0"/>
      <c r="P12" s="31"/>
      <c r="Q12" s="19"/>
      <c r="R12" s="7"/>
      <c r="T12" s="7"/>
      <c r="U12" s="1"/>
      <c r="V12" s="2"/>
      <c r="W12" s="37"/>
      <c r="X12" s="38"/>
      <c r="Y12" s="39"/>
      <c r="Z12" s="40"/>
      <c r="AA12" s="39"/>
      <c r="AB12" s="41"/>
      <c r="AC12" s="39"/>
      <c r="AD12" s="40"/>
      <c r="AE12" s="39"/>
      <c r="AF12" s="40"/>
      <c r="AG12" s="42"/>
      <c r="AH12" s="2"/>
      <c r="AI12" s="31"/>
      <c r="AJ12" s="19"/>
      <c r="AK12" s="7"/>
    </row>
    <row r="13" customFormat="false" ht="15" hidden="false" customHeight="false" outlineLevel="0" collapsed="false">
      <c r="A13" s="7"/>
      <c r="B13" s="43" t="s">
        <v>12</v>
      </c>
      <c r="C13" s="0"/>
      <c r="D13" s="44"/>
      <c r="E13" s="45"/>
      <c r="F13" s="46"/>
      <c r="G13" s="21"/>
      <c r="H13" s="46"/>
      <c r="I13" s="47"/>
      <c r="J13" s="46"/>
      <c r="K13" s="21"/>
      <c r="L13" s="46"/>
      <c r="M13" s="21"/>
      <c r="N13" s="46"/>
      <c r="O13" s="13"/>
      <c r="P13" s="48"/>
      <c r="Q13" s="19"/>
      <c r="R13" s="7"/>
      <c r="T13" s="7"/>
      <c r="U13" s="43" t="s">
        <v>12</v>
      </c>
      <c r="V13" s="2"/>
      <c r="W13" s="44"/>
      <c r="X13" s="45"/>
      <c r="Y13" s="46"/>
      <c r="Z13" s="21"/>
      <c r="AA13" s="46"/>
      <c r="AB13" s="47"/>
      <c r="AC13" s="46"/>
      <c r="AD13" s="21"/>
      <c r="AE13" s="46"/>
      <c r="AF13" s="21"/>
      <c r="AG13" s="46"/>
      <c r="AH13" s="13"/>
      <c r="AI13" s="48"/>
      <c r="AJ13" s="19"/>
      <c r="AK13" s="7"/>
    </row>
    <row r="14" customFormat="false" ht="15" hidden="false" customHeight="false" outlineLevel="0" collapsed="false">
      <c r="A14" s="7"/>
      <c r="B14" s="1" t="s">
        <v>21</v>
      </c>
      <c r="C14" s="2" t="s">
        <v>3</v>
      </c>
      <c r="D14" s="31" t="n">
        <v>21</v>
      </c>
      <c r="E14" s="3" t="s">
        <v>3</v>
      </c>
      <c r="F14" s="31" t="n">
        <v>19</v>
      </c>
      <c r="G14" s="2" t="s">
        <v>3</v>
      </c>
      <c r="H14" s="31" t="n">
        <v>92</v>
      </c>
      <c r="I14" s="4" t="s">
        <v>3</v>
      </c>
      <c r="J14" s="31" t="n">
        <v>0</v>
      </c>
      <c r="K14" s="2" t="s">
        <v>3</v>
      </c>
      <c r="L14" s="31" t="n">
        <v>0</v>
      </c>
      <c r="M14" s="2" t="s">
        <v>3</v>
      </c>
      <c r="N14" s="31" t="n">
        <v>36</v>
      </c>
      <c r="O14" s="2" t="s">
        <v>3</v>
      </c>
      <c r="P14" s="31" t="n">
        <v>168</v>
      </c>
      <c r="Q14" s="19" t="s">
        <v>11</v>
      </c>
      <c r="R14" s="7"/>
      <c r="T14" s="7"/>
      <c r="U14" s="1" t="s">
        <v>21</v>
      </c>
      <c r="V14" s="2" t="s">
        <v>3</v>
      </c>
      <c r="W14" s="31" t="n">
        <v>10</v>
      </c>
      <c r="X14" s="3" t="s">
        <v>3</v>
      </c>
      <c r="Y14" s="31" t="n">
        <v>9</v>
      </c>
      <c r="Z14" s="2" t="s">
        <v>3</v>
      </c>
      <c r="AA14" s="31" t="n">
        <v>10</v>
      </c>
      <c r="AB14" s="4" t="s">
        <v>3</v>
      </c>
      <c r="AC14" s="31" t="n">
        <v>114</v>
      </c>
      <c r="AD14" s="2" t="s">
        <v>3</v>
      </c>
      <c r="AE14" s="31" t="n">
        <f aca="false">SUM(AE6:AE12)</f>
        <v>0</v>
      </c>
      <c r="AF14" s="2" t="s">
        <v>3</v>
      </c>
      <c r="AG14" s="31" t="n">
        <v>48</v>
      </c>
      <c r="AH14" s="2" t="s">
        <v>3</v>
      </c>
      <c r="AI14" s="31" t="n">
        <f aca="false">W14+Y14+AA14+AC14+AE14+AG14</f>
        <v>191</v>
      </c>
      <c r="AJ14" s="19" t="s">
        <v>11</v>
      </c>
      <c r="AK14" s="7"/>
    </row>
    <row r="15" customFormat="false" ht="15" hidden="false" customHeight="false" outlineLevel="0" collapsed="false">
      <c r="A15" s="7"/>
      <c r="B15" s="0"/>
      <c r="C15" s="0"/>
      <c r="D15" s="31"/>
      <c r="E15" s="0"/>
      <c r="F15" s="31"/>
      <c r="G15" s="0"/>
      <c r="H15" s="31"/>
      <c r="I15" s="0"/>
      <c r="J15" s="31"/>
      <c r="K15" s="0"/>
      <c r="L15" s="31"/>
      <c r="M15" s="0"/>
      <c r="N15" s="31"/>
      <c r="O15" s="0"/>
      <c r="P15" s="31"/>
      <c r="Q15" s="19"/>
      <c r="R15" s="7"/>
      <c r="T15" s="7"/>
      <c r="U15" s="1"/>
      <c r="V15" s="2"/>
      <c r="W15" s="31"/>
      <c r="X15" s="3"/>
      <c r="Y15" s="31"/>
      <c r="Z15" s="2"/>
      <c r="AA15" s="31"/>
      <c r="AB15" s="4"/>
      <c r="AC15" s="31"/>
      <c r="AD15" s="2"/>
      <c r="AE15" s="31"/>
      <c r="AF15" s="2"/>
      <c r="AG15" s="31"/>
      <c r="AH15" s="2"/>
      <c r="AI15" s="31"/>
      <c r="AJ15" s="19"/>
      <c r="AK15" s="7"/>
    </row>
    <row r="16" customFormat="false" ht="15" hidden="false" customHeight="false" outlineLevel="0" collapsed="false">
      <c r="A16" s="7"/>
      <c r="B16" s="109" t="s">
        <v>12</v>
      </c>
      <c r="C16" s="1"/>
      <c r="D16" s="49"/>
      <c r="E16" s="50"/>
      <c r="F16" s="49"/>
      <c r="G16" s="51"/>
      <c r="H16" s="49"/>
      <c r="I16" s="0"/>
      <c r="J16" s="49"/>
      <c r="K16" s="51"/>
      <c r="L16" s="52"/>
      <c r="M16" s="51"/>
      <c r="N16" s="49"/>
      <c r="O16" s="53"/>
      <c r="P16" s="54"/>
      <c r="Q16" s="19"/>
      <c r="R16" s="7"/>
      <c r="T16" s="7"/>
      <c r="U16" s="1"/>
      <c r="V16" s="2"/>
      <c r="W16" s="49"/>
      <c r="X16" s="50"/>
      <c r="Y16" s="49"/>
      <c r="Z16" s="51"/>
      <c r="AA16" s="49"/>
      <c r="AB16" s="4"/>
      <c r="AC16" s="49"/>
      <c r="AD16" s="51"/>
      <c r="AE16" s="52"/>
      <c r="AF16" s="51"/>
      <c r="AG16" s="49"/>
      <c r="AH16" s="53"/>
      <c r="AI16" s="54"/>
      <c r="AJ16" s="19"/>
      <c r="AK16" s="7"/>
    </row>
    <row r="17" customFormat="false" ht="15" hidden="false" customHeight="false" outlineLevel="0" collapsed="false">
      <c r="A17" s="7"/>
      <c r="B17" s="1" t="s">
        <v>77</v>
      </c>
      <c r="C17" s="2" t="s">
        <v>3</v>
      </c>
      <c r="D17" s="110" t="n">
        <f aca="false">30*D14</f>
        <v>630</v>
      </c>
      <c r="E17" s="110" t="s">
        <v>3</v>
      </c>
      <c r="F17" s="110" t="n">
        <f aca="false">20*F14</f>
        <v>380</v>
      </c>
      <c r="G17" s="110" t="s">
        <v>3</v>
      </c>
      <c r="H17" s="110" t="n">
        <f aca="false">25*H14</f>
        <v>2300</v>
      </c>
      <c r="I17" s="110" t="s">
        <v>3</v>
      </c>
      <c r="J17" s="110" t="n">
        <f aca="false">22*J14</f>
        <v>0</v>
      </c>
      <c r="K17" s="110" t="s">
        <v>3</v>
      </c>
      <c r="L17" s="110" t="n">
        <f aca="false">15*L14</f>
        <v>0</v>
      </c>
      <c r="M17" s="110" t="s">
        <v>3</v>
      </c>
      <c r="N17" s="110" t="n">
        <f aca="false">15*N14</f>
        <v>540</v>
      </c>
      <c r="O17" s="110" t="s">
        <v>3</v>
      </c>
      <c r="P17" s="110" t="n">
        <f aca="false">D17+F17+H17+J17+L17+N17</f>
        <v>3850</v>
      </c>
      <c r="Q17" s="19" t="s">
        <v>11</v>
      </c>
      <c r="R17" s="7"/>
      <c r="T17" s="7"/>
      <c r="U17" s="1" t="s">
        <v>24</v>
      </c>
      <c r="V17" s="2" t="s">
        <v>3</v>
      </c>
      <c r="W17" s="55" t="n">
        <f aca="false">30*W14</f>
        <v>300</v>
      </c>
      <c r="X17" s="55" t="s">
        <v>3</v>
      </c>
      <c r="Y17" s="55" t="n">
        <f aca="false">20*Y14</f>
        <v>180</v>
      </c>
      <c r="Z17" s="55" t="s">
        <v>3</v>
      </c>
      <c r="AA17" s="55" t="n">
        <f aca="false">25*AA14</f>
        <v>250</v>
      </c>
      <c r="AB17" s="55" t="s">
        <v>3</v>
      </c>
      <c r="AC17" s="55" t="n">
        <f aca="false">22*AC14</f>
        <v>2508</v>
      </c>
      <c r="AD17" s="55" t="s">
        <v>3</v>
      </c>
      <c r="AE17" s="55" t="n">
        <f aca="false">15*AE14</f>
        <v>0</v>
      </c>
      <c r="AF17" s="55" t="s">
        <v>3</v>
      </c>
      <c r="AG17" s="55" t="n">
        <f aca="false">15*AG14</f>
        <v>720</v>
      </c>
      <c r="AH17" s="55" t="s">
        <v>3</v>
      </c>
      <c r="AI17" s="55" t="n">
        <f aca="false">W17+Y17+AA17+AC17+AE17+AG17</f>
        <v>3958</v>
      </c>
      <c r="AJ17" s="19" t="s">
        <v>11</v>
      </c>
      <c r="AK17" s="7"/>
    </row>
    <row r="18" customFormat="false" ht="15" hidden="false" customHeight="false" outlineLevel="0" collapsed="false">
      <c r="A18" s="7"/>
      <c r="B18" s="2" t="s">
        <v>25</v>
      </c>
      <c r="C18" s="0"/>
      <c r="D18" s="13"/>
      <c r="E18" s="57"/>
      <c r="F18" s="58"/>
      <c r="G18" s="13"/>
      <c r="H18" s="58"/>
      <c r="I18" s="59"/>
      <c r="J18" s="58"/>
      <c r="K18" s="13"/>
      <c r="L18" s="58"/>
      <c r="M18" s="13"/>
      <c r="N18" s="58"/>
      <c r="O18" s="13"/>
      <c r="P18" s="58"/>
      <c r="Q18" s="0"/>
      <c r="R18" s="7"/>
      <c r="T18" s="7"/>
      <c r="U18" s="2" t="s">
        <v>25</v>
      </c>
      <c r="V18" s="2"/>
      <c r="W18" s="13"/>
      <c r="X18" s="57"/>
      <c r="Y18" s="58"/>
      <c r="Z18" s="13"/>
      <c r="AA18" s="58"/>
      <c r="AB18" s="59"/>
      <c r="AC18" s="58"/>
      <c r="AD18" s="13"/>
      <c r="AE18" s="58"/>
      <c r="AF18" s="13"/>
      <c r="AG18" s="58"/>
      <c r="AH18" s="13"/>
      <c r="AI18" s="58"/>
      <c r="AJ18" s="5"/>
      <c r="AK18" s="7"/>
    </row>
    <row r="19" customFormat="false" ht="15" hidden="false" customHeight="false" outlineLevel="0" collapsed="false">
      <c r="A19" s="7"/>
      <c r="B19" s="60" t="s">
        <v>78</v>
      </c>
      <c r="C19" s="0"/>
      <c r="E19" s="0"/>
      <c r="G19" s="0"/>
      <c r="I19" s="0"/>
      <c r="K19" s="0"/>
      <c r="M19" s="0"/>
      <c r="O19" s="0"/>
      <c r="Q19" s="0"/>
      <c r="R19" s="7"/>
      <c r="T19" s="7"/>
      <c r="U19" s="60" t="s">
        <v>78</v>
      </c>
      <c r="V19" s="2"/>
      <c r="X19" s="3"/>
      <c r="Z19" s="2"/>
      <c r="AB19" s="4"/>
      <c r="AD19" s="2"/>
      <c r="AF19" s="2"/>
      <c r="AH19" s="2"/>
      <c r="AJ19" s="5"/>
      <c r="AK19" s="7"/>
    </row>
    <row r="20" customFormat="false" ht="21" hidden="false" customHeight="false" outlineLevel="0" collapsed="false">
      <c r="A20" s="7"/>
      <c r="B20" s="61" t="s">
        <v>6</v>
      </c>
      <c r="C20" s="0"/>
      <c r="E20" s="0"/>
      <c r="G20" s="0"/>
      <c r="I20" s="0"/>
      <c r="K20" s="0"/>
      <c r="M20" s="0"/>
      <c r="O20" s="0"/>
      <c r="Q20" s="0"/>
      <c r="R20" s="7"/>
      <c r="T20" s="7"/>
      <c r="U20" s="61" t="s">
        <v>27</v>
      </c>
      <c r="V20" s="2"/>
      <c r="X20" s="3"/>
      <c r="Z20" s="2"/>
      <c r="AB20" s="4"/>
      <c r="AD20" s="2"/>
      <c r="AF20" s="2"/>
      <c r="AH20" s="2"/>
      <c r="AJ20" s="5"/>
      <c r="AK20" s="7"/>
    </row>
    <row r="21" customFormat="false" ht="15" hidden="false" customHeight="false" outlineLevel="0" collapsed="false">
      <c r="A21" s="7"/>
      <c r="B21" s="2" t="s">
        <v>79</v>
      </c>
      <c r="C21" s="0"/>
      <c r="D21" s="2" t="str">
        <f aca="false">B20</f>
        <v>An</v>
      </c>
      <c r="E21" s="0"/>
      <c r="F21" s="2" t="s">
        <v>29</v>
      </c>
      <c r="G21" s="0"/>
      <c r="H21" s="62" t="s">
        <v>30</v>
      </c>
      <c r="I21" s="62"/>
      <c r="J21" s="62"/>
      <c r="K21" s="62"/>
      <c r="L21" s="62"/>
      <c r="M21" s="62"/>
      <c r="N21" s="62"/>
      <c r="O21" s="63"/>
      <c r="P21" s="64" t="s">
        <v>31</v>
      </c>
      <c r="Q21" s="0"/>
      <c r="R21" s="7"/>
      <c r="T21" s="7"/>
      <c r="U21" s="2" t="s">
        <v>28</v>
      </c>
      <c r="V21" s="2"/>
      <c r="W21" s="2" t="str">
        <f aca="false">U20</f>
        <v>Pl</v>
      </c>
      <c r="X21" s="3"/>
      <c r="Y21" s="2" t="s">
        <v>29</v>
      </c>
      <c r="Z21" s="2"/>
      <c r="AA21" s="62" t="s">
        <v>30</v>
      </c>
      <c r="AB21" s="62"/>
      <c r="AC21" s="62"/>
      <c r="AD21" s="62"/>
      <c r="AE21" s="62"/>
      <c r="AF21" s="62"/>
      <c r="AG21" s="62"/>
      <c r="AH21" s="63"/>
      <c r="AI21" s="64" t="s">
        <v>32</v>
      </c>
      <c r="AJ21" s="5"/>
      <c r="AK21" s="7"/>
    </row>
    <row r="22" customFormat="false" ht="15" hidden="false" customHeight="false" outlineLevel="0" collapsed="false">
      <c r="A22" s="7"/>
      <c r="B22" s="2"/>
      <c r="C22" s="60"/>
      <c r="D22" s="3" t="s">
        <v>80</v>
      </c>
      <c r="E22" s="2"/>
      <c r="F22" s="2"/>
      <c r="G22" s="0"/>
      <c r="H22" s="2"/>
      <c r="I22" s="2"/>
      <c r="J22" s="2"/>
      <c r="K22" s="0"/>
      <c r="L22" s="2" t="str">
        <f aca="false">B20</f>
        <v>An</v>
      </c>
      <c r="M22" s="2" t="s">
        <v>81</v>
      </c>
      <c r="N22" s="2"/>
      <c r="O22" s="2" t="str">
        <f aca="false">B20</f>
        <v>An</v>
      </c>
      <c r="P22" s="2" t="s">
        <v>35</v>
      </c>
      <c r="Q22" s="0"/>
      <c r="R22" s="7"/>
      <c r="T22" s="7"/>
      <c r="U22" s="2"/>
      <c r="V22" s="60"/>
      <c r="W22" s="3" t="s">
        <v>80</v>
      </c>
      <c r="X22" s="2"/>
      <c r="Y22" s="2"/>
      <c r="Z22" s="2"/>
      <c r="AA22" s="2"/>
      <c r="AB22" s="2"/>
      <c r="AC22" s="2"/>
      <c r="AD22" s="2"/>
      <c r="AE22" s="2" t="str">
        <f aca="false">U20</f>
        <v>Pl</v>
      </c>
      <c r="AF22" s="2" t="s">
        <v>81</v>
      </c>
      <c r="AG22" s="2"/>
      <c r="AH22" s="2" t="str">
        <f aca="false">U20</f>
        <v>Pl</v>
      </c>
      <c r="AI22" s="2" t="s">
        <v>35</v>
      </c>
      <c r="AK22" s="7"/>
    </row>
    <row r="23" customFormat="false" ht="15" hidden="false" customHeight="false" outlineLevel="0" collapsed="false">
      <c r="A23" s="7"/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7"/>
      <c r="T23" s="7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7"/>
    </row>
    <row r="24" customFormat="false" ht="15" hidden="false" customHeight="false" outlineLevel="0" collapsed="false">
      <c r="B24" s="0"/>
      <c r="C24" s="0"/>
      <c r="E24" s="0"/>
      <c r="G24" s="0"/>
      <c r="I24" s="0"/>
      <c r="K24" s="0"/>
      <c r="M24" s="0"/>
      <c r="O24" s="0"/>
      <c r="P24" s="67" t="str">
        <f aca="false">IF((N14&lt;P14*0.2),"no","ok")</f>
        <v>ok</v>
      </c>
      <c r="Q24" s="0"/>
      <c r="AI24" s="67" t="str">
        <f aca="false">IF(AG15&gt;=AI15*0.25,"OK","NO")</f>
        <v>OK</v>
      </c>
    </row>
    <row r="25" customFormat="false" ht="15" hidden="false" customHeight="false" outlineLevel="0" collapsed="false">
      <c r="B25" s="0"/>
      <c r="C25" s="0"/>
      <c r="E25" s="0"/>
      <c r="G25" s="0"/>
      <c r="I25" s="0"/>
      <c r="K25" s="0"/>
      <c r="M25" s="0"/>
      <c r="O25" s="0"/>
      <c r="P25" s="67"/>
      <c r="Q25" s="0"/>
      <c r="AI25" s="67"/>
    </row>
    <row r="26" customFormat="false" ht="15" hidden="false" customHeight="false" outlineLevel="0" collapsed="false">
      <c r="A26" s="7"/>
      <c r="B26" s="3"/>
      <c r="C26" s="3"/>
      <c r="D26" s="3"/>
      <c r="E26" s="0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7"/>
      <c r="S26" s="69"/>
      <c r="T26" s="7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7"/>
    </row>
    <row r="27" customFormat="false" ht="15" hidden="false" customHeight="false" outlineLevel="0" collapsed="false">
      <c r="A27" s="7"/>
      <c r="B27" s="8" t="s">
        <v>1</v>
      </c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0"/>
      <c r="R27" s="7"/>
      <c r="T27" s="7"/>
      <c r="U27" s="8" t="s">
        <v>1</v>
      </c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5"/>
      <c r="AK27" s="7"/>
    </row>
    <row r="28" customFormat="false" ht="15" hidden="false" customHeight="false" outlineLevel="0" collapsed="false">
      <c r="A28" s="7"/>
      <c r="B28" s="11" t="s">
        <v>2</v>
      </c>
      <c r="C28" s="12"/>
      <c r="D28" s="13"/>
      <c r="E28" s="14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0"/>
      <c r="R28" s="7"/>
      <c r="S28" s="2"/>
      <c r="T28" s="7"/>
      <c r="U28" s="11" t="s">
        <v>2</v>
      </c>
      <c r="V28" s="12"/>
      <c r="W28" s="13"/>
      <c r="X28" s="14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5"/>
      <c r="AK28" s="7"/>
    </row>
    <row r="29" customFormat="false" ht="15" hidden="false" customHeight="false" outlineLevel="0" collapsed="false">
      <c r="A29" s="7"/>
      <c r="B29" s="16"/>
      <c r="C29" s="17" t="s">
        <v>3</v>
      </c>
      <c r="D29" s="16" t="s">
        <v>4</v>
      </c>
      <c r="E29" s="8" t="s">
        <v>3</v>
      </c>
      <c r="F29" s="16" t="s">
        <v>5</v>
      </c>
      <c r="G29" s="17" t="s">
        <v>3</v>
      </c>
      <c r="H29" s="16" t="s">
        <v>6</v>
      </c>
      <c r="I29" s="18" t="s">
        <v>3</v>
      </c>
      <c r="J29" s="16" t="s">
        <v>7</v>
      </c>
      <c r="K29" s="17" t="s">
        <v>3</v>
      </c>
      <c r="L29" s="16" t="s">
        <v>8</v>
      </c>
      <c r="M29" s="17" t="s">
        <v>3</v>
      </c>
      <c r="N29" s="16" t="s">
        <v>9</v>
      </c>
      <c r="O29" s="17" t="s">
        <v>3</v>
      </c>
      <c r="P29" s="16" t="s">
        <v>10</v>
      </c>
      <c r="Q29" s="19" t="s">
        <v>11</v>
      </c>
      <c r="R29" s="7"/>
      <c r="S29" s="1"/>
      <c r="T29" s="7"/>
      <c r="U29" s="16"/>
      <c r="V29" s="17" t="s">
        <v>3</v>
      </c>
      <c r="W29" s="16" t="s">
        <v>4</v>
      </c>
      <c r="X29" s="8" t="s">
        <v>3</v>
      </c>
      <c r="Y29" s="16" t="s">
        <v>5</v>
      </c>
      <c r="Z29" s="17" t="s">
        <v>3</v>
      </c>
      <c r="AA29" s="16" t="s">
        <v>6</v>
      </c>
      <c r="AB29" s="18" t="s">
        <v>3</v>
      </c>
      <c r="AC29" s="16" t="s">
        <v>7</v>
      </c>
      <c r="AD29" s="17" t="s">
        <v>3</v>
      </c>
      <c r="AE29" s="16" t="s">
        <v>8</v>
      </c>
      <c r="AF29" s="17" t="s">
        <v>3</v>
      </c>
      <c r="AG29" s="16" t="s">
        <v>9</v>
      </c>
      <c r="AH29" s="17" t="s">
        <v>3</v>
      </c>
      <c r="AI29" s="16" t="s">
        <v>10</v>
      </c>
      <c r="AJ29" s="19" t="s">
        <v>11</v>
      </c>
      <c r="AK29" s="7"/>
    </row>
    <row r="30" customFormat="false" ht="15" hidden="false" customHeight="false" outlineLevel="0" collapsed="false">
      <c r="A30" s="7"/>
      <c r="B30" s="20"/>
      <c r="C30" s="17"/>
      <c r="D30" s="21"/>
      <c r="E30" s="14"/>
      <c r="F30" s="22"/>
      <c r="G30" s="23"/>
      <c r="H30" s="22"/>
      <c r="I30" s="24"/>
      <c r="J30" s="22"/>
      <c r="K30" s="23"/>
      <c r="L30" s="22"/>
      <c r="M30" s="23"/>
      <c r="N30" s="22"/>
      <c r="O30" s="23"/>
      <c r="P30" s="22"/>
      <c r="Q30" s="19"/>
      <c r="R30" s="7"/>
      <c r="S30" s="1"/>
      <c r="T30" s="7"/>
      <c r="U30" s="20"/>
      <c r="V30" s="17"/>
      <c r="W30" s="21"/>
      <c r="X30" s="14"/>
      <c r="Y30" s="22"/>
      <c r="Z30" s="23"/>
      <c r="AA30" s="22"/>
      <c r="AB30" s="24"/>
      <c r="AC30" s="22"/>
      <c r="AD30" s="23"/>
      <c r="AE30" s="22"/>
      <c r="AF30" s="23"/>
      <c r="AG30" s="22"/>
      <c r="AH30" s="23"/>
      <c r="AI30" s="22"/>
      <c r="AJ30" s="19"/>
      <c r="AK30" s="7"/>
    </row>
    <row r="31" customFormat="false" ht="15" hidden="false" customHeight="false" outlineLevel="0" collapsed="false">
      <c r="A31" s="7"/>
      <c r="B31" s="0"/>
      <c r="C31" s="0"/>
      <c r="D31" s="25"/>
      <c r="E31" s="26"/>
      <c r="F31" s="27"/>
      <c r="G31" s="28"/>
      <c r="H31" s="27"/>
      <c r="I31" s="29"/>
      <c r="J31" s="27"/>
      <c r="K31" s="28"/>
      <c r="L31" s="27"/>
      <c r="M31" s="28"/>
      <c r="N31" s="30"/>
      <c r="O31" s="0"/>
      <c r="P31" s="31"/>
      <c r="Q31" s="19"/>
      <c r="R31" s="7"/>
      <c r="T31" s="7"/>
      <c r="U31" s="1"/>
      <c r="V31" s="2"/>
      <c r="W31" s="25"/>
      <c r="X31" s="26"/>
      <c r="Y31" s="27"/>
      <c r="Z31" s="28"/>
      <c r="AA31" s="27"/>
      <c r="AB31" s="29"/>
      <c r="AC31" s="27"/>
      <c r="AD31" s="28"/>
      <c r="AE31" s="27"/>
      <c r="AF31" s="28"/>
      <c r="AG31" s="30"/>
      <c r="AH31" s="2"/>
      <c r="AI31" s="31"/>
      <c r="AJ31" s="19"/>
      <c r="AK31" s="7"/>
    </row>
    <row r="32" customFormat="false" ht="15" hidden="false" customHeight="false" outlineLevel="0" collapsed="false">
      <c r="A32" s="7"/>
      <c r="B32" s="0"/>
      <c r="C32" s="0"/>
      <c r="D32" s="32"/>
      <c r="E32" s="33"/>
      <c r="F32" s="34"/>
      <c r="G32" s="20"/>
      <c r="H32" s="34"/>
      <c r="I32" s="35"/>
      <c r="J32" s="34"/>
      <c r="K32" s="20"/>
      <c r="L32" s="34"/>
      <c r="M32" s="20"/>
      <c r="N32" s="36"/>
      <c r="O32" s="0"/>
      <c r="P32" s="31"/>
      <c r="Q32" s="19"/>
      <c r="R32" s="7"/>
      <c r="T32" s="7"/>
      <c r="U32" s="1"/>
      <c r="V32" s="2"/>
      <c r="W32" s="32"/>
      <c r="X32" s="33"/>
      <c r="Y32" s="34"/>
      <c r="Z32" s="20"/>
      <c r="AA32" s="34"/>
      <c r="AB32" s="35"/>
      <c r="AC32" s="34"/>
      <c r="AD32" s="20"/>
      <c r="AE32" s="34"/>
      <c r="AF32" s="20"/>
      <c r="AG32" s="36"/>
      <c r="AH32" s="2"/>
      <c r="AI32" s="31"/>
      <c r="AJ32" s="19"/>
      <c r="AK32" s="7"/>
    </row>
    <row r="33" customFormat="false" ht="15" hidden="false" customHeight="false" outlineLevel="0" collapsed="false">
      <c r="A33" s="7"/>
      <c r="B33" s="0"/>
      <c r="C33" s="0"/>
      <c r="D33" s="32"/>
      <c r="E33" s="33"/>
      <c r="F33" s="34"/>
      <c r="G33" s="20"/>
      <c r="H33" s="34"/>
      <c r="I33" s="35"/>
      <c r="J33" s="34"/>
      <c r="K33" s="20"/>
      <c r="L33" s="34"/>
      <c r="M33" s="20"/>
      <c r="N33" s="36"/>
      <c r="O33" s="0"/>
      <c r="P33" s="31"/>
      <c r="Q33" s="19"/>
      <c r="R33" s="7"/>
      <c r="T33" s="7"/>
      <c r="U33" s="1"/>
      <c r="V33" s="2"/>
      <c r="W33" s="32"/>
      <c r="X33" s="33"/>
      <c r="Y33" s="34"/>
      <c r="Z33" s="20"/>
      <c r="AA33" s="34"/>
      <c r="AB33" s="35"/>
      <c r="AC33" s="34"/>
      <c r="AD33" s="20"/>
      <c r="AE33" s="34"/>
      <c r="AF33" s="20"/>
      <c r="AG33" s="36"/>
      <c r="AH33" s="2"/>
      <c r="AI33" s="31"/>
      <c r="AJ33" s="19"/>
      <c r="AK33" s="7"/>
    </row>
    <row r="34" customFormat="false" ht="15" hidden="false" customHeight="false" outlineLevel="0" collapsed="false">
      <c r="A34" s="7"/>
      <c r="B34" s="0"/>
      <c r="C34" s="0"/>
      <c r="D34" s="32"/>
      <c r="E34" s="33"/>
      <c r="F34" s="34"/>
      <c r="G34" s="20"/>
      <c r="H34" s="34"/>
      <c r="I34" s="35"/>
      <c r="J34" s="34"/>
      <c r="K34" s="20"/>
      <c r="L34" s="34"/>
      <c r="M34" s="20"/>
      <c r="N34" s="36"/>
      <c r="O34" s="0"/>
      <c r="P34" s="31"/>
      <c r="Q34" s="19"/>
      <c r="R34" s="7"/>
      <c r="T34" s="7"/>
      <c r="U34" s="1"/>
      <c r="V34" s="2"/>
      <c r="W34" s="32"/>
      <c r="X34" s="33"/>
      <c r="Y34" s="34"/>
      <c r="Z34" s="20"/>
      <c r="AA34" s="34"/>
      <c r="AB34" s="35"/>
      <c r="AC34" s="34"/>
      <c r="AD34" s="20"/>
      <c r="AE34" s="34"/>
      <c r="AF34" s="20"/>
      <c r="AG34" s="36"/>
      <c r="AH34" s="2"/>
      <c r="AI34" s="31"/>
      <c r="AJ34" s="19"/>
      <c r="AK34" s="7"/>
    </row>
    <row r="35" customFormat="false" ht="15" hidden="false" customHeight="false" outlineLevel="0" collapsed="false">
      <c r="A35" s="7"/>
      <c r="B35" s="0"/>
      <c r="C35" s="0"/>
      <c r="D35" s="32"/>
      <c r="E35" s="33"/>
      <c r="F35" s="34"/>
      <c r="G35" s="20"/>
      <c r="H35" s="34"/>
      <c r="I35" s="35"/>
      <c r="J35" s="34"/>
      <c r="K35" s="20"/>
      <c r="L35" s="34"/>
      <c r="M35" s="20"/>
      <c r="N35" s="36"/>
      <c r="O35" s="0"/>
      <c r="P35" s="31"/>
      <c r="Q35" s="19"/>
      <c r="R35" s="7"/>
      <c r="T35" s="7"/>
      <c r="U35" s="1"/>
      <c r="V35" s="2"/>
      <c r="W35" s="32"/>
      <c r="X35" s="33"/>
      <c r="Y35" s="34"/>
      <c r="Z35" s="20"/>
      <c r="AA35" s="34"/>
      <c r="AB35" s="35"/>
      <c r="AC35" s="34"/>
      <c r="AD35" s="20"/>
      <c r="AE35" s="34"/>
      <c r="AF35" s="20"/>
      <c r="AG35" s="36"/>
      <c r="AH35" s="2"/>
      <c r="AI35" s="31"/>
      <c r="AJ35" s="19"/>
      <c r="AK35" s="7"/>
    </row>
    <row r="36" customFormat="false" ht="15" hidden="false" customHeight="false" outlineLevel="0" collapsed="false">
      <c r="A36" s="7"/>
      <c r="B36" s="0"/>
      <c r="C36" s="0"/>
      <c r="D36" s="32"/>
      <c r="E36" s="33"/>
      <c r="F36" s="34"/>
      <c r="G36" s="20"/>
      <c r="H36" s="34"/>
      <c r="I36" s="35"/>
      <c r="J36" s="34"/>
      <c r="K36" s="20"/>
      <c r="L36" s="34"/>
      <c r="M36" s="20"/>
      <c r="N36" s="36"/>
      <c r="O36" s="0"/>
      <c r="P36" s="31"/>
      <c r="Q36" s="19"/>
      <c r="R36" s="7"/>
      <c r="T36" s="7"/>
      <c r="U36" s="1"/>
      <c r="V36" s="2"/>
      <c r="W36" s="32"/>
      <c r="X36" s="33"/>
      <c r="Y36" s="34"/>
      <c r="Z36" s="20"/>
      <c r="AA36" s="34"/>
      <c r="AB36" s="35"/>
      <c r="AC36" s="34"/>
      <c r="AD36" s="20"/>
      <c r="AE36" s="34"/>
      <c r="AF36" s="20"/>
      <c r="AG36" s="36"/>
      <c r="AH36" s="2"/>
      <c r="AI36" s="31"/>
      <c r="AJ36" s="19"/>
      <c r="AK36" s="7"/>
    </row>
    <row r="37" customFormat="false" ht="15" hidden="false" customHeight="false" outlineLevel="0" collapsed="false">
      <c r="A37" s="7"/>
      <c r="B37" s="0"/>
      <c r="C37" s="0"/>
      <c r="D37" s="37"/>
      <c r="E37" s="38"/>
      <c r="F37" s="39"/>
      <c r="G37" s="40"/>
      <c r="H37" s="39"/>
      <c r="I37" s="41"/>
      <c r="J37" s="39"/>
      <c r="K37" s="40"/>
      <c r="L37" s="39"/>
      <c r="M37" s="40"/>
      <c r="N37" s="42"/>
      <c r="O37" s="0"/>
      <c r="P37" s="31"/>
      <c r="Q37" s="19"/>
      <c r="R37" s="7"/>
      <c r="T37" s="7"/>
      <c r="U37" s="1"/>
      <c r="V37" s="2"/>
      <c r="W37" s="37"/>
      <c r="X37" s="38"/>
      <c r="Y37" s="39"/>
      <c r="Z37" s="40"/>
      <c r="AA37" s="39"/>
      <c r="AB37" s="41"/>
      <c r="AC37" s="39"/>
      <c r="AD37" s="40"/>
      <c r="AE37" s="39"/>
      <c r="AF37" s="40"/>
      <c r="AG37" s="42"/>
      <c r="AH37" s="2"/>
      <c r="AI37" s="31"/>
      <c r="AJ37" s="19"/>
      <c r="AK37" s="7"/>
    </row>
    <row r="38" customFormat="false" ht="15" hidden="false" customHeight="false" outlineLevel="0" collapsed="false">
      <c r="A38" s="7"/>
      <c r="B38" s="43" t="s">
        <v>12</v>
      </c>
      <c r="C38" s="0"/>
      <c r="D38" s="44"/>
      <c r="E38" s="45"/>
      <c r="F38" s="46"/>
      <c r="G38" s="21"/>
      <c r="H38" s="46"/>
      <c r="I38" s="47"/>
      <c r="J38" s="46"/>
      <c r="K38" s="21"/>
      <c r="L38" s="46"/>
      <c r="M38" s="21"/>
      <c r="N38" s="46"/>
      <c r="O38" s="13"/>
      <c r="P38" s="48"/>
      <c r="Q38" s="19"/>
      <c r="R38" s="7"/>
      <c r="T38" s="7"/>
      <c r="U38" s="43" t="s">
        <v>12</v>
      </c>
      <c r="V38" s="2"/>
      <c r="W38" s="44"/>
      <c r="X38" s="45"/>
      <c r="Y38" s="46"/>
      <c r="Z38" s="21"/>
      <c r="AA38" s="46"/>
      <c r="AB38" s="47"/>
      <c r="AC38" s="46"/>
      <c r="AD38" s="21"/>
      <c r="AE38" s="46"/>
      <c r="AF38" s="21"/>
      <c r="AG38" s="46"/>
      <c r="AH38" s="13"/>
      <c r="AI38" s="48"/>
      <c r="AJ38" s="19"/>
      <c r="AK38" s="7"/>
    </row>
    <row r="39" customFormat="false" ht="15" hidden="false" customHeight="false" outlineLevel="0" collapsed="false">
      <c r="A39" s="7"/>
      <c r="B39" s="1" t="s">
        <v>21</v>
      </c>
      <c r="C39" s="2" t="s">
        <v>3</v>
      </c>
      <c r="D39" s="31" t="n">
        <v>10</v>
      </c>
      <c r="E39" s="3" t="s">
        <v>3</v>
      </c>
      <c r="F39" s="31" t="n">
        <v>10</v>
      </c>
      <c r="G39" s="2" t="s">
        <v>3</v>
      </c>
      <c r="H39" s="31" t="n">
        <v>0</v>
      </c>
      <c r="I39" s="4" t="s">
        <v>3</v>
      </c>
      <c r="J39" s="31" t="n">
        <v>57</v>
      </c>
      <c r="K39" s="2" t="s">
        <v>3</v>
      </c>
      <c r="L39" s="31" t="n">
        <v>74</v>
      </c>
      <c r="M39" s="2" t="s">
        <v>3</v>
      </c>
      <c r="N39" s="31" t="n">
        <v>67</v>
      </c>
      <c r="O39" s="2" t="s">
        <v>3</v>
      </c>
      <c r="P39" s="31" t="n">
        <v>218</v>
      </c>
      <c r="Q39" s="19" t="s">
        <v>11</v>
      </c>
      <c r="R39" s="7"/>
      <c r="T39" s="7"/>
      <c r="U39" s="1" t="s">
        <v>21</v>
      </c>
      <c r="V39" s="2" t="s">
        <v>3</v>
      </c>
      <c r="W39" s="31" t="n">
        <v>6</v>
      </c>
      <c r="X39" s="3" t="s">
        <v>3</v>
      </c>
      <c r="Y39" s="31" t="n">
        <v>5</v>
      </c>
      <c r="Z39" s="2" t="s">
        <v>3</v>
      </c>
      <c r="AA39" s="31" t="n">
        <v>0</v>
      </c>
      <c r="AB39" s="4" t="s">
        <v>3</v>
      </c>
      <c r="AC39" s="31" t="n">
        <v>32</v>
      </c>
      <c r="AD39" s="2" t="s">
        <v>3</v>
      </c>
      <c r="AE39" s="31" t="n">
        <v>53</v>
      </c>
      <c r="AF39" s="2" t="s">
        <v>3</v>
      </c>
      <c r="AG39" s="31" t="n">
        <v>43</v>
      </c>
      <c r="AH39" s="2" t="s">
        <v>3</v>
      </c>
      <c r="AI39" s="31" t="n">
        <v>139</v>
      </c>
      <c r="AJ39" s="19" t="s">
        <v>11</v>
      </c>
      <c r="AK39" s="7"/>
    </row>
    <row r="40" customFormat="false" ht="15" hidden="false" customHeight="false" outlineLevel="0" collapsed="false">
      <c r="A40" s="7"/>
      <c r="B40" s="0"/>
      <c r="C40" s="0"/>
      <c r="D40" s="31"/>
      <c r="E40" s="0"/>
      <c r="F40" s="31"/>
      <c r="G40" s="0"/>
      <c r="H40" s="31"/>
      <c r="I40" s="0"/>
      <c r="J40" s="31"/>
      <c r="K40" s="0"/>
      <c r="L40" s="31"/>
      <c r="M40" s="0"/>
      <c r="N40" s="31"/>
      <c r="O40" s="0"/>
      <c r="P40" s="31"/>
      <c r="Q40" s="19"/>
      <c r="R40" s="7"/>
      <c r="T40" s="7"/>
      <c r="U40" s="1"/>
      <c r="V40" s="2"/>
      <c r="W40" s="31"/>
      <c r="X40" s="3"/>
      <c r="Y40" s="31"/>
      <c r="Z40" s="2"/>
      <c r="AA40" s="31"/>
      <c r="AB40" s="4"/>
      <c r="AC40" s="31"/>
      <c r="AD40" s="2"/>
      <c r="AE40" s="31"/>
      <c r="AF40" s="2"/>
      <c r="AG40" s="31"/>
      <c r="AH40" s="2"/>
      <c r="AI40" s="31"/>
      <c r="AJ40" s="19"/>
      <c r="AK40" s="7"/>
    </row>
    <row r="41" customFormat="false" ht="15" hidden="false" customHeight="false" outlineLevel="0" collapsed="false">
      <c r="A41" s="7"/>
      <c r="B41" s="0"/>
      <c r="C41" s="0"/>
      <c r="D41" s="49"/>
      <c r="E41" s="50"/>
      <c r="F41" s="49"/>
      <c r="G41" s="51"/>
      <c r="H41" s="49"/>
      <c r="I41" s="0"/>
      <c r="J41" s="49"/>
      <c r="K41" s="51"/>
      <c r="L41" s="52"/>
      <c r="M41" s="51"/>
      <c r="N41" s="49"/>
      <c r="O41" s="53"/>
      <c r="P41" s="54"/>
      <c r="Q41" s="19"/>
      <c r="R41" s="7"/>
      <c r="T41" s="7"/>
      <c r="U41" s="1"/>
      <c r="V41" s="2"/>
      <c r="W41" s="49"/>
      <c r="X41" s="50"/>
      <c r="Y41" s="49"/>
      <c r="Z41" s="51"/>
      <c r="AA41" s="49"/>
      <c r="AB41" s="4"/>
      <c r="AC41" s="49"/>
      <c r="AD41" s="51"/>
      <c r="AE41" s="52"/>
      <c r="AF41" s="51"/>
      <c r="AG41" s="49"/>
      <c r="AH41" s="53"/>
      <c r="AI41" s="54"/>
      <c r="AJ41" s="19"/>
      <c r="AK41" s="7"/>
    </row>
    <row r="42" customFormat="false" ht="15" hidden="false" customHeight="false" outlineLevel="0" collapsed="false">
      <c r="A42" s="7"/>
      <c r="B42" s="1" t="s">
        <v>24</v>
      </c>
      <c r="C42" s="2" t="s">
        <v>3</v>
      </c>
      <c r="D42" s="55" t="n">
        <f aca="false">30*D39</f>
        <v>300</v>
      </c>
      <c r="E42" s="55" t="s">
        <v>3</v>
      </c>
      <c r="F42" s="55" t="n">
        <f aca="false">20*F39</f>
        <v>200</v>
      </c>
      <c r="G42" s="55" t="s">
        <v>3</v>
      </c>
      <c r="H42" s="55" t="n">
        <f aca="false">25*H39</f>
        <v>0</v>
      </c>
      <c r="I42" s="55" t="s">
        <v>3</v>
      </c>
      <c r="J42" s="55" t="n">
        <f aca="false">22*J39</f>
        <v>1254</v>
      </c>
      <c r="K42" s="55" t="s">
        <v>3</v>
      </c>
      <c r="L42" s="55" t="n">
        <f aca="false">15*L39</f>
        <v>1110</v>
      </c>
      <c r="M42" s="55" t="s">
        <v>3</v>
      </c>
      <c r="N42" s="55" t="n">
        <f aca="false">15*N39</f>
        <v>1005</v>
      </c>
      <c r="O42" s="55" t="s">
        <v>3</v>
      </c>
      <c r="P42" s="55" t="n">
        <f aca="false">D42+F42+H42+J42+L42+N42</f>
        <v>3869</v>
      </c>
      <c r="Q42" s="19" t="s">
        <v>11</v>
      </c>
      <c r="R42" s="7"/>
      <c r="T42" s="7"/>
      <c r="U42" s="1" t="s">
        <v>24</v>
      </c>
      <c r="V42" s="2" t="s">
        <v>3</v>
      </c>
      <c r="W42" s="55" t="n">
        <f aca="false">30*W39</f>
        <v>180</v>
      </c>
      <c r="X42" s="55" t="s">
        <v>3</v>
      </c>
      <c r="Y42" s="55" t="n">
        <f aca="false">20*Y39</f>
        <v>100</v>
      </c>
      <c r="Z42" s="55" t="s">
        <v>3</v>
      </c>
      <c r="AA42" s="55" t="n">
        <f aca="false">25*AA39</f>
        <v>0</v>
      </c>
      <c r="AB42" s="55" t="s">
        <v>3</v>
      </c>
      <c r="AC42" s="55" t="n">
        <f aca="false">22*AC39</f>
        <v>704</v>
      </c>
      <c r="AD42" s="55" t="s">
        <v>3</v>
      </c>
      <c r="AE42" s="55" t="n">
        <f aca="false">15*AE39</f>
        <v>795</v>
      </c>
      <c r="AF42" s="55" t="s">
        <v>3</v>
      </c>
      <c r="AG42" s="55" t="n">
        <f aca="false">15*AG39</f>
        <v>645</v>
      </c>
      <c r="AH42" s="55" t="s">
        <v>3</v>
      </c>
      <c r="AI42" s="55" t="n">
        <f aca="false">W42+Y42+AA42+AC42+AE42+AG42</f>
        <v>2424</v>
      </c>
      <c r="AJ42" s="19" t="s">
        <v>11</v>
      </c>
      <c r="AK42" s="7"/>
    </row>
    <row r="43" customFormat="false" ht="15" hidden="false" customHeight="false" outlineLevel="0" collapsed="false">
      <c r="A43" s="7"/>
      <c r="B43" s="2" t="s">
        <v>25</v>
      </c>
      <c r="C43" s="0"/>
      <c r="D43" s="13"/>
      <c r="E43" s="57"/>
      <c r="F43" s="58"/>
      <c r="G43" s="13"/>
      <c r="H43" s="58"/>
      <c r="I43" s="59"/>
      <c r="J43" s="58"/>
      <c r="K43" s="13"/>
      <c r="L43" s="58"/>
      <c r="M43" s="13"/>
      <c r="N43" s="58"/>
      <c r="O43" s="13"/>
      <c r="P43" s="58"/>
      <c r="Q43" s="0"/>
      <c r="R43" s="7"/>
      <c r="T43" s="7"/>
      <c r="U43" s="2" t="s">
        <v>25</v>
      </c>
      <c r="V43" s="2"/>
      <c r="W43" s="13"/>
      <c r="X43" s="57"/>
      <c r="Y43" s="58"/>
      <c r="Z43" s="13"/>
      <c r="AA43" s="58"/>
      <c r="AB43" s="59"/>
      <c r="AC43" s="58"/>
      <c r="AD43" s="13"/>
      <c r="AE43" s="58"/>
      <c r="AF43" s="13"/>
      <c r="AG43" s="58"/>
      <c r="AH43" s="13"/>
      <c r="AI43" s="58"/>
      <c r="AJ43" s="5"/>
      <c r="AK43" s="7"/>
    </row>
    <row r="44" customFormat="false" ht="15" hidden="false" customHeight="false" outlineLevel="0" collapsed="false">
      <c r="A44" s="7"/>
      <c r="B44" s="60" t="s">
        <v>78</v>
      </c>
      <c r="C44" s="0"/>
      <c r="E44" s="0"/>
      <c r="G44" s="0"/>
      <c r="I44" s="0"/>
      <c r="K44" s="0"/>
      <c r="M44" s="0"/>
      <c r="O44" s="0"/>
      <c r="Q44" s="0"/>
      <c r="R44" s="7"/>
      <c r="T44" s="7"/>
      <c r="U44" s="60" t="s">
        <v>78</v>
      </c>
      <c r="V44" s="2"/>
      <c r="X44" s="3"/>
      <c r="Z44" s="2"/>
      <c r="AB44" s="4"/>
      <c r="AD44" s="2"/>
      <c r="AF44" s="2"/>
      <c r="AH44" s="2"/>
      <c r="AJ44" s="5"/>
      <c r="AK44" s="7"/>
    </row>
    <row r="45" customFormat="false" ht="21" hidden="false" customHeight="false" outlineLevel="0" collapsed="false">
      <c r="A45" s="7"/>
      <c r="B45" s="61" t="s">
        <v>48</v>
      </c>
      <c r="C45" s="0"/>
      <c r="E45" s="0"/>
      <c r="G45" s="0"/>
      <c r="I45" s="0"/>
      <c r="K45" s="0"/>
      <c r="M45" s="0"/>
      <c r="O45" s="0"/>
      <c r="Q45" s="0"/>
      <c r="R45" s="7"/>
      <c r="T45" s="7"/>
      <c r="U45" s="61" t="s">
        <v>49</v>
      </c>
      <c r="V45" s="2"/>
      <c r="X45" s="3"/>
      <c r="Z45" s="2"/>
      <c r="AB45" s="4"/>
      <c r="AD45" s="2"/>
      <c r="AF45" s="2"/>
      <c r="AH45" s="2"/>
      <c r="AJ45" s="5"/>
      <c r="AK45" s="7"/>
    </row>
    <row r="46" customFormat="false" ht="15" hidden="false" customHeight="false" outlineLevel="0" collapsed="false">
      <c r="A46" s="7"/>
      <c r="B46" s="2" t="s">
        <v>28</v>
      </c>
      <c r="C46" s="0"/>
      <c r="D46" s="2" t="str">
        <f aca="false">B45</f>
        <v>PdROb</v>
      </c>
      <c r="E46" s="0"/>
      <c r="F46" s="2" t="s">
        <v>29</v>
      </c>
      <c r="G46" s="0"/>
      <c r="H46" s="62" t="s">
        <v>50</v>
      </c>
      <c r="I46" s="62"/>
      <c r="J46" s="62"/>
      <c r="K46" s="62"/>
      <c r="L46" s="62"/>
      <c r="M46" s="62"/>
      <c r="N46" s="62"/>
      <c r="O46" s="63"/>
      <c r="P46" s="64" t="s">
        <v>51</v>
      </c>
      <c r="Q46" s="0"/>
      <c r="R46" s="7"/>
      <c r="T46" s="7"/>
      <c r="U46" s="2" t="s">
        <v>28</v>
      </c>
      <c r="V46" s="2"/>
      <c r="W46" s="2" t="str">
        <f aca="false">U45</f>
        <v>PdRD</v>
      </c>
      <c r="X46" s="3"/>
      <c r="Y46" s="2" t="s">
        <v>29</v>
      </c>
      <c r="Z46" s="2"/>
      <c r="AA46" s="62" t="s">
        <v>50</v>
      </c>
      <c r="AB46" s="62"/>
      <c r="AC46" s="62"/>
      <c r="AD46" s="62"/>
      <c r="AE46" s="62"/>
      <c r="AF46" s="62"/>
      <c r="AG46" s="62"/>
      <c r="AH46" s="63"/>
      <c r="AI46" s="64" t="s">
        <v>52</v>
      </c>
      <c r="AJ46" s="5"/>
      <c r="AK46" s="7"/>
    </row>
    <row r="47" customFormat="false" ht="15" hidden="false" customHeight="false" outlineLevel="0" collapsed="false">
      <c r="A47" s="7"/>
      <c r="B47" s="2"/>
      <c r="C47" s="60"/>
      <c r="D47" s="3" t="s">
        <v>80</v>
      </c>
      <c r="E47" s="2"/>
      <c r="F47" s="2"/>
      <c r="G47" s="0"/>
      <c r="H47" s="2"/>
      <c r="I47" s="2"/>
      <c r="J47" s="2"/>
      <c r="K47" s="0"/>
      <c r="L47" s="2" t="str">
        <f aca="false">B45</f>
        <v>PdROb</v>
      </c>
      <c r="M47" s="2" t="s">
        <v>81</v>
      </c>
      <c r="N47" s="2"/>
      <c r="O47" s="2" t="str">
        <f aca="false">B45</f>
        <v>PdROb</v>
      </c>
      <c r="P47" s="2" t="s">
        <v>53</v>
      </c>
      <c r="Q47" s="0"/>
      <c r="R47" s="7"/>
      <c r="T47" s="7"/>
      <c r="U47" s="2"/>
      <c r="V47" s="60"/>
      <c r="W47" s="3" t="s">
        <v>80</v>
      </c>
      <c r="X47" s="2"/>
      <c r="Y47" s="2"/>
      <c r="Z47" s="2"/>
      <c r="AA47" s="2"/>
      <c r="AB47" s="2"/>
      <c r="AC47" s="2"/>
      <c r="AD47" s="2"/>
      <c r="AE47" s="2" t="str">
        <f aca="false">U45</f>
        <v>PdRD</v>
      </c>
      <c r="AF47" s="2" t="s">
        <v>81</v>
      </c>
      <c r="AG47" s="2"/>
      <c r="AH47" s="2" t="str">
        <f aca="false">U45</f>
        <v>PdRD</v>
      </c>
      <c r="AI47" s="2" t="s">
        <v>53</v>
      </c>
      <c r="AJ47" s="5"/>
      <c r="AK47" s="7"/>
    </row>
    <row r="48" customFormat="false" ht="15" hidden="false" customHeight="false" outlineLevel="0" collapsed="false">
      <c r="A48" s="7"/>
      <c r="B48" s="66"/>
      <c r="C48" s="66"/>
      <c r="D48" s="66"/>
      <c r="E48" s="66"/>
      <c r="F48" s="66"/>
      <c r="G48" s="66"/>
      <c r="H48" s="66"/>
      <c r="I48" s="66"/>
      <c r="J48" s="66"/>
      <c r="K48" s="66"/>
      <c r="L48" s="66"/>
      <c r="M48" s="66"/>
      <c r="N48" s="66"/>
      <c r="O48" s="66"/>
      <c r="P48" s="66"/>
      <c r="Q48" s="3"/>
      <c r="R48" s="7"/>
      <c r="S48" s="69"/>
      <c r="T48" s="7"/>
      <c r="U48" s="66"/>
      <c r="V48" s="66"/>
      <c r="W48" s="66"/>
      <c r="X48" s="66"/>
      <c r="Y48" s="66"/>
      <c r="Z48" s="66"/>
      <c r="AA48" s="66"/>
      <c r="AB48" s="66"/>
      <c r="AC48" s="66"/>
      <c r="AD48" s="66"/>
      <c r="AE48" s="66"/>
      <c r="AF48" s="66"/>
      <c r="AG48" s="66"/>
      <c r="AH48" s="66"/>
      <c r="AI48" s="66"/>
      <c r="AJ48" s="3"/>
      <c r="AK48" s="7"/>
    </row>
    <row r="49" customFormat="false" ht="15" hidden="false" customHeight="false" outlineLevel="0" collapsed="false">
      <c r="A49" s="10"/>
      <c r="B49" s="0"/>
      <c r="C49" s="0"/>
      <c r="E49" s="0"/>
      <c r="G49" s="0"/>
      <c r="I49" s="0"/>
      <c r="K49" s="0"/>
      <c r="M49" s="0"/>
      <c r="O49" s="0"/>
      <c r="P49" s="67" t="str">
        <f aca="false">IF(N39&gt;=P39*0.3,"OK","NO")</f>
        <v>OK</v>
      </c>
      <c r="Q49" s="0"/>
      <c r="R49" s="10"/>
      <c r="T49" s="10"/>
      <c r="AI49" s="67" t="str">
        <f aca="false">IF(AG39&gt;=AI39*0.3,"OK","NO")</f>
        <v>OK</v>
      </c>
      <c r="AK49" s="10"/>
    </row>
    <row r="50" customFormat="false" ht="15" hidden="false" customHeight="false" outlineLevel="0" collapsed="false">
      <c r="A50" s="7"/>
      <c r="B50" s="3"/>
      <c r="C50" s="3"/>
      <c r="D50" s="3"/>
      <c r="E50" s="0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7"/>
      <c r="T50" s="7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7"/>
    </row>
    <row r="51" customFormat="false" ht="15" hidden="false" customHeight="false" outlineLevel="0" collapsed="false">
      <c r="A51" s="7"/>
      <c r="B51" s="8" t="s">
        <v>1</v>
      </c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0"/>
      <c r="R51" s="7"/>
      <c r="T51" s="7"/>
      <c r="U51" s="8" t="s">
        <v>1</v>
      </c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5"/>
      <c r="AK51" s="7"/>
    </row>
    <row r="52" customFormat="false" ht="15" hidden="false" customHeight="false" outlineLevel="0" collapsed="false">
      <c r="A52" s="7"/>
      <c r="B52" s="11" t="s">
        <v>2</v>
      </c>
      <c r="C52" s="12"/>
      <c r="D52" s="13"/>
      <c r="E52" s="14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0"/>
      <c r="R52" s="7"/>
      <c r="S52" s="2"/>
      <c r="T52" s="7"/>
      <c r="U52" s="11" t="s">
        <v>2</v>
      </c>
      <c r="V52" s="12"/>
      <c r="W52" s="13"/>
      <c r="X52" s="14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5"/>
      <c r="AK52" s="7"/>
    </row>
    <row r="53" customFormat="false" ht="15" hidden="false" customHeight="false" outlineLevel="0" collapsed="false">
      <c r="A53" s="7"/>
      <c r="B53" s="16"/>
      <c r="C53" s="17" t="s">
        <v>3</v>
      </c>
      <c r="D53" s="16" t="s">
        <v>4</v>
      </c>
      <c r="E53" s="8" t="s">
        <v>3</v>
      </c>
      <c r="F53" s="16" t="s">
        <v>5</v>
      </c>
      <c r="G53" s="17" t="s">
        <v>3</v>
      </c>
      <c r="H53" s="16" t="s">
        <v>6</v>
      </c>
      <c r="I53" s="18" t="s">
        <v>3</v>
      </c>
      <c r="J53" s="16" t="s">
        <v>7</v>
      </c>
      <c r="K53" s="17" t="s">
        <v>3</v>
      </c>
      <c r="L53" s="16" t="s">
        <v>8</v>
      </c>
      <c r="M53" s="17" t="s">
        <v>3</v>
      </c>
      <c r="N53" s="16" t="s">
        <v>9</v>
      </c>
      <c r="O53" s="17" t="s">
        <v>3</v>
      </c>
      <c r="P53" s="16" t="s">
        <v>10</v>
      </c>
      <c r="Q53" s="19" t="s">
        <v>11</v>
      </c>
      <c r="R53" s="7"/>
      <c r="S53" s="1"/>
      <c r="T53" s="7"/>
      <c r="U53" s="16"/>
      <c r="V53" s="17" t="s">
        <v>3</v>
      </c>
      <c r="W53" s="16" t="s">
        <v>4</v>
      </c>
      <c r="X53" s="8" t="s">
        <v>3</v>
      </c>
      <c r="Y53" s="16" t="s">
        <v>5</v>
      </c>
      <c r="Z53" s="17" t="s">
        <v>3</v>
      </c>
      <c r="AA53" s="16" t="s">
        <v>6</v>
      </c>
      <c r="AB53" s="18" t="s">
        <v>3</v>
      </c>
      <c r="AC53" s="16" t="s">
        <v>7</v>
      </c>
      <c r="AD53" s="17" t="s">
        <v>3</v>
      </c>
      <c r="AE53" s="16" t="s">
        <v>8</v>
      </c>
      <c r="AF53" s="17" t="s">
        <v>3</v>
      </c>
      <c r="AG53" s="16" t="s">
        <v>9</v>
      </c>
      <c r="AH53" s="17" t="s">
        <v>3</v>
      </c>
      <c r="AI53" s="16" t="s">
        <v>10</v>
      </c>
      <c r="AJ53" s="19" t="s">
        <v>11</v>
      </c>
      <c r="AK53" s="7"/>
    </row>
    <row r="54" customFormat="false" ht="15" hidden="false" customHeight="false" outlineLevel="0" collapsed="false">
      <c r="A54" s="7"/>
      <c r="B54" s="20"/>
      <c r="C54" s="17"/>
      <c r="D54" s="21"/>
      <c r="E54" s="14"/>
      <c r="F54" s="22"/>
      <c r="G54" s="23"/>
      <c r="H54" s="22"/>
      <c r="I54" s="24"/>
      <c r="J54" s="22"/>
      <c r="K54" s="23"/>
      <c r="L54" s="22"/>
      <c r="M54" s="23"/>
      <c r="N54" s="22"/>
      <c r="O54" s="23"/>
      <c r="P54" s="22"/>
      <c r="Q54" s="19"/>
      <c r="R54" s="7"/>
      <c r="S54" s="1"/>
      <c r="T54" s="7"/>
      <c r="U54" s="20"/>
      <c r="V54" s="17"/>
      <c r="W54" s="21"/>
      <c r="X54" s="14"/>
      <c r="Y54" s="22"/>
      <c r="Z54" s="23"/>
      <c r="AA54" s="22"/>
      <c r="AB54" s="24"/>
      <c r="AC54" s="22"/>
      <c r="AD54" s="23"/>
      <c r="AE54" s="22"/>
      <c r="AF54" s="23"/>
      <c r="AG54" s="22"/>
      <c r="AH54" s="23"/>
      <c r="AI54" s="22"/>
      <c r="AJ54" s="19"/>
      <c r="AK54" s="7"/>
    </row>
    <row r="55" customFormat="false" ht="15" hidden="false" customHeight="false" outlineLevel="0" collapsed="false">
      <c r="A55" s="7"/>
      <c r="B55" s="0"/>
      <c r="C55" s="0"/>
      <c r="D55" s="25"/>
      <c r="E55" s="26"/>
      <c r="F55" s="27"/>
      <c r="G55" s="28"/>
      <c r="H55" s="27"/>
      <c r="I55" s="29"/>
      <c r="J55" s="27"/>
      <c r="K55" s="28"/>
      <c r="L55" s="27"/>
      <c r="M55" s="28"/>
      <c r="N55" s="30"/>
      <c r="O55" s="0"/>
      <c r="P55" s="31"/>
      <c r="Q55" s="19"/>
      <c r="R55" s="7"/>
      <c r="T55" s="7"/>
      <c r="U55" s="1"/>
      <c r="V55" s="2"/>
      <c r="W55" s="25"/>
      <c r="X55" s="26"/>
      <c r="Y55" s="27"/>
      <c r="Z55" s="28"/>
      <c r="AA55" s="27"/>
      <c r="AB55" s="29"/>
      <c r="AC55" s="27"/>
      <c r="AD55" s="28"/>
      <c r="AE55" s="27"/>
      <c r="AF55" s="28"/>
      <c r="AG55" s="30"/>
      <c r="AH55" s="2"/>
      <c r="AI55" s="31"/>
      <c r="AJ55" s="19"/>
      <c r="AK55" s="7"/>
    </row>
    <row r="56" customFormat="false" ht="15" hidden="false" customHeight="false" outlineLevel="0" collapsed="false">
      <c r="A56" s="7"/>
      <c r="B56" s="0"/>
      <c r="C56" s="0"/>
      <c r="D56" s="32"/>
      <c r="E56" s="33"/>
      <c r="F56" s="34"/>
      <c r="G56" s="20"/>
      <c r="H56" s="34"/>
      <c r="I56" s="35"/>
      <c r="J56" s="34"/>
      <c r="K56" s="20"/>
      <c r="L56" s="34"/>
      <c r="M56" s="20"/>
      <c r="N56" s="36"/>
      <c r="O56" s="0"/>
      <c r="P56" s="31"/>
      <c r="Q56" s="19"/>
      <c r="R56" s="7"/>
      <c r="T56" s="7"/>
      <c r="U56" s="1"/>
      <c r="V56" s="2"/>
      <c r="W56" s="87"/>
      <c r="X56" s="88"/>
      <c r="Y56" s="89"/>
      <c r="Z56" s="90"/>
      <c r="AA56" s="89"/>
      <c r="AB56" s="90"/>
      <c r="AC56" s="89"/>
      <c r="AD56" s="90"/>
      <c r="AE56" s="89"/>
      <c r="AF56" s="90"/>
      <c r="AG56" s="91"/>
      <c r="AH56" s="92"/>
      <c r="AI56" s="93"/>
      <c r="AJ56" s="19"/>
      <c r="AK56" s="7"/>
    </row>
    <row r="57" customFormat="false" ht="15" hidden="false" customHeight="false" outlineLevel="0" collapsed="false">
      <c r="A57" s="7"/>
      <c r="B57" s="0"/>
      <c r="C57" s="0"/>
      <c r="D57" s="32"/>
      <c r="E57" s="33"/>
      <c r="F57" s="34"/>
      <c r="G57" s="20"/>
      <c r="H57" s="34"/>
      <c r="I57" s="35"/>
      <c r="J57" s="34"/>
      <c r="K57" s="20"/>
      <c r="L57" s="34"/>
      <c r="M57" s="20"/>
      <c r="N57" s="36"/>
      <c r="O57" s="0"/>
      <c r="P57" s="31"/>
      <c r="Q57" s="19"/>
      <c r="R57" s="7"/>
      <c r="T57" s="7"/>
      <c r="U57" s="1"/>
      <c r="V57" s="2"/>
      <c r="W57" s="32"/>
      <c r="X57" s="33"/>
      <c r="Y57" s="34"/>
      <c r="Z57" s="20"/>
      <c r="AA57" s="34"/>
      <c r="AB57" s="35"/>
      <c r="AC57" s="34"/>
      <c r="AD57" s="20"/>
      <c r="AE57" s="34"/>
      <c r="AF57" s="20"/>
      <c r="AG57" s="36"/>
      <c r="AH57" s="2"/>
      <c r="AI57" s="31"/>
      <c r="AJ57" s="19"/>
      <c r="AK57" s="7"/>
    </row>
    <row r="58" customFormat="false" ht="15" hidden="false" customHeight="false" outlineLevel="0" collapsed="false">
      <c r="A58" s="7"/>
      <c r="B58" s="0"/>
      <c r="C58" s="0"/>
      <c r="D58" s="32"/>
      <c r="E58" s="33"/>
      <c r="F58" s="34"/>
      <c r="G58" s="20"/>
      <c r="H58" s="34"/>
      <c r="I58" s="35"/>
      <c r="J58" s="34"/>
      <c r="K58" s="20"/>
      <c r="L58" s="34"/>
      <c r="M58" s="20"/>
      <c r="N58" s="36"/>
      <c r="O58" s="0"/>
      <c r="P58" s="31"/>
      <c r="Q58" s="19"/>
      <c r="R58" s="7"/>
      <c r="T58" s="7"/>
      <c r="U58" s="1"/>
      <c r="V58" s="2"/>
      <c r="W58" s="32"/>
      <c r="X58" s="33"/>
      <c r="Y58" s="34"/>
      <c r="Z58" s="20"/>
      <c r="AA58" s="34"/>
      <c r="AB58" s="35"/>
      <c r="AC58" s="34"/>
      <c r="AD58" s="20"/>
      <c r="AE58" s="34"/>
      <c r="AF58" s="20"/>
      <c r="AG58" s="36"/>
      <c r="AH58" s="2"/>
      <c r="AI58" s="31"/>
      <c r="AJ58" s="19"/>
      <c r="AK58" s="7"/>
    </row>
    <row r="59" customFormat="false" ht="15" hidden="false" customHeight="false" outlineLevel="0" collapsed="false">
      <c r="A59" s="7"/>
      <c r="B59" s="0"/>
      <c r="C59" s="0"/>
      <c r="D59" s="32"/>
      <c r="E59" s="33"/>
      <c r="F59" s="34"/>
      <c r="G59" s="20"/>
      <c r="H59" s="34"/>
      <c r="I59" s="35"/>
      <c r="J59" s="34"/>
      <c r="K59" s="20"/>
      <c r="L59" s="34"/>
      <c r="M59" s="20"/>
      <c r="N59" s="36"/>
      <c r="O59" s="0"/>
      <c r="P59" s="31"/>
      <c r="Q59" s="19"/>
      <c r="R59" s="7"/>
      <c r="T59" s="7"/>
      <c r="U59" s="1"/>
      <c r="V59" s="2"/>
      <c r="W59" s="32"/>
      <c r="X59" s="33"/>
      <c r="Y59" s="34"/>
      <c r="Z59" s="20"/>
      <c r="AA59" s="34"/>
      <c r="AB59" s="35"/>
      <c r="AC59" s="34"/>
      <c r="AD59" s="20"/>
      <c r="AE59" s="34"/>
      <c r="AF59" s="20"/>
      <c r="AG59" s="36"/>
      <c r="AH59" s="2"/>
      <c r="AI59" s="31"/>
      <c r="AJ59" s="19"/>
      <c r="AK59" s="7"/>
    </row>
    <row r="60" customFormat="false" ht="15" hidden="false" customHeight="false" outlineLevel="0" collapsed="false">
      <c r="A60" s="7"/>
      <c r="B60" s="0"/>
      <c r="C60" s="0"/>
      <c r="D60" s="32"/>
      <c r="E60" s="33"/>
      <c r="F60" s="34"/>
      <c r="G60" s="20"/>
      <c r="H60" s="34"/>
      <c r="I60" s="35"/>
      <c r="J60" s="34"/>
      <c r="K60" s="20"/>
      <c r="L60" s="34"/>
      <c r="M60" s="20"/>
      <c r="N60" s="36"/>
      <c r="O60" s="0"/>
      <c r="P60" s="31"/>
      <c r="Q60" s="19"/>
      <c r="R60" s="7"/>
      <c r="T60" s="7"/>
      <c r="U60" s="1"/>
      <c r="V60" s="2"/>
      <c r="W60" s="32"/>
      <c r="X60" s="33"/>
      <c r="Y60" s="34"/>
      <c r="Z60" s="20"/>
      <c r="AA60" s="34"/>
      <c r="AB60" s="35"/>
      <c r="AC60" s="34"/>
      <c r="AD60" s="20"/>
      <c r="AE60" s="34"/>
      <c r="AF60" s="20"/>
      <c r="AG60" s="36"/>
      <c r="AH60" s="2"/>
      <c r="AI60" s="31"/>
      <c r="AJ60" s="19"/>
      <c r="AK60" s="7"/>
    </row>
    <row r="61" customFormat="false" ht="15" hidden="false" customHeight="false" outlineLevel="0" collapsed="false">
      <c r="A61" s="7"/>
      <c r="B61" s="0"/>
      <c r="C61" s="0"/>
      <c r="D61" s="37"/>
      <c r="E61" s="38"/>
      <c r="F61" s="39"/>
      <c r="G61" s="40"/>
      <c r="H61" s="39"/>
      <c r="I61" s="41"/>
      <c r="J61" s="39"/>
      <c r="K61" s="40"/>
      <c r="L61" s="39"/>
      <c r="M61" s="40"/>
      <c r="N61" s="42"/>
      <c r="O61" s="0"/>
      <c r="P61" s="31"/>
      <c r="Q61" s="19"/>
      <c r="R61" s="7"/>
      <c r="T61" s="7"/>
      <c r="U61" s="1"/>
      <c r="V61" s="2"/>
      <c r="W61" s="37"/>
      <c r="X61" s="38"/>
      <c r="Y61" s="39"/>
      <c r="Z61" s="40"/>
      <c r="AA61" s="39"/>
      <c r="AB61" s="41"/>
      <c r="AC61" s="39"/>
      <c r="AD61" s="40"/>
      <c r="AE61" s="39"/>
      <c r="AF61" s="40"/>
      <c r="AG61" s="42"/>
      <c r="AH61" s="2"/>
      <c r="AI61" s="31"/>
      <c r="AJ61" s="19"/>
      <c r="AK61" s="7"/>
    </row>
    <row r="62" customFormat="false" ht="15" hidden="false" customHeight="false" outlineLevel="0" collapsed="false">
      <c r="A62" s="7"/>
      <c r="B62" s="43" t="s">
        <v>12</v>
      </c>
      <c r="C62" s="0"/>
      <c r="D62" s="44"/>
      <c r="E62" s="45"/>
      <c r="F62" s="46"/>
      <c r="G62" s="21"/>
      <c r="H62" s="46"/>
      <c r="I62" s="47"/>
      <c r="J62" s="46"/>
      <c r="K62" s="21"/>
      <c r="L62" s="46"/>
      <c r="M62" s="21"/>
      <c r="N62" s="46"/>
      <c r="O62" s="13"/>
      <c r="P62" s="48"/>
      <c r="Q62" s="19"/>
      <c r="R62" s="7"/>
      <c r="T62" s="7"/>
      <c r="U62" s="43" t="s">
        <v>12</v>
      </c>
      <c r="V62" s="2"/>
      <c r="W62" s="44"/>
      <c r="X62" s="45"/>
      <c r="Y62" s="46"/>
      <c r="Z62" s="21"/>
      <c r="AA62" s="46"/>
      <c r="AB62" s="47"/>
      <c r="AC62" s="46"/>
      <c r="AD62" s="21"/>
      <c r="AE62" s="46"/>
      <c r="AF62" s="21"/>
      <c r="AG62" s="46"/>
      <c r="AH62" s="13"/>
      <c r="AI62" s="48"/>
      <c r="AJ62" s="19"/>
      <c r="AK62" s="7"/>
    </row>
    <row r="63" customFormat="false" ht="15" hidden="false" customHeight="false" outlineLevel="0" collapsed="false">
      <c r="A63" s="7"/>
      <c r="B63" s="1" t="s">
        <v>21</v>
      </c>
      <c r="C63" s="2" t="s">
        <v>3</v>
      </c>
      <c r="D63" s="31" t="n">
        <v>4</v>
      </c>
      <c r="E63" s="3" t="s">
        <v>3</v>
      </c>
      <c r="F63" s="31" t="n">
        <v>4</v>
      </c>
      <c r="G63" s="2" t="s">
        <v>3</v>
      </c>
      <c r="H63" s="31" t="n">
        <v>0</v>
      </c>
      <c r="I63" s="4" t="s">
        <v>3</v>
      </c>
      <c r="J63" s="31" t="n">
        <v>8</v>
      </c>
      <c r="K63" s="2" t="s">
        <v>3</v>
      </c>
      <c r="L63" s="31" t="n">
        <v>14</v>
      </c>
      <c r="M63" s="2" t="s">
        <v>3</v>
      </c>
      <c r="N63" s="31" t="n">
        <v>13</v>
      </c>
      <c r="O63" s="2" t="s">
        <v>3</v>
      </c>
      <c r="P63" s="31" t="n">
        <v>43</v>
      </c>
      <c r="Q63" s="19" t="s">
        <v>11</v>
      </c>
      <c r="R63" s="7"/>
      <c r="T63" s="7"/>
      <c r="U63" s="1" t="s">
        <v>21</v>
      </c>
      <c r="V63" s="2" t="s">
        <v>3</v>
      </c>
      <c r="W63" s="31" t="n">
        <v>13</v>
      </c>
      <c r="X63" s="3" t="s">
        <v>3</v>
      </c>
      <c r="Y63" s="31" t="n">
        <v>10</v>
      </c>
      <c r="Z63" s="2" t="s">
        <v>3</v>
      </c>
      <c r="AA63" s="31" t="n">
        <v>0</v>
      </c>
      <c r="AB63" s="4" t="s">
        <v>3</v>
      </c>
      <c r="AC63" s="31" t="n">
        <v>0</v>
      </c>
      <c r="AD63" s="2" t="s">
        <v>3</v>
      </c>
      <c r="AE63" s="31" t="n">
        <v>30</v>
      </c>
      <c r="AF63" s="2" t="s">
        <v>3</v>
      </c>
      <c r="AG63" s="31" t="n">
        <v>91</v>
      </c>
      <c r="AH63" s="2" t="s">
        <v>3</v>
      </c>
      <c r="AI63" s="31" t="n">
        <v>144</v>
      </c>
      <c r="AJ63" s="19" t="s">
        <v>11</v>
      </c>
      <c r="AK63" s="7"/>
    </row>
    <row r="64" customFormat="false" ht="15" hidden="false" customHeight="false" outlineLevel="0" collapsed="false">
      <c r="A64" s="7"/>
      <c r="B64" s="0"/>
      <c r="C64" s="0"/>
      <c r="D64" s="31"/>
      <c r="E64" s="0"/>
      <c r="F64" s="31"/>
      <c r="G64" s="0"/>
      <c r="H64" s="31"/>
      <c r="I64" s="0"/>
      <c r="J64" s="31"/>
      <c r="K64" s="0"/>
      <c r="L64" s="31"/>
      <c r="M64" s="0"/>
      <c r="N64" s="31"/>
      <c r="O64" s="0"/>
      <c r="P64" s="31"/>
      <c r="Q64" s="19"/>
      <c r="R64" s="7"/>
      <c r="T64" s="7"/>
      <c r="U64" s="1"/>
      <c r="V64" s="2"/>
      <c r="W64" s="31"/>
      <c r="X64" s="3"/>
      <c r="Y64" s="31"/>
      <c r="Z64" s="2"/>
      <c r="AA64" s="31"/>
      <c r="AB64" s="4"/>
      <c r="AC64" s="31"/>
      <c r="AD64" s="2"/>
      <c r="AE64" s="31"/>
      <c r="AF64" s="2"/>
      <c r="AG64" s="31"/>
      <c r="AH64" s="2"/>
      <c r="AI64" s="31"/>
      <c r="AJ64" s="19"/>
      <c r="AK64" s="7"/>
    </row>
    <row r="65" customFormat="false" ht="15" hidden="false" customHeight="false" outlineLevel="0" collapsed="false">
      <c r="A65" s="7"/>
      <c r="B65" s="0"/>
      <c r="C65" s="0"/>
      <c r="D65" s="49"/>
      <c r="E65" s="50"/>
      <c r="F65" s="49"/>
      <c r="G65" s="51"/>
      <c r="H65" s="49"/>
      <c r="I65" s="0"/>
      <c r="J65" s="49"/>
      <c r="K65" s="51"/>
      <c r="L65" s="52"/>
      <c r="M65" s="51"/>
      <c r="N65" s="49"/>
      <c r="O65" s="53"/>
      <c r="P65" s="54"/>
      <c r="Q65" s="19"/>
      <c r="R65" s="7"/>
      <c r="T65" s="7"/>
      <c r="U65" s="1"/>
      <c r="V65" s="2"/>
      <c r="W65" s="49"/>
      <c r="X65" s="50"/>
      <c r="Y65" s="49"/>
      <c r="Z65" s="51"/>
      <c r="AA65" s="49"/>
      <c r="AB65" s="4"/>
      <c r="AC65" s="49"/>
      <c r="AD65" s="51"/>
      <c r="AE65" s="52"/>
      <c r="AF65" s="51"/>
      <c r="AG65" s="49"/>
      <c r="AH65" s="53"/>
      <c r="AI65" s="54"/>
      <c r="AJ65" s="19"/>
      <c r="AK65" s="7"/>
    </row>
    <row r="66" customFormat="false" ht="15" hidden="false" customHeight="false" outlineLevel="0" collapsed="false">
      <c r="A66" s="7"/>
      <c r="B66" s="1" t="s">
        <v>24</v>
      </c>
      <c r="C66" s="2" t="s">
        <v>3</v>
      </c>
      <c r="D66" s="55" t="n">
        <f aca="false">30*D63</f>
        <v>120</v>
      </c>
      <c r="E66" s="55" t="s">
        <v>3</v>
      </c>
      <c r="F66" s="55" t="n">
        <f aca="false">20*F63</f>
        <v>80</v>
      </c>
      <c r="G66" s="55" t="s">
        <v>3</v>
      </c>
      <c r="H66" s="55" t="n">
        <f aca="false">25*H63</f>
        <v>0</v>
      </c>
      <c r="I66" s="55" t="s">
        <v>3</v>
      </c>
      <c r="J66" s="55" t="n">
        <f aca="false">22*J63</f>
        <v>176</v>
      </c>
      <c r="K66" s="55" t="s">
        <v>3</v>
      </c>
      <c r="L66" s="55" t="n">
        <f aca="false">15*L63</f>
        <v>210</v>
      </c>
      <c r="M66" s="55" t="s">
        <v>3</v>
      </c>
      <c r="N66" s="55" t="n">
        <f aca="false">15*N63</f>
        <v>195</v>
      </c>
      <c r="O66" s="55" t="s">
        <v>3</v>
      </c>
      <c r="P66" s="55" t="n">
        <f aca="false">D66+F66+H66+J66+L66+N66</f>
        <v>781</v>
      </c>
      <c r="Q66" s="19" t="s">
        <v>11</v>
      </c>
      <c r="R66" s="7"/>
      <c r="T66" s="7"/>
      <c r="U66" s="1" t="s">
        <v>24</v>
      </c>
      <c r="V66" s="2" t="s">
        <v>3</v>
      </c>
      <c r="W66" s="55" t="n">
        <f aca="false">30*W63</f>
        <v>390</v>
      </c>
      <c r="X66" s="55" t="s">
        <v>3</v>
      </c>
      <c r="Y66" s="55" t="n">
        <f aca="false">20*Y63</f>
        <v>200</v>
      </c>
      <c r="Z66" s="55" t="s">
        <v>3</v>
      </c>
      <c r="AA66" s="55" t="n">
        <f aca="false">25*AA63</f>
        <v>0</v>
      </c>
      <c r="AB66" s="55" t="s">
        <v>3</v>
      </c>
      <c r="AC66" s="55" t="n">
        <f aca="false">22*AC63</f>
        <v>0</v>
      </c>
      <c r="AD66" s="55" t="s">
        <v>3</v>
      </c>
      <c r="AE66" s="55" t="n">
        <f aca="false">15*AE63</f>
        <v>450</v>
      </c>
      <c r="AF66" s="55" t="s">
        <v>3</v>
      </c>
      <c r="AG66" s="55" t="n">
        <f aca="false">15*AG63</f>
        <v>1365</v>
      </c>
      <c r="AH66" s="55" t="s">
        <v>3</v>
      </c>
      <c r="AI66" s="55" t="n">
        <f aca="false">W66+Y66+AA66+AC66+AE66+AG66</f>
        <v>2405</v>
      </c>
      <c r="AJ66" s="19" t="s">
        <v>11</v>
      </c>
      <c r="AK66" s="7"/>
    </row>
    <row r="67" customFormat="false" ht="15" hidden="false" customHeight="false" outlineLevel="0" collapsed="false">
      <c r="A67" s="7"/>
      <c r="B67" s="2" t="s">
        <v>25</v>
      </c>
      <c r="C67" s="0"/>
      <c r="D67" s="13"/>
      <c r="E67" s="57"/>
      <c r="F67" s="58"/>
      <c r="G67" s="13"/>
      <c r="H67" s="58"/>
      <c r="I67" s="59"/>
      <c r="J67" s="58"/>
      <c r="K67" s="13"/>
      <c r="L67" s="58"/>
      <c r="M67" s="13"/>
      <c r="N67" s="58"/>
      <c r="O67" s="13"/>
      <c r="P67" s="58"/>
      <c r="Q67" s="0"/>
      <c r="R67" s="7"/>
      <c r="T67" s="7"/>
      <c r="U67" s="2" t="s">
        <v>25</v>
      </c>
      <c r="V67" s="2"/>
      <c r="W67" s="13"/>
      <c r="X67" s="57"/>
      <c r="Y67" s="58"/>
      <c r="Z67" s="13"/>
      <c r="AA67" s="58"/>
      <c r="AB67" s="59"/>
      <c r="AC67" s="58"/>
      <c r="AD67" s="13"/>
      <c r="AE67" s="58"/>
      <c r="AF67" s="13"/>
      <c r="AG67" s="58"/>
      <c r="AH67" s="13"/>
      <c r="AI67" s="58"/>
      <c r="AJ67" s="5"/>
      <c r="AK67" s="7"/>
    </row>
    <row r="68" customFormat="false" ht="15" hidden="false" customHeight="false" outlineLevel="0" collapsed="false">
      <c r="A68" s="7"/>
      <c r="B68" s="60" t="s">
        <v>78</v>
      </c>
      <c r="C68" s="0"/>
      <c r="E68" s="0"/>
      <c r="G68" s="0"/>
      <c r="I68" s="0"/>
      <c r="K68" s="0"/>
      <c r="M68" s="0"/>
      <c r="O68" s="0"/>
      <c r="Q68" s="0"/>
      <c r="R68" s="7"/>
      <c r="T68" s="7"/>
      <c r="U68" s="60" t="s">
        <v>78</v>
      </c>
      <c r="V68" s="2"/>
      <c r="X68" s="3"/>
      <c r="Z68" s="2"/>
      <c r="AB68" s="4"/>
      <c r="AD68" s="2"/>
      <c r="AF68" s="2"/>
      <c r="AH68" s="2"/>
      <c r="AJ68" s="5"/>
      <c r="AK68" s="7"/>
    </row>
    <row r="69" customFormat="false" ht="21" hidden="false" customHeight="false" outlineLevel="0" collapsed="false">
      <c r="A69" s="7"/>
      <c r="B69" s="61" t="s">
        <v>54</v>
      </c>
      <c r="C69" s="0"/>
      <c r="E69" s="0"/>
      <c r="G69" s="0"/>
      <c r="I69" s="0"/>
      <c r="K69" s="0"/>
      <c r="M69" s="0"/>
      <c r="O69" s="0"/>
      <c r="Q69" s="0"/>
      <c r="R69" s="7"/>
      <c r="T69" s="7"/>
      <c r="U69" s="61" t="s">
        <v>55</v>
      </c>
      <c r="V69" s="2"/>
      <c r="X69" s="3"/>
      <c r="Z69" s="2"/>
      <c r="AB69" s="4"/>
      <c r="AD69" s="2"/>
      <c r="AF69" s="2"/>
      <c r="AH69" s="2"/>
      <c r="AJ69" s="5"/>
      <c r="AK69" s="7"/>
    </row>
    <row r="70" customFormat="false" ht="15" hidden="false" customHeight="false" outlineLevel="0" collapsed="false">
      <c r="A70" s="7"/>
      <c r="B70" s="2" t="s">
        <v>28</v>
      </c>
      <c r="C70" s="0"/>
      <c r="D70" s="2" t="str">
        <f aca="false">B69</f>
        <v>PdROp</v>
      </c>
      <c r="E70" s="0"/>
      <c r="F70" s="2" t="s">
        <v>29</v>
      </c>
      <c r="G70" s="0"/>
      <c r="H70" s="62" t="s">
        <v>50</v>
      </c>
      <c r="I70" s="62"/>
      <c r="J70" s="62"/>
      <c r="K70" s="62"/>
      <c r="L70" s="62"/>
      <c r="M70" s="62"/>
      <c r="N70" s="62"/>
      <c r="O70" s="63"/>
      <c r="P70" s="64" t="s">
        <v>56</v>
      </c>
      <c r="Q70" s="0"/>
      <c r="R70" s="7"/>
      <c r="T70" s="7"/>
      <c r="U70" s="2" t="s">
        <v>28</v>
      </c>
      <c r="V70" s="2"/>
      <c r="W70" s="2" t="str">
        <f aca="false">U69</f>
        <v>Va</v>
      </c>
      <c r="X70" s="3"/>
      <c r="Y70" s="2" t="s">
        <v>29</v>
      </c>
      <c r="Z70" s="2"/>
      <c r="AA70" s="62" t="s">
        <v>50</v>
      </c>
      <c r="AB70" s="62"/>
      <c r="AC70" s="62"/>
      <c r="AD70" s="62"/>
      <c r="AE70" s="62"/>
      <c r="AF70" s="62"/>
      <c r="AG70" s="62"/>
      <c r="AH70" s="63"/>
      <c r="AI70" s="64" t="s">
        <v>57</v>
      </c>
      <c r="AJ70" s="5"/>
      <c r="AK70" s="7"/>
    </row>
    <row r="71" customFormat="false" ht="15" hidden="false" customHeight="false" outlineLevel="0" collapsed="false">
      <c r="A71" s="7"/>
      <c r="B71" s="2"/>
      <c r="C71" s="60"/>
      <c r="D71" s="3" t="s">
        <v>80</v>
      </c>
      <c r="E71" s="2"/>
      <c r="F71" s="2"/>
      <c r="G71" s="0"/>
      <c r="H71" s="2"/>
      <c r="I71" s="2"/>
      <c r="J71" s="2"/>
      <c r="K71" s="0"/>
      <c r="L71" s="2" t="str">
        <f aca="false">B69</f>
        <v>PdROp</v>
      </c>
      <c r="M71" s="2" t="s">
        <v>81</v>
      </c>
      <c r="N71" s="2"/>
      <c r="O71" s="2" t="str">
        <f aca="false">B69</f>
        <v>PdROp</v>
      </c>
      <c r="P71" s="2" t="s">
        <v>53</v>
      </c>
      <c r="Q71" s="3"/>
      <c r="R71" s="7"/>
      <c r="T71" s="7"/>
      <c r="U71" s="2"/>
      <c r="V71" s="60"/>
      <c r="W71" s="3" t="s">
        <v>80</v>
      </c>
      <c r="X71" s="2"/>
      <c r="Y71" s="2"/>
      <c r="Z71" s="2"/>
      <c r="AA71" s="2"/>
      <c r="AB71" s="2"/>
      <c r="AC71" s="2"/>
      <c r="AD71" s="2"/>
      <c r="AE71" s="2" t="str">
        <f aca="false">U69</f>
        <v>Va</v>
      </c>
      <c r="AF71" s="2" t="s">
        <v>81</v>
      </c>
      <c r="AG71" s="2"/>
      <c r="AH71" s="2" t="str">
        <f aca="false">U69</f>
        <v>Va</v>
      </c>
      <c r="AI71" s="2" t="s">
        <v>53</v>
      </c>
      <c r="AJ71" s="3"/>
      <c r="AK71" s="7"/>
    </row>
    <row r="72" customFormat="false" ht="15" hidden="false" customHeight="false" outlineLevel="0" collapsed="false">
      <c r="B72" s="66"/>
      <c r="C72" s="66"/>
      <c r="D72" s="66"/>
      <c r="E72" s="66"/>
      <c r="F72" s="66"/>
      <c r="G72" s="66"/>
      <c r="H72" s="66"/>
      <c r="I72" s="66"/>
      <c r="J72" s="66"/>
      <c r="K72" s="66"/>
      <c r="L72" s="66"/>
      <c r="M72" s="66"/>
      <c r="N72" s="66"/>
      <c r="O72" s="66"/>
      <c r="P72" s="94" t="str">
        <f aca="false">IF(N63&gt;=P63*0.3,"OK","NO")</f>
        <v>OK</v>
      </c>
      <c r="Q72" s="0"/>
      <c r="U72" s="66"/>
      <c r="V72" s="66"/>
      <c r="W72" s="66"/>
      <c r="X72" s="66"/>
      <c r="Y72" s="66"/>
      <c r="Z72" s="66"/>
      <c r="AA72" s="66"/>
      <c r="AB72" s="66"/>
      <c r="AC72" s="66"/>
      <c r="AD72" s="66"/>
      <c r="AE72" s="66"/>
      <c r="AF72" s="66"/>
      <c r="AG72" s="66"/>
      <c r="AH72" s="66"/>
      <c r="AI72" s="94" t="str">
        <f aca="false">IF(AG63&gt;=AI63*0.3,"OK","NO")</f>
        <v>OK</v>
      </c>
    </row>
    <row r="73" customFormat="false" ht="15" hidden="false" customHeight="false" outlineLevel="0" collapsed="false">
      <c r="A73" s="7"/>
      <c r="B73" s="3"/>
      <c r="C73" s="3"/>
      <c r="D73" s="3"/>
      <c r="E73" s="0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7"/>
      <c r="T73" s="7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7"/>
    </row>
    <row r="74" customFormat="false" ht="15" hidden="false" customHeight="false" outlineLevel="0" collapsed="false">
      <c r="A74" s="7"/>
      <c r="B74" s="8" t="s">
        <v>1</v>
      </c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0"/>
      <c r="R74" s="7"/>
      <c r="T74" s="7"/>
      <c r="U74" s="8" t="s">
        <v>1</v>
      </c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5"/>
      <c r="AK74" s="7"/>
    </row>
    <row r="75" customFormat="false" ht="15" hidden="false" customHeight="false" outlineLevel="0" collapsed="false">
      <c r="A75" s="7"/>
      <c r="B75" s="11" t="s">
        <v>2</v>
      </c>
      <c r="C75" s="12"/>
      <c r="D75" s="13"/>
      <c r="E75" s="14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0"/>
      <c r="R75" s="7"/>
      <c r="T75" s="7"/>
      <c r="U75" s="11" t="s">
        <v>2</v>
      </c>
      <c r="V75" s="12"/>
      <c r="W75" s="13"/>
      <c r="X75" s="14"/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15"/>
      <c r="AJ75" s="5"/>
      <c r="AK75" s="7"/>
    </row>
    <row r="76" customFormat="false" ht="15" hidden="false" customHeight="false" outlineLevel="0" collapsed="false">
      <c r="A76" s="7"/>
      <c r="B76" s="16"/>
      <c r="C76" s="17" t="s">
        <v>3</v>
      </c>
      <c r="D76" s="16" t="s">
        <v>4</v>
      </c>
      <c r="E76" s="8" t="s">
        <v>3</v>
      </c>
      <c r="F76" s="16" t="s">
        <v>5</v>
      </c>
      <c r="G76" s="17" t="s">
        <v>3</v>
      </c>
      <c r="H76" s="16" t="s">
        <v>6</v>
      </c>
      <c r="I76" s="18" t="s">
        <v>3</v>
      </c>
      <c r="J76" s="16" t="s">
        <v>7</v>
      </c>
      <c r="K76" s="17" t="s">
        <v>3</v>
      </c>
      <c r="L76" s="16" t="s">
        <v>8</v>
      </c>
      <c r="M76" s="17" t="s">
        <v>3</v>
      </c>
      <c r="N76" s="16" t="s">
        <v>9</v>
      </c>
      <c r="O76" s="17" t="s">
        <v>3</v>
      </c>
      <c r="P76" s="16" t="s">
        <v>10</v>
      </c>
      <c r="Q76" s="19" t="s">
        <v>11</v>
      </c>
      <c r="R76" s="7"/>
      <c r="T76" s="7"/>
      <c r="U76" s="16"/>
      <c r="V76" s="17" t="s">
        <v>3</v>
      </c>
      <c r="W76" s="16" t="s">
        <v>4</v>
      </c>
      <c r="X76" s="8" t="s">
        <v>3</v>
      </c>
      <c r="Y76" s="16" t="s">
        <v>5</v>
      </c>
      <c r="Z76" s="17" t="s">
        <v>3</v>
      </c>
      <c r="AA76" s="16" t="s">
        <v>6</v>
      </c>
      <c r="AB76" s="18" t="s">
        <v>3</v>
      </c>
      <c r="AC76" s="16" t="s">
        <v>7</v>
      </c>
      <c r="AD76" s="17" t="s">
        <v>3</v>
      </c>
      <c r="AE76" s="16" t="s">
        <v>8</v>
      </c>
      <c r="AF76" s="17" t="s">
        <v>3</v>
      </c>
      <c r="AG76" s="16" t="s">
        <v>9</v>
      </c>
      <c r="AH76" s="17" t="s">
        <v>3</v>
      </c>
      <c r="AI76" s="16" t="s">
        <v>10</v>
      </c>
      <c r="AJ76" s="19" t="s">
        <v>11</v>
      </c>
      <c r="AK76" s="7"/>
    </row>
    <row r="77" customFormat="false" ht="15" hidden="false" customHeight="false" outlineLevel="0" collapsed="false">
      <c r="A77" s="7"/>
      <c r="B77" s="20" t="s">
        <v>12</v>
      </c>
      <c r="C77" s="17"/>
      <c r="D77" s="21"/>
      <c r="E77" s="14"/>
      <c r="F77" s="22"/>
      <c r="G77" s="23"/>
      <c r="H77" s="22"/>
      <c r="I77" s="24"/>
      <c r="J77" s="22"/>
      <c r="K77" s="23"/>
      <c r="L77" s="22"/>
      <c r="M77" s="23"/>
      <c r="N77" s="22"/>
      <c r="O77" s="23"/>
      <c r="P77" s="22"/>
      <c r="Q77" s="19"/>
      <c r="R77" s="7"/>
      <c r="T77" s="7"/>
      <c r="U77" s="20" t="s">
        <v>12</v>
      </c>
      <c r="V77" s="17"/>
      <c r="W77" s="21"/>
      <c r="X77" s="14"/>
      <c r="Y77" s="22"/>
      <c r="Z77" s="23"/>
      <c r="AA77" s="22"/>
      <c r="AB77" s="24"/>
      <c r="AC77" s="22"/>
      <c r="AD77" s="23"/>
      <c r="AE77" s="22"/>
      <c r="AF77" s="23"/>
      <c r="AG77" s="22"/>
      <c r="AH77" s="23"/>
      <c r="AI77" s="22"/>
      <c r="AJ77" s="19"/>
      <c r="AK77" s="7"/>
    </row>
    <row r="78" customFormat="false" ht="15" hidden="false" customHeight="false" outlineLevel="0" collapsed="false">
      <c r="A78" s="7"/>
      <c r="B78" s="0"/>
      <c r="C78" s="0"/>
      <c r="D78" s="25"/>
      <c r="E78" s="8"/>
      <c r="F78" s="25"/>
      <c r="G78" s="8"/>
      <c r="H78" s="25"/>
      <c r="I78" s="8"/>
      <c r="J78" s="25"/>
      <c r="K78" s="8"/>
      <c r="L78" s="25"/>
      <c r="M78" s="8"/>
      <c r="N78" s="25"/>
      <c r="O78" s="0"/>
      <c r="P78" s="31"/>
      <c r="Q78" s="19"/>
      <c r="R78" s="7"/>
      <c r="T78" s="7"/>
      <c r="U78" s="1"/>
      <c r="V78" s="2"/>
      <c r="W78" s="25"/>
      <c r="X78" s="8"/>
      <c r="Y78" s="25"/>
      <c r="Z78" s="8"/>
      <c r="AA78" s="25"/>
      <c r="AB78" s="8"/>
      <c r="AC78" s="25"/>
      <c r="AD78" s="8"/>
      <c r="AE78" s="25"/>
      <c r="AF78" s="8"/>
      <c r="AG78" s="25"/>
      <c r="AH78" s="8"/>
      <c r="AI78" s="25"/>
      <c r="AJ78" s="19"/>
      <c r="AK78" s="7"/>
    </row>
    <row r="79" customFormat="false" ht="15" hidden="false" customHeight="false" outlineLevel="0" collapsed="false">
      <c r="A79" s="7"/>
      <c r="B79" s="0"/>
      <c r="C79" s="0"/>
      <c r="D79" s="25"/>
      <c r="E79" s="8"/>
      <c r="F79" s="25"/>
      <c r="G79" s="8"/>
      <c r="H79" s="25"/>
      <c r="I79" s="8"/>
      <c r="J79" s="25"/>
      <c r="K79" s="8"/>
      <c r="L79" s="25"/>
      <c r="M79" s="8"/>
      <c r="N79" s="25"/>
      <c r="O79" s="0"/>
      <c r="P79" s="31"/>
      <c r="Q79" s="19"/>
      <c r="R79" s="7"/>
      <c r="T79" s="7"/>
      <c r="U79" s="1"/>
      <c r="V79" s="2"/>
      <c r="W79" s="25"/>
      <c r="X79" s="8"/>
      <c r="Y79" s="25"/>
      <c r="Z79" s="8"/>
      <c r="AA79" s="25"/>
      <c r="AB79" s="8"/>
      <c r="AC79" s="25"/>
      <c r="AD79" s="8"/>
      <c r="AE79" s="25"/>
      <c r="AF79" s="8"/>
      <c r="AG79" s="25"/>
      <c r="AH79" s="8"/>
      <c r="AI79" s="25"/>
      <c r="AJ79" s="19"/>
      <c r="AK79" s="7"/>
    </row>
    <row r="80" customFormat="false" ht="15" hidden="false" customHeight="false" outlineLevel="0" collapsed="false">
      <c r="A80" s="7"/>
      <c r="B80" s="0"/>
      <c r="C80" s="0"/>
      <c r="D80" s="25"/>
      <c r="E80" s="8"/>
      <c r="F80" s="25"/>
      <c r="G80" s="8"/>
      <c r="H80" s="25"/>
      <c r="I80" s="8"/>
      <c r="J80" s="25"/>
      <c r="K80" s="8"/>
      <c r="L80" s="25"/>
      <c r="M80" s="8"/>
      <c r="N80" s="25"/>
      <c r="O80" s="0"/>
      <c r="P80" s="31"/>
      <c r="Q80" s="19"/>
      <c r="R80" s="7"/>
      <c r="T80" s="7"/>
      <c r="U80" s="1"/>
      <c r="V80" s="2"/>
      <c r="W80" s="25"/>
      <c r="X80" s="8"/>
      <c r="Y80" s="25"/>
      <c r="Z80" s="8"/>
      <c r="AA80" s="25"/>
      <c r="AB80" s="8"/>
      <c r="AC80" s="25"/>
      <c r="AD80" s="8"/>
      <c r="AE80" s="25"/>
      <c r="AF80" s="8"/>
      <c r="AG80" s="25"/>
      <c r="AH80" s="8"/>
      <c r="AI80" s="25"/>
      <c r="AJ80" s="19"/>
      <c r="AK80" s="7"/>
    </row>
    <row r="81" customFormat="false" ht="15" hidden="false" customHeight="false" outlineLevel="0" collapsed="false">
      <c r="A81" s="7"/>
      <c r="B81" s="0"/>
      <c r="C81" s="0"/>
      <c r="D81" s="25"/>
      <c r="E81" s="8"/>
      <c r="F81" s="25"/>
      <c r="G81" s="8"/>
      <c r="H81" s="25"/>
      <c r="I81" s="8"/>
      <c r="J81" s="25"/>
      <c r="K81" s="8"/>
      <c r="L81" s="25"/>
      <c r="M81" s="8"/>
      <c r="N81" s="25"/>
      <c r="O81" s="0"/>
      <c r="P81" s="31"/>
      <c r="Q81" s="19"/>
      <c r="R81" s="7"/>
      <c r="T81" s="7"/>
      <c r="U81" s="1"/>
      <c r="V81" s="2"/>
      <c r="W81" s="25"/>
      <c r="X81" s="8"/>
      <c r="Y81" s="25"/>
      <c r="Z81" s="8"/>
      <c r="AA81" s="25"/>
      <c r="AB81" s="8"/>
      <c r="AC81" s="25"/>
      <c r="AD81" s="8"/>
      <c r="AE81" s="25"/>
      <c r="AF81" s="8"/>
      <c r="AG81" s="25"/>
      <c r="AH81" s="8"/>
      <c r="AI81" s="25"/>
      <c r="AJ81" s="19"/>
      <c r="AK81" s="7"/>
    </row>
    <row r="82" customFormat="false" ht="15" hidden="false" customHeight="false" outlineLevel="0" collapsed="false">
      <c r="A82" s="7"/>
      <c r="B82" s="0"/>
      <c r="C82" s="0"/>
      <c r="D82" s="25"/>
      <c r="E82" s="8"/>
      <c r="F82" s="25"/>
      <c r="G82" s="8"/>
      <c r="H82" s="25"/>
      <c r="I82" s="8"/>
      <c r="J82" s="25"/>
      <c r="K82" s="8"/>
      <c r="L82" s="25"/>
      <c r="M82" s="8"/>
      <c r="N82" s="25"/>
      <c r="O82" s="0"/>
      <c r="P82" s="31"/>
      <c r="Q82" s="19"/>
      <c r="R82" s="7"/>
      <c r="T82" s="7"/>
      <c r="U82" s="1"/>
      <c r="V82" s="2"/>
      <c r="W82" s="25"/>
      <c r="X82" s="8"/>
      <c r="Y82" s="25"/>
      <c r="Z82" s="8"/>
      <c r="AA82" s="25"/>
      <c r="AB82" s="8"/>
      <c r="AC82" s="25"/>
      <c r="AD82" s="8"/>
      <c r="AE82" s="25"/>
      <c r="AF82" s="8"/>
      <c r="AG82" s="25"/>
      <c r="AH82" s="8"/>
      <c r="AI82" s="25"/>
      <c r="AJ82" s="19"/>
      <c r="AK82" s="7"/>
    </row>
    <row r="83" customFormat="false" ht="15" hidden="false" customHeight="false" outlineLevel="0" collapsed="false">
      <c r="A83" s="7"/>
      <c r="B83" s="0"/>
      <c r="C83" s="0"/>
      <c r="D83" s="25"/>
      <c r="E83" s="8"/>
      <c r="F83" s="25"/>
      <c r="G83" s="8"/>
      <c r="H83" s="25"/>
      <c r="I83" s="8"/>
      <c r="J83" s="25"/>
      <c r="K83" s="8"/>
      <c r="L83" s="25"/>
      <c r="M83" s="8"/>
      <c r="N83" s="25"/>
      <c r="O83" s="0"/>
      <c r="P83" s="31"/>
      <c r="Q83" s="19"/>
      <c r="R83" s="7"/>
      <c r="T83" s="7"/>
      <c r="U83" s="1"/>
      <c r="V83" s="2"/>
      <c r="W83" s="25"/>
      <c r="X83" s="8"/>
      <c r="Y83" s="25"/>
      <c r="Z83" s="8"/>
      <c r="AA83" s="25"/>
      <c r="AB83" s="8"/>
      <c r="AC83" s="25"/>
      <c r="AD83" s="8"/>
      <c r="AE83" s="25"/>
      <c r="AF83" s="8"/>
      <c r="AG83" s="25"/>
      <c r="AH83" s="8"/>
      <c r="AI83" s="25"/>
      <c r="AJ83" s="19"/>
      <c r="AK83" s="7"/>
    </row>
    <row r="84" customFormat="false" ht="15" hidden="false" customHeight="false" outlineLevel="0" collapsed="false">
      <c r="A84" s="7"/>
      <c r="B84" s="0"/>
      <c r="C84" s="0"/>
      <c r="D84" s="25"/>
      <c r="E84" s="8"/>
      <c r="F84" s="25"/>
      <c r="G84" s="8"/>
      <c r="H84" s="25"/>
      <c r="I84" s="8"/>
      <c r="J84" s="25"/>
      <c r="K84" s="8"/>
      <c r="L84" s="25"/>
      <c r="M84" s="8"/>
      <c r="N84" s="25"/>
      <c r="O84" s="0"/>
      <c r="P84" s="31"/>
      <c r="Q84" s="19"/>
      <c r="R84" s="7"/>
      <c r="T84" s="7"/>
      <c r="U84" s="1"/>
      <c r="V84" s="2"/>
      <c r="W84" s="25"/>
      <c r="X84" s="8"/>
      <c r="Y84" s="25"/>
      <c r="Z84" s="8"/>
      <c r="AA84" s="25"/>
      <c r="AB84" s="8"/>
      <c r="AC84" s="25"/>
      <c r="AD84" s="8"/>
      <c r="AE84" s="25"/>
      <c r="AF84" s="8"/>
      <c r="AG84" s="25"/>
      <c r="AH84" s="8"/>
      <c r="AI84" s="25"/>
      <c r="AJ84" s="19"/>
      <c r="AK84" s="7"/>
    </row>
    <row r="85" customFormat="false" ht="15" hidden="false" customHeight="false" outlineLevel="0" collapsed="false">
      <c r="A85" s="7"/>
      <c r="B85" s="43" t="s">
        <v>12</v>
      </c>
      <c r="C85" s="0"/>
      <c r="D85" s="44"/>
      <c r="E85" s="45"/>
      <c r="F85" s="46"/>
      <c r="G85" s="21"/>
      <c r="H85" s="46"/>
      <c r="I85" s="47"/>
      <c r="J85" s="46"/>
      <c r="K85" s="21"/>
      <c r="L85" s="46"/>
      <c r="M85" s="21"/>
      <c r="N85" s="46"/>
      <c r="O85" s="13"/>
      <c r="P85" s="48"/>
      <c r="Q85" s="19"/>
      <c r="R85" s="7"/>
      <c r="T85" s="7"/>
      <c r="U85" s="43" t="s">
        <v>12</v>
      </c>
      <c r="V85" s="2"/>
      <c r="W85" s="44"/>
      <c r="X85" s="45"/>
      <c r="Y85" s="46"/>
      <c r="Z85" s="21"/>
      <c r="AA85" s="46"/>
      <c r="AB85" s="47"/>
      <c r="AC85" s="46"/>
      <c r="AD85" s="21"/>
      <c r="AE85" s="46"/>
      <c r="AF85" s="21"/>
      <c r="AG85" s="46"/>
      <c r="AH85" s="13"/>
      <c r="AI85" s="48"/>
      <c r="AJ85" s="19"/>
      <c r="AK85" s="7"/>
    </row>
    <row r="86" customFormat="false" ht="15" hidden="false" customHeight="false" outlineLevel="0" collapsed="false">
      <c r="A86" s="7"/>
      <c r="B86" s="1" t="s">
        <v>21</v>
      </c>
      <c r="C86" s="2" t="s">
        <v>3</v>
      </c>
      <c r="D86" s="31" t="n">
        <v>78</v>
      </c>
      <c r="E86" s="8" t="s">
        <v>3</v>
      </c>
      <c r="F86" s="31" t="n">
        <v>78</v>
      </c>
      <c r="G86" s="8" t="s">
        <v>3</v>
      </c>
      <c r="H86" s="31" t="n">
        <v>116</v>
      </c>
      <c r="I86" s="8" t="s">
        <v>3</v>
      </c>
      <c r="J86" s="31" t="n">
        <v>225</v>
      </c>
      <c r="K86" s="8" t="s">
        <v>3</v>
      </c>
      <c r="L86" s="31" t="n">
        <v>185</v>
      </c>
      <c r="M86" s="8" t="s">
        <v>3</v>
      </c>
      <c r="N86" s="31" t="n">
        <v>312</v>
      </c>
      <c r="O86" s="8" t="s">
        <v>3</v>
      </c>
      <c r="P86" s="31" t="n">
        <v>994</v>
      </c>
      <c r="Q86" s="19" t="s">
        <v>11</v>
      </c>
      <c r="R86" s="7"/>
      <c r="T86" s="7"/>
      <c r="U86" s="1" t="s">
        <v>21</v>
      </c>
      <c r="V86" s="2" t="s">
        <v>3</v>
      </c>
      <c r="W86" s="31" t="n">
        <f aca="false">SUM(W14,D39,W39,D63,W63)</f>
        <v>43</v>
      </c>
      <c r="X86" s="8" t="s">
        <v>3</v>
      </c>
      <c r="Y86" s="31" t="n">
        <f aca="false">SUM(Y14,F39,Y39,F63,Y63)</f>
        <v>38</v>
      </c>
      <c r="Z86" s="8" t="s">
        <v>3</v>
      </c>
      <c r="AA86" s="31" t="n">
        <f aca="false">SUM(AA14,H39,AA39,H63,AA63)</f>
        <v>10</v>
      </c>
      <c r="AB86" s="8" t="s">
        <v>3</v>
      </c>
      <c r="AC86" s="31" t="n">
        <f aca="false">SUM(AC14,J39,AC39,J63,AC63)</f>
        <v>211</v>
      </c>
      <c r="AD86" s="8" t="s">
        <v>3</v>
      </c>
      <c r="AE86" s="31" t="n">
        <f aca="false">SUM(AE14,L39,AE39,L63,AE63)</f>
        <v>171</v>
      </c>
      <c r="AF86" s="8" t="s">
        <v>3</v>
      </c>
      <c r="AG86" s="31" t="n">
        <f aca="false">SUM(AG14,N39,AG39,N63,AG63)</f>
        <v>262</v>
      </c>
      <c r="AH86" s="8" t="s">
        <v>3</v>
      </c>
      <c r="AI86" s="31" t="n">
        <f aca="false">SUM(AI14,P39,AI39,P63,AI63)</f>
        <v>735</v>
      </c>
      <c r="AJ86" s="19" t="s">
        <v>11</v>
      </c>
      <c r="AK86" s="7"/>
    </row>
    <row r="87" customFormat="false" ht="15" hidden="false" customHeight="false" outlineLevel="0" collapsed="false">
      <c r="A87" s="7"/>
      <c r="B87" s="0"/>
      <c r="C87" s="0"/>
      <c r="D87" s="31"/>
      <c r="E87" s="0"/>
      <c r="F87" s="31"/>
      <c r="G87" s="0"/>
      <c r="H87" s="31"/>
      <c r="I87" s="0"/>
      <c r="J87" s="31"/>
      <c r="K87" s="0"/>
      <c r="L87" s="31"/>
      <c r="M87" s="0"/>
      <c r="N87" s="31"/>
      <c r="O87" s="0"/>
      <c r="P87" s="31"/>
      <c r="Q87" s="19"/>
      <c r="R87" s="7"/>
      <c r="T87" s="7"/>
      <c r="U87" s="1"/>
      <c r="V87" s="2"/>
      <c r="W87" s="31"/>
      <c r="X87" s="3"/>
      <c r="Y87" s="31"/>
      <c r="Z87" s="2"/>
      <c r="AA87" s="31"/>
      <c r="AB87" s="4"/>
      <c r="AC87" s="31"/>
      <c r="AD87" s="2"/>
      <c r="AE87" s="31"/>
      <c r="AF87" s="2"/>
      <c r="AG87" s="31"/>
      <c r="AH87" s="2"/>
      <c r="AI87" s="31"/>
      <c r="AJ87" s="19"/>
      <c r="AK87" s="7"/>
    </row>
    <row r="88" customFormat="false" ht="15" hidden="false" customHeight="false" outlineLevel="0" collapsed="false">
      <c r="A88" s="7"/>
      <c r="B88" s="0"/>
      <c r="C88" s="0"/>
      <c r="D88" s="49"/>
      <c r="E88" s="50"/>
      <c r="F88" s="49"/>
      <c r="G88" s="51"/>
      <c r="H88" s="49"/>
      <c r="I88" s="0"/>
      <c r="J88" s="49"/>
      <c r="K88" s="51"/>
      <c r="L88" s="52"/>
      <c r="M88" s="51"/>
      <c r="N88" s="49"/>
      <c r="O88" s="53"/>
      <c r="P88" s="54"/>
      <c r="Q88" s="19"/>
      <c r="R88" s="7"/>
      <c r="T88" s="7"/>
      <c r="U88" s="1"/>
      <c r="V88" s="2"/>
      <c r="W88" s="49"/>
      <c r="X88" s="50"/>
      <c r="Y88" s="49"/>
      <c r="Z88" s="51"/>
      <c r="AA88" s="49"/>
      <c r="AB88" s="4"/>
      <c r="AC88" s="49"/>
      <c r="AD88" s="51"/>
      <c r="AE88" s="52"/>
      <c r="AF88" s="51"/>
      <c r="AG88" s="49"/>
      <c r="AH88" s="53"/>
      <c r="AI88" s="54"/>
      <c r="AJ88" s="19"/>
      <c r="AK88" s="7"/>
    </row>
    <row r="89" customFormat="false" ht="15" hidden="false" customHeight="false" outlineLevel="0" collapsed="false">
      <c r="A89" s="7"/>
      <c r="B89" s="1" t="s">
        <v>24</v>
      </c>
      <c r="C89" s="2" t="s">
        <v>3</v>
      </c>
      <c r="D89" s="55" t="n">
        <f aca="false">30*D86</f>
        <v>2340</v>
      </c>
      <c r="E89" s="55" t="s">
        <v>3</v>
      </c>
      <c r="F89" s="55" t="n">
        <f aca="false">20*F86</f>
        <v>1560</v>
      </c>
      <c r="G89" s="55" t="s">
        <v>3</v>
      </c>
      <c r="H89" s="55" t="n">
        <f aca="false">25*H86</f>
        <v>2900</v>
      </c>
      <c r="I89" s="55" t="s">
        <v>3</v>
      </c>
      <c r="J89" s="55" t="n">
        <f aca="false">22*J86</f>
        <v>4950</v>
      </c>
      <c r="K89" s="55" t="s">
        <v>3</v>
      </c>
      <c r="L89" s="55" t="n">
        <f aca="false">15*L86</f>
        <v>2775</v>
      </c>
      <c r="M89" s="55" t="s">
        <v>3</v>
      </c>
      <c r="N89" s="55" t="n">
        <f aca="false">15*N86</f>
        <v>4680</v>
      </c>
      <c r="O89" s="55" t="s">
        <v>3</v>
      </c>
      <c r="P89" s="55" t="n">
        <f aca="false">D89+F89+H89+J89+L89+N89</f>
        <v>19205</v>
      </c>
      <c r="Q89" s="19" t="s">
        <v>11</v>
      </c>
      <c r="R89" s="7"/>
      <c r="T89" s="7"/>
      <c r="U89" s="1" t="s">
        <v>24</v>
      </c>
      <c r="V89" s="2" t="s">
        <v>3</v>
      </c>
      <c r="W89" s="55" t="n">
        <f aca="false">30*W86</f>
        <v>1290</v>
      </c>
      <c r="X89" s="55" t="s">
        <v>3</v>
      </c>
      <c r="Y89" s="55" t="n">
        <f aca="false">20*Y86</f>
        <v>760</v>
      </c>
      <c r="Z89" s="55" t="s">
        <v>3</v>
      </c>
      <c r="AA89" s="55" t="n">
        <f aca="false">25*AA86</f>
        <v>250</v>
      </c>
      <c r="AB89" s="55" t="s">
        <v>3</v>
      </c>
      <c r="AC89" s="55" t="n">
        <f aca="false">22*AC86</f>
        <v>4642</v>
      </c>
      <c r="AD89" s="55" t="s">
        <v>3</v>
      </c>
      <c r="AE89" s="55" t="n">
        <f aca="false">15*AE86</f>
        <v>2565</v>
      </c>
      <c r="AF89" s="55" t="s">
        <v>3</v>
      </c>
      <c r="AG89" s="55" t="n">
        <f aca="false">15*AG86</f>
        <v>3930</v>
      </c>
      <c r="AH89" s="55" t="s">
        <v>3</v>
      </c>
      <c r="AI89" s="55" t="n">
        <f aca="false">W89+Y89+AA89+AC89+AE89+AG89</f>
        <v>13437</v>
      </c>
      <c r="AJ89" s="19" t="s">
        <v>11</v>
      </c>
      <c r="AK89" s="7"/>
    </row>
    <row r="90" customFormat="false" ht="15" hidden="false" customHeight="false" outlineLevel="0" collapsed="false">
      <c r="A90" s="7"/>
      <c r="B90" s="2" t="s">
        <v>25</v>
      </c>
      <c r="C90" s="0"/>
      <c r="D90" s="13"/>
      <c r="E90" s="57"/>
      <c r="F90" s="58"/>
      <c r="G90" s="13"/>
      <c r="H90" s="58"/>
      <c r="I90" s="59"/>
      <c r="J90" s="58"/>
      <c r="K90" s="13"/>
      <c r="L90" s="58"/>
      <c r="M90" s="13"/>
      <c r="N90" s="58"/>
      <c r="O90" s="13"/>
      <c r="P90" s="58"/>
      <c r="Q90" s="0"/>
      <c r="R90" s="7"/>
      <c r="T90" s="7"/>
      <c r="U90" s="2" t="s">
        <v>25</v>
      </c>
      <c r="V90" s="2"/>
      <c r="W90" s="13"/>
      <c r="X90" s="57"/>
      <c r="Y90" s="58"/>
      <c r="Z90" s="13"/>
      <c r="AA90" s="58"/>
      <c r="AB90" s="59"/>
      <c r="AC90" s="58"/>
      <c r="AD90" s="13"/>
      <c r="AE90" s="58"/>
      <c r="AF90" s="13"/>
      <c r="AG90" s="58"/>
      <c r="AH90" s="13"/>
      <c r="AI90" s="58"/>
      <c r="AJ90" s="5"/>
      <c r="AK90" s="7"/>
    </row>
    <row r="91" customFormat="false" ht="15" hidden="false" customHeight="false" outlineLevel="0" collapsed="false">
      <c r="A91" s="7"/>
      <c r="B91" s="60" t="s">
        <v>82</v>
      </c>
      <c r="C91" s="0"/>
      <c r="E91" s="0"/>
      <c r="G91" s="0"/>
      <c r="I91" s="0"/>
      <c r="K91" s="0"/>
      <c r="M91" s="0"/>
      <c r="O91" s="0"/>
      <c r="Q91" s="0"/>
      <c r="R91" s="7"/>
      <c r="T91" s="7"/>
      <c r="U91" s="60" t="s">
        <v>83</v>
      </c>
      <c r="V91" s="2"/>
      <c r="X91" s="3"/>
      <c r="Z91" s="2"/>
      <c r="AB91" s="4"/>
      <c r="AD91" s="2"/>
      <c r="AF91" s="2"/>
      <c r="AH91" s="2"/>
      <c r="AJ91" s="5"/>
      <c r="AK91" s="7"/>
    </row>
    <row r="92" customFormat="false" ht="21" hidden="false" customHeight="false" outlineLevel="0" collapsed="false">
      <c r="A92" s="7"/>
      <c r="B92" s="61" t="s">
        <v>70</v>
      </c>
      <c r="C92" s="0"/>
      <c r="E92" s="0"/>
      <c r="G92" s="0"/>
      <c r="I92" s="0"/>
      <c r="K92" s="0"/>
      <c r="M92" s="0"/>
      <c r="O92" s="0"/>
      <c r="Q92" s="0"/>
      <c r="R92" s="7"/>
      <c r="T92" s="7"/>
      <c r="U92" s="61" t="s">
        <v>71</v>
      </c>
      <c r="V92" s="2"/>
      <c r="X92" s="3"/>
      <c r="Z92" s="2"/>
      <c r="AB92" s="4"/>
      <c r="AD92" s="2"/>
      <c r="AF92" s="2"/>
      <c r="AH92" s="2"/>
      <c r="AJ92" s="5"/>
      <c r="AK92" s="7"/>
    </row>
    <row r="93" customFormat="false" ht="15" hidden="false" customHeight="false" outlineLevel="0" collapsed="false">
      <c r="A93" s="7"/>
      <c r="B93" s="2" t="s">
        <v>28</v>
      </c>
      <c r="C93" s="0"/>
      <c r="D93" s="2" t="str">
        <f aca="false">B92</f>
        <v>Totale complessivo</v>
      </c>
      <c r="E93" s="0"/>
      <c r="F93" s="2" t="s">
        <v>29</v>
      </c>
      <c r="G93" s="0"/>
      <c r="H93" s="62" t="s">
        <v>50</v>
      </c>
      <c r="I93" s="62"/>
      <c r="J93" s="62"/>
      <c r="K93" s="62"/>
      <c r="L93" s="62"/>
      <c r="M93" s="62"/>
      <c r="N93" s="62"/>
      <c r="O93" s="63"/>
      <c r="P93" s="64" t="s">
        <v>72</v>
      </c>
      <c r="Q93" s="0"/>
      <c r="R93" s="7"/>
      <c r="T93" s="7"/>
      <c r="U93" s="2" t="s">
        <v>28</v>
      </c>
      <c r="V93" s="2"/>
      <c r="W93" s="2" t="str">
        <f aca="false">U92</f>
        <v>Totale rendicontato</v>
      </c>
      <c r="X93" s="3"/>
      <c r="Y93" s="2" t="s">
        <v>29</v>
      </c>
      <c r="Z93" s="2"/>
      <c r="AA93" s="62" t="s">
        <v>50</v>
      </c>
      <c r="AB93" s="62"/>
      <c r="AC93" s="62"/>
      <c r="AD93" s="62"/>
      <c r="AE93" s="62"/>
      <c r="AF93" s="62"/>
      <c r="AG93" s="62"/>
      <c r="AH93" s="63"/>
      <c r="AI93" s="64" t="s">
        <v>73</v>
      </c>
      <c r="AJ93" s="5"/>
      <c r="AK93" s="7"/>
    </row>
    <row r="94" customFormat="false" ht="15" hidden="false" customHeight="false" outlineLevel="0" collapsed="false">
      <c r="A94" s="7"/>
      <c r="B94" s="2"/>
      <c r="C94" s="60"/>
      <c r="D94" s="3" t="s">
        <v>84</v>
      </c>
      <c r="E94" s="2"/>
      <c r="F94" s="2"/>
      <c r="G94" s="0"/>
      <c r="H94" s="2"/>
      <c r="I94" s="2"/>
      <c r="J94" s="2"/>
      <c r="K94" s="0"/>
      <c r="L94" s="2" t="str">
        <f aca="false">B92</f>
        <v>Totale complessivo</v>
      </c>
      <c r="M94" s="2" t="s">
        <v>81</v>
      </c>
      <c r="N94" s="2"/>
      <c r="O94" s="2" t="str">
        <f aca="false">B92</f>
        <v>Totale complessivo</v>
      </c>
      <c r="P94" s="2" t="s">
        <v>53</v>
      </c>
      <c r="Q94" s="0"/>
      <c r="R94" s="7"/>
      <c r="T94" s="7"/>
      <c r="U94" s="2"/>
      <c r="V94" s="60"/>
      <c r="W94" s="3" t="s">
        <v>85</v>
      </c>
      <c r="X94" s="2"/>
      <c r="Y94" s="2"/>
      <c r="Z94" s="2"/>
      <c r="AA94" s="2"/>
      <c r="AB94" s="2"/>
      <c r="AC94" s="2"/>
      <c r="AD94" s="2"/>
      <c r="AE94" s="2" t="str">
        <f aca="false">U92</f>
        <v>Totale rendicontato</v>
      </c>
      <c r="AF94" s="2" t="s">
        <v>81</v>
      </c>
      <c r="AG94" s="2"/>
      <c r="AH94" s="2" t="str">
        <f aca="false">U92</f>
        <v>Totale rendicontato</v>
      </c>
      <c r="AI94" s="2" t="s">
        <v>53</v>
      </c>
      <c r="AK94" s="7"/>
    </row>
    <row r="95" customFormat="false" ht="15" hidden="false" customHeight="false" outlineLevel="0" collapsed="false">
      <c r="B95" s="0"/>
      <c r="C95" s="0"/>
      <c r="E95" s="0"/>
      <c r="G95" s="0"/>
      <c r="I95" s="0"/>
      <c r="K95" s="0"/>
      <c r="M95" s="0"/>
      <c r="O95" s="0"/>
      <c r="P95" s="67" t="str">
        <f aca="false">IF(N86&gt;=P86*0.3,"OK","NO")</f>
        <v>OK</v>
      </c>
      <c r="Q95" s="0"/>
      <c r="AI95" s="67" t="str">
        <f aca="false">IF(AG86&gt;=AI86*0.3,"OK","NO")</f>
        <v>OK</v>
      </c>
    </row>
    <row r="97" customFormat="false" ht="15" hidden="false" customHeight="false" outlineLevel="0" collapsed="false">
      <c r="A97" s="7"/>
      <c r="B97" s="3"/>
      <c r="C97" s="3"/>
      <c r="D97" s="3"/>
      <c r="E97" s="0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7"/>
    </row>
    <row r="98" customFormat="false" ht="15" hidden="false" customHeight="false" outlineLevel="0" collapsed="false">
      <c r="A98" s="7"/>
      <c r="B98" s="8" t="s">
        <v>1</v>
      </c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0"/>
      <c r="R98" s="7"/>
    </row>
    <row r="99" customFormat="false" ht="15" hidden="false" customHeight="false" outlineLevel="0" collapsed="false">
      <c r="A99" s="7"/>
      <c r="B99" s="11" t="s">
        <v>2</v>
      </c>
      <c r="C99" s="12"/>
      <c r="D99" s="13"/>
      <c r="E99" s="14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0"/>
      <c r="R99" s="7"/>
    </row>
    <row r="100" customFormat="false" ht="15" hidden="false" customHeight="false" outlineLevel="0" collapsed="false">
      <c r="A100" s="7"/>
      <c r="B100" s="16"/>
      <c r="C100" s="17" t="s">
        <v>3</v>
      </c>
      <c r="D100" s="16" t="s">
        <v>4</v>
      </c>
      <c r="E100" s="8" t="s">
        <v>3</v>
      </c>
      <c r="F100" s="16" t="s">
        <v>5</v>
      </c>
      <c r="G100" s="17" t="s">
        <v>3</v>
      </c>
      <c r="H100" s="16" t="s">
        <v>6</v>
      </c>
      <c r="I100" s="18" t="s">
        <v>3</v>
      </c>
      <c r="J100" s="16" t="s">
        <v>7</v>
      </c>
      <c r="K100" s="17" t="s">
        <v>3</v>
      </c>
      <c r="L100" s="16" t="s">
        <v>8</v>
      </c>
      <c r="M100" s="17" t="s">
        <v>3</v>
      </c>
      <c r="N100" s="16" t="s">
        <v>9</v>
      </c>
      <c r="O100" s="17" t="s">
        <v>3</v>
      </c>
      <c r="P100" s="16" t="s">
        <v>10</v>
      </c>
      <c r="Q100" s="19" t="s">
        <v>11</v>
      </c>
      <c r="R100" s="7"/>
    </row>
    <row r="101" customFormat="false" ht="15" hidden="false" customHeight="false" outlineLevel="0" collapsed="false">
      <c r="A101" s="7"/>
      <c r="B101" s="20" t="s">
        <v>12</v>
      </c>
      <c r="C101" s="17"/>
      <c r="D101" s="21"/>
      <c r="E101" s="14"/>
      <c r="F101" s="22"/>
      <c r="G101" s="23"/>
      <c r="H101" s="22"/>
      <c r="I101" s="24"/>
      <c r="J101" s="22"/>
      <c r="K101" s="23"/>
      <c r="L101" s="22"/>
      <c r="M101" s="23"/>
      <c r="N101" s="22"/>
      <c r="O101" s="23"/>
      <c r="P101" s="22"/>
      <c r="Q101" s="19"/>
      <c r="R101" s="7"/>
    </row>
    <row r="102" customFormat="false" ht="15" hidden="false" customHeight="false" outlineLevel="0" collapsed="false">
      <c r="A102" s="7"/>
      <c r="B102" s="0"/>
      <c r="C102" s="0"/>
      <c r="D102" s="25"/>
      <c r="E102" s="8"/>
      <c r="F102" s="25"/>
      <c r="G102" s="8"/>
      <c r="H102" s="25"/>
      <c r="I102" s="8"/>
      <c r="J102" s="25"/>
      <c r="K102" s="8"/>
      <c r="L102" s="25"/>
      <c r="M102" s="8"/>
      <c r="N102" s="25"/>
      <c r="O102" s="0"/>
      <c r="P102" s="31"/>
      <c r="Q102" s="19"/>
      <c r="R102" s="7"/>
    </row>
    <row r="103" customFormat="false" ht="15" hidden="false" customHeight="false" outlineLevel="0" collapsed="false">
      <c r="A103" s="7"/>
      <c r="B103" s="0"/>
      <c r="C103" s="0"/>
      <c r="D103" s="25"/>
      <c r="E103" s="8"/>
      <c r="F103" s="25"/>
      <c r="G103" s="8"/>
      <c r="H103" s="25"/>
      <c r="I103" s="8"/>
      <c r="J103" s="25"/>
      <c r="K103" s="8"/>
      <c r="L103" s="25"/>
      <c r="M103" s="8"/>
      <c r="N103" s="25"/>
      <c r="O103" s="0"/>
      <c r="P103" s="31"/>
      <c r="Q103" s="19"/>
      <c r="R103" s="7"/>
    </row>
    <row r="104" customFormat="false" ht="15" hidden="false" customHeight="false" outlineLevel="0" collapsed="false">
      <c r="A104" s="7"/>
      <c r="B104" s="0"/>
      <c r="C104" s="0"/>
      <c r="D104" s="25"/>
      <c r="E104" s="8"/>
      <c r="F104" s="25"/>
      <c r="G104" s="8"/>
      <c r="H104" s="25"/>
      <c r="I104" s="8"/>
      <c r="J104" s="25"/>
      <c r="K104" s="8"/>
      <c r="L104" s="25"/>
      <c r="M104" s="8"/>
      <c r="N104" s="25"/>
      <c r="O104" s="0"/>
      <c r="P104" s="31"/>
      <c r="Q104" s="19"/>
      <c r="R104" s="7"/>
    </row>
    <row r="105" customFormat="false" ht="15" hidden="false" customHeight="false" outlineLevel="0" collapsed="false">
      <c r="A105" s="7"/>
      <c r="B105" s="0"/>
      <c r="C105" s="0"/>
      <c r="D105" s="25"/>
      <c r="E105" s="8"/>
      <c r="F105" s="25"/>
      <c r="G105" s="8"/>
      <c r="H105" s="25"/>
      <c r="I105" s="8"/>
      <c r="J105" s="25"/>
      <c r="K105" s="8"/>
      <c r="L105" s="25"/>
      <c r="M105" s="8"/>
      <c r="N105" s="25"/>
      <c r="O105" s="0"/>
      <c r="P105" s="31"/>
      <c r="Q105" s="19"/>
      <c r="R105" s="7"/>
    </row>
    <row r="106" customFormat="false" ht="15" hidden="false" customHeight="false" outlineLevel="0" collapsed="false">
      <c r="A106" s="7"/>
      <c r="B106" s="0"/>
      <c r="C106" s="0"/>
      <c r="D106" s="25"/>
      <c r="E106" s="8"/>
      <c r="F106" s="25"/>
      <c r="G106" s="8"/>
      <c r="H106" s="25"/>
      <c r="I106" s="8"/>
      <c r="J106" s="25"/>
      <c r="K106" s="8"/>
      <c r="L106" s="25"/>
      <c r="M106" s="8"/>
      <c r="N106" s="25"/>
      <c r="O106" s="0"/>
      <c r="P106" s="31"/>
      <c r="Q106" s="19"/>
      <c r="R106" s="7"/>
    </row>
    <row r="107" customFormat="false" ht="15" hidden="false" customHeight="false" outlineLevel="0" collapsed="false">
      <c r="A107" s="7"/>
      <c r="B107" s="0"/>
      <c r="C107" s="0"/>
      <c r="D107" s="25"/>
      <c r="E107" s="8"/>
      <c r="F107" s="25"/>
      <c r="G107" s="8"/>
      <c r="H107" s="25"/>
      <c r="I107" s="8"/>
      <c r="J107" s="25"/>
      <c r="K107" s="8"/>
      <c r="L107" s="25"/>
      <c r="M107" s="8"/>
      <c r="N107" s="25"/>
      <c r="O107" s="0"/>
      <c r="P107" s="31"/>
      <c r="Q107" s="19"/>
      <c r="R107" s="7"/>
    </row>
    <row r="108" customFormat="false" ht="15" hidden="false" customHeight="false" outlineLevel="0" collapsed="false">
      <c r="A108" s="7"/>
      <c r="B108" s="0"/>
      <c r="C108" s="0"/>
      <c r="D108" s="25"/>
      <c r="E108" s="8"/>
      <c r="F108" s="25"/>
      <c r="G108" s="8"/>
      <c r="H108" s="25"/>
      <c r="I108" s="8"/>
      <c r="J108" s="25"/>
      <c r="K108" s="8"/>
      <c r="L108" s="25"/>
      <c r="M108" s="8"/>
      <c r="N108" s="25"/>
      <c r="O108" s="0"/>
      <c r="P108" s="31"/>
      <c r="Q108" s="19"/>
      <c r="R108" s="7"/>
    </row>
    <row r="109" customFormat="false" ht="15" hidden="false" customHeight="false" outlineLevel="0" collapsed="false">
      <c r="A109" s="7"/>
      <c r="B109" s="43" t="s">
        <v>12</v>
      </c>
      <c r="C109" s="0"/>
      <c r="D109" s="44"/>
      <c r="E109" s="45"/>
      <c r="F109" s="46"/>
      <c r="G109" s="21"/>
      <c r="H109" s="46"/>
      <c r="I109" s="47"/>
      <c r="J109" s="46"/>
      <c r="K109" s="21"/>
      <c r="L109" s="46"/>
      <c r="M109" s="21"/>
      <c r="N109" s="46"/>
      <c r="O109" s="13"/>
      <c r="P109" s="48"/>
      <c r="Q109" s="19"/>
      <c r="R109" s="7"/>
    </row>
    <row r="110" customFormat="false" ht="15" hidden="false" customHeight="false" outlineLevel="0" collapsed="false">
      <c r="A110" s="7"/>
      <c r="B110" s="1" t="s">
        <v>21</v>
      </c>
      <c r="C110" s="2" t="s">
        <v>3</v>
      </c>
      <c r="D110" s="31" t="n">
        <f aca="false">D86-W86</f>
        <v>35</v>
      </c>
      <c r="E110" s="8" t="s">
        <v>3</v>
      </c>
      <c r="F110" s="31" t="n">
        <f aca="false">F86-Y86</f>
        <v>40</v>
      </c>
      <c r="G110" s="8" t="s">
        <v>3</v>
      </c>
      <c r="H110" s="31" t="n">
        <f aca="false">H86-AA86</f>
        <v>106</v>
      </c>
      <c r="I110" s="8" t="s">
        <v>3</v>
      </c>
      <c r="J110" s="31" t="n">
        <f aca="false">J86-AC86</f>
        <v>14</v>
      </c>
      <c r="K110" s="8" t="s">
        <v>3</v>
      </c>
      <c r="L110" s="31" t="n">
        <f aca="false">L86-AE86</f>
        <v>14</v>
      </c>
      <c r="M110" s="8" t="s">
        <v>3</v>
      </c>
      <c r="N110" s="31" t="n">
        <f aca="false">N86-AG86</f>
        <v>50</v>
      </c>
      <c r="O110" s="8" t="s">
        <v>3</v>
      </c>
      <c r="P110" s="31" t="n">
        <f aca="false">N110+L110+J110+H110+F110+D110</f>
        <v>259</v>
      </c>
      <c r="Q110" s="19" t="s">
        <v>11</v>
      </c>
      <c r="R110" s="7"/>
    </row>
    <row r="111" customFormat="false" ht="15" hidden="false" customHeight="false" outlineLevel="0" collapsed="false">
      <c r="A111" s="7"/>
      <c r="B111" s="0"/>
      <c r="C111" s="0"/>
      <c r="D111" s="31"/>
      <c r="E111" s="0"/>
      <c r="F111" s="31"/>
      <c r="G111" s="0"/>
      <c r="H111" s="31"/>
      <c r="I111" s="0"/>
      <c r="J111" s="31"/>
      <c r="K111" s="0"/>
      <c r="L111" s="31"/>
      <c r="M111" s="0"/>
      <c r="N111" s="31"/>
      <c r="O111" s="0"/>
      <c r="P111" s="31"/>
      <c r="Q111" s="19"/>
      <c r="R111" s="7"/>
    </row>
    <row r="112" customFormat="false" ht="15" hidden="false" customHeight="false" outlineLevel="0" collapsed="false">
      <c r="A112" s="7"/>
      <c r="B112" s="0"/>
      <c r="C112" s="0"/>
      <c r="D112" s="49"/>
      <c r="E112" s="50"/>
      <c r="F112" s="49"/>
      <c r="G112" s="51"/>
      <c r="H112" s="49"/>
      <c r="I112" s="0"/>
      <c r="J112" s="49"/>
      <c r="K112" s="51"/>
      <c r="L112" s="52"/>
      <c r="M112" s="51"/>
      <c r="N112" s="49"/>
      <c r="O112" s="53"/>
      <c r="P112" s="54"/>
      <c r="Q112" s="19"/>
      <c r="R112" s="7"/>
    </row>
    <row r="113" customFormat="false" ht="15" hidden="false" customHeight="false" outlineLevel="0" collapsed="false">
      <c r="A113" s="7"/>
      <c r="B113" s="1" t="s">
        <v>24</v>
      </c>
      <c r="C113" s="2" t="s">
        <v>3</v>
      </c>
      <c r="D113" s="55" t="n">
        <f aca="false">30*D110</f>
        <v>1050</v>
      </c>
      <c r="E113" s="55" t="s">
        <v>3</v>
      </c>
      <c r="F113" s="55" t="n">
        <f aca="false">20*F110</f>
        <v>800</v>
      </c>
      <c r="G113" s="55" t="s">
        <v>3</v>
      </c>
      <c r="H113" s="55" t="n">
        <f aca="false">25*H110</f>
        <v>2650</v>
      </c>
      <c r="I113" s="55" t="s">
        <v>3</v>
      </c>
      <c r="J113" s="55" t="n">
        <f aca="false">22*J110</f>
        <v>308</v>
      </c>
      <c r="K113" s="55" t="s">
        <v>3</v>
      </c>
      <c r="L113" s="55" t="n">
        <f aca="false">15*L110</f>
        <v>210</v>
      </c>
      <c r="M113" s="55" t="s">
        <v>3</v>
      </c>
      <c r="N113" s="55" t="n">
        <f aca="false">15*N110</f>
        <v>750</v>
      </c>
      <c r="O113" s="55" t="s">
        <v>3</v>
      </c>
      <c r="P113" s="55" t="n">
        <f aca="false">D113+F113+H113+J113+L113+N113</f>
        <v>5768</v>
      </c>
      <c r="Q113" s="19" t="s">
        <v>11</v>
      </c>
      <c r="R113" s="7"/>
    </row>
    <row r="114" customFormat="false" ht="15" hidden="false" customHeight="false" outlineLevel="0" collapsed="false">
      <c r="A114" s="7"/>
      <c r="B114" s="2" t="s">
        <v>25</v>
      </c>
      <c r="C114" s="0"/>
      <c r="D114" s="13"/>
      <c r="E114" s="57"/>
      <c r="F114" s="58"/>
      <c r="G114" s="13"/>
      <c r="H114" s="58"/>
      <c r="I114" s="59"/>
      <c r="J114" s="58"/>
      <c r="K114" s="13"/>
      <c r="L114" s="58"/>
      <c r="M114" s="13"/>
      <c r="N114" s="58"/>
      <c r="O114" s="13"/>
      <c r="P114" s="58"/>
      <c r="R114" s="7"/>
    </row>
    <row r="115" customFormat="false" ht="15" hidden="false" customHeight="false" outlineLevel="0" collapsed="false">
      <c r="A115" s="7"/>
      <c r="B115" s="60" t="s">
        <v>82</v>
      </c>
      <c r="C115" s="0"/>
      <c r="E115" s="0"/>
      <c r="I115" s="0"/>
      <c r="K115" s="0"/>
      <c r="M115" s="0"/>
      <c r="O115" s="0"/>
      <c r="R115" s="7"/>
    </row>
    <row r="116" customFormat="false" ht="21" hidden="false" customHeight="false" outlineLevel="0" collapsed="false">
      <c r="A116" s="7"/>
      <c r="B116" s="61" t="s">
        <v>76</v>
      </c>
      <c r="C116" s="0"/>
      <c r="E116" s="0"/>
      <c r="I116" s="0"/>
      <c r="K116" s="0"/>
      <c r="M116" s="0"/>
      <c r="O116" s="0"/>
      <c r="R116" s="7"/>
    </row>
    <row r="117" customFormat="false" ht="15" hidden="false" customHeight="false" outlineLevel="0" collapsed="false">
      <c r="A117" s="7"/>
      <c r="B117" s="2" t="s">
        <v>28</v>
      </c>
      <c r="C117" s="0"/>
      <c r="D117" s="2" t="str">
        <f aca="false">B116</f>
        <v>Totale non rendicontato</v>
      </c>
      <c r="E117" s="0"/>
      <c r="F117" s="2" t="s">
        <v>29</v>
      </c>
      <c r="H117" s="62" t="s">
        <v>50</v>
      </c>
      <c r="I117" s="62"/>
      <c r="J117" s="62"/>
      <c r="K117" s="62"/>
      <c r="L117" s="62"/>
      <c r="M117" s="62"/>
      <c r="N117" s="62"/>
      <c r="O117" s="63"/>
      <c r="P117" s="64" t="s">
        <v>72</v>
      </c>
      <c r="R117" s="7"/>
    </row>
    <row r="118" customFormat="false" ht="15" hidden="false" customHeight="false" outlineLevel="0" collapsed="false">
      <c r="A118" s="7"/>
      <c r="B118" s="2"/>
      <c r="C118" s="60"/>
      <c r="D118" s="3" t="s">
        <v>84</v>
      </c>
      <c r="E118" s="2"/>
      <c r="F118" s="2"/>
      <c r="H118" s="2"/>
      <c r="I118" s="2"/>
      <c r="J118" s="2"/>
      <c r="L118" s="2" t="str">
        <f aca="false">B116</f>
        <v>Totale non rendicontato</v>
      </c>
      <c r="M118" s="2" t="s">
        <v>81</v>
      </c>
      <c r="N118" s="2"/>
      <c r="O118" s="2" t="str">
        <f aca="false">B116</f>
        <v>Totale non rendicontato</v>
      </c>
      <c r="P118" s="2" t="s">
        <v>53</v>
      </c>
      <c r="R118" s="7"/>
    </row>
  </sheetData>
  <mergeCells count="18">
    <mergeCell ref="A1:A23"/>
    <mergeCell ref="R1:R23"/>
    <mergeCell ref="T1:T23"/>
    <mergeCell ref="AK1:AK23"/>
    <mergeCell ref="A26:A48"/>
    <mergeCell ref="R26:R48"/>
    <mergeCell ref="T26:T48"/>
    <mergeCell ref="AK26:AK48"/>
    <mergeCell ref="A50:A71"/>
    <mergeCell ref="R50:R71"/>
    <mergeCell ref="T50:T71"/>
    <mergeCell ref="AK50:AK71"/>
    <mergeCell ref="A73:A94"/>
    <mergeCell ref="R73:R94"/>
    <mergeCell ref="T73:T94"/>
    <mergeCell ref="AK73:AK94"/>
    <mergeCell ref="A97:A118"/>
    <mergeCell ref="R97:R11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118"/>
  <sheetViews>
    <sheetView windowProtection="false" showFormulas="false" showGridLines="false" showRowColHeaders="true" showZeros="true" rightToLeft="false" tabSelected="true" showOutlineSymbols="true" defaultGridColor="true" view="normal" topLeftCell="A87" colorId="64" zoomScale="60" zoomScaleNormal="60" zoomScalePageLayoutView="100" workbookViewId="0">
      <selection pane="topLeft" activeCell="AX24" activeCellId="0" sqref="AX24"/>
    </sheetView>
  </sheetViews>
  <sheetFormatPr defaultRowHeight="15"/>
  <cols>
    <col collapsed="false" hidden="false" max="1" min="1" style="69" width="6.1417004048583"/>
    <col collapsed="false" hidden="false" max="2" min="2" style="111" width="10.4251012145749"/>
    <col collapsed="false" hidden="false" max="3" min="3" style="69" width="8"/>
    <col collapsed="false" hidden="false" max="4" min="4" style="69" width="9.57085020242915"/>
    <col collapsed="false" hidden="false" max="5" min="5" style="69" width="9.1417004048583"/>
    <col collapsed="false" hidden="false" max="8" min="6" style="69" width="8"/>
    <col collapsed="false" hidden="false" max="9" min="9" style="69" width="9"/>
    <col collapsed="false" hidden="false" max="10" min="10" style="112" width="3.71255060728745"/>
    <col collapsed="false" hidden="false" max="11" min="11" style="69" width="4.2834008097166"/>
    <col collapsed="false" hidden="false" max="12" min="12" style="69" width="3.42914979757085"/>
    <col collapsed="false" hidden="false" max="13" min="13" style="69" width="4.1417004048583"/>
    <col collapsed="false" hidden="false" max="14" min="14" style="69" width="11.1417004048583"/>
    <col collapsed="false" hidden="false" max="15" min="15" style="69" width="8"/>
    <col collapsed="false" hidden="false" max="17" min="16" style="69" width="6.42914979757085"/>
    <col collapsed="false" hidden="false" max="20" min="18" style="69" width="8"/>
    <col collapsed="false" hidden="false" max="21" min="21" style="69" width="9"/>
    <col collapsed="false" hidden="false" max="22" min="22" style="69" width="3.71255060728745"/>
    <col collapsed="false" hidden="false" max="23" min="23" style="69" width="3.57085020242915"/>
    <col collapsed="false" hidden="false" max="24" min="24" style="10" width="3.57085020242915"/>
    <col collapsed="false" hidden="false" max="31" min="25" style="69" width="9.1417004048583"/>
    <col collapsed="false" hidden="false" max="1025" min="32" style="0" width="8.53441295546559"/>
  </cols>
  <sheetData>
    <row r="1" customFormat="false" ht="15" hidden="false" customHeight="false" outlineLevel="0" collapsed="false">
      <c r="A1" s="113"/>
      <c r="B1" s="8" t="s">
        <v>1</v>
      </c>
      <c r="C1" s="9"/>
      <c r="D1" s="9"/>
      <c r="E1" s="9"/>
      <c r="F1" s="9"/>
      <c r="G1" s="9"/>
      <c r="H1" s="9"/>
      <c r="I1" s="9"/>
      <c r="J1" s="0"/>
      <c r="K1" s="113"/>
      <c r="L1" s="0"/>
      <c r="M1" s="113"/>
      <c r="N1" s="8" t="s">
        <v>1</v>
      </c>
      <c r="O1" s="9"/>
      <c r="P1" s="9"/>
      <c r="Q1" s="9"/>
      <c r="R1" s="9"/>
      <c r="S1" s="9"/>
      <c r="T1" s="9"/>
      <c r="U1" s="9"/>
      <c r="V1" s="112"/>
      <c r="W1" s="113"/>
    </row>
    <row r="2" customFormat="false" ht="15" hidden="false" customHeight="false" outlineLevel="0" collapsed="false">
      <c r="A2" s="113"/>
      <c r="B2" s="33" t="s">
        <v>2</v>
      </c>
      <c r="C2" s="57"/>
      <c r="D2" s="14"/>
      <c r="E2" s="14"/>
      <c r="F2" s="14"/>
      <c r="G2" s="14"/>
      <c r="H2" s="14"/>
      <c r="I2" s="14"/>
      <c r="J2" s="0"/>
      <c r="K2" s="113"/>
      <c r="L2" s="3"/>
      <c r="M2" s="113"/>
      <c r="N2" s="33" t="s">
        <v>2</v>
      </c>
      <c r="O2" s="57"/>
      <c r="P2" s="14"/>
      <c r="Q2" s="14"/>
      <c r="R2" s="14"/>
      <c r="S2" s="14"/>
      <c r="T2" s="14"/>
      <c r="U2" s="14"/>
      <c r="V2" s="112"/>
      <c r="W2" s="113"/>
    </row>
    <row r="3" customFormat="false" ht="15" hidden="false" customHeight="false" outlineLevel="0" collapsed="false">
      <c r="A3" s="113"/>
      <c r="B3" s="9"/>
      <c r="C3" s="9" t="s">
        <v>4</v>
      </c>
      <c r="D3" s="9" t="s">
        <v>5</v>
      </c>
      <c r="E3" s="9" t="s">
        <v>6</v>
      </c>
      <c r="F3" s="9" t="s">
        <v>7</v>
      </c>
      <c r="G3" s="9" t="s">
        <v>8</v>
      </c>
      <c r="H3" s="9" t="s">
        <v>9</v>
      </c>
      <c r="I3" s="9" t="s">
        <v>10</v>
      </c>
      <c r="J3" s="114" t="s">
        <v>11</v>
      </c>
      <c r="K3" s="113"/>
      <c r="L3" s="111"/>
      <c r="M3" s="113"/>
      <c r="N3" s="9"/>
      <c r="O3" s="9" t="s">
        <v>4</v>
      </c>
      <c r="P3" s="9" t="s">
        <v>5</v>
      </c>
      <c r="Q3" s="9" t="s">
        <v>6</v>
      </c>
      <c r="R3" s="9" t="s">
        <v>7</v>
      </c>
      <c r="S3" s="9" t="s">
        <v>8</v>
      </c>
      <c r="T3" s="9" t="s">
        <v>9</v>
      </c>
      <c r="U3" s="9" t="s">
        <v>10</v>
      </c>
      <c r="V3" s="114" t="s">
        <v>11</v>
      </c>
      <c r="W3" s="113"/>
    </row>
    <row r="4" customFormat="false" ht="15" hidden="false" customHeight="false" outlineLevel="0" collapsed="false">
      <c r="A4" s="113"/>
      <c r="B4" s="33"/>
      <c r="C4" s="45"/>
      <c r="D4" s="115"/>
      <c r="E4" s="115"/>
      <c r="F4" s="115"/>
      <c r="G4" s="115"/>
      <c r="H4" s="115"/>
      <c r="I4" s="115"/>
      <c r="J4" s="114" t="s">
        <v>11</v>
      </c>
      <c r="K4" s="113"/>
      <c r="L4" s="111"/>
      <c r="M4" s="113"/>
      <c r="N4" s="33"/>
      <c r="O4" s="45"/>
      <c r="P4" s="115"/>
      <c r="Q4" s="115"/>
      <c r="R4" s="115"/>
      <c r="S4" s="115"/>
      <c r="T4" s="115"/>
      <c r="U4" s="115"/>
      <c r="V4" s="114" t="s">
        <v>11</v>
      </c>
      <c r="W4" s="113"/>
    </row>
    <row r="5" customFormat="false" ht="15" hidden="false" customHeight="false" outlineLevel="0" collapsed="false">
      <c r="A5" s="113"/>
      <c r="B5" s="111" t="s">
        <v>13</v>
      </c>
      <c r="C5" s="116" t="s">
        <v>14</v>
      </c>
      <c r="D5" s="117" t="s">
        <v>14</v>
      </c>
      <c r="E5" s="117" t="n">
        <v>12</v>
      </c>
      <c r="F5" s="117" t="s">
        <v>14</v>
      </c>
      <c r="G5" s="117" t="s">
        <v>14</v>
      </c>
      <c r="H5" s="118" t="n">
        <v>12</v>
      </c>
      <c r="I5" s="119" t="n">
        <f aca="false">SUM(C5:H5)</f>
        <v>24</v>
      </c>
      <c r="J5" s="114" t="s">
        <v>11</v>
      </c>
      <c r="K5" s="113"/>
      <c r="L5" s="0"/>
      <c r="M5" s="113"/>
      <c r="N5" s="111" t="s">
        <v>13</v>
      </c>
      <c r="O5" s="116" t="n">
        <v>5</v>
      </c>
      <c r="P5" s="117" t="s">
        <v>14</v>
      </c>
      <c r="Q5" s="117" t="s">
        <v>14</v>
      </c>
      <c r="R5" s="117" t="n">
        <v>21</v>
      </c>
      <c r="S5" s="117" t="s">
        <v>14</v>
      </c>
      <c r="T5" s="118" t="s">
        <v>14</v>
      </c>
      <c r="U5" s="119" t="n">
        <f aca="false">SUM(O5:T5)</f>
        <v>26</v>
      </c>
      <c r="V5" s="114" t="s">
        <v>11</v>
      </c>
      <c r="W5" s="113"/>
    </row>
    <row r="6" customFormat="false" ht="15" hidden="false" customHeight="false" outlineLevel="0" collapsed="false">
      <c r="A6" s="113"/>
      <c r="B6" s="111" t="s">
        <v>15</v>
      </c>
      <c r="C6" s="120" t="s">
        <v>14</v>
      </c>
      <c r="D6" s="121" t="n">
        <v>9</v>
      </c>
      <c r="E6" s="121" t="n">
        <v>15</v>
      </c>
      <c r="F6" s="121" t="s">
        <v>14</v>
      </c>
      <c r="G6" s="121" t="s">
        <v>14</v>
      </c>
      <c r="H6" s="122" t="s">
        <v>14</v>
      </c>
      <c r="I6" s="119" t="n">
        <f aca="false">SUM(C6:H6)</f>
        <v>24</v>
      </c>
      <c r="J6" s="114" t="s">
        <v>11</v>
      </c>
      <c r="K6" s="113"/>
      <c r="L6" s="0"/>
      <c r="M6" s="113"/>
      <c r="N6" s="111" t="s">
        <v>15</v>
      </c>
      <c r="O6" s="120" t="n">
        <v>5</v>
      </c>
      <c r="P6" s="121" t="s">
        <v>14</v>
      </c>
      <c r="Q6" s="121" t="s">
        <v>14</v>
      </c>
      <c r="R6" s="121" t="n">
        <v>30</v>
      </c>
      <c r="S6" s="121" t="s">
        <v>14</v>
      </c>
      <c r="T6" s="122" t="s">
        <v>14</v>
      </c>
      <c r="U6" s="119" t="n">
        <f aca="false">SUM(O6:T6)</f>
        <v>35</v>
      </c>
      <c r="V6" s="114" t="s">
        <v>11</v>
      </c>
      <c r="W6" s="113"/>
    </row>
    <row r="7" customFormat="false" ht="15" hidden="false" customHeight="false" outlineLevel="0" collapsed="false">
      <c r="A7" s="113"/>
      <c r="B7" s="111" t="s">
        <v>16</v>
      </c>
      <c r="C7" s="120" t="s">
        <v>14</v>
      </c>
      <c r="D7" s="121" t="s">
        <v>14</v>
      </c>
      <c r="E7" s="121" t="n">
        <v>12</v>
      </c>
      <c r="F7" s="121" t="s">
        <v>14</v>
      </c>
      <c r="G7" s="121" t="s">
        <v>14</v>
      </c>
      <c r="H7" s="122" t="n">
        <v>12</v>
      </c>
      <c r="I7" s="119" t="n">
        <f aca="false">SUM(C7:H7)</f>
        <v>24</v>
      </c>
      <c r="J7" s="114" t="s">
        <v>11</v>
      </c>
      <c r="K7" s="113"/>
      <c r="L7" s="0"/>
      <c r="M7" s="113"/>
      <c r="N7" s="111" t="s">
        <v>16</v>
      </c>
      <c r="O7" s="120" t="s">
        <v>14</v>
      </c>
      <c r="P7" s="121" t="s">
        <v>14</v>
      </c>
      <c r="Q7" s="121" t="s">
        <v>14</v>
      </c>
      <c r="R7" s="121" t="n">
        <v>10</v>
      </c>
      <c r="S7" s="121" t="s">
        <v>14</v>
      </c>
      <c r="T7" s="122" t="n">
        <v>16</v>
      </c>
      <c r="U7" s="119" t="n">
        <f aca="false">SUM(O7:T7)</f>
        <v>26</v>
      </c>
      <c r="V7" s="114" t="s">
        <v>11</v>
      </c>
      <c r="W7" s="113"/>
    </row>
    <row r="8" customFormat="false" ht="15" hidden="false" customHeight="false" outlineLevel="0" collapsed="false">
      <c r="A8" s="113"/>
      <c r="B8" s="111" t="s">
        <v>17</v>
      </c>
      <c r="C8" s="120" t="n">
        <v>14</v>
      </c>
      <c r="D8" s="121" t="s">
        <v>14</v>
      </c>
      <c r="E8" s="121" t="n">
        <v>10</v>
      </c>
      <c r="F8" s="121" t="s">
        <v>14</v>
      </c>
      <c r="G8" s="121" t="s">
        <v>14</v>
      </c>
      <c r="H8" s="122" t="s">
        <v>14</v>
      </c>
      <c r="I8" s="119" t="n">
        <f aca="false">SUM(C8:H8)</f>
        <v>24</v>
      </c>
      <c r="J8" s="114" t="s">
        <v>11</v>
      </c>
      <c r="K8" s="113"/>
      <c r="L8" s="0"/>
      <c r="M8" s="113"/>
      <c r="N8" s="111" t="s">
        <v>17</v>
      </c>
      <c r="O8" s="120"/>
      <c r="P8" s="121" t="s">
        <v>14</v>
      </c>
      <c r="Q8" s="121" t="s">
        <v>14</v>
      </c>
      <c r="R8" s="121" t="n">
        <v>10</v>
      </c>
      <c r="S8" s="121" t="s">
        <v>14</v>
      </c>
      <c r="T8" s="122" t="n">
        <v>16</v>
      </c>
      <c r="U8" s="119" t="n">
        <f aca="false">SUM(O8:T8)</f>
        <v>26</v>
      </c>
      <c r="V8" s="114" t="s">
        <v>11</v>
      </c>
      <c r="W8" s="113"/>
    </row>
    <row r="9" customFormat="false" ht="15" hidden="false" customHeight="false" outlineLevel="0" collapsed="false">
      <c r="A9" s="113"/>
      <c r="B9" s="111" t="s">
        <v>18</v>
      </c>
      <c r="C9" s="120" t="s">
        <v>14</v>
      </c>
      <c r="D9" s="121" t="s">
        <v>14</v>
      </c>
      <c r="E9" s="121" t="n">
        <v>12</v>
      </c>
      <c r="F9" s="121" t="s">
        <v>14</v>
      </c>
      <c r="G9" s="121" t="s">
        <v>14</v>
      </c>
      <c r="H9" s="122" t="n">
        <v>12</v>
      </c>
      <c r="I9" s="119" t="n">
        <f aca="false">SUM(C9:H9)</f>
        <v>24</v>
      </c>
      <c r="J9" s="114" t="s">
        <v>11</v>
      </c>
      <c r="K9" s="113"/>
      <c r="L9" s="0"/>
      <c r="M9" s="113"/>
      <c r="N9" s="111" t="s">
        <v>18</v>
      </c>
      <c r="O9" s="120" t="s">
        <v>14</v>
      </c>
      <c r="P9" s="121" t="n">
        <v>5</v>
      </c>
      <c r="Q9" s="121" t="n">
        <v>5</v>
      </c>
      <c r="R9" s="121" t="n">
        <v>16</v>
      </c>
      <c r="S9" s="121" t="s">
        <v>14</v>
      </c>
      <c r="T9" s="122" t="s">
        <v>14</v>
      </c>
      <c r="U9" s="119" t="n">
        <f aca="false">SUM(O9:T9)</f>
        <v>26</v>
      </c>
      <c r="V9" s="114" t="s">
        <v>11</v>
      </c>
      <c r="W9" s="113"/>
    </row>
    <row r="10" customFormat="false" ht="15" hidden="false" customHeight="false" outlineLevel="0" collapsed="false">
      <c r="A10" s="113"/>
      <c r="B10" s="111" t="s">
        <v>19</v>
      </c>
      <c r="C10" s="120" t="n">
        <v>7</v>
      </c>
      <c r="D10" s="121" t="s">
        <v>14</v>
      </c>
      <c r="E10" s="121" t="n">
        <v>17</v>
      </c>
      <c r="F10" s="121" t="s">
        <v>14</v>
      </c>
      <c r="G10" s="121" t="s">
        <v>14</v>
      </c>
      <c r="H10" s="122" t="s">
        <v>14</v>
      </c>
      <c r="I10" s="119" t="n">
        <f aca="false">SUM(C10:H10)</f>
        <v>24</v>
      </c>
      <c r="J10" s="114" t="s">
        <v>11</v>
      </c>
      <c r="K10" s="113"/>
      <c r="L10" s="0"/>
      <c r="M10" s="113"/>
      <c r="N10" s="111" t="s">
        <v>19</v>
      </c>
      <c r="O10" s="120" t="s">
        <v>14</v>
      </c>
      <c r="P10" s="121" t="n">
        <v>4</v>
      </c>
      <c r="Q10" s="121" t="n">
        <v>5</v>
      </c>
      <c r="R10" s="121" t="n">
        <v>17</v>
      </c>
      <c r="S10" s="121" t="s">
        <v>14</v>
      </c>
      <c r="T10" s="122" t="s">
        <v>14</v>
      </c>
      <c r="U10" s="119" t="n">
        <f aca="false">SUM(O10:T10)</f>
        <v>26</v>
      </c>
      <c r="V10" s="114" t="s">
        <v>11</v>
      </c>
      <c r="W10" s="113"/>
    </row>
    <row r="11" customFormat="false" ht="15" hidden="false" customHeight="false" outlineLevel="0" collapsed="false">
      <c r="A11" s="113"/>
      <c r="B11" s="111" t="s">
        <v>20</v>
      </c>
      <c r="C11" s="123" t="s">
        <v>14</v>
      </c>
      <c r="D11" s="124" t="n">
        <v>10</v>
      </c>
      <c r="E11" s="124" t="n">
        <v>14</v>
      </c>
      <c r="F11" s="124" t="s">
        <v>14</v>
      </c>
      <c r="G11" s="124" t="s">
        <v>14</v>
      </c>
      <c r="H11" s="125" t="s">
        <v>14</v>
      </c>
      <c r="I11" s="119" t="n">
        <f aca="false">SUM(C11:H11)</f>
        <v>24</v>
      </c>
      <c r="J11" s="114" t="s">
        <v>11</v>
      </c>
      <c r="K11" s="113"/>
      <c r="L11" s="0"/>
      <c r="M11" s="113"/>
      <c r="N11" s="111" t="s">
        <v>20</v>
      </c>
      <c r="O11" s="123" t="s">
        <v>14</v>
      </c>
      <c r="P11" s="124" t="s">
        <v>14</v>
      </c>
      <c r="Q11" s="124" t="s">
        <v>14</v>
      </c>
      <c r="R11" s="124" t="n">
        <v>10</v>
      </c>
      <c r="S11" s="124" t="s">
        <v>14</v>
      </c>
      <c r="T11" s="125" t="n">
        <v>16</v>
      </c>
      <c r="U11" s="119" t="n">
        <f aca="false">SUM(O11:T11)</f>
        <v>26</v>
      </c>
      <c r="V11" s="114" t="s">
        <v>11</v>
      </c>
      <c r="W11" s="113"/>
    </row>
    <row r="12" customFormat="false" ht="15" hidden="false" customHeight="false" outlineLevel="0" collapsed="false">
      <c r="A12" s="113"/>
      <c r="B12" s="126"/>
      <c r="C12" s="9" t="s">
        <v>4</v>
      </c>
      <c r="D12" s="9" t="s">
        <v>5</v>
      </c>
      <c r="E12" s="9" t="s">
        <v>6</v>
      </c>
      <c r="F12" s="9" t="s">
        <v>7</v>
      </c>
      <c r="G12" s="9" t="s">
        <v>8</v>
      </c>
      <c r="H12" s="9" t="s">
        <v>9</v>
      </c>
      <c r="I12" s="127"/>
      <c r="J12" s="114" t="s">
        <v>11</v>
      </c>
      <c r="K12" s="113"/>
      <c r="L12" s="0"/>
      <c r="M12" s="113"/>
      <c r="N12" s="126"/>
      <c r="O12" s="9" t="s">
        <v>4</v>
      </c>
      <c r="P12" s="9" t="s">
        <v>5</v>
      </c>
      <c r="Q12" s="9" t="s">
        <v>6</v>
      </c>
      <c r="R12" s="9" t="s">
        <v>7</v>
      </c>
      <c r="S12" s="9" t="s">
        <v>8</v>
      </c>
      <c r="T12" s="9" t="s">
        <v>9</v>
      </c>
      <c r="U12" s="127"/>
      <c r="V12" s="114" t="s">
        <v>11</v>
      </c>
      <c r="W12" s="113"/>
    </row>
    <row r="13" customFormat="false" ht="15" hidden="false" customHeight="false" outlineLevel="0" collapsed="false">
      <c r="A13" s="113"/>
      <c r="B13" s="111" t="s">
        <v>21</v>
      </c>
      <c r="C13" s="119" t="n">
        <f aca="false">SUM(C5:C11)</f>
        <v>21</v>
      </c>
      <c r="D13" s="119" t="n">
        <f aca="false">SUM(D5:D11)</f>
        <v>19</v>
      </c>
      <c r="E13" s="119" t="n">
        <f aca="false">SUM(E5:E11)</f>
        <v>92</v>
      </c>
      <c r="F13" s="119" t="n">
        <f aca="false">SUM(F5:F11)</f>
        <v>0</v>
      </c>
      <c r="G13" s="119" t="n">
        <f aca="false">SUM(G5:G11)</f>
        <v>0</v>
      </c>
      <c r="H13" s="119" t="n">
        <f aca="false">SUM(H5:H11)</f>
        <v>36</v>
      </c>
      <c r="I13" s="119" t="n">
        <f aca="false">SUM(I5:I11)</f>
        <v>168</v>
      </c>
      <c r="J13" s="114" t="s">
        <v>11</v>
      </c>
      <c r="K13" s="113"/>
      <c r="L13" s="0"/>
      <c r="M13" s="113"/>
      <c r="N13" s="111" t="s">
        <v>21</v>
      </c>
      <c r="O13" s="119" t="n">
        <f aca="false">SUM(O5:O11)</f>
        <v>10</v>
      </c>
      <c r="P13" s="119" t="n">
        <f aca="false">SUM(P5:P11)</f>
        <v>9</v>
      </c>
      <c r="Q13" s="119" t="n">
        <f aca="false">SUM(Q5:Q11)</f>
        <v>10</v>
      </c>
      <c r="R13" s="119" t="n">
        <f aca="false">SUM(R5:R11)</f>
        <v>114</v>
      </c>
      <c r="S13" s="119" t="n">
        <f aca="false">SUM(S5:S11)</f>
        <v>0</v>
      </c>
      <c r="T13" s="119" t="n">
        <f aca="false">SUM(T5:T11)</f>
        <v>48</v>
      </c>
      <c r="U13" s="119" t="n">
        <f aca="false">SUM(U5:U11)</f>
        <v>191</v>
      </c>
      <c r="V13" s="114" t="s">
        <v>11</v>
      </c>
      <c r="W13" s="113"/>
    </row>
    <row r="14" customFormat="false" ht="15" hidden="false" customHeight="false" outlineLevel="0" collapsed="false">
      <c r="A14" s="113"/>
      <c r="B14" s="111" t="s">
        <v>22</v>
      </c>
      <c r="C14" s="119" t="n">
        <v>0</v>
      </c>
      <c r="D14" s="119" t="n">
        <v>0</v>
      </c>
      <c r="E14" s="119" t="n">
        <v>0</v>
      </c>
      <c r="F14" s="119" t="n">
        <f aca="false">F13</f>
        <v>0</v>
      </c>
      <c r="G14" s="119" t="n">
        <f aca="false">G13</f>
        <v>0</v>
      </c>
      <c r="H14" s="119" t="n">
        <v>0</v>
      </c>
      <c r="I14" s="119" t="n">
        <f aca="false">SUM(C14:H14)</f>
        <v>0</v>
      </c>
      <c r="J14" s="114" t="s">
        <v>11</v>
      </c>
      <c r="K14" s="113"/>
      <c r="L14" s="0"/>
      <c r="M14" s="113"/>
      <c r="N14" s="111" t="s">
        <v>22</v>
      </c>
      <c r="O14" s="119" t="n">
        <f aca="false">O13</f>
        <v>10</v>
      </c>
      <c r="P14" s="119" t="n">
        <f aca="false">P13</f>
        <v>9</v>
      </c>
      <c r="Q14" s="119" t="n">
        <f aca="false">Q13</f>
        <v>10</v>
      </c>
      <c r="R14" s="119" t="n">
        <f aca="false">R13</f>
        <v>114</v>
      </c>
      <c r="S14" s="119" t="n">
        <f aca="false">S13</f>
        <v>0</v>
      </c>
      <c r="T14" s="119" t="n">
        <f aca="false">T13</f>
        <v>48</v>
      </c>
      <c r="U14" s="119" t="n">
        <f aca="false">SUM(O14:T14)</f>
        <v>191</v>
      </c>
      <c r="V14" s="114" t="s">
        <v>11</v>
      </c>
      <c r="W14" s="113"/>
    </row>
    <row r="15" customFormat="false" ht="15" hidden="false" customHeight="false" outlineLevel="0" collapsed="false">
      <c r="A15" s="113"/>
      <c r="B15" s="111" t="s">
        <v>23</v>
      </c>
      <c r="C15" s="128" t="n">
        <v>30</v>
      </c>
      <c r="D15" s="128" t="n">
        <v>20</v>
      </c>
      <c r="E15" s="128" t="n">
        <v>25</v>
      </c>
      <c r="F15" s="128" t="n">
        <v>22</v>
      </c>
      <c r="G15" s="129" t="n">
        <v>15</v>
      </c>
      <c r="H15" s="128" t="n">
        <v>15</v>
      </c>
      <c r="I15" s="130"/>
      <c r="J15" s="114" t="s">
        <v>11</v>
      </c>
      <c r="K15" s="113"/>
      <c r="L15" s="0"/>
      <c r="M15" s="113"/>
      <c r="N15" s="111" t="s">
        <v>23</v>
      </c>
      <c r="O15" s="128" t="n">
        <v>30</v>
      </c>
      <c r="P15" s="128" t="n">
        <v>20</v>
      </c>
      <c r="Q15" s="128" t="n">
        <v>25</v>
      </c>
      <c r="R15" s="128" t="n">
        <v>22</v>
      </c>
      <c r="S15" s="129" t="n">
        <v>15</v>
      </c>
      <c r="T15" s="128" t="n">
        <v>15</v>
      </c>
      <c r="U15" s="130"/>
      <c r="V15" s="114" t="s">
        <v>11</v>
      </c>
      <c r="W15" s="113"/>
    </row>
    <row r="16" customFormat="false" ht="15" hidden="false" customHeight="false" outlineLevel="0" collapsed="false">
      <c r="A16" s="113"/>
      <c r="B16" s="0"/>
      <c r="C16" s="9" t="s">
        <v>4</v>
      </c>
      <c r="D16" s="9" t="s">
        <v>5</v>
      </c>
      <c r="E16" s="9" t="s">
        <v>6</v>
      </c>
      <c r="F16" s="9" t="s">
        <v>7</v>
      </c>
      <c r="G16" s="9" t="s">
        <v>8</v>
      </c>
      <c r="H16" s="9" t="s">
        <v>9</v>
      </c>
      <c r="I16" s="130"/>
      <c r="J16" s="114"/>
      <c r="K16" s="113"/>
      <c r="L16" s="0"/>
      <c r="M16" s="113"/>
      <c r="N16" s="111"/>
      <c r="O16" s="9" t="s">
        <v>4</v>
      </c>
      <c r="P16" s="9" t="s">
        <v>5</v>
      </c>
      <c r="Q16" s="9" t="s">
        <v>6</v>
      </c>
      <c r="R16" s="9" t="s">
        <v>7</v>
      </c>
      <c r="S16" s="9" t="s">
        <v>8</v>
      </c>
      <c r="T16" s="9" t="s">
        <v>9</v>
      </c>
      <c r="U16" s="130"/>
      <c r="V16" s="114"/>
      <c r="W16" s="113"/>
    </row>
    <row r="17" customFormat="false" ht="15" hidden="false" customHeight="false" outlineLevel="0" collapsed="false">
      <c r="A17" s="113"/>
      <c r="B17" s="111" t="s">
        <v>24</v>
      </c>
      <c r="C17" s="128" t="n">
        <f aca="false">C13*C15</f>
        <v>630</v>
      </c>
      <c r="D17" s="128" t="n">
        <f aca="false">D13*D15</f>
        <v>380</v>
      </c>
      <c r="E17" s="128" t="n">
        <f aca="false">E13*E15</f>
        <v>2300</v>
      </c>
      <c r="F17" s="128" t="n">
        <f aca="false">F13*F15</f>
        <v>0</v>
      </c>
      <c r="G17" s="128" t="n">
        <f aca="false">G13*G15</f>
        <v>0</v>
      </c>
      <c r="H17" s="128" t="n">
        <f aca="false">H13*H15</f>
        <v>540</v>
      </c>
      <c r="I17" s="128" t="n">
        <f aca="false">SUM(C17:H17)</f>
        <v>3850</v>
      </c>
      <c r="J17" s="114" t="s">
        <v>11</v>
      </c>
      <c r="K17" s="113"/>
      <c r="L17" s="0"/>
      <c r="M17" s="113"/>
      <c r="N17" s="111" t="s">
        <v>24</v>
      </c>
      <c r="O17" s="128" t="n">
        <f aca="false">O14*O15</f>
        <v>300</v>
      </c>
      <c r="P17" s="128" t="n">
        <f aca="false">P14*P15</f>
        <v>180</v>
      </c>
      <c r="Q17" s="128" t="n">
        <f aca="false">Q14*Q15</f>
        <v>250</v>
      </c>
      <c r="R17" s="128" t="n">
        <f aca="false">R14*R15</f>
        <v>2508</v>
      </c>
      <c r="S17" s="128" t="n">
        <f aca="false">S14*S15</f>
        <v>0</v>
      </c>
      <c r="T17" s="128" t="n">
        <f aca="false">T14*T15</f>
        <v>720</v>
      </c>
      <c r="U17" s="128" t="n">
        <f aca="false">SUM(O17:T17)</f>
        <v>3958</v>
      </c>
      <c r="V17" s="114" t="s">
        <v>11</v>
      </c>
      <c r="W17" s="113"/>
    </row>
    <row r="18" customFormat="false" ht="15" hidden="false" customHeight="false" outlineLevel="0" collapsed="false">
      <c r="A18" s="113"/>
      <c r="B18" s="3" t="s">
        <v>25</v>
      </c>
      <c r="C18" s="57"/>
      <c r="D18" s="113"/>
      <c r="E18" s="113"/>
      <c r="F18" s="113"/>
      <c r="G18" s="113"/>
      <c r="H18" s="113"/>
      <c r="I18" s="113"/>
      <c r="J18" s="0"/>
      <c r="K18" s="113"/>
      <c r="L18" s="0"/>
      <c r="M18" s="113"/>
      <c r="N18" s="3"/>
      <c r="O18" s="0"/>
      <c r="P18" s="0"/>
      <c r="Q18" s="0"/>
      <c r="R18" s="0"/>
      <c r="S18" s="0"/>
      <c r="T18" s="0"/>
      <c r="U18" s="113"/>
      <c r="V18" s="112"/>
      <c r="W18" s="113"/>
    </row>
    <row r="19" customFormat="false" ht="15" hidden="false" customHeight="false" outlineLevel="0" collapsed="false">
      <c r="A19" s="113"/>
      <c r="B19" s="131" t="s">
        <v>86</v>
      </c>
      <c r="C19" s="0"/>
      <c r="D19" s="0"/>
      <c r="E19" s="0"/>
      <c r="F19" s="0"/>
      <c r="G19" s="0"/>
      <c r="H19" s="0"/>
      <c r="I19" s="0"/>
      <c r="J19" s="0"/>
      <c r="K19" s="113"/>
      <c r="L19" s="0"/>
      <c r="M19" s="113"/>
      <c r="N19" s="131" t="s">
        <v>86</v>
      </c>
      <c r="O19" s="0"/>
      <c r="P19" s="0"/>
      <c r="Q19" s="0"/>
      <c r="R19" s="0"/>
      <c r="S19" s="0"/>
      <c r="T19" s="0"/>
      <c r="U19" s="0"/>
      <c r="V19" s="112"/>
      <c r="W19" s="113"/>
    </row>
    <row r="20" customFormat="false" ht="21" hidden="false" customHeight="false" outlineLevel="0" collapsed="false">
      <c r="A20" s="113"/>
      <c r="B20" s="132" t="s">
        <v>87</v>
      </c>
      <c r="C20" s="0"/>
      <c r="D20" s="0"/>
      <c r="E20" s="0"/>
      <c r="F20" s="0"/>
      <c r="G20" s="0"/>
      <c r="H20" s="0"/>
      <c r="I20" s="0"/>
      <c r="J20" s="0"/>
      <c r="K20" s="113"/>
      <c r="L20" s="0"/>
      <c r="M20" s="113"/>
      <c r="N20" s="132" t="s">
        <v>88</v>
      </c>
      <c r="O20" s="0"/>
      <c r="P20" s="0"/>
      <c r="Q20" s="0"/>
      <c r="R20" s="0"/>
      <c r="S20" s="0"/>
      <c r="T20" s="0"/>
      <c r="U20" s="0"/>
      <c r="V20" s="112"/>
      <c r="W20" s="113"/>
    </row>
    <row r="21" customFormat="false" ht="15" hidden="false" customHeight="false" outlineLevel="0" collapsed="false">
      <c r="A21" s="113"/>
      <c r="B21" s="3" t="s">
        <v>89</v>
      </c>
      <c r="C21" s="0"/>
      <c r="D21" s="0"/>
      <c r="E21" s="0"/>
      <c r="F21" s="0"/>
      <c r="G21" s="0"/>
      <c r="H21" s="0"/>
      <c r="I21" s="0"/>
      <c r="J21" s="0"/>
      <c r="K21" s="113"/>
      <c r="L21" s="0"/>
      <c r="M21" s="113"/>
      <c r="N21" s="3" t="s">
        <v>89</v>
      </c>
      <c r="O21" s="0"/>
      <c r="P21" s="0"/>
      <c r="Q21" s="0"/>
      <c r="R21" s="0"/>
      <c r="S21" s="0"/>
      <c r="T21" s="0"/>
      <c r="U21" s="0"/>
      <c r="V21" s="112"/>
      <c r="W21" s="113"/>
    </row>
    <row r="22" customFormat="false" ht="15" hidden="false" customHeight="false" outlineLevel="0" collapsed="false">
      <c r="A22" s="0"/>
      <c r="B22" s="69"/>
      <c r="C22" s="0"/>
      <c r="D22" s="0"/>
      <c r="E22" s="0"/>
      <c r="F22" s="0"/>
      <c r="G22" s="0"/>
      <c r="H22" s="0"/>
      <c r="I22" s="133" t="str">
        <f aca="false">IF(H13&gt;=I13*0.2,"OK","NO")</f>
        <v>OK</v>
      </c>
      <c r="J22" s="69"/>
      <c r="K22" s="0"/>
      <c r="L22" s="0"/>
      <c r="M22" s="0"/>
      <c r="N22" s="0"/>
      <c r="O22" s="0"/>
      <c r="P22" s="0"/>
      <c r="Q22" s="0"/>
      <c r="R22" s="0"/>
      <c r="S22" s="0"/>
      <c r="T22" s="0"/>
      <c r="U22" s="133" t="str">
        <f aca="false">IF(T13&gt;=U13*0.25,"OK","NO")</f>
        <v>OK</v>
      </c>
      <c r="V22" s="0"/>
      <c r="W22" s="0"/>
    </row>
    <row r="23" customFormat="false" ht="15" hidden="false" customHeight="false" outlineLevel="0" collapsed="false">
      <c r="A23" s="0"/>
      <c r="B23" s="69"/>
      <c r="C23" s="0"/>
      <c r="D23" s="0"/>
      <c r="E23" s="0"/>
      <c r="F23" s="0"/>
      <c r="G23" s="0"/>
      <c r="H23" s="0"/>
      <c r="I23" s="133" t="str">
        <f aca="false">IF(H14&gt;=I14*0.2,"OK","NO")</f>
        <v>OK</v>
      </c>
      <c r="J23" s="69"/>
      <c r="K23" s="0"/>
      <c r="L23" s="0"/>
      <c r="M23" s="0"/>
      <c r="N23" s="0"/>
      <c r="O23" s="0"/>
      <c r="P23" s="0"/>
      <c r="Q23" s="0"/>
      <c r="R23" s="0"/>
      <c r="S23" s="0"/>
      <c r="T23" s="0"/>
      <c r="U23" s="133" t="str">
        <f aca="false">IF(T14&gt;=U14*0.25,"OK","NO")</f>
        <v>OK</v>
      </c>
      <c r="V23" s="0"/>
      <c r="W23" s="0"/>
    </row>
    <row r="24" customFormat="false" ht="15" hidden="false" customHeight="false" outlineLevel="0" collapsed="false">
      <c r="A24" s="0"/>
      <c r="B24" s="0"/>
      <c r="C24" s="0"/>
      <c r="D24" s="0"/>
      <c r="E24" s="0"/>
      <c r="F24" s="0"/>
      <c r="G24" s="0"/>
      <c r="H24" s="0"/>
      <c r="I24" s="0"/>
      <c r="J24" s="0"/>
      <c r="K24" s="0"/>
      <c r="L24" s="0"/>
      <c r="M24" s="0"/>
      <c r="N24" s="0"/>
      <c r="O24" s="0"/>
      <c r="P24" s="0"/>
      <c r="Q24" s="0"/>
      <c r="R24" s="0"/>
      <c r="S24" s="0"/>
      <c r="T24" s="0"/>
      <c r="U24" s="0"/>
      <c r="V24" s="0"/>
      <c r="W24" s="0"/>
    </row>
    <row r="25" customFormat="false" ht="15" hidden="false" customHeight="false" outlineLevel="0" collapsed="false">
      <c r="A25" s="113"/>
      <c r="B25" s="8" t="s">
        <v>1</v>
      </c>
      <c r="C25" s="9"/>
      <c r="D25" s="9"/>
      <c r="E25" s="9"/>
      <c r="F25" s="9"/>
      <c r="G25" s="9"/>
      <c r="H25" s="9"/>
      <c r="I25" s="9"/>
      <c r="J25" s="0"/>
      <c r="K25" s="113"/>
      <c r="L25" s="0"/>
      <c r="M25" s="113"/>
      <c r="N25" s="8"/>
      <c r="O25" s="9"/>
      <c r="P25" s="9"/>
      <c r="Q25" s="9"/>
      <c r="R25" s="9"/>
      <c r="S25" s="9"/>
      <c r="T25" s="9"/>
      <c r="U25" s="9"/>
      <c r="V25" s="112"/>
      <c r="W25" s="113"/>
    </row>
    <row r="26" customFormat="false" ht="15" hidden="false" customHeight="false" outlineLevel="0" collapsed="false">
      <c r="A26" s="113"/>
      <c r="B26" s="33" t="s">
        <v>2</v>
      </c>
      <c r="C26" s="57"/>
      <c r="D26" s="14"/>
      <c r="E26" s="14"/>
      <c r="F26" s="14"/>
      <c r="G26" s="14"/>
      <c r="H26" s="14"/>
      <c r="I26" s="14"/>
      <c r="J26" s="0"/>
      <c r="K26" s="113"/>
      <c r="L26" s="3"/>
      <c r="M26" s="113"/>
      <c r="N26" s="33"/>
      <c r="O26" s="57"/>
      <c r="P26" s="14"/>
      <c r="Q26" s="14"/>
      <c r="R26" s="14"/>
      <c r="S26" s="14"/>
      <c r="T26" s="14"/>
      <c r="U26" s="14"/>
      <c r="V26" s="112"/>
      <c r="W26" s="113"/>
    </row>
    <row r="27" customFormat="false" ht="15" hidden="false" customHeight="false" outlineLevel="0" collapsed="false">
      <c r="A27" s="113"/>
      <c r="B27" s="9"/>
      <c r="C27" s="9" t="s">
        <v>4</v>
      </c>
      <c r="D27" s="9" t="s">
        <v>5</v>
      </c>
      <c r="E27" s="9" t="s">
        <v>6</v>
      </c>
      <c r="F27" s="9" t="s">
        <v>7</v>
      </c>
      <c r="G27" s="9" t="s">
        <v>8</v>
      </c>
      <c r="H27" s="9" t="s">
        <v>9</v>
      </c>
      <c r="I27" s="9" t="s">
        <v>10</v>
      </c>
      <c r="J27" s="114" t="s">
        <v>11</v>
      </c>
      <c r="K27" s="113"/>
      <c r="L27" s="111"/>
      <c r="M27" s="113"/>
      <c r="N27" s="9"/>
      <c r="O27" s="9"/>
      <c r="P27" s="9"/>
      <c r="Q27" s="9"/>
      <c r="R27" s="9"/>
      <c r="S27" s="9"/>
      <c r="T27" s="9"/>
      <c r="U27" s="9"/>
      <c r="V27" s="114"/>
      <c r="W27" s="113"/>
    </row>
    <row r="28" customFormat="false" ht="15" hidden="false" customHeight="false" outlineLevel="0" collapsed="false">
      <c r="A28" s="113"/>
      <c r="B28" s="33"/>
      <c r="C28" s="45"/>
      <c r="D28" s="115"/>
      <c r="E28" s="115"/>
      <c r="F28" s="115"/>
      <c r="G28" s="115"/>
      <c r="H28" s="115"/>
      <c r="I28" s="115"/>
      <c r="J28" s="114" t="s">
        <v>11</v>
      </c>
      <c r="K28" s="113"/>
      <c r="L28" s="111"/>
      <c r="M28" s="113"/>
      <c r="N28" s="33"/>
      <c r="O28" s="45"/>
      <c r="P28" s="115"/>
      <c r="Q28" s="115"/>
      <c r="R28" s="115"/>
      <c r="S28" s="115"/>
      <c r="T28" s="115"/>
      <c r="U28" s="115"/>
      <c r="V28" s="114"/>
      <c r="W28" s="113"/>
    </row>
    <row r="29" customFormat="false" ht="15" hidden="false" customHeight="false" outlineLevel="0" collapsed="false">
      <c r="A29" s="113"/>
      <c r="B29" s="111" t="s">
        <v>13</v>
      </c>
      <c r="C29" s="116" t="s">
        <v>14</v>
      </c>
      <c r="D29" s="117" t="n">
        <v>4</v>
      </c>
      <c r="E29" s="117" t="s">
        <v>14</v>
      </c>
      <c r="F29" s="117" t="n">
        <v>5</v>
      </c>
      <c r="G29" s="117" t="n">
        <v>15</v>
      </c>
      <c r="H29" s="118" t="n">
        <v>29</v>
      </c>
      <c r="I29" s="119" t="n">
        <f aca="false">SUM(C29:H29)</f>
        <v>53</v>
      </c>
      <c r="J29" s="114" t="s">
        <v>11</v>
      </c>
      <c r="K29" s="113"/>
      <c r="L29" s="0"/>
      <c r="M29" s="113"/>
      <c r="N29" s="111"/>
      <c r="O29" s="116"/>
      <c r="P29" s="117"/>
      <c r="Q29" s="117"/>
      <c r="R29" s="117"/>
      <c r="S29" s="117"/>
      <c r="T29" s="118"/>
      <c r="U29" s="119"/>
      <c r="V29" s="114"/>
      <c r="W29" s="113"/>
    </row>
    <row r="30" customFormat="false" ht="15" hidden="false" customHeight="false" outlineLevel="0" collapsed="false">
      <c r="A30" s="113"/>
      <c r="B30" s="111" t="s">
        <v>15</v>
      </c>
      <c r="C30" s="120" t="s">
        <v>14</v>
      </c>
      <c r="D30" s="121"/>
      <c r="E30" s="121" t="s">
        <v>14</v>
      </c>
      <c r="F30" s="121" t="n">
        <v>9</v>
      </c>
      <c r="G30" s="121" t="n">
        <v>22</v>
      </c>
      <c r="H30" s="122" t="n">
        <v>39</v>
      </c>
      <c r="I30" s="119" t="n">
        <f aca="false">SUM(C30:H30)</f>
        <v>70</v>
      </c>
      <c r="J30" s="114" t="s">
        <v>11</v>
      </c>
      <c r="K30" s="113"/>
      <c r="L30" s="0"/>
      <c r="M30" s="113"/>
      <c r="N30" s="111"/>
      <c r="O30" s="120"/>
      <c r="P30" s="121"/>
      <c r="Q30" s="121"/>
      <c r="R30" s="121"/>
      <c r="S30" s="121"/>
      <c r="T30" s="122"/>
      <c r="U30" s="119"/>
      <c r="V30" s="114"/>
      <c r="W30" s="113"/>
    </row>
    <row r="31" customFormat="false" ht="15" hidden="false" customHeight="false" outlineLevel="0" collapsed="false">
      <c r="A31" s="113"/>
      <c r="B31" s="111" t="s">
        <v>16</v>
      </c>
      <c r="C31" s="120" t="n">
        <v>10</v>
      </c>
      <c r="D31" s="121" t="s">
        <v>14</v>
      </c>
      <c r="E31" s="121" t="s">
        <v>14</v>
      </c>
      <c r="F31" s="121" t="n">
        <v>8</v>
      </c>
      <c r="G31" s="121" t="n">
        <v>25</v>
      </c>
      <c r="H31" s="122" t="n">
        <v>13</v>
      </c>
      <c r="I31" s="119" t="n">
        <f aca="false">SUM(C31:H31)</f>
        <v>56</v>
      </c>
      <c r="J31" s="114" t="s">
        <v>11</v>
      </c>
      <c r="K31" s="113"/>
      <c r="L31" s="0"/>
      <c r="M31" s="113"/>
      <c r="N31" s="111"/>
      <c r="O31" s="120"/>
      <c r="P31" s="121"/>
      <c r="Q31" s="121"/>
      <c r="R31" s="121"/>
      <c r="S31" s="121"/>
      <c r="T31" s="122"/>
      <c r="U31" s="119"/>
      <c r="V31" s="114"/>
      <c r="W31" s="113"/>
    </row>
    <row r="32" customFormat="false" ht="15" hidden="false" customHeight="false" outlineLevel="0" collapsed="false">
      <c r="A32" s="113"/>
      <c r="B32" s="111" t="s">
        <v>17</v>
      </c>
      <c r="C32" s="120" t="s">
        <v>14</v>
      </c>
      <c r="D32" s="121" t="n">
        <v>6</v>
      </c>
      <c r="E32" s="121" t="s">
        <v>14</v>
      </c>
      <c r="F32" s="121" t="n">
        <v>28</v>
      </c>
      <c r="G32" s="121" t="n">
        <v>22</v>
      </c>
      <c r="H32" s="122"/>
      <c r="I32" s="119" t="n">
        <f aca="false">SUM(C32,D32,E32,F32,G32,H32)</f>
        <v>56</v>
      </c>
      <c r="J32" s="114" t="s">
        <v>11</v>
      </c>
      <c r="K32" s="113"/>
      <c r="L32" s="0"/>
      <c r="M32" s="113"/>
      <c r="N32" s="111"/>
      <c r="O32" s="120"/>
      <c r="P32" s="121"/>
      <c r="Q32" s="121"/>
      <c r="R32" s="121"/>
      <c r="S32" s="121"/>
      <c r="T32" s="122"/>
      <c r="U32" s="119"/>
      <c r="V32" s="114"/>
      <c r="W32" s="113"/>
    </row>
    <row r="33" customFormat="false" ht="15" hidden="false" customHeight="false" outlineLevel="0" collapsed="false">
      <c r="A33" s="113"/>
      <c r="B33" s="111" t="s">
        <v>18</v>
      </c>
      <c r="C33" s="120" t="s">
        <v>14</v>
      </c>
      <c r="D33" s="121" t="n">
        <v>4</v>
      </c>
      <c r="E33" s="121" t="s">
        <v>14</v>
      </c>
      <c r="F33" s="121" t="n">
        <v>29</v>
      </c>
      <c r="G33" s="121" t="n">
        <v>16</v>
      </c>
      <c r="H33" s="122" t="n">
        <v>7</v>
      </c>
      <c r="I33" s="119" t="n">
        <f aca="false">SUM(C33:H33)</f>
        <v>56</v>
      </c>
      <c r="J33" s="114" t="s">
        <v>11</v>
      </c>
      <c r="K33" s="113"/>
      <c r="L33" s="0"/>
      <c r="M33" s="113"/>
      <c r="N33" s="111"/>
      <c r="O33" s="120"/>
      <c r="P33" s="121"/>
      <c r="Q33" s="121"/>
      <c r="R33" s="121"/>
      <c r="S33" s="121"/>
      <c r="T33" s="122"/>
      <c r="U33" s="119"/>
      <c r="V33" s="114"/>
      <c r="W33" s="113"/>
    </row>
    <row r="34" customFormat="false" ht="15" hidden="false" customHeight="false" outlineLevel="0" collapsed="false">
      <c r="A34" s="113"/>
      <c r="B34" s="111" t="s">
        <v>19</v>
      </c>
      <c r="C34" s="120" t="s">
        <v>14</v>
      </c>
      <c r="D34" s="121" t="n">
        <v>5</v>
      </c>
      <c r="E34" s="121" t="s">
        <v>14</v>
      </c>
      <c r="F34" s="121" t="n">
        <v>12</v>
      </c>
      <c r="G34" s="121" t="n">
        <v>20</v>
      </c>
      <c r="H34" s="122" t="n">
        <v>19</v>
      </c>
      <c r="I34" s="119" t="n">
        <f aca="false">SUM(C34:H34)</f>
        <v>56</v>
      </c>
      <c r="J34" s="114" t="s">
        <v>11</v>
      </c>
      <c r="K34" s="113"/>
      <c r="L34" s="0"/>
      <c r="M34" s="113"/>
      <c r="N34" s="111"/>
      <c r="O34" s="120"/>
      <c r="P34" s="121"/>
      <c r="Q34" s="121"/>
      <c r="R34" s="121"/>
      <c r="S34" s="121"/>
      <c r="T34" s="122"/>
      <c r="U34" s="119"/>
      <c r="V34" s="114"/>
      <c r="W34" s="113"/>
      <c r="Y34" s="134"/>
    </row>
    <row r="35" customFormat="false" ht="15" hidden="false" customHeight="false" outlineLevel="0" collapsed="false">
      <c r="A35" s="113"/>
      <c r="B35" s="111" t="s">
        <v>20</v>
      </c>
      <c r="C35" s="123" t="n">
        <v>10</v>
      </c>
      <c r="D35" s="124" t="s">
        <v>14</v>
      </c>
      <c r="E35" s="124" t="s">
        <v>14</v>
      </c>
      <c r="F35" s="124" t="n">
        <v>6</v>
      </c>
      <c r="G35" s="124" t="n">
        <v>21</v>
      </c>
      <c r="H35" s="125" t="n">
        <v>16</v>
      </c>
      <c r="I35" s="119" t="n">
        <f aca="false">SUM(C35:H35)</f>
        <v>53</v>
      </c>
      <c r="J35" s="114" t="s">
        <v>11</v>
      </c>
      <c r="K35" s="113"/>
      <c r="L35" s="0"/>
      <c r="M35" s="113"/>
      <c r="N35" s="111"/>
      <c r="O35" s="123"/>
      <c r="P35" s="124"/>
      <c r="Q35" s="124"/>
      <c r="R35" s="124"/>
      <c r="S35" s="124"/>
      <c r="T35" s="125"/>
      <c r="U35" s="119"/>
      <c r="V35" s="114"/>
      <c r="W35" s="113"/>
    </row>
    <row r="36" customFormat="false" ht="15" hidden="false" customHeight="false" outlineLevel="0" collapsed="false">
      <c r="A36" s="113"/>
      <c r="B36" s="126" t="s">
        <v>12</v>
      </c>
      <c r="C36" s="9" t="s">
        <v>4</v>
      </c>
      <c r="D36" s="9" t="s">
        <v>5</v>
      </c>
      <c r="E36" s="9" t="s">
        <v>6</v>
      </c>
      <c r="F36" s="9" t="s">
        <v>7</v>
      </c>
      <c r="G36" s="9" t="s">
        <v>8</v>
      </c>
      <c r="H36" s="9" t="s">
        <v>9</v>
      </c>
      <c r="I36" s="127"/>
      <c r="J36" s="114" t="s">
        <v>11</v>
      </c>
      <c r="K36" s="113"/>
      <c r="L36" s="0"/>
      <c r="M36" s="113"/>
      <c r="N36" s="126"/>
      <c r="O36" s="9"/>
      <c r="P36" s="9"/>
      <c r="Q36" s="9"/>
      <c r="R36" s="9"/>
      <c r="S36" s="9"/>
      <c r="T36" s="9"/>
      <c r="U36" s="127"/>
      <c r="V36" s="114"/>
      <c r="W36" s="113"/>
    </row>
    <row r="37" customFormat="false" ht="15" hidden="false" customHeight="false" outlineLevel="0" collapsed="false">
      <c r="A37" s="113"/>
      <c r="B37" s="111" t="s">
        <v>21</v>
      </c>
      <c r="C37" s="119" t="n">
        <f aca="false">SUM(C29:C35)</f>
        <v>20</v>
      </c>
      <c r="D37" s="119" t="n">
        <f aca="false">SUM(D29:D35)</f>
        <v>19</v>
      </c>
      <c r="E37" s="119" t="n">
        <f aca="false">SUM(E29:E35)</f>
        <v>0</v>
      </c>
      <c r="F37" s="119" t="n">
        <f aca="false">SUM(F29:F35)</f>
        <v>97</v>
      </c>
      <c r="G37" s="119" t="n">
        <f aca="false">SUM(G29:G35)</f>
        <v>141</v>
      </c>
      <c r="H37" s="119" t="n">
        <f aca="false">SUM(H29:H35)</f>
        <v>123</v>
      </c>
      <c r="I37" s="119" t="n">
        <f aca="false">SUM(I29:I35)</f>
        <v>400</v>
      </c>
      <c r="J37" s="114" t="s">
        <v>11</v>
      </c>
      <c r="K37" s="113"/>
      <c r="L37" s="0"/>
      <c r="M37" s="113"/>
      <c r="N37" s="111"/>
      <c r="O37" s="119"/>
      <c r="P37" s="119"/>
      <c r="Q37" s="119"/>
      <c r="R37" s="119"/>
      <c r="S37" s="119"/>
      <c r="T37" s="119"/>
      <c r="U37" s="119"/>
      <c r="V37" s="114"/>
      <c r="W37" s="113"/>
    </row>
    <row r="38" customFormat="false" ht="15" hidden="false" customHeight="false" outlineLevel="0" collapsed="false">
      <c r="A38" s="113"/>
      <c r="B38" s="111" t="s">
        <v>22</v>
      </c>
      <c r="C38" s="119" t="n">
        <f aca="false">C37</f>
        <v>20</v>
      </c>
      <c r="D38" s="119" t="n">
        <f aca="false">D37</f>
        <v>19</v>
      </c>
      <c r="E38" s="119" t="n">
        <f aca="false">E37</f>
        <v>0</v>
      </c>
      <c r="F38" s="119" t="n">
        <f aca="false">F37</f>
        <v>97</v>
      </c>
      <c r="G38" s="119" t="n">
        <f aca="false">G37</f>
        <v>141</v>
      </c>
      <c r="H38" s="119" t="n">
        <f aca="false">H37</f>
        <v>123</v>
      </c>
      <c r="I38" s="119" t="n">
        <f aca="false">SUM(C38:H38)</f>
        <v>400</v>
      </c>
      <c r="J38" s="114" t="s">
        <v>11</v>
      </c>
      <c r="K38" s="113"/>
      <c r="L38" s="0"/>
      <c r="M38" s="113"/>
      <c r="N38" s="111"/>
      <c r="O38" s="119"/>
      <c r="P38" s="119"/>
      <c r="Q38" s="119"/>
      <c r="R38" s="119"/>
      <c r="S38" s="119"/>
      <c r="T38" s="119"/>
      <c r="U38" s="119"/>
      <c r="V38" s="114"/>
      <c r="W38" s="113"/>
    </row>
    <row r="39" customFormat="false" ht="15" hidden="false" customHeight="false" outlineLevel="0" collapsed="false">
      <c r="A39" s="113"/>
      <c r="B39" s="111" t="s">
        <v>23</v>
      </c>
      <c r="C39" s="128" t="n">
        <v>30</v>
      </c>
      <c r="D39" s="128" t="n">
        <v>20</v>
      </c>
      <c r="E39" s="128" t="n">
        <v>25</v>
      </c>
      <c r="F39" s="128" t="n">
        <v>22</v>
      </c>
      <c r="G39" s="129" t="n">
        <v>15</v>
      </c>
      <c r="H39" s="128" t="n">
        <v>15</v>
      </c>
      <c r="I39" s="130"/>
      <c r="J39" s="114" t="s">
        <v>11</v>
      </c>
      <c r="K39" s="113"/>
      <c r="L39" s="0"/>
      <c r="M39" s="113"/>
      <c r="N39" s="111"/>
      <c r="O39" s="128"/>
      <c r="P39" s="128"/>
      <c r="Q39" s="128"/>
      <c r="R39" s="128"/>
      <c r="S39" s="129"/>
      <c r="T39" s="128"/>
      <c r="U39" s="130"/>
      <c r="V39" s="114"/>
      <c r="W39" s="113"/>
    </row>
    <row r="40" customFormat="false" ht="15" hidden="false" customHeight="false" outlineLevel="0" collapsed="false">
      <c r="A40" s="113"/>
      <c r="B40" s="0"/>
      <c r="C40" s="9" t="s">
        <v>4</v>
      </c>
      <c r="D40" s="9" t="s">
        <v>5</v>
      </c>
      <c r="E40" s="9" t="s">
        <v>6</v>
      </c>
      <c r="F40" s="9" t="s">
        <v>7</v>
      </c>
      <c r="G40" s="9" t="s">
        <v>8</v>
      </c>
      <c r="H40" s="9" t="s">
        <v>9</v>
      </c>
      <c r="I40" s="130"/>
      <c r="J40" s="114"/>
      <c r="K40" s="113"/>
      <c r="L40" s="0"/>
      <c r="M40" s="113"/>
      <c r="N40" s="111"/>
      <c r="O40" s="9"/>
      <c r="P40" s="9"/>
      <c r="Q40" s="9"/>
      <c r="R40" s="9"/>
      <c r="S40" s="9"/>
      <c r="T40" s="9"/>
      <c r="U40" s="130"/>
      <c r="V40" s="114"/>
      <c r="W40" s="113"/>
    </row>
    <row r="41" customFormat="false" ht="15" hidden="false" customHeight="false" outlineLevel="0" collapsed="false">
      <c r="A41" s="113"/>
      <c r="B41" s="111" t="s">
        <v>24</v>
      </c>
      <c r="C41" s="128" t="n">
        <f aca="false">C38*C39</f>
        <v>600</v>
      </c>
      <c r="D41" s="128" t="n">
        <f aca="false">D38*D39</f>
        <v>380</v>
      </c>
      <c r="E41" s="128" t="n">
        <f aca="false">E38*E39</f>
        <v>0</v>
      </c>
      <c r="F41" s="128" t="n">
        <f aca="false">F38*F39</f>
        <v>2134</v>
      </c>
      <c r="G41" s="128" t="n">
        <f aca="false">G38*G39</f>
        <v>2115</v>
      </c>
      <c r="H41" s="128" t="n">
        <f aca="false">H38*H39</f>
        <v>1845</v>
      </c>
      <c r="I41" s="128" t="n">
        <f aca="false">SUM(C41:H41)</f>
        <v>7074</v>
      </c>
      <c r="J41" s="114" t="s">
        <v>11</v>
      </c>
      <c r="K41" s="113"/>
      <c r="L41" s="0"/>
      <c r="M41" s="113"/>
      <c r="N41" s="111"/>
      <c r="O41" s="128"/>
      <c r="P41" s="128"/>
      <c r="Q41" s="128"/>
      <c r="R41" s="128"/>
      <c r="S41" s="128"/>
      <c r="T41" s="128"/>
      <c r="U41" s="128"/>
      <c r="V41" s="114"/>
      <c r="W41" s="113"/>
    </row>
    <row r="42" customFormat="false" ht="15" hidden="false" customHeight="false" outlineLevel="0" collapsed="false">
      <c r="A42" s="113"/>
      <c r="B42" s="3" t="s">
        <v>25</v>
      </c>
      <c r="C42" s="57"/>
      <c r="D42" s="113"/>
      <c r="E42" s="113"/>
      <c r="F42" s="113"/>
      <c r="G42" s="113"/>
      <c r="H42" s="113"/>
      <c r="I42" s="113"/>
      <c r="J42" s="0"/>
      <c r="K42" s="113"/>
      <c r="L42" s="0"/>
      <c r="M42" s="113"/>
      <c r="N42" s="3"/>
      <c r="O42" s="57"/>
      <c r="P42" s="113"/>
      <c r="Q42" s="113"/>
      <c r="R42" s="113"/>
      <c r="S42" s="113"/>
      <c r="T42" s="113"/>
      <c r="U42" s="113"/>
      <c r="V42" s="112"/>
      <c r="W42" s="113"/>
    </row>
    <row r="43" customFormat="false" ht="15" hidden="false" customHeight="false" outlineLevel="0" collapsed="false">
      <c r="A43" s="113"/>
      <c r="B43" s="131" t="s">
        <v>86</v>
      </c>
      <c r="C43" s="0"/>
      <c r="D43" s="0"/>
      <c r="E43" s="0"/>
      <c r="F43" s="0"/>
      <c r="G43" s="0"/>
      <c r="H43" s="0"/>
      <c r="I43" s="0"/>
      <c r="J43" s="0"/>
      <c r="K43" s="113"/>
      <c r="L43" s="0"/>
      <c r="M43" s="113"/>
      <c r="N43" s="131"/>
      <c r="O43" s="0"/>
      <c r="P43" s="0"/>
      <c r="Q43" s="0"/>
      <c r="R43" s="0"/>
      <c r="S43" s="0"/>
      <c r="T43" s="0"/>
      <c r="U43" s="0"/>
      <c r="V43" s="112"/>
      <c r="W43" s="113"/>
    </row>
    <row r="44" customFormat="false" ht="21" hidden="false" customHeight="false" outlineLevel="0" collapsed="false">
      <c r="A44" s="113"/>
      <c r="B44" s="132" t="s">
        <v>90</v>
      </c>
      <c r="C44" s="0"/>
      <c r="D44" s="0"/>
      <c r="E44" s="0"/>
      <c r="F44" s="0"/>
      <c r="G44" s="0"/>
      <c r="H44" s="0"/>
      <c r="I44" s="0"/>
      <c r="J44" s="0"/>
      <c r="K44" s="113"/>
      <c r="L44" s="0"/>
      <c r="M44" s="113"/>
      <c r="N44" s="132"/>
      <c r="O44" s="0"/>
      <c r="P44" s="0"/>
      <c r="Q44" s="0"/>
      <c r="R44" s="0"/>
      <c r="S44" s="0"/>
      <c r="T44" s="0"/>
      <c r="U44" s="0"/>
      <c r="V44" s="112"/>
      <c r="W44" s="113"/>
    </row>
    <row r="45" customFormat="false" ht="15" hidden="false" customHeight="false" outlineLevel="0" collapsed="false">
      <c r="A45" s="113"/>
      <c r="B45" s="3" t="s">
        <v>89</v>
      </c>
      <c r="C45" s="0"/>
      <c r="D45" s="0"/>
      <c r="E45" s="0"/>
      <c r="F45" s="0"/>
      <c r="G45" s="0"/>
      <c r="H45" s="0"/>
      <c r="I45" s="0"/>
      <c r="J45" s="0"/>
      <c r="K45" s="113"/>
      <c r="L45" s="0"/>
      <c r="M45" s="113"/>
      <c r="N45" s="3"/>
      <c r="O45" s="0"/>
      <c r="P45" s="0"/>
      <c r="Q45" s="0"/>
      <c r="R45" s="0"/>
      <c r="S45" s="0"/>
      <c r="T45" s="0"/>
      <c r="U45" s="0"/>
      <c r="V45" s="112"/>
      <c r="W45" s="113"/>
    </row>
    <row r="46" customFormat="false" ht="15" hidden="false" customHeight="false" outlineLevel="0" collapsed="false">
      <c r="A46" s="0"/>
      <c r="B46" s="69"/>
      <c r="C46" s="0"/>
      <c r="D46" s="0"/>
      <c r="E46" s="0"/>
      <c r="F46" s="0"/>
      <c r="G46" s="0"/>
      <c r="H46" s="0"/>
      <c r="I46" s="133" t="str">
        <f aca="false">IF(H37&gt;=I37*0.3,"OK","NO")</f>
        <v>OK</v>
      </c>
      <c r="J46" s="69"/>
      <c r="K46" s="0"/>
      <c r="L46" s="0"/>
      <c r="M46" s="0"/>
      <c r="N46" s="0"/>
      <c r="O46" s="0"/>
      <c r="P46" s="0"/>
      <c r="Q46" s="0"/>
      <c r="R46" s="0"/>
      <c r="S46" s="0"/>
      <c r="T46" s="0"/>
      <c r="U46" s="133"/>
      <c r="V46" s="0"/>
      <c r="W46" s="0"/>
    </row>
    <row r="47" customFormat="false" ht="15" hidden="false" customHeight="false" outlineLevel="0" collapsed="false">
      <c r="A47" s="0"/>
      <c r="B47" s="69"/>
      <c r="C47" s="0"/>
      <c r="D47" s="0"/>
      <c r="E47" s="0"/>
      <c r="F47" s="0"/>
      <c r="G47" s="0"/>
      <c r="H47" s="0"/>
      <c r="I47" s="133" t="str">
        <f aca="false">IF(H38&gt;=I38*0.3,"OK","NO")</f>
        <v>OK</v>
      </c>
      <c r="J47" s="69"/>
      <c r="K47" s="0"/>
      <c r="L47" s="0"/>
      <c r="M47" s="0"/>
      <c r="N47" s="0"/>
      <c r="O47" s="0"/>
      <c r="P47" s="0"/>
      <c r="Q47" s="0"/>
      <c r="R47" s="0"/>
      <c r="S47" s="0"/>
      <c r="T47" s="0"/>
      <c r="U47" s="133"/>
      <c r="V47" s="0"/>
      <c r="W47" s="0"/>
    </row>
    <row r="48" customFormat="false" ht="15" hidden="false" customHeight="false" outlineLevel="0" collapsed="false">
      <c r="A48" s="0"/>
      <c r="B48" s="69"/>
      <c r="C48" s="0"/>
      <c r="D48" s="0"/>
      <c r="E48" s="0"/>
      <c r="F48" s="0"/>
      <c r="G48" s="0"/>
      <c r="H48" s="0"/>
      <c r="I48" s="0"/>
      <c r="J48" s="69"/>
      <c r="K48" s="0"/>
      <c r="L48" s="0"/>
      <c r="M48" s="0"/>
      <c r="N48" s="0"/>
      <c r="O48" s="0"/>
      <c r="P48" s="0"/>
      <c r="Q48" s="0"/>
      <c r="R48" s="0"/>
      <c r="S48" s="0"/>
      <c r="T48" s="0"/>
      <c r="U48" s="0"/>
      <c r="V48" s="0"/>
      <c r="W48" s="0"/>
    </row>
    <row r="49" customFormat="false" ht="15" hidden="false" customHeight="false" outlineLevel="0" collapsed="false">
      <c r="A49" s="113"/>
      <c r="B49" s="8"/>
      <c r="C49" s="9"/>
      <c r="D49" s="9"/>
      <c r="E49" s="9"/>
      <c r="F49" s="9"/>
      <c r="G49" s="9"/>
      <c r="H49" s="9"/>
      <c r="I49" s="9"/>
      <c r="J49" s="0"/>
      <c r="K49" s="113"/>
      <c r="L49" s="0"/>
      <c r="M49" s="113"/>
      <c r="N49" s="8" t="s">
        <v>1</v>
      </c>
      <c r="O49" s="9"/>
      <c r="P49" s="9"/>
      <c r="Q49" s="9"/>
      <c r="R49" s="9"/>
      <c r="S49" s="9"/>
      <c r="T49" s="9"/>
      <c r="U49" s="9"/>
      <c r="V49" s="112"/>
      <c r="W49" s="113"/>
    </row>
    <row r="50" customFormat="false" ht="15" hidden="false" customHeight="false" outlineLevel="0" collapsed="false">
      <c r="A50" s="113"/>
      <c r="B50" s="33"/>
      <c r="C50" s="57"/>
      <c r="D50" s="14"/>
      <c r="E50" s="14"/>
      <c r="F50" s="14"/>
      <c r="G50" s="14"/>
      <c r="H50" s="14"/>
      <c r="I50" s="14"/>
      <c r="J50" s="0"/>
      <c r="K50" s="113"/>
      <c r="L50" s="3"/>
      <c r="M50" s="113"/>
      <c r="N50" s="33" t="s">
        <v>2</v>
      </c>
      <c r="O50" s="57"/>
      <c r="P50" s="14"/>
      <c r="Q50" s="14"/>
      <c r="R50" s="14"/>
      <c r="S50" s="14"/>
      <c r="T50" s="14"/>
      <c r="U50" s="14"/>
      <c r="V50" s="112"/>
      <c r="W50" s="113"/>
    </row>
    <row r="51" customFormat="false" ht="15" hidden="false" customHeight="false" outlineLevel="0" collapsed="false">
      <c r="A51" s="113"/>
      <c r="B51" s="9"/>
      <c r="C51" s="9"/>
      <c r="D51" s="9"/>
      <c r="E51" s="9"/>
      <c r="F51" s="9"/>
      <c r="G51" s="9"/>
      <c r="H51" s="9"/>
      <c r="I51" s="9"/>
      <c r="J51" s="114"/>
      <c r="K51" s="113"/>
      <c r="L51" s="111"/>
      <c r="M51" s="113"/>
      <c r="N51" s="9"/>
      <c r="O51" s="9" t="s">
        <v>4</v>
      </c>
      <c r="P51" s="9" t="s">
        <v>5</v>
      </c>
      <c r="Q51" s="9" t="s">
        <v>6</v>
      </c>
      <c r="R51" s="9" t="s">
        <v>7</v>
      </c>
      <c r="S51" s="9" t="s">
        <v>8</v>
      </c>
      <c r="T51" s="9" t="s">
        <v>9</v>
      </c>
      <c r="U51" s="9" t="s">
        <v>10</v>
      </c>
      <c r="V51" s="114" t="s">
        <v>11</v>
      </c>
      <c r="W51" s="113"/>
    </row>
    <row r="52" customFormat="false" ht="15" hidden="false" customHeight="false" outlineLevel="0" collapsed="false">
      <c r="A52" s="113"/>
      <c r="B52" s="33"/>
      <c r="C52" s="45"/>
      <c r="D52" s="115"/>
      <c r="E52" s="115"/>
      <c r="F52" s="115"/>
      <c r="G52" s="115"/>
      <c r="H52" s="115"/>
      <c r="I52" s="115"/>
      <c r="J52" s="114"/>
      <c r="K52" s="113"/>
      <c r="L52" s="111"/>
      <c r="M52" s="113"/>
      <c r="N52" s="33"/>
      <c r="O52" s="45"/>
      <c r="P52" s="115"/>
      <c r="Q52" s="115"/>
      <c r="R52" s="115"/>
      <c r="S52" s="115"/>
      <c r="T52" s="115"/>
      <c r="U52" s="115"/>
      <c r="V52" s="114" t="s">
        <v>11</v>
      </c>
      <c r="W52" s="113"/>
    </row>
    <row r="53" customFormat="false" ht="15" hidden="false" customHeight="false" outlineLevel="0" collapsed="false">
      <c r="A53" s="113"/>
      <c r="B53" s="0"/>
      <c r="C53" s="116"/>
      <c r="D53" s="117"/>
      <c r="E53" s="117"/>
      <c r="F53" s="117"/>
      <c r="G53" s="117"/>
      <c r="H53" s="118"/>
      <c r="I53" s="119"/>
      <c r="J53" s="114"/>
      <c r="K53" s="113"/>
      <c r="M53" s="113"/>
      <c r="N53" s="111" t="s">
        <v>13</v>
      </c>
      <c r="O53" s="116" t="s">
        <v>14</v>
      </c>
      <c r="P53" s="117" t="s">
        <v>14</v>
      </c>
      <c r="Q53" s="117" t="s">
        <v>14</v>
      </c>
      <c r="R53" s="117" t="s">
        <v>14</v>
      </c>
      <c r="S53" s="117" t="n">
        <v>6</v>
      </c>
      <c r="T53" s="118" t="n">
        <v>20</v>
      </c>
      <c r="U53" s="119" t="n">
        <f aca="false">SUM(O53:T53)</f>
        <v>26</v>
      </c>
      <c r="V53" s="114" t="s">
        <v>11</v>
      </c>
      <c r="W53" s="113"/>
    </row>
    <row r="54" customFormat="false" ht="15" hidden="false" customHeight="false" outlineLevel="0" collapsed="false">
      <c r="A54" s="113"/>
      <c r="B54" s="0"/>
      <c r="C54" s="120"/>
      <c r="D54" s="121"/>
      <c r="E54" s="121"/>
      <c r="F54" s="121"/>
      <c r="G54" s="121"/>
      <c r="H54" s="122"/>
      <c r="I54" s="119"/>
      <c r="J54" s="114"/>
      <c r="K54" s="113"/>
      <c r="M54" s="113"/>
      <c r="N54" s="111" t="s">
        <v>15</v>
      </c>
      <c r="O54" s="135" t="s">
        <v>14</v>
      </c>
      <c r="P54" s="136" t="s">
        <v>14</v>
      </c>
      <c r="Q54" s="136" t="s">
        <v>14</v>
      </c>
      <c r="R54" s="136" t="s">
        <v>14</v>
      </c>
      <c r="S54" s="136" t="s">
        <v>14</v>
      </c>
      <c r="T54" s="137" t="s">
        <v>14</v>
      </c>
      <c r="U54" s="138" t="n">
        <v>0</v>
      </c>
      <c r="V54" s="114" t="s">
        <v>11</v>
      </c>
      <c r="W54" s="113"/>
    </row>
    <row r="55" customFormat="false" ht="15" hidden="false" customHeight="false" outlineLevel="0" collapsed="false">
      <c r="A55" s="113"/>
      <c r="B55" s="0"/>
      <c r="C55" s="120"/>
      <c r="D55" s="121"/>
      <c r="E55" s="121"/>
      <c r="F55" s="121"/>
      <c r="G55" s="121"/>
      <c r="H55" s="122"/>
      <c r="I55" s="119"/>
      <c r="J55" s="114"/>
      <c r="K55" s="113"/>
      <c r="M55" s="113"/>
      <c r="N55" s="111" t="s">
        <v>16</v>
      </c>
      <c r="O55" s="120" t="s">
        <v>14</v>
      </c>
      <c r="P55" s="121" t="n">
        <v>10</v>
      </c>
      <c r="Q55" s="121" t="s">
        <v>14</v>
      </c>
      <c r="R55" s="121" t="s">
        <v>14</v>
      </c>
      <c r="S55" s="121" t="s">
        <v>14</v>
      </c>
      <c r="T55" s="122" t="n">
        <v>13</v>
      </c>
      <c r="U55" s="119" t="n">
        <f aca="false">SUM(O55:T55)</f>
        <v>23</v>
      </c>
      <c r="V55" s="114" t="s">
        <v>11</v>
      </c>
      <c r="W55" s="113"/>
    </row>
    <row r="56" customFormat="false" ht="15" hidden="false" customHeight="false" outlineLevel="0" collapsed="false">
      <c r="A56" s="113"/>
      <c r="B56" s="0"/>
      <c r="C56" s="120"/>
      <c r="D56" s="121"/>
      <c r="E56" s="121"/>
      <c r="F56" s="121"/>
      <c r="G56" s="121"/>
      <c r="H56" s="122"/>
      <c r="I56" s="119"/>
      <c r="J56" s="114"/>
      <c r="K56" s="113"/>
      <c r="M56" s="113"/>
      <c r="N56" s="111" t="s">
        <v>17</v>
      </c>
      <c r="O56" s="120" t="s">
        <v>14</v>
      </c>
      <c r="P56" s="121" t="s">
        <v>14</v>
      </c>
      <c r="Q56" s="121" t="s">
        <v>14</v>
      </c>
      <c r="R56" s="121" t="s">
        <v>14</v>
      </c>
      <c r="S56" s="121" t="n">
        <v>6</v>
      </c>
      <c r="T56" s="122" t="n">
        <v>17</v>
      </c>
      <c r="U56" s="119" t="n">
        <f aca="false">SUM(O56:T56)</f>
        <v>23</v>
      </c>
      <c r="V56" s="114" t="s">
        <v>11</v>
      </c>
      <c r="W56" s="113"/>
    </row>
    <row r="57" customFormat="false" ht="15" hidden="false" customHeight="false" outlineLevel="0" collapsed="false">
      <c r="A57" s="113"/>
      <c r="B57" s="0"/>
      <c r="C57" s="120"/>
      <c r="D57" s="121"/>
      <c r="E57" s="121"/>
      <c r="F57" s="121"/>
      <c r="G57" s="121"/>
      <c r="H57" s="122"/>
      <c r="I57" s="119"/>
      <c r="J57" s="114"/>
      <c r="K57" s="113"/>
      <c r="M57" s="113"/>
      <c r="N57" s="111" t="s">
        <v>18</v>
      </c>
      <c r="O57" s="120" t="n">
        <v>13</v>
      </c>
      <c r="P57" s="121" t="s">
        <v>14</v>
      </c>
      <c r="Q57" s="121" t="s">
        <v>14</v>
      </c>
      <c r="R57" s="121" t="s">
        <v>14</v>
      </c>
      <c r="S57" s="121" t="s">
        <v>14</v>
      </c>
      <c r="T57" s="122" t="n">
        <v>10</v>
      </c>
      <c r="U57" s="119" t="n">
        <f aca="false">SUM(O57:T57)</f>
        <v>23</v>
      </c>
      <c r="V57" s="114" t="s">
        <v>11</v>
      </c>
      <c r="W57" s="113"/>
    </row>
    <row r="58" customFormat="false" ht="15" hidden="false" customHeight="false" outlineLevel="0" collapsed="false">
      <c r="A58" s="113"/>
      <c r="B58" s="0"/>
      <c r="C58" s="120"/>
      <c r="D58" s="121"/>
      <c r="E58" s="121"/>
      <c r="F58" s="121"/>
      <c r="G58" s="121"/>
      <c r="H58" s="122"/>
      <c r="I58" s="119"/>
      <c r="J58" s="114"/>
      <c r="K58" s="113"/>
      <c r="M58" s="113"/>
      <c r="N58" s="111" t="s">
        <v>19</v>
      </c>
      <c r="O58" s="120" t="s">
        <v>14</v>
      </c>
      <c r="P58" s="121" t="s">
        <v>14</v>
      </c>
      <c r="Q58" s="121" t="s">
        <v>14</v>
      </c>
      <c r="R58" s="121" t="s">
        <v>14</v>
      </c>
      <c r="S58" s="121" t="n">
        <v>7</v>
      </c>
      <c r="T58" s="122" t="n">
        <v>16</v>
      </c>
      <c r="U58" s="119" t="n">
        <f aca="false">SUM(O58:T58)</f>
        <v>23</v>
      </c>
      <c r="V58" s="114" t="s">
        <v>11</v>
      </c>
      <c r="W58" s="113"/>
    </row>
    <row r="59" customFormat="false" ht="15" hidden="false" customHeight="false" outlineLevel="0" collapsed="false">
      <c r="A59" s="113"/>
      <c r="B59" s="0"/>
      <c r="C59" s="123"/>
      <c r="D59" s="124"/>
      <c r="E59" s="124"/>
      <c r="F59" s="124"/>
      <c r="G59" s="124"/>
      <c r="H59" s="125"/>
      <c r="I59" s="119"/>
      <c r="J59" s="114"/>
      <c r="K59" s="113"/>
      <c r="M59" s="113"/>
      <c r="N59" s="111" t="s">
        <v>20</v>
      </c>
      <c r="O59" s="123" t="s">
        <v>14</v>
      </c>
      <c r="P59" s="124" t="s">
        <v>14</v>
      </c>
      <c r="Q59" s="124" t="s">
        <v>14</v>
      </c>
      <c r="R59" s="124" t="s">
        <v>14</v>
      </c>
      <c r="S59" s="124" t="n">
        <v>11</v>
      </c>
      <c r="T59" s="125" t="n">
        <v>15</v>
      </c>
      <c r="U59" s="119" t="n">
        <f aca="false">SUM(O59:T59)</f>
        <v>26</v>
      </c>
      <c r="V59" s="114" t="s">
        <v>11</v>
      </c>
      <c r="W59" s="113"/>
    </row>
    <row r="60" customFormat="false" ht="15" hidden="false" customHeight="false" outlineLevel="0" collapsed="false">
      <c r="A60" s="113"/>
      <c r="B60" s="126"/>
      <c r="C60" s="9"/>
      <c r="D60" s="9"/>
      <c r="E60" s="9"/>
      <c r="F60" s="9"/>
      <c r="G60" s="9"/>
      <c r="H60" s="9"/>
      <c r="I60" s="127"/>
      <c r="J60" s="114"/>
      <c r="K60" s="113"/>
      <c r="M60" s="113"/>
      <c r="N60" s="126" t="s">
        <v>12</v>
      </c>
      <c r="O60" s="9" t="s">
        <v>4</v>
      </c>
      <c r="P60" s="9" t="s">
        <v>5</v>
      </c>
      <c r="Q60" s="9" t="s">
        <v>6</v>
      </c>
      <c r="R60" s="9" t="s">
        <v>7</v>
      </c>
      <c r="S60" s="9" t="s">
        <v>8</v>
      </c>
      <c r="T60" s="9" t="s">
        <v>9</v>
      </c>
      <c r="U60" s="127"/>
      <c r="V60" s="114" t="s">
        <v>11</v>
      </c>
      <c r="W60" s="113"/>
    </row>
    <row r="61" customFormat="false" ht="15" hidden="false" customHeight="false" outlineLevel="0" collapsed="false">
      <c r="A61" s="113"/>
      <c r="B61" s="0"/>
      <c r="C61" s="119"/>
      <c r="D61" s="119"/>
      <c r="E61" s="119"/>
      <c r="F61" s="119"/>
      <c r="G61" s="119"/>
      <c r="H61" s="119"/>
      <c r="I61" s="119"/>
      <c r="J61" s="114"/>
      <c r="K61" s="113"/>
      <c r="M61" s="113"/>
      <c r="N61" s="111" t="s">
        <v>21</v>
      </c>
      <c r="O61" s="119" t="n">
        <f aca="false">SUM(O53:O59)</f>
        <v>13</v>
      </c>
      <c r="P61" s="119" t="n">
        <f aca="false">SUM(P53:P59)</f>
        <v>10</v>
      </c>
      <c r="Q61" s="119" t="n">
        <f aca="false">SUM(Q53:Q59)</f>
        <v>0</v>
      </c>
      <c r="R61" s="119" t="n">
        <f aca="false">SUM(R53:R59)</f>
        <v>0</v>
      </c>
      <c r="S61" s="119" t="n">
        <f aca="false">SUM(S53:S59)</f>
        <v>30</v>
      </c>
      <c r="T61" s="119" t="n">
        <f aca="false">SUM(T53:T59)</f>
        <v>91</v>
      </c>
      <c r="U61" s="119" t="n">
        <f aca="false">SUM(U53:U59)</f>
        <v>144</v>
      </c>
      <c r="V61" s="114" t="s">
        <v>11</v>
      </c>
      <c r="W61" s="113"/>
    </row>
    <row r="62" customFormat="false" ht="15" hidden="false" customHeight="false" outlineLevel="0" collapsed="false">
      <c r="A62" s="113"/>
      <c r="B62" s="0"/>
      <c r="C62" s="119"/>
      <c r="D62" s="119"/>
      <c r="E62" s="119"/>
      <c r="F62" s="119"/>
      <c r="G62" s="119"/>
      <c r="H62" s="119"/>
      <c r="I62" s="119"/>
      <c r="J62" s="114"/>
      <c r="K62" s="113"/>
      <c r="M62" s="113"/>
      <c r="N62" s="111" t="s">
        <v>22</v>
      </c>
      <c r="O62" s="119" t="n">
        <f aca="false">O61</f>
        <v>13</v>
      </c>
      <c r="P62" s="119" t="n">
        <f aca="false">P61</f>
        <v>10</v>
      </c>
      <c r="Q62" s="119" t="n">
        <f aca="false">Q61</f>
        <v>0</v>
      </c>
      <c r="R62" s="119" t="n">
        <f aca="false">R61</f>
        <v>0</v>
      </c>
      <c r="S62" s="119" t="n">
        <f aca="false">S61</f>
        <v>30</v>
      </c>
      <c r="T62" s="119" t="n">
        <f aca="false">T61</f>
        <v>91</v>
      </c>
      <c r="U62" s="119" t="n">
        <f aca="false">SUM(O62:T62)</f>
        <v>144</v>
      </c>
      <c r="V62" s="114" t="s">
        <v>11</v>
      </c>
      <c r="W62" s="113"/>
    </row>
    <row r="63" customFormat="false" ht="15" hidden="false" customHeight="false" outlineLevel="0" collapsed="false">
      <c r="A63" s="113"/>
      <c r="B63" s="0"/>
      <c r="C63" s="128"/>
      <c r="D63" s="128"/>
      <c r="E63" s="128"/>
      <c r="F63" s="128"/>
      <c r="G63" s="129"/>
      <c r="H63" s="128"/>
      <c r="I63" s="130"/>
      <c r="J63" s="114"/>
      <c r="K63" s="113"/>
      <c r="M63" s="113"/>
      <c r="N63" s="111" t="s">
        <v>23</v>
      </c>
      <c r="O63" s="128" t="n">
        <v>30</v>
      </c>
      <c r="P63" s="128" t="n">
        <v>20</v>
      </c>
      <c r="Q63" s="128" t="n">
        <v>25</v>
      </c>
      <c r="R63" s="128" t="n">
        <v>22</v>
      </c>
      <c r="S63" s="129" t="n">
        <v>15</v>
      </c>
      <c r="T63" s="128" t="n">
        <v>15</v>
      </c>
      <c r="U63" s="130"/>
      <c r="V63" s="114" t="s">
        <v>11</v>
      </c>
      <c r="W63" s="113"/>
    </row>
    <row r="64" customFormat="false" ht="15" hidden="false" customHeight="false" outlineLevel="0" collapsed="false">
      <c r="A64" s="113"/>
      <c r="B64" s="0"/>
      <c r="C64" s="9"/>
      <c r="D64" s="9"/>
      <c r="E64" s="9"/>
      <c r="F64" s="9"/>
      <c r="G64" s="9"/>
      <c r="H64" s="9"/>
      <c r="I64" s="130"/>
      <c r="J64" s="114"/>
      <c r="K64" s="113"/>
      <c r="M64" s="113"/>
      <c r="N64" s="111"/>
      <c r="O64" s="9" t="s">
        <v>4</v>
      </c>
      <c r="P64" s="9" t="s">
        <v>5</v>
      </c>
      <c r="Q64" s="9" t="s">
        <v>6</v>
      </c>
      <c r="R64" s="9" t="s">
        <v>7</v>
      </c>
      <c r="S64" s="9" t="s">
        <v>8</v>
      </c>
      <c r="T64" s="9" t="s">
        <v>9</v>
      </c>
      <c r="U64" s="130"/>
      <c r="V64" s="114"/>
      <c r="W64" s="113"/>
    </row>
    <row r="65" customFormat="false" ht="15" hidden="false" customHeight="false" outlineLevel="0" collapsed="false">
      <c r="A65" s="113"/>
      <c r="B65" s="0"/>
      <c r="C65" s="128"/>
      <c r="D65" s="128"/>
      <c r="E65" s="128"/>
      <c r="F65" s="128"/>
      <c r="G65" s="128"/>
      <c r="H65" s="128"/>
      <c r="I65" s="128"/>
      <c r="J65" s="114"/>
      <c r="K65" s="113"/>
      <c r="M65" s="113"/>
      <c r="N65" s="111" t="s">
        <v>24</v>
      </c>
      <c r="O65" s="128" t="n">
        <f aca="false">O62*O63</f>
        <v>390</v>
      </c>
      <c r="P65" s="128" t="n">
        <f aca="false">P62*P63</f>
        <v>200</v>
      </c>
      <c r="Q65" s="128" t="n">
        <f aca="false">Q62*Q63</f>
        <v>0</v>
      </c>
      <c r="R65" s="128" t="n">
        <f aca="false">R62*R63</f>
        <v>0</v>
      </c>
      <c r="S65" s="128" t="n">
        <f aca="false">S62*S63</f>
        <v>450</v>
      </c>
      <c r="T65" s="128" t="n">
        <f aca="false">T62*T63</f>
        <v>1365</v>
      </c>
      <c r="U65" s="128" t="n">
        <f aca="false">SUM(O65:T65)</f>
        <v>2405</v>
      </c>
      <c r="V65" s="114" t="s">
        <v>11</v>
      </c>
      <c r="W65" s="113"/>
    </row>
    <row r="66" customFormat="false" ht="15" hidden="false" customHeight="false" outlineLevel="0" collapsed="false">
      <c r="A66" s="113"/>
      <c r="B66" s="3"/>
      <c r="C66" s="57"/>
      <c r="D66" s="113"/>
      <c r="E66" s="113"/>
      <c r="F66" s="113"/>
      <c r="G66" s="113"/>
      <c r="H66" s="113"/>
      <c r="I66" s="113"/>
      <c r="J66" s="0"/>
      <c r="K66" s="113"/>
      <c r="M66" s="113"/>
      <c r="N66" s="3" t="s">
        <v>25</v>
      </c>
      <c r="O66" s="57"/>
      <c r="P66" s="113"/>
      <c r="Q66" s="113"/>
      <c r="R66" s="113"/>
      <c r="S66" s="113"/>
      <c r="T66" s="113"/>
      <c r="U66" s="113"/>
      <c r="V66" s="112"/>
      <c r="W66" s="113"/>
    </row>
    <row r="67" customFormat="false" ht="15" hidden="false" customHeight="false" outlineLevel="0" collapsed="false">
      <c r="A67" s="113"/>
      <c r="B67" s="131"/>
      <c r="C67" s="0"/>
      <c r="D67" s="0"/>
      <c r="E67" s="0"/>
      <c r="F67" s="0"/>
      <c r="G67" s="0"/>
      <c r="H67" s="0"/>
      <c r="I67" s="0"/>
      <c r="J67" s="0"/>
      <c r="K67" s="113"/>
      <c r="M67" s="113"/>
      <c r="N67" s="131" t="s">
        <v>86</v>
      </c>
      <c r="O67" s="0"/>
      <c r="P67" s="0"/>
      <c r="Q67" s="0"/>
      <c r="R67" s="0"/>
      <c r="S67" s="0"/>
      <c r="T67" s="0"/>
      <c r="U67" s="0"/>
      <c r="V67" s="112"/>
      <c r="W67" s="113"/>
    </row>
    <row r="68" customFormat="false" ht="21" hidden="false" customHeight="false" outlineLevel="0" collapsed="false">
      <c r="A68" s="113"/>
      <c r="B68" s="132"/>
      <c r="C68" s="0"/>
      <c r="D68" s="0"/>
      <c r="E68" s="0"/>
      <c r="F68" s="0"/>
      <c r="G68" s="0"/>
      <c r="H68" s="0"/>
      <c r="I68" s="0"/>
      <c r="J68" s="0"/>
      <c r="K68" s="113"/>
      <c r="M68" s="113"/>
      <c r="N68" s="132" t="s">
        <v>91</v>
      </c>
      <c r="O68" s="0"/>
      <c r="P68" s="0"/>
      <c r="Q68" s="0"/>
      <c r="R68" s="0"/>
      <c r="S68" s="0"/>
      <c r="T68" s="0"/>
      <c r="U68" s="0"/>
      <c r="V68" s="112"/>
      <c r="W68" s="113"/>
    </row>
    <row r="69" customFormat="false" ht="15" hidden="false" customHeight="false" outlineLevel="0" collapsed="false">
      <c r="A69" s="113"/>
      <c r="B69" s="3"/>
      <c r="C69" s="0"/>
      <c r="D69" s="0"/>
      <c r="E69" s="0"/>
      <c r="F69" s="0"/>
      <c r="G69" s="0"/>
      <c r="H69" s="0"/>
      <c r="I69" s="0"/>
      <c r="J69" s="0"/>
      <c r="K69" s="113"/>
      <c r="M69" s="113"/>
      <c r="N69" s="3" t="s">
        <v>89</v>
      </c>
      <c r="O69" s="0"/>
      <c r="P69" s="0"/>
      <c r="Q69" s="0"/>
      <c r="R69" s="0"/>
      <c r="S69" s="0"/>
      <c r="T69" s="0"/>
      <c r="U69" s="0"/>
      <c r="V69" s="112"/>
      <c r="W69" s="113"/>
    </row>
    <row r="70" customFormat="false" ht="15" hidden="false" customHeight="false" outlineLevel="0" collapsed="false">
      <c r="A70" s="0"/>
      <c r="B70" s="0"/>
      <c r="C70" s="0"/>
      <c r="D70" s="0"/>
      <c r="E70" s="0"/>
      <c r="F70" s="0"/>
      <c r="G70" s="0"/>
      <c r="H70" s="0"/>
      <c r="I70" s="133" t="str">
        <f aca="false">IF(H61&gt;=I61*0.3,"OK","NO")</f>
        <v>OK</v>
      </c>
      <c r="J70" s="0"/>
      <c r="K70" s="0"/>
      <c r="M70" s="0"/>
      <c r="N70" s="0"/>
      <c r="O70" s="0"/>
      <c r="P70" s="0"/>
      <c r="Q70" s="0"/>
      <c r="R70" s="0"/>
      <c r="S70" s="0"/>
      <c r="T70" s="0"/>
      <c r="U70" s="133" t="str">
        <f aca="false">IF(T61&gt;=U61*0.55,"OK","NO")</f>
        <v>OK</v>
      </c>
      <c r="V70" s="0"/>
      <c r="W70" s="0"/>
    </row>
    <row r="71" customFormat="false" ht="15" hidden="false" customHeight="false" outlineLevel="0" collapsed="false">
      <c r="A71" s="0"/>
      <c r="B71" s="0"/>
      <c r="C71" s="0"/>
      <c r="D71" s="0"/>
      <c r="E71" s="0"/>
      <c r="F71" s="0"/>
      <c r="G71" s="0"/>
      <c r="H71" s="0"/>
      <c r="I71" s="133" t="str">
        <f aca="false">IF(H62&gt;=I62*0.3,"OK","NO")</f>
        <v>OK</v>
      </c>
      <c r="J71" s="0"/>
      <c r="K71" s="0"/>
      <c r="M71" s="0"/>
      <c r="N71" s="0"/>
      <c r="O71" s="0"/>
      <c r="P71" s="0"/>
      <c r="Q71" s="0"/>
      <c r="R71" s="0"/>
      <c r="S71" s="0"/>
      <c r="T71" s="0"/>
      <c r="U71" s="133" t="str">
        <f aca="false">IF(T62&gt;=U62*0.55,"OK","NO")</f>
        <v>OK</v>
      </c>
      <c r="V71" s="0"/>
      <c r="W71" s="0"/>
    </row>
    <row r="72" customFormat="false" ht="15" hidden="false" customHeight="false" outlineLevel="0" collapsed="false">
      <c r="A72" s="0"/>
      <c r="B72" s="0"/>
      <c r="C72" s="0"/>
      <c r="D72" s="0"/>
      <c r="E72" s="0"/>
      <c r="F72" s="0"/>
      <c r="G72" s="0"/>
      <c r="H72" s="0"/>
      <c r="I72" s="0"/>
      <c r="J72" s="0"/>
      <c r="K72" s="0"/>
      <c r="M72" s="0"/>
      <c r="N72" s="0"/>
      <c r="O72" s="0"/>
      <c r="P72" s="0"/>
      <c r="Q72" s="0"/>
      <c r="R72" s="0"/>
      <c r="S72" s="0"/>
      <c r="T72" s="0"/>
      <c r="U72" s="0"/>
      <c r="V72" s="0"/>
      <c r="W72" s="0"/>
    </row>
    <row r="73" customFormat="false" ht="15" hidden="false" customHeight="false" outlineLevel="0" collapsed="false">
      <c r="A73" s="113"/>
      <c r="B73" s="8" t="s">
        <v>1</v>
      </c>
      <c r="C73" s="9"/>
      <c r="D73" s="9"/>
      <c r="E73" s="9"/>
      <c r="F73" s="9"/>
      <c r="G73" s="9"/>
      <c r="H73" s="9"/>
      <c r="I73" s="9"/>
      <c r="J73" s="0"/>
      <c r="K73" s="113"/>
      <c r="M73" s="113"/>
      <c r="N73" s="8" t="s">
        <v>1</v>
      </c>
      <c r="O73" s="9"/>
      <c r="P73" s="9"/>
      <c r="Q73" s="9"/>
      <c r="R73" s="9"/>
      <c r="S73" s="9"/>
      <c r="T73" s="9"/>
      <c r="U73" s="9"/>
      <c r="V73" s="112"/>
      <c r="W73" s="113"/>
    </row>
    <row r="74" customFormat="false" ht="15" hidden="false" customHeight="false" outlineLevel="0" collapsed="false">
      <c r="A74" s="113"/>
      <c r="B74" s="33" t="s">
        <v>2</v>
      </c>
      <c r="C74" s="57"/>
      <c r="D74" s="14"/>
      <c r="E74" s="14"/>
      <c r="F74" s="14"/>
      <c r="G74" s="14"/>
      <c r="H74" s="14"/>
      <c r="I74" s="14"/>
      <c r="J74" s="0"/>
      <c r="K74" s="113"/>
      <c r="M74" s="113"/>
      <c r="N74" s="33" t="s">
        <v>2</v>
      </c>
      <c r="O74" s="57"/>
      <c r="P74" s="14"/>
      <c r="Q74" s="14"/>
      <c r="R74" s="14"/>
      <c r="S74" s="14"/>
      <c r="T74" s="14"/>
      <c r="U74" s="14"/>
      <c r="V74" s="112"/>
      <c r="W74" s="113"/>
    </row>
    <row r="75" customFormat="false" ht="15" hidden="false" customHeight="false" outlineLevel="0" collapsed="false">
      <c r="A75" s="113"/>
      <c r="B75" s="9"/>
      <c r="C75" s="9" t="s">
        <v>4</v>
      </c>
      <c r="D75" s="9" t="s">
        <v>5</v>
      </c>
      <c r="E75" s="9" t="s">
        <v>6</v>
      </c>
      <c r="F75" s="9" t="s">
        <v>7</v>
      </c>
      <c r="G75" s="9" t="s">
        <v>8</v>
      </c>
      <c r="H75" s="9" t="s">
        <v>9</v>
      </c>
      <c r="I75" s="9" t="s">
        <v>10</v>
      </c>
      <c r="J75" s="114" t="s">
        <v>11</v>
      </c>
      <c r="K75" s="113"/>
      <c r="M75" s="113"/>
      <c r="N75" s="9"/>
      <c r="O75" s="9" t="s">
        <v>4</v>
      </c>
      <c r="P75" s="9" t="s">
        <v>5</v>
      </c>
      <c r="Q75" s="9" t="s">
        <v>6</v>
      </c>
      <c r="R75" s="9" t="s">
        <v>7</v>
      </c>
      <c r="S75" s="9" t="s">
        <v>8</v>
      </c>
      <c r="T75" s="9" t="s">
        <v>9</v>
      </c>
      <c r="U75" s="9" t="s">
        <v>10</v>
      </c>
      <c r="V75" s="114" t="s">
        <v>11</v>
      </c>
      <c r="W75" s="113"/>
    </row>
    <row r="76" customFormat="false" ht="15" hidden="false" customHeight="false" outlineLevel="0" collapsed="false">
      <c r="A76" s="113"/>
      <c r="B76" s="33"/>
      <c r="C76" s="45"/>
      <c r="D76" s="115"/>
      <c r="E76" s="115"/>
      <c r="F76" s="115"/>
      <c r="G76" s="115"/>
      <c r="H76" s="115"/>
      <c r="I76" s="115"/>
      <c r="J76" s="114" t="s">
        <v>11</v>
      </c>
      <c r="K76" s="113"/>
      <c r="M76" s="113"/>
      <c r="N76" s="33"/>
      <c r="O76" s="45"/>
      <c r="P76" s="115"/>
      <c r="Q76" s="115"/>
      <c r="R76" s="115"/>
      <c r="S76" s="115"/>
      <c r="T76" s="115"/>
      <c r="U76" s="115"/>
      <c r="V76" s="114" t="s">
        <v>11</v>
      </c>
      <c r="W76" s="113"/>
    </row>
    <row r="77" customFormat="false" ht="15" hidden="false" customHeight="false" outlineLevel="0" collapsed="false">
      <c r="A77" s="113"/>
      <c r="B77" s="111" t="s">
        <v>13</v>
      </c>
      <c r="C77" s="139" t="n">
        <f aca="false">O77+C103</f>
        <v>7</v>
      </c>
      <c r="D77" s="139" t="n">
        <f aca="false">P77+D103</f>
        <v>7</v>
      </c>
      <c r="E77" s="139" t="n">
        <f aca="false">Q77+E103</f>
        <v>14</v>
      </c>
      <c r="F77" s="139" t="n">
        <f aca="false">R77+F103</f>
        <v>28</v>
      </c>
      <c r="G77" s="139" t="n">
        <f aca="false">S77+G103</f>
        <v>23</v>
      </c>
      <c r="H77" s="139" t="n">
        <f aca="false">T77+H103</f>
        <v>63</v>
      </c>
      <c r="I77" s="119" t="n">
        <f aca="false">SUM(C77:H77)</f>
        <v>142</v>
      </c>
      <c r="J77" s="114" t="s">
        <v>11</v>
      </c>
      <c r="K77" s="113"/>
      <c r="M77" s="113"/>
      <c r="N77" s="111" t="s">
        <v>13</v>
      </c>
      <c r="O77" s="116" t="n">
        <f aca="false">SUM(O5,C29,O29,C53,O53)</f>
        <v>5</v>
      </c>
      <c r="P77" s="116" t="n">
        <f aca="false">SUM(P5,D29,P29,D53,P53)</f>
        <v>4</v>
      </c>
      <c r="Q77" s="116" t="n">
        <f aca="false">SUM(Q5,E29,Q29,E53,Q53)</f>
        <v>0</v>
      </c>
      <c r="R77" s="116" t="n">
        <f aca="false">SUM(R5,F29,R29,F53,R53)</f>
        <v>26</v>
      </c>
      <c r="S77" s="116" t="n">
        <f aca="false">SUM(S5,G29,S29,G53,S53)</f>
        <v>21</v>
      </c>
      <c r="T77" s="116" t="n">
        <f aca="false">SUM(T5,H29,T29,H53,T53)</f>
        <v>49</v>
      </c>
      <c r="U77" s="116" t="n">
        <f aca="false">SUM(U5,I29,U29,I53,U53)</f>
        <v>105</v>
      </c>
      <c r="V77" s="114" t="s">
        <v>11</v>
      </c>
      <c r="W77" s="113"/>
    </row>
    <row r="78" customFormat="false" ht="15" hidden="false" customHeight="false" outlineLevel="0" collapsed="false">
      <c r="A78" s="113"/>
      <c r="B78" s="111" t="s">
        <v>15</v>
      </c>
      <c r="C78" s="139" t="n">
        <f aca="false">O78+C104</f>
        <v>7</v>
      </c>
      <c r="D78" s="139" t="n">
        <f aca="false">P78+D104</f>
        <v>12</v>
      </c>
      <c r="E78" s="139" t="n">
        <f aca="false">Q78+E104</f>
        <v>17</v>
      </c>
      <c r="F78" s="139" t="n">
        <f aca="false">R78+F104</f>
        <v>41</v>
      </c>
      <c r="G78" s="139" t="n">
        <f aca="false">S78+G104</f>
        <v>24</v>
      </c>
      <c r="H78" s="139" t="n">
        <f aca="false">T78+H104</f>
        <v>41</v>
      </c>
      <c r="I78" s="119" t="n">
        <f aca="false">SUM(C78:H78)</f>
        <v>142</v>
      </c>
      <c r="J78" s="114" t="s">
        <v>11</v>
      </c>
      <c r="K78" s="113"/>
      <c r="M78" s="113"/>
      <c r="N78" s="111" t="s">
        <v>15</v>
      </c>
      <c r="O78" s="116" t="n">
        <f aca="false">SUM(O6,C30,O30,C54,O54)</f>
        <v>5</v>
      </c>
      <c r="P78" s="116" t="n">
        <f aca="false">SUM(P6,D30,P30,D54,P54)</f>
        <v>0</v>
      </c>
      <c r="Q78" s="116" t="n">
        <f aca="false">SUM(Q6,E30,Q30,E54,Q54)</f>
        <v>0</v>
      </c>
      <c r="R78" s="116" t="n">
        <f aca="false">SUM(R6,F30,R30,F54,R54)</f>
        <v>39</v>
      </c>
      <c r="S78" s="116" t="n">
        <f aca="false">SUM(S6,G30,S30,G54,S54)</f>
        <v>22</v>
      </c>
      <c r="T78" s="116" t="n">
        <f aca="false">SUM(T6,H30,T30,H54,T54)</f>
        <v>39</v>
      </c>
      <c r="U78" s="116" t="n">
        <f aca="false">SUM(U6,I30,U30,I54,U54)</f>
        <v>105</v>
      </c>
      <c r="V78" s="114" t="s">
        <v>11</v>
      </c>
      <c r="W78" s="113"/>
    </row>
    <row r="79" customFormat="false" ht="15" hidden="false" customHeight="false" outlineLevel="0" collapsed="false">
      <c r="A79" s="113"/>
      <c r="B79" s="111" t="s">
        <v>16</v>
      </c>
      <c r="C79" s="139" t="n">
        <f aca="false">O79+C105</f>
        <v>12</v>
      </c>
      <c r="D79" s="139" t="n">
        <f aca="false">P79+D105</f>
        <v>13</v>
      </c>
      <c r="E79" s="139" t="n">
        <f aca="false">Q79+E105</f>
        <v>14</v>
      </c>
      <c r="F79" s="139" t="n">
        <f aca="false">R79+F105</f>
        <v>20</v>
      </c>
      <c r="G79" s="139" t="n">
        <f aca="false">S79+G105</f>
        <v>27</v>
      </c>
      <c r="H79" s="139" t="n">
        <f aca="false">T79+H105</f>
        <v>56</v>
      </c>
      <c r="I79" s="119" t="n">
        <f aca="false">SUM(C79:H79)</f>
        <v>142</v>
      </c>
      <c r="J79" s="114" t="s">
        <v>11</v>
      </c>
      <c r="K79" s="113"/>
      <c r="M79" s="113"/>
      <c r="N79" s="111" t="s">
        <v>16</v>
      </c>
      <c r="O79" s="116" t="n">
        <f aca="false">SUM(O7,C31,O31,C55,O55)</f>
        <v>10</v>
      </c>
      <c r="P79" s="116" t="n">
        <f aca="false">SUM(P7,D31,P31,D55,P55)</f>
        <v>10</v>
      </c>
      <c r="Q79" s="116" t="n">
        <f aca="false">SUM(Q7,E31,Q31,E55,Q55)</f>
        <v>0</v>
      </c>
      <c r="R79" s="116" t="n">
        <f aca="false">SUM(R7,F31,R31,F55,R55)</f>
        <v>18</v>
      </c>
      <c r="S79" s="116" t="n">
        <f aca="false">SUM(S7,G31,S31,G55,S55)</f>
        <v>25</v>
      </c>
      <c r="T79" s="116" t="n">
        <f aca="false">SUM(T7,H31,T31,H55,T55)</f>
        <v>42</v>
      </c>
      <c r="U79" s="116" t="n">
        <f aca="false">SUM(U7,I31,U31,I55,U55)</f>
        <v>105</v>
      </c>
      <c r="V79" s="114" t="s">
        <v>11</v>
      </c>
      <c r="W79" s="113"/>
    </row>
    <row r="80" customFormat="false" ht="15" hidden="false" customHeight="false" outlineLevel="0" collapsed="false">
      <c r="A80" s="113"/>
      <c r="B80" s="111" t="s">
        <v>17</v>
      </c>
      <c r="C80" s="139" t="n">
        <f aca="false">O80+C106</f>
        <v>16</v>
      </c>
      <c r="D80" s="139" t="n">
        <f aca="false">P80+D106</f>
        <v>9</v>
      </c>
      <c r="E80" s="139" t="n">
        <f aca="false">Q80+E106</f>
        <v>12</v>
      </c>
      <c r="F80" s="139" t="n">
        <f aca="false">R80+F106</f>
        <v>40</v>
      </c>
      <c r="G80" s="139" t="n">
        <f aca="false">S80+G106</f>
        <v>30</v>
      </c>
      <c r="H80" s="139" t="n">
        <f aca="false">T80+H106</f>
        <v>35</v>
      </c>
      <c r="I80" s="119" t="n">
        <f aca="false">SUM(C80:H80)</f>
        <v>142</v>
      </c>
      <c r="J80" s="114" t="s">
        <v>11</v>
      </c>
      <c r="K80" s="113"/>
      <c r="M80" s="113"/>
      <c r="N80" s="111" t="s">
        <v>17</v>
      </c>
      <c r="O80" s="116" t="n">
        <f aca="false">SUM(O8,C32,O32,C56,O56)</f>
        <v>0</v>
      </c>
      <c r="P80" s="116" t="n">
        <f aca="false">SUM(P8,D32,P32,D56,P56)</f>
        <v>6</v>
      </c>
      <c r="Q80" s="116" t="n">
        <f aca="false">SUM(Q8,E32,Q32,E56,Q56)</f>
        <v>0</v>
      </c>
      <c r="R80" s="116" t="n">
        <f aca="false">SUM(R8,F32,R32,F56,R56)</f>
        <v>38</v>
      </c>
      <c r="S80" s="116" t="n">
        <f aca="false">SUM(S8,G32,S32,G56,S56)</f>
        <v>28</v>
      </c>
      <c r="T80" s="116" t="n">
        <f aca="false">SUM(T8,H32,T32,H56,T56)</f>
        <v>33</v>
      </c>
      <c r="U80" s="116" t="n">
        <f aca="false">SUM(U8,I32,U32,I56,U56)</f>
        <v>105</v>
      </c>
      <c r="V80" s="114" t="s">
        <v>11</v>
      </c>
      <c r="W80" s="113"/>
    </row>
    <row r="81" customFormat="false" ht="15" hidden="false" customHeight="false" outlineLevel="0" collapsed="false">
      <c r="A81" s="113"/>
      <c r="B81" s="111" t="s">
        <v>18</v>
      </c>
      <c r="C81" s="139" t="n">
        <f aca="false">O81+C107</f>
        <v>15</v>
      </c>
      <c r="D81" s="139" t="n">
        <f aca="false">P81+D107</f>
        <v>12</v>
      </c>
      <c r="E81" s="139" t="n">
        <f aca="false">Q81+E107</f>
        <v>19</v>
      </c>
      <c r="F81" s="139" t="n">
        <f aca="false">R81+F107</f>
        <v>47</v>
      </c>
      <c r="G81" s="139" t="n">
        <f aca="false">S81+G107</f>
        <v>18</v>
      </c>
      <c r="H81" s="139" t="n">
        <f aca="false">T81+H107</f>
        <v>31</v>
      </c>
      <c r="I81" s="119" t="n">
        <f aca="false">SUM(C81:H81)</f>
        <v>142</v>
      </c>
      <c r="J81" s="114" t="s">
        <v>11</v>
      </c>
      <c r="K81" s="113"/>
      <c r="M81" s="113"/>
      <c r="N81" s="111" t="s">
        <v>18</v>
      </c>
      <c r="O81" s="116" t="n">
        <f aca="false">SUM(O9,C33,O33,C57,O57)</f>
        <v>13</v>
      </c>
      <c r="P81" s="116" t="n">
        <f aca="false">SUM(P9,D33,P33,D57,P57)</f>
        <v>9</v>
      </c>
      <c r="Q81" s="116" t="n">
        <f aca="false">SUM(Q9,E33,Q33,E57,Q57)</f>
        <v>5</v>
      </c>
      <c r="R81" s="116" t="n">
        <f aca="false">SUM(R9,F33,R33,F57,R57)</f>
        <v>45</v>
      </c>
      <c r="S81" s="116" t="n">
        <f aca="false">SUM(S9,G33,S33,G57,S57)</f>
        <v>16</v>
      </c>
      <c r="T81" s="116" t="n">
        <f aca="false">SUM(T9,H33,T33,H57,T57)</f>
        <v>17</v>
      </c>
      <c r="U81" s="116" t="n">
        <f aca="false">SUM(U9,I33,U33,I57,U57)</f>
        <v>105</v>
      </c>
      <c r="V81" s="114" t="s">
        <v>11</v>
      </c>
      <c r="W81" s="113"/>
    </row>
    <row r="82" customFormat="false" ht="15" hidden="false" customHeight="false" outlineLevel="0" collapsed="false">
      <c r="A82" s="113"/>
      <c r="B82" s="111" t="s">
        <v>19</v>
      </c>
      <c r="C82" s="139" t="n">
        <f aca="false">O82+C108</f>
        <v>9</v>
      </c>
      <c r="D82" s="139" t="n">
        <f aca="false">P82+D108</f>
        <v>12</v>
      </c>
      <c r="E82" s="139" t="n">
        <f aca="false">Q82+E108</f>
        <v>24</v>
      </c>
      <c r="F82" s="139" t="n">
        <f aca="false">R82+F108</f>
        <v>31</v>
      </c>
      <c r="G82" s="139" t="n">
        <f aca="false">S82+G108</f>
        <v>29</v>
      </c>
      <c r="H82" s="139" t="n">
        <f aca="false">T82+H108</f>
        <v>37</v>
      </c>
      <c r="I82" s="119" t="n">
        <f aca="false">SUM(C82:H82)</f>
        <v>142</v>
      </c>
      <c r="J82" s="114" t="s">
        <v>11</v>
      </c>
      <c r="K82" s="113"/>
      <c r="M82" s="113"/>
      <c r="N82" s="111" t="s">
        <v>19</v>
      </c>
      <c r="O82" s="116" t="n">
        <f aca="false">SUM(O10,C34,O34,C58,O58)</f>
        <v>0</v>
      </c>
      <c r="P82" s="116" t="n">
        <f aca="false">SUM(P10,D34,P34,D58,P58)</f>
        <v>9</v>
      </c>
      <c r="Q82" s="116" t="n">
        <f aca="false">SUM(Q10,E34,Q34,E58,Q58)</f>
        <v>5</v>
      </c>
      <c r="R82" s="116" t="n">
        <f aca="false">SUM(R10,F34,R34,F58,R58)</f>
        <v>29</v>
      </c>
      <c r="S82" s="116" t="n">
        <f aca="false">SUM(S10,G34,S34,G58,S58)</f>
        <v>27</v>
      </c>
      <c r="T82" s="116" t="n">
        <f aca="false">SUM(T10,H34,T34,H58,T58)</f>
        <v>35</v>
      </c>
      <c r="U82" s="116" t="n">
        <f aca="false">SUM(U10,I34,U34,I58,U58)</f>
        <v>105</v>
      </c>
      <c r="V82" s="114" t="s">
        <v>11</v>
      </c>
      <c r="W82" s="113"/>
    </row>
    <row r="83" customFormat="false" ht="15" hidden="false" customHeight="false" outlineLevel="0" collapsed="false">
      <c r="A83" s="113"/>
      <c r="B83" s="111" t="s">
        <v>20</v>
      </c>
      <c r="C83" s="139" t="n">
        <f aca="false">O83+C109</f>
        <v>12</v>
      </c>
      <c r="D83" s="139" t="n">
        <f aca="false">P83+D109</f>
        <v>13</v>
      </c>
      <c r="E83" s="139" t="n">
        <f aca="false">Q83+E109</f>
        <v>16</v>
      </c>
      <c r="F83" s="139" t="n">
        <f aca="false">R83+F109</f>
        <v>18</v>
      </c>
      <c r="G83" s="139" t="n">
        <f aca="false">S83+G109</f>
        <v>34</v>
      </c>
      <c r="H83" s="139" t="n">
        <f aca="false">T83+H109</f>
        <v>49</v>
      </c>
      <c r="I83" s="119" t="n">
        <f aca="false">SUM(C83:H83)</f>
        <v>142</v>
      </c>
      <c r="J83" s="114" t="s">
        <v>11</v>
      </c>
      <c r="K83" s="113"/>
      <c r="M83" s="113"/>
      <c r="N83" s="111" t="s">
        <v>20</v>
      </c>
      <c r="O83" s="116" t="n">
        <f aca="false">SUM(O11,C35,O35,C59,O59)</f>
        <v>10</v>
      </c>
      <c r="P83" s="116" t="n">
        <f aca="false">SUM(P11,D35,P35,D59,P59)</f>
        <v>0</v>
      </c>
      <c r="Q83" s="116" t="n">
        <f aca="false">SUM(Q11,E35,Q35,E59,Q59)</f>
        <v>0</v>
      </c>
      <c r="R83" s="116" t="n">
        <f aca="false">SUM(R11,F35,R35,F59,R59)</f>
        <v>16</v>
      </c>
      <c r="S83" s="116" t="n">
        <f aca="false">SUM(S11,G35,S35,G59,S59)</f>
        <v>32</v>
      </c>
      <c r="T83" s="116" t="n">
        <f aca="false">SUM(T11,H35,T35,H59,T59)</f>
        <v>47</v>
      </c>
      <c r="U83" s="116" t="n">
        <f aca="false">SUM(U11,I35,U35,I59,U59)</f>
        <v>105</v>
      </c>
      <c r="V83" s="114" t="s">
        <v>11</v>
      </c>
      <c r="W83" s="113"/>
    </row>
    <row r="84" customFormat="false" ht="15" hidden="false" customHeight="false" outlineLevel="0" collapsed="false">
      <c r="A84" s="113"/>
      <c r="B84" s="126" t="s">
        <v>12</v>
      </c>
      <c r="C84" s="9" t="s">
        <v>4</v>
      </c>
      <c r="D84" s="9" t="s">
        <v>5</v>
      </c>
      <c r="E84" s="9" t="s">
        <v>6</v>
      </c>
      <c r="F84" s="9" t="s">
        <v>7</v>
      </c>
      <c r="G84" s="9" t="s">
        <v>8</v>
      </c>
      <c r="H84" s="9" t="s">
        <v>9</v>
      </c>
      <c r="I84" s="127"/>
      <c r="J84" s="114" t="s">
        <v>11</v>
      </c>
      <c r="K84" s="113"/>
      <c r="M84" s="113"/>
      <c r="N84" s="126" t="s">
        <v>12</v>
      </c>
      <c r="O84" s="9" t="s">
        <v>4</v>
      </c>
      <c r="P84" s="9" t="s">
        <v>5</v>
      </c>
      <c r="Q84" s="9" t="s">
        <v>6</v>
      </c>
      <c r="R84" s="9" t="s">
        <v>7</v>
      </c>
      <c r="S84" s="9" t="s">
        <v>8</v>
      </c>
      <c r="T84" s="9" t="s">
        <v>9</v>
      </c>
      <c r="U84" s="127"/>
      <c r="V84" s="114" t="s">
        <v>11</v>
      </c>
      <c r="W84" s="113"/>
    </row>
    <row r="85" customFormat="false" ht="15" hidden="false" customHeight="false" outlineLevel="0" collapsed="false">
      <c r="A85" s="113"/>
      <c r="B85" s="111" t="s">
        <v>21</v>
      </c>
      <c r="C85" s="119" t="n">
        <f aca="false">SUM(C77:C83)</f>
        <v>78</v>
      </c>
      <c r="D85" s="119" t="n">
        <f aca="false">SUM(D77:D83)</f>
        <v>78</v>
      </c>
      <c r="E85" s="119" t="n">
        <f aca="false">SUM(E77:E83)</f>
        <v>116</v>
      </c>
      <c r="F85" s="119" t="n">
        <f aca="false">SUM(F77:F83)</f>
        <v>225</v>
      </c>
      <c r="G85" s="119" t="n">
        <f aca="false">SUM(G77:G83)</f>
        <v>185</v>
      </c>
      <c r="H85" s="119" t="n">
        <f aca="false">SUM(H77:H83)</f>
        <v>312</v>
      </c>
      <c r="I85" s="119" t="n">
        <f aca="false">SUM(I77:I83)</f>
        <v>994</v>
      </c>
      <c r="J85" s="114" t="s">
        <v>11</v>
      </c>
      <c r="K85" s="113"/>
      <c r="M85" s="113"/>
      <c r="N85" s="111" t="s">
        <v>21</v>
      </c>
      <c r="O85" s="119" t="n">
        <f aca="false">SUM(O77:O83)</f>
        <v>43</v>
      </c>
      <c r="P85" s="119" t="n">
        <f aca="false">SUM(P77:P83)</f>
        <v>38</v>
      </c>
      <c r="Q85" s="119" t="n">
        <f aca="false">SUM(Q77:Q83)</f>
        <v>10</v>
      </c>
      <c r="R85" s="119" t="n">
        <f aca="false">SUM(R77:R83)</f>
        <v>211</v>
      </c>
      <c r="S85" s="119" t="n">
        <f aca="false">SUM(S77:S83)</f>
        <v>171</v>
      </c>
      <c r="T85" s="119" t="n">
        <f aca="false">SUM(T77:T83)</f>
        <v>262</v>
      </c>
      <c r="U85" s="119" t="n">
        <f aca="false">SUM(U77:U83)</f>
        <v>735</v>
      </c>
      <c r="V85" s="114" t="s">
        <v>11</v>
      </c>
      <c r="W85" s="113"/>
    </row>
    <row r="86" customFormat="false" ht="15" hidden="false" customHeight="false" outlineLevel="0" collapsed="false">
      <c r="A86" s="113"/>
      <c r="B86" s="111" t="s">
        <v>22</v>
      </c>
      <c r="C86" s="119" t="n">
        <f aca="false">C85</f>
        <v>78</v>
      </c>
      <c r="D86" s="119" t="n">
        <f aca="false">D85</f>
        <v>78</v>
      </c>
      <c r="E86" s="119" t="n">
        <f aca="false">E85</f>
        <v>116</v>
      </c>
      <c r="F86" s="119" t="n">
        <f aca="false">F85</f>
        <v>225</v>
      </c>
      <c r="G86" s="119" t="n">
        <f aca="false">G85</f>
        <v>185</v>
      </c>
      <c r="H86" s="119" t="n">
        <f aca="false">H85</f>
        <v>312</v>
      </c>
      <c r="I86" s="119" t="n">
        <f aca="false">SUM(C86:H86)</f>
        <v>994</v>
      </c>
      <c r="J86" s="114" t="s">
        <v>11</v>
      </c>
      <c r="K86" s="113"/>
      <c r="M86" s="113"/>
      <c r="N86" s="111" t="s">
        <v>22</v>
      </c>
      <c r="O86" s="119" t="n">
        <f aca="false">O85</f>
        <v>43</v>
      </c>
      <c r="P86" s="119" t="n">
        <f aca="false">P85</f>
        <v>38</v>
      </c>
      <c r="Q86" s="119" t="n">
        <f aca="false">Q85</f>
        <v>10</v>
      </c>
      <c r="R86" s="119" t="n">
        <f aca="false">R85</f>
        <v>211</v>
      </c>
      <c r="S86" s="119" t="n">
        <f aca="false">S85</f>
        <v>171</v>
      </c>
      <c r="T86" s="119" t="n">
        <f aca="false">T85</f>
        <v>262</v>
      </c>
      <c r="U86" s="119" t="n">
        <f aca="false">SUM(O86:T86)</f>
        <v>735</v>
      </c>
      <c r="V86" s="114" t="s">
        <v>11</v>
      </c>
      <c r="W86" s="113"/>
    </row>
    <row r="87" customFormat="false" ht="15" hidden="false" customHeight="false" outlineLevel="0" collapsed="false">
      <c r="A87" s="113"/>
      <c r="B87" s="111" t="s">
        <v>23</v>
      </c>
      <c r="C87" s="128" t="n">
        <v>30</v>
      </c>
      <c r="D87" s="128" t="n">
        <v>20</v>
      </c>
      <c r="E87" s="128" t="n">
        <v>25</v>
      </c>
      <c r="F87" s="128" t="n">
        <v>22</v>
      </c>
      <c r="G87" s="129" t="n">
        <v>15</v>
      </c>
      <c r="H87" s="128" t="n">
        <v>15</v>
      </c>
      <c r="I87" s="130"/>
      <c r="J87" s="114" t="s">
        <v>11</v>
      </c>
      <c r="K87" s="113"/>
      <c r="M87" s="113"/>
      <c r="N87" s="111" t="s">
        <v>23</v>
      </c>
      <c r="O87" s="128" t="n">
        <v>30</v>
      </c>
      <c r="P87" s="128" t="n">
        <v>20</v>
      </c>
      <c r="Q87" s="128" t="n">
        <v>25</v>
      </c>
      <c r="R87" s="128" t="n">
        <v>22</v>
      </c>
      <c r="S87" s="129" t="n">
        <v>15</v>
      </c>
      <c r="T87" s="128" t="n">
        <v>15</v>
      </c>
      <c r="U87" s="130"/>
      <c r="V87" s="114" t="s">
        <v>11</v>
      </c>
      <c r="W87" s="113"/>
    </row>
    <row r="88" customFormat="false" ht="15" hidden="false" customHeight="false" outlineLevel="0" collapsed="false">
      <c r="A88" s="113"/>
      <c r="B88" s="0"/>
      <c r="C88" s="9" t="s">
        <v>4</v>
      </c>
      <c r="D88" s="9" t="s">
        <v>5</v>
      </c>
      <c r="E88" s="9" t="s">
        <v>6</v>
      </c>
      <c r="F88" s="9" t="s">
        <v>7</v>
      </c>
      <c r="G88" s="9" t="s">
        <v>8</v>
      </c>
      <c r="H88" s="9" t="s">
        <v>9</v>
      </c>
      <c r="I88" s="130"/>
      <c r="J88" s="114"/>
      <c r="K88" s="113"/>
      <c r="M88" s="113"/>
      <c r="N88" s="111"/>
      <c r="O88" s="9" t="s">
        <v>4</v>
      </c>
      <c r="P88" s="9" t="s">
        <v>5</v>
      </c>
      <c r="Q88" s="9" t="s">
        <v>6</v>
      </c>
      <c r="R88" s="9" t="s">
        <v>7</v>
      </c>
      <c r="S88" s="9" t="s">
        <v>8</v>
      </c>
      <c r="T88" s="9" t="s">
        <v>9</v>
      </c>
      <c r="U88" s="130"/>
      <c r="V88" s="114"/>
      <c r="W88" s="113"/>
    </row>
    <row r="89" customFormat="false" ht="15" hidden="false" customHeight="false" outlineLevel="0" collapsed="false">
      <c r="A89" s="113"/>
      <c r="B89" s="111" t="s">
        <v>24</v>
      </c>
      <c r="C89" s="128" t="n">
        <f aca="false">C86*C87</f>
        <v>2340</v>
      </c>
      <c r="D89" s="128" t="n">
        <f aca="false">D86*D87</f>
        <v>1560</v>
      </c>
      <c r="E89" s="128" t="n">
        <f aca="false">E86*E87</f>
        <v>2900</v>
      </c>
      <c r="F89" s="128" t="n">
        <f aca="false">F86*F87</f>
        <v>4950</v>
      </c>
      <c r="G89" s="128" t="n">
        <f aca="false">G86*G87</f>
        <v>2775</v>
      </c>
      <c r="H89" s="128" t="n">
        <f aca="false">H86*H87</f>
        <v>4680</v>
      </c>
      <c r="I89" s="128" t="n">
        <f aca="false">SUM(C89:H89)</f>
        <v>19205</v>
      </c>
      <c r="J89" s="114" t="s">
        <v>11</v>
      </c>
      <c r="K89" s="113"/>
      <c r="M89" s="113"/>
      <c r="N89" s="111" t="s">
        <v>24</v>
      </c>
      <c r="O89" s="128" t="n">
        <f aca="false">O86*O87</f>
        <v>1290</v>
      </c>
      <c r="P89" s="128" t="n">
        <f aca="false">P86*P87</f>
        <v>760</v>
      </c>
      <c r="Q89" s="128" t="n">
        <f aca="false">Q86*Q87</f>
        <v>250</v>
      </c>
      <c r="R89" s="128" t="n">
        <f aca="false">R86*R87</f>
        <v>4642</v>
      </c>
      <c r="S89" s="128" t="n">
        <f aca="false">S86*S87</f>
        <v>2565</v>
      </c>
      <c r="T89" s="128" t="n">
        <f aca="false">T86*T87</f>
        <v>3930</v>
      </c>
      <c r="U89" s="128" t="n">
        <f aca="false">SUM(O89:T89)</f>
        <v>13437</v>
      </c>
      <c r="V89" s="114" t="s">
        <v>11</v>
      </c>
      <c r="W89" s="113"/>
    </row>
    <row r="90" customFormat="false" ht="15" hidden="false" customHeight="false" outlineLevel="0" collapsed="false">
      <c r="A90" s="113"/>
      <c r="B90" s="3" t="s">
        <v>25</v>
      </c>
      <c r="C90" s="57"/>
      <c r="D90" s="113"/>
      <c r="E90" s="113"/>
      <c r="F90" s="113"/>
      <c r="G90" s="113"/>
      <c r="H90" s="113"/>
      <c r="I90" s="113"/>
      <c r="J90" s="0"/>
      <c r="K90" s="113"/>
      <c r="M90" s="113"/>
      <c r="N90" s="3" t="s">
        <v>25</v>
      </c>
      <c r="O90" s="57"/>
      <c r="P90" s="113"/>
      <c r="Q90" s="113"/>
      <c r="R90" s="113"/>
      <c r="S90" s="113"/>
      <c r="T90" s="113"/>
      <c r="U90" s="113"/>
      <c r="V90" s="112"/>
      <c r="W90" s="113"/>
    </row>
    <row r="91" customFormat="false" ht="15" hidden="false" customHeight="false" outlineLevel="0" collapsed="false">
      <c r="A91" s="113"/>
      <c r="B91" s="131" t="s">
        <v>86</v>
      </c>
      <c r="C91" s="0"/>
      <c r="D91" s="0"/>
      <c r="E91" s="0"/>
      <c r="F91" s="0"/>
      <c r="G91" s="0"/>
      <c r="H91" s="0"/>
      <c r="I91" s="0"/>
      <c r="J91" s="0"/>
      <c r="K91" s="113"/>
      <c r="M91" s="113"/>
      <c r="N91" s="131" t="s">
        <v>86</v>
      </c>
      <c r="U91" s="0"/>
      <c r="V91" s="112"/>
      <c r="W91" s="113"/>
    </row>
    <row r="92" customFormat="false" ht="21" hidden="false" customHeight="false" outlineLevel="0" collapsed="false">
      <c r="A92" s="113"/>
      <c r="B92" s="132" t="s">
        <v>92</v>
      </c>
      <c r="C92" s="0"/>
      <c r="D92" s="0"/>
      <c r="E92" s="0"/>
      <c r="F92" s="0"/>
      <c r="G92" s="0"/>
      <c r="H92" s="0"/>
      <c r="I92" s="0"/>
      <c r="J92" s="0"/>
      <c r="K92" s="113"/>
      <c r="M92" s="113"/>
      <c r="N92" s="132" t="s">
        <v>93</v>
      </c>
      <c r="U92" s="0"/>
      <c r="V92" s="112"/>
      <c r="W92" s="113"/>
    </row>
    <row r="93" customFormat="false" ht="15" hidden="false" customHeight="false" outlineLevel="0" collapsed="false">
      <c r="A93" s="113"/>
      <c r="B93" s="3" t="s">
        <v>89</v>
      </c>
      <c r="C93" s="0"/>
      <c r="D93" s="0"/>
      <c r="E93" s="0"/>
      <c r="F93" s="0"/>
      <c r="G93" s="0"/>
      <c r="H93" s="0"/>
      <c r="I93" s="0"/>
      <c r="J93" s="0"/>
      <c r="K93" s="113"/>
      <c r="M93" s="113"/>
      <c r="N93" s="3" t="s">
        <v>89</v>
      </c>
      <c r="U93" s="0"/>
      <c r="V93" s="112"/>
      <c r="W93" s="113"/>
    </row>
    <row r="94" customFormat="false" ht="15" hidden="false" customHeight="false" outlineLevel="0" collapsed="false">
      <c r="B94" s="0"/>
      <c r="C94" s="0"/>
      <c r="D94" s="0"/>
      <c r="E94" s="0"/>
      <c r="F94" s="0"/>
      <c r="G94" s="0"/>
      <c r="H94" s="0"/>
      <c r="I94" s="133" t="str">
        <f aca="false">IF(H85&gt;=I85*0.3,"OK","NO")</f>
        <v>OK</v>
      </c>
      <c r="J94" s="0"/>
      <c r="U94" s="133" t="str">
        <f aca="false">IF(T85&gt;=U85*0.3,"OK","NO")</f>
        <v>OK</v>
      </c>
    </row>
    <row r="95" customFormat="false" ht="15" hidden="false" customHeight="false" outlineLevel="0" collapsed="false">
      <c r="B95" s="0"/>
      <c r="C95" s="0"/>
      <c r="D95" s="0"/>
      <c r="E95" s="0"/>
      <c r="F95" s="0"/>
      <c r="G95" s="0"/>
      <c r="H95" s="0"/>
      <c r="I95" s="133" t="str">
        <f aca="false">IF(H86&gt;=I86*0.3,"OK","NO")</f>
        <v>OK</v>
      </c>
      <c r="J95" s="0"/>
      <c r="U95" s="133" t="str">
        <f aca="false">IF(T86&gt;=U86*0.3,"OK","NO")</f>
        <v>OK</v>
      </c>
    </row>
    <row r="96" customFormat="false" ht="15" hidden="false" customHeight="false" outlineLevel="0" collapsed="false">
      <c r="B96" s="0"/>
      <c r="C96" s="0"/>
      <c r="D96" s="0"/>
      <c r="E96" s="0"/>
      <c r="F96" s="0"/>
      <c r="G96" s="0"/>
      <c r="H96" s="0"/>
      <c r="I96" s="0"/>
      <c r="J96" s="0"/>
    </row>
    <row r="97" customFormat="false" ht="15" hidden="false" customHeight="false" outlineLevel="0" collapsed="false">
      <c r="B97" s="69"/>
      <c r="C97" s="0"/>
      <c r="D97" s="0"/>
      <c r="E97" s="0"/>
      <c r="F97" s="0"/>
      <c r="G97" s="0"/>
      <c r="H97" s="0"/>
      <c r="I97" s="0"/>
      <c r="J97" s="69"/>
    </row>
    <row r="98" customFormat="false" ht="23.25" hidden="false" customHeight="false" outlineLevel="0" collapsed="false">
      <c r="B98" s="140" t="s">
        <v>94</v>
      </c>
      <c r="C98" s="0"/>
      <c r="D98" s="0"/>
      <c r="E98" s="0"/>
      <c r="F98" s="0"/>
      <c r="G98" s="0"/>
      <c r="H98" s="0"/>
      <c r="I98" s="0"/>
      <c r="J98" s="69"/>
    </row>
    <row r="99" customFormat="false" ht="15" hidden="false" customHeight="false" outlineLevel="0" collapsed="false">
      <c r="B99" s="69"/>
      <c r="C99" s="0"/>
      <c r="D99" s="0"/>
      <c r="E99" s="0"/>
      <c r="F99" s="0"/>
      <c r="G99" s="0"/>
      <c r="H99" s="0"/>
      <c r="I99" s="0"/>
      <c r="J99" s="69"/>
    </row>
    <row r="100" customFormat="false" ht="15" hidden="false" customHeight="false" outlineLevel="0" collapsed="false">
      <c r="B100" s="69"/>
      <c r="C100" s="0"/>
      <c r="D100" s="0"/>
      <c r="E100" s="0"/>
      <c r="F100" s="0"/>
      <c r="G100" s="0"/>
      <c r="H100" s="0"/>
      <c r="I100" s="0"/>
      <c r="J100" s="69"/>
    </row>
    <row r="101" customFormat="false" ht="15" hidden="false" customHeight="false" outlineLevel="0" collapsed="false">
      <c r="B101" s="69"/>
      <c r="C101" s="0"/>
      <c r="D101" s="0"/>
      <c r="E101" s="0"/>
      <c r="F101" s="0"/>
      <c r="G101" s="0"/>
      <c r="H101" s="0"/>
      <c r="I101" s="0"/>
      <c r="J101" s="69"/>
    </row>
    <row r="102" customFormat="false" ht="15" hidden="false" customHeight="false" outlineLevel="0" collapsed="false">
      <c r="B102" s="69"/>
      <c r="C102" s="69" t="s">
        <v>4</v>
      </c>
      <c r="D102" s="69" t="s">
        <v>5</v>
      </c>
      <c r="E102" s="69" t="s">
        <v>6</v>
      </c>
      <c r="F102" s="69" t="s">
        <v>7</v>
      </c>
      <c r="G102" s="69" t="s">
        <v>8</v>
      </c>
      <c r="H102" s="69" t="s">
        <v>9</v>
      </c>
      <c r="I102" s="69" t="s">
        <v>95</v>
      </c>
      <c r="J102" s="69"/>
    </row>
    <row r="103" customFormat="false" ht="15" hidden="false" customHeight="false" outlineLevel="0" collapsed="false">
      <c r="B103" s="69" t="s">
        <v>13</v>
      </c>
      <c r="C103" s="10" t="n">
        <v>2</v>
      </c>
      <c r="D103" s="69" t="n">
        <v>3</v>
      </c>
      <c r="E103" s="69" t="n">
        <v>14</v>
      </c>
      <c r="F103" s="69" t="n">
        <v>2</v>
      </c>
      <c r="G103" s="69" t="n">
        <v>2</v>
      </c>
      <c r="H103" s="69" t="n">
        <v>14</v>
      </c>
      <c r="I103" s="69" t="n">
        <f aca="false">SUM(C103:H103)</f>
        <v>37</v>
      </c>
      <c r="J103" s="69"/>
    </row>
    <row r="104" customFormat="false" ht="15" hidden="false" customHeight="false" outlineLevel="0" collapsed="false">
      <c r="B104" s="69" t="s">
        <v>15</v>
      </c>
      <c r="C104" s="10" t="n">
        <v>2</v>
      </c>
      <c r="D104" s="69" t="n">
        <v>12</v>
      </c>
      <c r="E104" s="69" t="n">
        <v>17</v>
      </c>
      <c r="F104" s="69" t="n">
        <v>2</v>
      </c>
      <c r="G104" s="69" t="n">
        <v>2</v>
      </c>
      <c r="H104" s="69" t="n">
        <v>2</v>
      </c>
      <c r="I104" s="69" t="n">
        <f aca="false">SUM(C104:H104)</f>
        <v>37</v>
      </c>
      <c r="J104" s="69"/>
    </row>
    <row r="105" customFormat="false" ht="15" hidden="false" customHeight="false" outlineLevel="0" collapsed="false">
      <c r="B105" s="69" t="s">
        <v>16</v>
      </c>
      <c r="C105" s="10" t="n">
        <v>2</v>
      </c>
      <c r="D105" s="69" t="n">
        <v>3</v>
      </c>
      <c r="E105" s="69" t="n">
        <v>14</v>
      </c>
      <c r="F105" s="69" t="n">
        <v>2</v>
      </c>
      <c r="G105" s="69" t="n">
        <v>2</v>
      </c>
      <c r="H105" s="69" t="n">
        <v>14</v>
      </c>
      <c r="I105" s="69" t="n">
        <f aca="false">SUM(C105:H105)</f>
        <v>37</v>
      </c>
      <c r="J105" s="69"/>
    </row>
    <row r="106" customFormat="false" ht="15" hidden="false" customHeight="false" outlineLevel="0" collapsed="false">
      <c r="B106" s="69" t="s">
        <v>17</v>
      </c>
      <c r="C106" s="10" t="n">
        <v>16</v>
      </c>
      <c r="D106" s="69" t="n">
        <v>3</v>
      </c>
      <c r="E106" s="69" t="n">
        <v>12</v>
      </c>
      <c r="F106" s="69" t="n">
        <v>2</v>
      </c>
      <c r="G106" s="69" t="n">
        <v>2</v>
      </c>
      <c r="H106" s="69" t="n">
        <v>2</v>
      </c>
      <c r="I106" s="69" t="n">
        <f aca="false">SUM(C106:H106)</f>
        <v>37</v>
      </c>
      <c r="J106" s="69"/>
    </row>
    <row r="107" customFormat="false" ht="15" hidden="false" customHeight="false" outlineLevel="0" collapsed="false">
      <c r="B107" s="69" t="s">
        <v>18</v>
      </c>
      <c r="C107" s="10" t="n">
        <v>2</v>
      </c>
      <c r="D107" s="69" t="n">
        <v>3</v>
      </c>
      <c r="E107" s="69" t="n">
        <v>14</v>
      </c>
      <c r="F107" s="69" t="n">
        <v>2</v>
      </c>
      <c r="G107" s="69" t="n">
        <v>2</v>
      </c>
      <c r="H107" s="69" t="n">
        <v>14</v>
      </c>
      <c r="I107" s="69" t="n">
        <f aca="false">SUM(C107:H107)</f>
        <v>37</v>
      </c>
      <c r="J107" s="69"/>
    </row>
    <row r="108" customFormat="false" ht="15" hidden="false" customHeight="false" outlineLevel="0" collapsed="false">
      <c r="B108" s="69" t="s">
        <v>19</v>
      </c>
      <c r="C108" s="10" t="n">
        <v>9</v>
      </c>
      <c r="D108" s="69" t="n">
        <v>3</v>
      </c>
      <c r="E108" s="69" t="n">
        <v>19</v>
      </c>
      <c r="F108" s="69" t="n">
        <v>2</v>
      </c>
      <c r="G108" s="69" t="n">
        <v>2</v>
      </c>
      <c r="H108" s="69" t="n">
        <v>2</v>
      </c>
      <c r="I108" s="69" t="n">
        <f aca="false">SUM(C108:H108)</f>
        <v>37</v>
      </c>
      <c r="J108" s="69"/>
    </row>
    <row r="109" customFormat="false" ht="15" hidden="false" customHeight="false" outlineLevel="0" collapsed="false">
      <c r="B109" s="69" t="s">
        <v>20</v>
      </c>
      <c r="C109" s="10" t="n">
        <v>2</v>
      </c>
      <c r="D109" s="69" t="n">
        <v>13</v>
      </c>
      <c r="E109" s="69" t="n">
        <v>16</v>
      </c>
      <c r="F109" s="69" t="n">
        <v>2</v>
      </c>
      <c r="G109" s="69" t="n">
        <v>2</v>
      </c>
      <c r="H109" s="69" t="n">
        <v>2</v>
      </c>
      <c r="I109" s="69" t="n">
        <f aca="false">SUM(C109:H109)</f>
        <v>37</v>
      </c>
      <c r="J109" s="69"/>
    </row>
    <row r="110" customFormat="false" ht="15" hidden="false" customHeight="false" outlineLevel="0" collapsed="false">
      <c r="B110" s="69"/>
      <c r="C110" s="69" t="s">
        <v>4</v>
      </c>
      <c r="D110" s="69" t="s">
        <v>5</v>
      </c>
      <c r="E110" s="69" t="s">
        <v>6</v>
      </c>
      <c r="F110" s="69" t="s">
        <v>7</v>
      </c>
      <c r="G110" s="69" t="s">
        <v>8</v>
      </c>
      <c r="H110" s="69" t="s">
        <v>9</v>
      </c>
      <c r="I110" s="0"/>
      <c r="J110" s="69"/>
    </row>
    <row r="111" customFormat="false" ht="15" hidden="false" customHeight="false" outlineLevel="0" collapsed="false">
      <c r="B111" s="69"/>
      <c r="C111" s="69" t="n">
        <f aca="false">SUM(C103:C109)</f>
        <v>35</v>
      </c>
      <c r="D111" s="69" t="n">
        <f aca="false">SUM(D103:D109)</f>
        <v>40</v>
      </c>
      <c r="E111" s="69" t="n">
        <f aca="false">SUM(E103:E109)</f>
        <v>106</v>
      </c>
      <c r="F111" s="69" t="n">
        <f aca="false">SUM(F103:F109)</f>
        <v>14</v>
      </c>
      <c r="G111" s="69" t="n">
        <f aca="false">SUM(G103:G109)</f>
        <v>14</v>
      </c>
      <c r="H111" s="69" t="n">
        <f aca="false">SUM(H103:H109)</f>
        <v>50</v>
      </c>
      <c r="I111" s="69" t="n">
        <f aca="false">SUM(I103:I109)</f>
        <v>259</v>
      </c>
      <c r="J111" s="69"/>
    </row>
    <row r="112" customFormat="false" ht="15" hidden="false" customHeight="false" outlineLevel="0" collapsed="false">
      <c r="B112" s="69"/>
      <c r="C112" s="69" t="s">
        <v>4</v>
      </c>
      <c r="D112" s="69" t="s">
        <v>5</v>
      </c>
      <c r="E112" s="69" t="s">
        <v>6</v>
      </c>
      <c r="F112" s="69" t="s">
        <v>7</v>
      </c>
      <c r="G112" s="69" t="s">
        <v>8</v>
      </c>
      <c r="H112" s="69" t="s">
        <v>9</v>
      </c>
      <c r="I112" s="0"/>
      <c r="J112" s="69"/>
    </row>
    <row r="113" customFormat="false" ht="15" hidden="false" customHeight="false" outlineLevel="0" collapsed="false">
      <c r="B113" s="69"/>
      <c r="C113" s="55" t="n">
        <f aca="false">30*C111</f>
        <v>1050</v>
      </c>
      <c r="D113" s="55" t="n">
        <f aca="false">25*D111</f>
        <v>1000</v>
      </c>
      <c r="E113" s="55" t="n">
        <f aca="false">25*E108</f>
        <v>475</v>
      </c>
      <c r="F113" s="55" t="n">
        <f aca="false">22*F108</f>
        <v>44</v>
      </c>
      <c r="G113" s="55" t="n">
        <f aca="false">15*G108</f>
        <v>30</v>
      </c>
      <c r="H113" s="55" t="n">
        <f aca="false">15*H108</f>
        <v>30</v>
      </c>
      <c r="I113" s="55" t="n">
        <f aca="false">30*I108</f>
        <v>1110</v>
      </c>
      <c r="J113" s="69"/>
    </row>
    <row r="114" customFormat="false" ht="15" hidden="false" customHeight="false" outlineLevel="0" collapsed="false">
      <c r="B114" s="69"/>
      <c r="D114" s="0"/>
      <c r="E114" s="0"/>
      <c r="J114" s="69"/>
    </row>
    <row r="115" customFormat="false" ht="15" hidden="false" customHeight="false" outlineLevel="0" collapsed="false">
      <c r="B115" s="69"/>
      <c r="D115" s="0"/>
      <c r="E115" s="0"/>
      <c r="J115" s="69"/>
    </row>
    <row r="116" customFormat="false" ht="15" hidden="false" customHeight="false" outlineLevel="0" collapsed="false">
      <c r="B116" s="69"/>
      <c r="D116" s="0"/>
      <c r="E116" s="0"/>
      <c r="J116" s="69"/>
    </row>
    <row r="117" customFormat="false" ht="15" hidden="false" customHeight="false" outlineLevel="0" collapsed="false">
      <c r="B117" s="69"/>
      <c r="D117" s="69" t="s">
        <v>94</v>
      </c>
      <c r="E117" s="69" t="n">
        <f aca="false">I111</f>
        <v>259</v>
      </c>
      <c r="J117" s="69"/>
    </row>
    <row r="118" customFormat="false" ht="15" hidden="false" customHeight="false" outlineLevel="0" collapsed="false">
      <c r="B118" s="69"/>
      <c r="D118" s="69" t="s">
        <v>96</v>
      </c>
      <c r="E118" s="119" t="n">
        <f aca="false">U86</f>
        <v>735</v>
      </c>
      <c r="J118" s="69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F112"/>
  <sheetViews>
    <sheetView windowProtection="false" showFormulas="false" showGridLines="true" showRowColHeaders="true" showZeros="true" rightToLeft="false" tabSelected="false" showOutlineSymbols="true" defaultGridColor="true" view="normal" topLeftCell="A22" colorId="64" zoomScale="60" zoomScaleNormal="60" zoomScalePageLayoutView="100" workbookViewId="0">
      <selection pane="topLeft" activeCell="D97" activeCellId="0" sqref="D97"/>
    </sheetView>
  </sheetViews>
  <sheetFormatPr defaultRowHeight="15"/>
  <cols>
    <col collapsed="false" hidden="false" max="1" min="1" style="0" width="4.57085020242915"/>
    <col collapsed="false" hidden="false" max="2" min="2" style="1" width="10.5708502024292"/>
    <col collapsed="false" hidden="false" max="3" min="3" style="2" width="2.8582995951417"/>
    <col collapsed="false" hidden="false" max="4" min="4" style="0" width="10.5708502024292"/>
    <col collapsed="false" hidden="false" max="5" min="5" style="141" width="3.8582995951417"/>
    <col collapsed="false" hidden="false" max="6" min="6" style="142" width="2.57085020242915"/>
    <col collapsed="false" hidden="false" max="7" min="7" style="0" width="7.1417004048583"/>
    <col collapsed="false" hidden="false" max="8" min="8" style="143" width="3.8582995951417"/>
    <col collapsed="false" hidden="false" max="9" min="9" style="4" width="2.57085020242915"/>
    <col collapsed="false" hidden="false" max="10" min="10" style="0" width="10.5708502024292"/>
    <col collapsed="false" hidden="false" max="11" min="11" style="143" width="4.2834008097166"/>
    <col collapsed="false" hidden="false" max="12" min="12" style="4" width="2.57085020242915"/>
    <col collapsed="false" hidden="false" max="13" min="13" style="0" width="8.53441295546559"/>
    <col collapsed="false" hidden="false" max="14" min="14" style="144" width="3.57085020242915"/>
    <col collapsed="false" hidden="false" max="15" min="15" style="4" width="3.1417004048583"/>
    <col collapsed="false" hidden="false" max="16" min="16" style="0" width="10.8542510121457"/>
    <col collapsed="false" hidden="false" max="17" min="17" style="143" width="5.1417004048583"/>
    <col collapsed="false" hidden="false" max="18" min="18" style="4" width="2.57085020242915"/>
    <col collapsed="false" hidden="false" max="19" min="19" style="0" width="8.53441295546559"/>
    <col collapsed="false" hidden="false" max="20" min="20" style="143" width="5.57085020242915"/>
    <col collapsed="false" hidden="false" max="21" min="21" style="4" width="2.57085020242915"/>
    <col collapsed="false" hidden="false" max="23" min="22" style="0" width="13.1417004048583"/>
    <col collapsed="false" hidden="false" max="24" min="24" style="5" width="3.42914979757085"/>
    <col collapsed="false" hidden="false" max="25" min="25" style="0" width="2.57085020242915"/>
    <col collapsed="false" hidden="false" max="26" min="26" style="0" width="3.42914979757085"/>
    <col collapsed="false" hidden="false" max="27" min="27" style="0" width="4.1417004048583"/>
    <col collapsed="false" hidden="false" max="28" min="28" style="0" width="18.8542510121457"/>
    <col collapsed="false" hidden="false" max="29" min="29" style="0" width="2.71255060728745"/>
    <col collapsed="false" hidden="false" max="30" min="30" style="0" width="8"/>
    <col collapsed="false" hidden="false" max="31" min="31" style="0" width="5"/>
    <col collapsed="false" hidden="false" max="32" min="32" style="0" width="3.42914979757085"/>
    <col collapsed="false" hidden="false" max="33" min="33" style="0" width="8.4251012145749"/>
    <col collapsed="false" hidden="false" max="34" min="34" style="0" width="4.71255060728745"/>
    <col collapsed="false" hidden="false" max="35" min="35" style="0" width="3.42914979757085"/>
    <col collapsed="false" hidden="false" max="36" min="36" style="0" width="8"/>
    <col collapsed="false" hidden="false" max="37" min="37" style="0" width="4.1417004048583"/>
    <col collapsed="false" hidden="false" max="38" min="38" style="0" width="3.42914979757085"/>
    <col collapsed="false" hidden="false" max="39" min="39" style="0" width="8"/>
    <col collapsed="false" hidden="false" max="40" min="40" style="0" width="5.42914979757085"/>
    <col collapsed="false" hidden="false" max="41" min="41" style="0" width="3.42914979757085"/>
    <col collapsed="false" hidden="false" max="42" min="42" style="0" width="7.57085020242915"/>
    <col collapsed="false" hidden="false" max="43" min="43" style="0" width="3.71255060728745"/>
    <col collapsed="false" hidden="false" max="44" min="44" style="0" width="3.42914979757085"/>
    <col collapsed="false" hidden="false" max="45" min="45" style="0" width="8"/>
    <col collapsed="false" hidden="false" max="46" min="46" style="0" width="5.42914979757085"/>
    <col collapsed="false" hidden="false" max="47" min="47" style="0" width="3.42914979757085"/>
    <col collapsed="false" hidden="false" max="48" min="48" style="0" width="9.2834008097166"/>
    <col collapsed="false" hidden="false" max="49" min="49" style="0" width="3.71255060728745"/>
    <col collapsed="false" hidden="false" max="50" min="50" style="0" width="3.57085020242915"/>
    <col collapsed="false" hidden="false" max="51" min="51" style="6" width="3.57085020242915"/>
    <col collapsed="false" hidden="false" max="52" min="52" style="0" width="8.4251012145749"/>
    <col collapsed="false" hidden="false" max="53" min="53" style="0" width="6.42914979757085"/>
    <col collapsed="false" hidden="false" max="54" min="54" style="0" width="18.1376518218623"/>
    <col collapsed="false" hidden="false" max="1025" min="55" style="0" width="8.53441295546559"/>
  </cols>
  <sheetData>
    <row r="1" customFormat="false" ht="15" hidden="false" customHeight="false" outlineLevel="0" collapsed="false">
      <c r="A1" s="7"/>
      <c r="B1" s="8" t="s">
        <v>1</v>
      </c>
      <c r="C1" s="9"/>
      <c r="D1" s="9"/>
      <c r="E1" s="145"/>
      <c r="F1" s="146"/>
      <c r="G1" s="9"/>
      <c r="H1" s="147"/>
      <c r="I1" s="146"/>
      <c r="J1" s="9"/>
      <c r="K1" s="147"/>
      <c r="L1" s="146"/>
      <c r="M1" s="9"/>
      <c r="N1" s="148"/>
      <c r="O1" s="146"/>
      <c r="P1" s="9"/>
      <c r="Q1" s="147"/>
      <c r="R1" s="146"/>
      <c r="S1" s="9"/>
      <c r="T1" s="147"/>
      <c r="U1" s="146"/>
      <c r="V1" s="9"/>
      <c r="W1" s="9"/>
      <c r="X1" s="0"/>
      <c r="Y1" s="113"/>
      <c r="AA1" s="7"/>
      <c r="AB1" s="8" t="s">
        <v>1</v>
      </c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5"/>
      <c r="AX1" s="113"/>
      <c r="AY1" s="10"/>
    </row>
    <row r="2" customFormat="false" ht="15" hidden="false" customHeight="false" outlineLevel="0" collapsed="false">
      <c r="A2" s="7"/>
      <c r="B2" s="11" t="s">
        <v>2</v>
      </c>
      <c r="C2" s="12"/>
      <c r="D2" s="13"/>
      <c r="E2" s="149"/>
      <c r="F2" s="150"/>
      <c r="G2" s="15"/>
      <c r="H2" s="151"/>
      <c r="I2" s="152"/>
      <c r="J2" s="15"/>
      <c r="K2" s="151"/>
      <c r="L2" s="152"/>
      <c r="M2" s="15"/>
      <c r="N2" s="153"/>
      <c r="O2" s="152"/>
      <c r="P2" s="15"/>
      <c r="Q2" s="151"/>
      <c r="R2" s="152"/>
      <c r="S2" s="15"/>
      <c r="T2" s="151"/>
      <c r="U2" s="152"/>
      <c r="V2" s="15"/>
      <c r="W2" s="15"/>
      <c r="X2" s="0"/>
      <c r="Y2" s="113"/>
      <c r="Z2" s="2"/>
      <c r="AA2" s="7"/>
      <c r="AB2" s="11" t="s">
        <v>2</v>
      </c>
      <c r="AC2" s="12"/>
      <c r="AD2" s="13"/>
      <c r="AE2" s="13"/>
      <c r="AF2" s="14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5"/>
      <c r="AX2" s="113"/>
      <c r="AY2" s="10"/>
      <c r="AZ2" s="2"/>
      <c r="BA2" s="2"/>
      <c r="BB2" s="2"/>
      <c r="BC2" s="2"/>
      <c r="BD2" s="2"/>
      <c r="BE2" s="2"/>
      <c r="BF2" s="2"/>
    </row>
    <row r="3" customFormat="false" ht="15" hidden="false" customHeight="false" outlineLevel="0" collapsed="false">
      <c r="A3" s="7"/>
      <c r="B3" s="16"/>
      <c r="C3" s="17" t="s">
        <v>3</v>
      </c>
      <c r="D3" s="16" t="s">
        <v>4</v>
      </c>
      <c r="E3" s="154"/>
      <c r="F3" s="146" t="s">
        <v>3</v>
      </c>
      <c r="G3" s="16" t="s">
        <v>5</v>
      </c>
      <c r="H3" s="155"/>
      <c r="I3" s="18" t="s">
        <v>3</v>
      </c>
      <c r="J3" s="16" t="s">
        <v>6</v>
      </c>
      <c r="K3" s="155"/>
      <c r="L3" s="18" t="s">
        <v>3</v>
      </c>
      <c r="M3" s="16" t="s">
        <v>7</v>
      </c>
      <c r="N3" s="156"/>
      <c r="O3" s="18" t="s">
        <v>3</v>
      </c>
      <c r="P3" s="16" t="s">
        <v>8</v>
      </c>
      <c r="Q3" s="155"/>
      <c r="R3" s="18" t="s">
        <v>3</v>
      </c>
      <c r="S3" s="16" t="s">
        <v>9</v>
      </c>
      <c r="T3" s="155"/>
      <c r="U3" s="18" t="s">
        <v>3</v>
      </c>
      <c r="V3" s="16" t="s">
        <v>10</v>
      </c>
      <c r="W3" s="16"/>
      <c r="X3" s="19" t="s">
        <v>11</v>
      </c>
      <c r="Y3" s="113"/>
      <c r="Z3" s="1"/>
      <c r="AA3" s="7"/>
      <c r="AB3" s="16"/>
      <c r="AC3" s="17" t="s">
        <v>3</v>
      </c>
      <c r="AD3" s="16" t="s">
        <v>4</v>
      </c>
      <c r="AE3" s="16"/>
      <c r="AF3" s="8" t="s">
        <v>3</v>
      </c>
      <c r="AG3" s="16" t="s">
        <v>5</v>
      </c>
      <c r="AH3" s="16"/>
      <c r="AI3" s="17" t="s">
        <v>3</v>
      </c>
      <c r="AJ3" s="16" t="s">
        <v>6</v>
      </c>
      <c r="AK3" s="16"/>
      <c r="AL3" s="18" t="s">
        <v>3</v>
      </c>
      <c r="AM3" s="16" t="s">
        <v>7</v>
      </c>
      <c r="AN3" s="16"/>
      <c r="AO3" s="17" t="s">
        <v>3</v>
      </c>
      <c r="AP3" s="16" t="s">
        <v>8</v>
      </c>
      <c r="AQ3" s="16"/>
      <c r="AR3" s="17" t="s">
        <v>3</v>
      </c>
      <c r="AS3" s="16" t="s">
        <v>9</v>
      </c>
      <c r="AT3" s="16"/>
      <c r="AU3" s="17" t="s">
        <v>3</v>
      </c>
      <c r="AV3" s="16" t="s">
        <v>10</v>
      </c>
      <c r="AW3" s="19" t="s">
        <v>11</v>
      </c>
      <c r="AX3" s="113"/>
      <c r="AY3" s="10"/>
      <c r="AZ3" s="1"/>
      <c r="BA3" s="1"/>
      <c r="BB3" s="1"/>
      <c r="BC3" s="1"/>
      <c r="BD3" s="1"/>
      <c r="BE3" s="1"/>
      <c r="BF3" s="1"/>
    </row>
    <row r="4" customFormat="false" ht="15" hidden="false" customHeight="false" outlineLevel="0" collapsed="false">
      <c r="A4" s="7"/>
      <c r="B4" s="20" t="s">
        <v>12</v>
      </c>
      <c r="C4" s="17"/>
      <c r="D4" s="21"/>
      <c r="E4" s="157"/>
      <c r="F4" s="150"/>
      <c r="G4" s="22"/>
      <c r="H4" s="158"/>
      <c r="I4" s="24"/>
      <c r="J4" s="22"/>
      <c r="K4" s="158"/>
      <c r="L4" s="24"/>
      <c r="M4" s="22"/>
      <c r="N4" s="159"/>
      <c r="O4" s="24"/>
      <c r="P4" s="22"/>
      <c r="Q4" s="158"/>
      <c r="R4" s="24"/>
      <c r="S4" s="22"/>
      <c r="T4" s="158"/>
      <c r="U4" s="24"/>
      <c r="V4" s="22"/>
      <c r="W4" s="22"/>
      <c r="X4" s="19" t="s">
        <v>11</v>
      </c>
      <c r="Y4" s="113"/>
      <c r="Z4" s="1"/>
      <c r="AA4" s="7"/>
      <c r="AB4" s="20" t="s">
        <v>12</v>
      </c>
      <c r="AC4" s="17"/>
      <c r="AD4" s="21"/>
      <c r="AE4" s="21"/>
      <c r="AF4" s="14"/>
      <c r="AG4" s="22"/>
      <c r="AH4" s="22"/>
      <c r="AI4" s="23"/>
      <c r="AJ4" s="22"/>
      <c r="AK4" s="22"/>
      <c r="AL4" s="24"/>
      <c r="AM4" s="22"/>
      <c r="AN4" s="22"/>
      <c r="AO4" s="23"/>
      <c r="AP4" s="22"/>
      <c r="AQ4" s="22"/>
      <c r="AR4" s="23"/>
      <c r="AS4" s="22"/>
      <c r="AT4" s="22"/>
      <c r="AU4" s="23"/>
      <c r="AV4" s="22"/>
      <c r="AW4" s="19" t="s">
        <v>11</v>
      </c>
      <c r="AX4" s="113"/>
      <c r="AY4" s="10"/>
      <c r="AZ4" s="1"/>
      <c r="BA4" s="1"/>
      <c r="BB4" s="1"/>
      <c r="BC4" s="1"/>
      <c r="BD4" s="1"/>
      <c r="BE4" s="1"/>
      <c r="BF4" s="1"/>
    </row>
    <row r="5" customFormat="false" ht="15" hidden="false" customHeight="false" outlineLevel="0" collapsed="false">
      <c r="A5" s="7"/>
      <c r="B5" s="1" t="s">
        <v>13</v>
      </c>
      <c r="C5" s="2" t="s">
        <v>3</v>
      </c>
      <c r="D5" s="25" t="s">
        <v>14</v>
      </c>
      <c r="E5" s="160"/>
      <c r="F5" s="161" t="s">
        <v>3</v>
      </c>
      <c r="G5" s="27" t="s">
        <v>14</v>
      </c>
      <c r="H5" s="162"/>
      <c r="I5" s="29" t="s">
        <v>3</v>
      </c>
      <c r="J5" s="27" t="n">
        <v>13</v>
      </c>
      <c r="K5" s="163" t="n">
        <v>1</v>
      </c>
      <c r="L5" s="29" t="s">
        <v>3</v>
      </c>
      <c r="M5" s="27" t="s">
        <v>14</v>
      </c>
      <c r="N5" s="164"/>
      <c r="O5" s="29" t="s">
        <v>3</v>
      </c>
      <c r="P5" s="27" t="s">
        <v>14</v>
      </c>
      <c r="Q5" s="162"/>
      <c r="R5" s="29" t="s">
        <v>3</v>
      </c>
      <c r="S5" s="30" t="n">
        <v>12</v>
      </c>
      <c r="T5" s="147"/>
      <c r="U5" s="4" t="s">
        <v>3</v>
      </c>
      <c r="V5" s="31" t="n">
        <f aca="false">SUM(D5,G5,J5,M5,P5,S5)</f>
        <v>25</v>
      </c>
      <c r="W5" s="31" t="n">
        <f aca="false">SUM(E5+H5+K5+N5+Q5+T5)</f>
        <v>1</v>
      </c>
      <c r="X5" s="19" t="s">
        <v>11</v>
      </c>
      <c r="Y5" s="113"/>
      <c r="AA5" s="7"/>
      <c r="AB5" s="1" t="s">
        <v>13</v>
      </c>
      <c r="AC5" s="2" t="s">
        <v>3</v>
      </c>
      <c r="AD5" s="25" t="n">
        <v>4</v>
      </c>
      <c r="AE5" s="165" t="n">
        <v>-1</v>
      </c>
      <c r="AF5" s="26" t="s">
        <v>3</v>
      </c>
      <c r="AG5" s="27" t="s">
        <v>14</v>
      </c>
      <c r="AH5" s="27"/>
      <c r="AI5" s="28" t="s">
        <v>3</v>
      </c>
      <c r="AJ5" s="27" t="s">
        <v>14</v>
      </c>
      <c r="AK5" s="27"/>
      <c r="AL5" s="29" t="s">
        <v>3</v>
      </c>
      <c r="AM5" s="27" t="n">
        <v>21</v>
      </c>
      <c r="AN5" s="27"/>
      <c r="AO5" s="28" t="s">
        <v>3</v>
      </c>
      <c r="AP5" s="27" t="s">
        <v>14</v>
      </c>
      <c r="AQ5" s="27"/>
      <c r="AR5" s="28" t="s">
        <v>3</v>
      </c>
      <c r="AS5" s="30" t="s">
        <v>14</v>
      </c>
      <c r="AT5" s="34"/>
      <c r="AU5" s="2" t="s">
        <v>3</v>
      </c>
      <c r="AV5" s="31" t="n">
        <f aca="false">SUM(AD5,AG5,AJ5,AM5,AP5,AS5)</f>
        <v>25</v>
      </c>
      <c r="AW5" s="19" t="s">
        <v>11</v>
      </c>
      <c r="AX5" s="113"/>
      <c r="AY5" s="10"/>
    </row>
    <row r="6" customFormat="false" ht="15" hidden="false" customHeight="false" outlineLevel="0" collapsed="false">
      <c r="A6" s="7"/>
      <c r="B6" s="1" t="s">
        <v>15</v>
      </c>
      <c r="C6" s="2" t="s">
        <v>3</v>
      </c>
      <c r="D6" s="32" t="s">
        <v>14</v>
      </c>
      <c r="E6" s="166"/>
      <c r="F6" s="167" t="s">
        <v>3</v>
      </c>
      <c r="G6" s="34" t="n">
        <v>9</v>
      </c>
      <c r="H6" s="168"/>
      <c r="I6" s="35" t="s">
        <v>3</v>
      </c>
      <c r="J6" s="34" t="n">
        <v>16</v>
      </c>
      <c r="K6" s="169" t="n">
        <v>1</v>
      </c>
      <c r="L6" s="35" t="s">
        <v>3</v>
      </c>
      <c r="M6" s="34" t="s">
        <v>14</v>
      </c>
      <c r="N6" s="170"/>
      <c r="O6" s="35" t="s">
        <v>3</v>
      </c>
      <c r="P6" s="34" t="s">
        <v>14</v>
      </c>
      <c r="Q6" s="171"/>
      <c r="R6" s="35" t="s">
        <v>3</v>
      </c>
      <c r="S6" s="36" t="s">
        <v>14</v>
      </c>
      <c r="T6" s="168"/>
      <c r="U6" s="4" t="s">
        <v>3</v>
      </c>
      <c r="V6" s="31" t="n">
        <f aca="false">SUM(D6,G6,J6,M6,P6,S6)</f>
        <v>25</v>
      </c>
      <c r="W6" s="31" t="n">
        <f aca="false">SUM(E6+H6+K6+N6+Q6+T6)</f>
        <v>1</v>
      </c>
      <c r="X6" s="19" t="s">
        <v>11</v>
      </c>
      <c r="Y6" s="113"/>
      <c r="AA6" s="7"/>
      <c r="AB6" s="1" t="s">
        <v>15</v>
      </c>
      <c r="AC6" s="2" t="s">
        <v>3</v>
      </c>
      <c r="AD6" s="32" t="n">
        <v>5</v>
      </c>
      <c r="AE6" s="34"/>
      <c r="AF6" s="33" t="s">
        <v>3</v>
      </c>
      <c r="AG6" s="34" t="s">
        <v>14</v>
      </c>
      <c r="AH6" s="34"/>
      <c r="AI6" s="20" t="s">
        <v>3</v>
      </c>
      <c r="AJ6" s="34" t="s">
        <v>14</v>
      </c>
      <c r="AK6" s="34"/>
      <c r="AL6" s="35" t="s">
        <v>3</v>
      </c>
      <c r="AM6" s="34" t="n">
        <v>30</v>
      </c>
      <c r="AN6" s="34"/>
      <c r="AO6" s="20" t="s">
        <v>3</v>
      </c>
      <c r="AP6" s="34" t="s">
        <v>14</v>
      </c>
      <c r="AQ6" s="34"/>
      <c r="AR6" s="20" t="s">
        <v>3</v>
      </c>
      <c r="AS6" s="36" t="s">
        <v>14</v>
      </c>
      <c r="AT6" s="34"/>
      <c r="AU6" s="2" t="s">
        <v>3</v>
      </c>
      <c r="AV6" s="31" t="n">
        <f aca="false">SUM(AD6,AG6,AJ6,AM6,AP6,AS6)</f>
        <v>35</v>
      </c>
      <c r="AW6" s="19" t="s">
        <v>11</v>
      </c>
      <c r="AX6" s="113"/>
      <c r="AY6" s="10"/>
    </row>
    <row r="7" customFormat="false" ht="15" hidden="false" customHeight="false" outlineLevel="0" collapsed="false">
      <c r="A7" s="7"/>
      <c r="B7" s="1" t="s">
        <v>16</v>
      </c>
      <c r="C7" s="2" t="s">
        <v>3</v>
      </c>
      <c r="D7" s="32" t="s">
        <v>14</v>
      </c>
      <c r="E7" s="166"/>
      <c r="F7" s="167" t="s">
        <v>3</v>
      </c>
      <c r="G7" s="34" t="s">
        <v>14</v>
      </c>
      <c r="H7" s="171"/>
      <c r="I7" s="35" t="s">
        <v>3</v>
      </c>
      <c r="J7" s="34" t="n">
        <v>13</v>
      </c>
      <c r="K7" s="169" t="n">
        <v>1</v>
      </c>
      <c r="L7" s="35" t="s">
        <v>3</v>
      </c>
      <c r="M7" s="34" t="s">
        <v>14</v>
      </c>
      <c r="N7" s="170"/>
      <c r="O7" s="35" t="s">
        <v>3</v>
      </c>
      <c r="P7" s="34" t="s">
        <v>14</v>
      </c>
      <c r="Q7" s="171"/>
      <c r="R7" s="35" t="s">
        <v>3</v>
      </c>
      <c r="S7" s="172" t="n">
        <v>12</v>
      </c>
      <c r="T7" s="168"/>
      <c r="U7" s="4" t="s">
        <v>3</v>
      </c>
      <c r="V7" s="31" t="n">
        <f aca="false">SUM(D7,G7,J7,M7,P7,S7)</f>
        <v>25</v>
      </c>
      <c r="W7" s="31" t="n">
        <f aca="false">SUM(E7+H7+K7+N7+Q7+T7)</f>
        <v>1</v>
      </c>
      <c r="X7" s="19" t="s">
        <v>11</v>
      </c>
      <c r="Y7" s="113"/>
      <c r="AA7" s="7"/>
      <c r="AB7" s="1" t="s">
        <v>16</v>
      </c>
      <c r="AC7" s="2" t="s">
        <v>3</v>
      </c>
      <c r="AD7" s="32" t="s">
        <v>14</v>
      </c>
      <c r="AE7" s="34"/>
      <c r="AF7" s="33" t="s">
        <v>3</v>
      </c>
      <c r="AG7" s="34" t="s">
        <v>14</v>
      </c>
      <c r="AH7" s="34"/>
      <c r="AI7" s="20" t="s">
        <v>3</v>
      </c>
      <c r="AJ7" s="34" t="s">
        <v>14</v>
      </c>
      <c r="AK7" s="34"/>
      <c r="AL7" s="35" t="s">
        <v>3</v>
      </c>
      <c r="AM7" s="34" t="n">
        <v>10</v>
      </c>
      <c r="AN7" s="34"/>
      <c r="AO7" s="20" t="s">
        <v>3</v>
      </c>
      <c r="AP7" s="34" t="s">
        <v>14</v>
      </c>
      <c r="AQ7" s="34"/>
      <c r="AR7" s="20" t="s">
        <v>3</v>
      </c>
      <c r="AS7" s="36" t="n">
        <v>14</v>
      </c>
      <c r="AT7" s="173" t="n">
        <v>-2</v>
      </c>
      <c r="AU7" s="2" t="s">
        <v>3</v>
      </c>
      <c r="AV7" s="31" t="n">
        <f aca="false">SUM(AD7,AG7,AJ7,AM7,AP7,AS7)</f>
        <v>24</v>
      </c>
      <c r="AW7" s="19" t="s">
        <v>11</v>
      </c>
      <c r="AX7" s="113"/>
      <c r="AY7" s="10"/>
    </row>
    <row r="8" customFormat="false" ht="15" hidden="false" customHeight="false" outlineLevel="0" collapsed="false">
      <c r="A8" s="7"/>
      <c r="B8" s="1" t="s">
        <v>17</v>
      </c>
      <c r="C8" s="2" t="s">
        <v>3</v>
      </c>
      <c r="D8" s="32" t="n">
        <v>14</v>
      </c>
      <c r="E8" s="174"/>
      <c r="F8" s="167" t="s">
        <v>3</v>
      </c>
      <c r="G8" s="34" t="s">
        <v>14</v>
      </c>
      <c r="H8" s="171"/>
      <c r="I8" s="35" t="s">
        <v>3</v>
      </c>
      <c r="J8" s="34" t="n">
        <v>11</v>
      </c>
      <c r="K8" s="169" t="n">
        <v>1</v>
      </c>
      <c r="L8" s="35" t="s">
        <v>3</v>
      </c>
      <c r="M8" s="34" t="s">
        <v>14</v>
      </c>
      <c r="N8" s="170"/>
      <c r="O8" s="35" t="s">
        <v>3</v>
      </c>
      <c r="P8" s="34" t="s">
        <v>14</v>
      </c>
      <c r="Q8" s="171"/>
      <c r="R8" s="35" t="s">
        <v>3</v>
      </c>
      <c r="S8" s="36" t="s">
        <v>14</v>
      </c>
      <c r="T8" s="171"/>
      <c r="U8" s="4" t="s">
        <v>3</v>
      </c>
      <c r="V8" s="31" t="n">
        <f aca="false">SUM(D8,G8,J8,M8,P8,S8)</f>
        <v>25</v>
      </c>
      <c r="W8" s="31" t="n">
        <f aca="false">SUM(E8+H8+K8+N8+Q8+T8)</f>
        <v>1</v>
      </c>
      <c r="X8" s="19" t="s">
        <v>11</v>
      </c>
      <c r="Y8" s="113"/>
      <c r="AA8" s="7"/>
      <c r="AB8" s="1" t="s">
        <v>17</v>
      </c>
      <c r="AC8" s="2" t="s">
        <v>3</v>
      </c>
      <c r="AD8" s="32"/>
      <c r="AE8" s="34"/>
      <c r="AF8" s="33" t="s">
        <v>3</v>
      </c>
      <c r="AG8" s="34" t="s">
        <v>14</v>
      </c>
      <c r="AH8" s="34"/>
      <c r="AI8" s="20" t="s">
        <v>3</v>
      </c>
      <c r="AJ8" s="34" t="s">
        <v>14</v>
      </c>
      <c r="AK8" s="34"/>
      <c r="AL8" s="35" t="s">
        <v>3</v>
      </c>
      <c r="AM8" s="34" t="n">
        <v>10</v>
      </c>
      <c r="AN8" s="34"/>
      <c r="AO8" s="20" t="s">
        <v>3</v>
      </c>
      <c r="AP8" s="34" t="s">
        <v>14</v>
      </c>
      <c r="AQ8" s="34"/>
      <c r="AR8" s="20" t="s">
        <v>3</v>
      </c>
      <c r="AS8" s="36" t="n">
        <v>14</v>
      </c>
      <c r="AT8" s="173" t="n">
        <v>-2</v>
      </c>
      <c r="AU8" s="2" t="s">
        <v>3</v>
      </c>
      <c r="AV8" s="31" t="n">
        <f aca="false">SUM(AD8,AG8,AJ8,AM8,AP8,AS8)</f>
        <v>24</v>
      </c>
      <c r="AW8" s="19" t="s">
        <v>11</v>
      </c>
      <c r="AX8" s="113"/>
      <c r="AY8" s="10"/>
    </row>
    <row r="9" customFormat="false" ht="15" hidden="false" customHeight="false" outlineLevel="0" collapsed="false">
      <c r="A9" s="7"/>
      <c r="B9" s="1" t="s">
        <v>18</v>
      </c>
      <c r="C9" s="2" t="s">
        <v>3</v>
      </c>
      <c r="D9" s="32" t="s">
        <v>14</v>
      </c>
      <c r="E9" s="166"/>
      <c r="F9" s="167" t="s">
        <v>3</v>
      </c>
      <c r="G9" s="34" t="s">
        <v>14</v>
      </c>
      <c r="H9" s="171"/>
      <c r="I9" s="35" t="s">
        <v>3</v>
      </c>
      <c r="J9" s="34" t="n">
        <v>13</v>
      </c>
      <c r="K9" s="169" t="n">
        <v>1</v>
      </c>
      <c r="L9" s="35" t="s">
        <v>3</v>
      </c>
      <c r="M9" s="34" t="s">
        <v>14</v>
      </c>
      <c r="N9" s="170"/>
      <c r="O9" s="35" t="s">
        <v>3</v>
      </c>
      <c r="P9" s="34" t="s">
        <v>14</v>
      </c>
      <c r="Q9" s="171"/>
      <c r="R9" s="35" t="s">
        <v>3</v>
      </c>
      <c r="S9" s="36" t="n">
        <v>12</v>
      </c>
      <c r="T9" s="171"/>
      <c r="U9" s="4" t="s">
        <v>3</v>
      </c>
      <c r="V9" s="31" t="n">
        <f aca="false">SUM(D9,G9,J9,M9,P9,S9)</f>
        <v>25</v>
      </c>
      <c r="W9" s="31" t="n">
        <f aca="false">SUM(E9+H9+K9+N9+Q9+T9)</f>
        <v>1</v>
      </c>
      <c r="X9" s="19" t="s">
        <v>11</v>
      </c>
      <c r="Y9" s="113"/>
      <c r="AA9" s="7"/>
      <c r="AB9" s="1" t="s">
        <v>18</v>
      </c>
      <c r="AC9" s="2" t="s">
        <v>3</v>
      </c>
      <c r="AD9" s="32" t="s">
        <v>14</v>
      </c>
      <c r="AE9" s="34"/>
      <c r="AF9" s="33" t="s">
        <v>3</v>
      </c>
      <c r="AG9" s="34" t="n">
        <v>3</v>
      </c>
      <c r="AH9" s="173" t="n">
        <v>-2</v>
      </c>
      <c r="AI9" s="20" t="s">
        <v>3</v>
      </c>
      <c r="AJ9" s="34" t="n">
        <v>5</v>
      </c>
      <c r="AK9" s="34"/>
      <c r="AL9" s="35" t="s">
        <v>3</v>
      </c>
      <c r="AM9" s="34" t="n">
        <v>16</v>
      </c>
      <c r="AN9" s="34"/>
      <c r="AO9" s="20" t="s">
        <v>3</v>
      </c>
      <c r="AP9" s="34" t="s">
        <v>14</v>
      </c>
      <c r="AQ9" s="34"/>
      <c r="AR9" s="20" t="s">
        <v>3</v>
      </c>
      <c r="AS9" s="36" t="s">
        <v>14</v>
      </c>
      <c r="AT9" s="34"/>
      <c r="AU9" s="2" t="s">
        <v>3</v>
      </c>
      <c r="AV9" s="31" t="n">
        <f aca="false">SUM(AD9,AG9,AJ9,AM9,AP9,AS9)</f>
        <v>24</v>
      </c>
      <c r="AW9" s="19" t="s">
        <v>11</v>
      </c>
      <c r="AX9" s="113"/>
      <c r="AY9" s="10"/>
    </row>
    <row r="10" customFormat="false" ht="15" hidden="false" customHeight="false" outlineLevel="0" collapsed="false">
      <c r="A10" s="7"/>
      <c r="B10" s="1" t="s">
        <v>19</v>
      </c>
      <c r="C10" s="2" t="s">
        <v>3</v>
      </c>
      <c r="D10" s="32" t="n">
        <v>7</v>
      </c>
      <c r="E10" s="166"/>
      <c r="F10" s="167" t="s">
        <v>3</v>
      </c>
      <c r="G10" s="34" t="s">
        <v>14</v>
      </c>
      <c r="H10" s="171"/>
      <c r="I10" s="35" t="s">
        <v>3</v>
      </c>
      <c r="J10" s="34" t="n">
        <v>18</v>
      </c>
      <c r="K10" s="169" t="n">
        <v>1</v>
      </c>
      <c r="L10" s="35" t="s">
        <v>3</v>
      </c>
      <c r="M10" s="34" t="s">
        <v>14</v>
      </c>
      <c r="N10" s="170"/>
      <c r="O10" s="35" t="s">
        <v>3</v>
      </c>
      <c r="P10" s="34" t="s">
        <v>14</v>
      </c>
      <c r="Q10" s="171"/>
      <c r="R10" s="35" t="s">
        <v>3</v>
      </c>
      <c r="S10" s="36" t="s">
        <v>14</v>
      </c>
      <c r="T10" s="171"/>
      <c r="U10" s="4" t="s">
        <v>3</v>
      </c>
      <c r="V10" s="31" t="n">
        <f aca="false">SUM(D10,G10,J10,M10,P10,S10)</f>
        <v>25</v>
      </c>
      <c r="W10" s="31" t="n">
        <f aca="false">SUM(E10+H10+K10+N10+Q10+T10)</f>
        <v>1</v>
      </c>
      <c r="X10" s="19" t="s">
        <v>11</v>
      </c>
      <c r="Y10" s="113"/>
      <c r="AA10" s="7"/>
      <c r="AB10" s="1" t="s">
        <v>19</v>
      </c>
      <c r="AC10" s="2" t="s">
        <v>3</v>
      </c>
      <c r="AD10" s="32" t="s">
        <v>14</v>
      </c>
      <c r="AE10" s="34"/>
      <c r="AF10" s="33" t="s">
        <v>3</v>
      </c>
      <c r="AG10" s="34" t="n">
        <v>4</v>
      </c>
      <c r="AH10" s="34"/>
      <c r="AI10" s="20" t="s">
        <v>3</v>
      </c>
      <c r="AJ10" s="34" t="n">
        <v>5</v>
      </c>
      <c r="AK10" s="34"/>
      <c r="AL10" s="35" t="s">
        <v>3</v>
      </c>
      <c r="AM10" s="34" t="n">
        <v>17</v>
      </c>
      <c r="AN10" s="34"/>
      <c r="AO10" s="20" t="s">
        <v>3</v>
      </c>
      <c r="AP10" s="34" t="s">
        <v>14</v>
      </c>
      <c r="AQ10" s="34"/>
      <c r="AR10" s="20" t="s">
        <v>3</v>
      </c>
      <c r="AS10" s="36" t="s">
        <v>14</v>
      </c>
      <c r="AT10" s="34"/>
      <c r="AU10" s="2" t="s">
        <v>3</v>
      </c>
      <c r="AV10" s="31" t="n">
        <f aca="false">SUM(AD10,AG10,AJ10,AM10,AP10,AS10)</f>
        <v>26</v>
      </c>
      <c r="AW10" s="19" t="s">
        <v>11</v>
      </c>
      <c r="AX10" s="113"/>
      <c r="AY10" s="10"/>
    </row>
    <row r="11" customFormat="false" ht="15" hidden="false" customHeight="false" outlineLevel="0" collapsed="false">
      <c r="A11" s="7"/>
      <c r="B11" s="1" t="s">
        <v>20</v>
      </c>
      <c r="C11" s="2" t="s">
        <v>3</v>
      </c>
      <c r="D11" s="37" t="s">
        <v>14</v>
      </c>
      <c r="E11" s="175"/>
      <c r="F11" s="176" t="s">
        <v>3</v>
      </c>
      <c r="G11" s="39" t="n">
        <v>10</v>
      </c>
      <c r="H11" s="177"/>
      <c r="I11" s="41" t="s">
        <v>3</v>
      </c>
      <c r="J11" s="39" t="n">
        <v>15</v>
      </c>
      <c r="K11" s="178" t="n">
        <v>1</v>
      </c>
      <c r="L11" s="41" t="s">
        <v>3</v>
      </c>
      <c r="M11" s="39" t="s">
        <v>14</v>
      </c>
      <c r="N11" s="179"/>
      <c r="O11" s="41" t="s">
        <v>3</v>
      </c>
      <c r="P11" s="39" t="s">
        <v>14</v>
      </c>
      <c r="Q11" s="177"/>
      <c r="R11" s="41" t="s">
        <v>3</v>
      </c>
      <c r="S11" s="42" t="s">
        <v>14</v>
      </c>
      <c r="T11" s="171"/>
      <c r="U11" s="4" t="s">
        <v>3</v>
      </c>
      <c r="V11" s="31" t="n">
        <f aca="false">SUM(D11,G11,J11,M11,P11,S11)</f>
        <v>25</v>
      </c>
      <c r="W11" s="31" t="n">
        <f aca="false">SUM(E11+H11+K11+N11+Q11+T11)</f>
        <v>1</v>
      </c>
      <c r="X11" s="19" t="s">
        <v>11</v>
      </c>
      <c r="Y11" s="113"/>
      <c r="AA11" s="7"/>
      <c r="AB11" s="1" t="s">
        <v>20</v>
      </c>
      <c r="AC11" s="2" t="s">
        <v>3</v>
      </c>
      <c r="AD11" s="37" t="s">
        <v>14</v>
      </c>
      <c r="AE11" s="39"/>
      <c r="AF11" s="38" t="s">
        <v>3</v>
      </c>
      <c r="AG11" s="39" t="s">
        <v>14</v>
      </c>
      <c r="AH11" s="39"/>
      <c r="AI11" s="40" t="s">
        <v>3</v>
      </c>
      <c r="AJ11" s="39" t="s">
        <v>14</v>
      </c>
      <c r="AK11" s="39"/>
      <c r="AL11" s="41" t="s">
        <v>3</v>
      </c>
      <c r="AM11" s="39" t="n">
        <v>13</v>
      </c>
      <c r="AN11" s="180" t="n">
        <v>3</v>
      </c>
      <c r="AO11" s="40" t="s">
        <v>3</v>
      </c>
      <c r="AP11" s="39" t="s">
        <v>14</v>
      </c>
      <c r="AQ11" s="39"/>
      <c r="AR11" s="40" t="s">
        <v>3</v>
      </c>
      <c r="AS11" s="42" t="n">
        <v>16</v>
      </c>
      <c r="AT11" s="34"/>
      <c r="AU11" s="2" t="s">
        <v>3</v>
      </c>
      <c r="AV11" s="31" t="n">
        <f aca="false">SUM(AD11,AG11,AJ11,AM11,AP11,AS11)</f>
        <v>29</v>
      </c>
      <c r="AW11" s="19" t="s">
        <v>11</v>
      </c>
      <c r="AX11" s="113"/>
      <c r="AY11" s="10"/>
    </row>
    <row r="12" customFormat="false" ht="15" hidden="false" customHeight="false" outlineLevel="0" collapsed="false">
      <c r="A12" s="7"/>
      <c r="B12" s="43" t="s">
        <v>12</v>
      </c>
      <c r="C12" s="0"/>
      <c r="D12" s="44"/>
      <c r="E12" s="181"/>
      <c r="F12" s="182"/>
      <c r="G12" s="46"/>
      <c r="H12" s="183"/>
      <c r="I12" s="47"/>
      <c r="J12" s="46"/>
      <c r="K12" s="183"/>
      <c r="L12" s="47"/>
      <c r="M12" s="46"/>
      <c r="N12" s="184"/>
      <c r="O12" s="47"/>
      <c r="P12" s="46"/>
      <c r="Q12" s="183"/>
      <c r="R12" s="47"/>
      <c r="S12" s="46"/>
      <c r="T12" s="183"/>
      <c r="U12" s="59"/>
      <c r="V12" s="48"/>
      <c r="W12" s="48"/>
      <c r="X12" s="19" t="s">
        <v>11</v>
      </c>
      <c r="Y12" s="113"/>
      <c r="AA12" s="7"/>
      <c r="AB12" s="43" t="s">
        <v>12</v>
      </c>
      <c r="AC12" s="2"/>
      <c r="AD12" s="44"/>
      <c r="AE12" s="44"/>
      <c r="AF12" s="45"/>
      <c r="AG12" s="46"/>
      <c r="AH12" s="46"/>
      <c r="AI12" s="21"/>
      <c r="AJ12" s="46"/>
      <c r="AK12" s="46"/>
      <c r="AL12" s="47"/>
      <c r="AM12" s="46"/>
      <c r="AN12" s="46"/>
      <c r="AO12" s="21"/>
      <c r="AP12" s="46"/>
      <c r="AQ12" s="46"/>
      <c r="AR12" s="21"/>
      <c r="AS12" s="46"/>
      <c r="AT12" s="46"/>
      <c r="AU12" s="13"/>
      <c r="AV12" s="48"/>
      <c r="AW12" s="19" t="s">
        <v>11</v>
      </c>
      <c r="AX12" s="113"/>
      <c r="AY12" s="10"/>
    </row>
    <row r="13" customFormat="false" ht="15" hidden="false" customHeight="false" outlineLevel="0" collapsed="false">
      <c r="A13" s="7"/>
      <c r="B13" s="1" t="s">
        <v>21</v>
      </c>
      <c r="C13" s="2" t="s">
        <v>3</v>
      </c>
      <c r="D13" s="31" t="n">
        <f aca="false">SUM(D5:D11)</f>
        <v>21</v>
      </c>
      <c r="E13" s="185"/>
      <c r="F13" s="142" t="s">
        <v>3</v>
      </c>
      <c r="G13" s="31" t="n">
        <f aca="false">SUM(G5:G11)</f>
        <v>19</v>
      </c>
      <c r="H13" s="186"/>
      <c r="I13" s="4" t="s">
        <v>3</v>
      </c>
      <c r="J13" s="31" t="n">
        <f aca="false">SUM(J5:J11)</f>
        <v>99</v>
      </c>
      <c r="K13" s="186" t="n">
        <f aca="false">SUM(K5:K11)</f>
        <v>7</v>
      </c>
      <c r="L13" s="4" t="s">
        <v>3</v>
      </c>
      <c r="M13" s="31" t="n">
        <f aca="false">SUM(M5:M11)</f>
        <v>0</v>
      </c>
      <c r="N13" s="187"/>
      <c r="O13" s="4" t="s">
        <v>3</v>
      </c>
      <c r="P13" s="31" t="n">
        <f aca="false">SUM(P5:P11)</f>
        <v>0</v>
      </c>
      <c r="Q13" s="186"/>
      <c r="R13" s="4" t="s">
        <v>3</v>
      </c>
      <c r="S13" s="31" t="n">
        <f aca="false">SUM(S5:S11)</f>
        <v>36</v>
      </c>
      <c r="T13" s="186"/>
      <c r="U13" s="4" t="s">
        <v>3</v>
      </c>
      <c r="V13" s="31" t="n">
        <f aca="false">SUM(V5:V11)</f>
        <v>175</v>
      </c>
      <c r="W13" s="31" t="n">
        <f aca="false">SUM(E13+H13+K13+N13+Q13+T13)</f>
        <v>7</v>
      </c>
      <c r="X13" s="19" t="s">
        <v>11</v>
      </c>
      <c r="Y13" s="113"/>
      <c r="AA13" s="7"/>
      <c r="AB13" s="1" t="s">
        <v>21</v>
      </c>
      <c r="AC13" s="2" t="s">
        <v>3</v>
      </c>
      <c r="AD13" s="31" t="n">
        <f aca="false">SUM(AD5:AD11)</f>
        <v>9</v>
      </c>
      <c r="AE13" s="31"/>
      <c r="AF13" s="3" t="s">
        <v>3</v>
      </c>
      <c r="AG13" s="31" t="n">
        <f aca="false">SUM(AG5:AG11)</f>
        <v>7</v>
      </c>
      <c r="AH13" s="31"/>
      <c r="AI13" s="2" t="s">
        <v>3</v>
      </c>
      <c r="AJ13" s="31" t="n">
        <f aca="false">SUM(AJ5:AJ11)</f>
        <v>10</v>
      </c>
      <c r="AK13" s="31"/>
      <c r="AL13" s="4" t="s">
        <v>3</v>
      </c>
      <c r="AM13" s="31" t="n">
        <f aca="false">SUM(AM5:AM11)</f>
        <v>117</v>
      </c>
      <c r="AN13" s="31"/>
      <c r="AO13" s="2" t="s">
        <v>3</v>
      </c>
      <c r="AP13" s="31" t="n">
        <f aca="false">SUM(AP5:AP11)</f>
        <v>0</v>
      </c>
      <c r="AQ13" s="31"/>
      <c r="AR13" s="2" t="s">
        <v>3</v>
      </c>
      <c r="AS13" s="31" t="n">
        <f aca="false">SUM(AS5:AS11)</f>
        <v>44</v>
      </c>
      <c r="AT13" s="31"/>
      <c r="AU13" s="2" t="s">
        <v>3</v>
      </c>
      <c r="AV13" s="31" t="n">
        <f aca="false">SUM(AV5:AV11)</f>
        <v>187</v>
      </c>
      <c r="AW13" s="19" t="s">
        <v>11</v>
      </c>
      <c r="AX13" s="113"/>
      <c r="AY13" s="10"/>
    </row>
    <row r="14" customFormat="false" ht="15" hidden="false" customHeight="false" outlineLevel="0" collapsed="false">
      <c r="A14" s="7"/>
      <c r="B14" s="1" t="s">
        <v>22</v>
      </c>
      <c r="C14" s="2" t="s">
        <v>3</v>
      </c>
      <c r="D14" s="31" t="n">
        <v>0</v>
      </c>
      <c r="E14" s="185"/>
      <c r="F14" s="142" t="s">
        <v>3</v>
      </c>
      <c r="G14" s="31" t="n">
        <v>0</v>
      </c>
      <c r="H14" s="186"/>
      <c r="I14" s="4" t="s">
        <v>3</v>
      </c>
      <c r="J14" s="31" t="n">
        <v>0</v>
      </c>
      <c r="K14" s="186"/>
      <c r="L14" s="4" t="s">
        <v>3</v>
      </c>
      <c r="M14" s="31" t="n">
        <f aca="false">M13</f>
        <v>0</v>
      </c>
      <c r="N14" s="187"/>
      <c r="O14" s="4" t="s">
        <v>3</v>
      </c>
      <c r="P14" s="31" t="n">
        <f aca="false">P13</f>
        <v>0</v>
      </c>
      <c r="Q14" s="186"/>
      <c r="R14" s="4" t="s">
        <v>3</v>
      </c>
      <c r="S14" s="31" t="n">
        <v>0</v>
      </c>
      <c r="T14" s="186"/>
      <c r="U14" s="4" t="s">
        <v>3</v>
      </c>
      <c r="V14" s="31" t="n">
        <f aca="false">SUM(D14:S14)</f>
        <v>0</v>
      </c>
      <c r="W14" s="31"/>
      <c r="X14" s="19" t="s">
        <v>11</v>
      </c>
      <c r="Y14" s="113"/>
      <c r="AA14" s="7"/>
      <c r="AB14" s="1" t="s">
        <v>22</v>
      </c>
      <c r="AC14" s="2" t="s">
        <v>3</v>
      </c>
      <c r="AD14" s="31" t="n">
        <f aca="false">AD13</f>
        <v>9</v>
      </c>
      <c r="AE14" s="31"/>
      <c r="AF14" s="3" t="s">
        <v>3</v>
      </c>
      <c r="AG14" s="31" t="n">
        <f aca="false">AG13</f>
        <v>7</v>
      </c>
      <c r="AH14" s="31"/>
      <c r="AI14" s="2" t="s">
        <v>3</v>
      </c>
      <c r="AJ14" s="31" t="n">
        <f aca="false">AJ13</f>
        <v>10</v>
      </c>
      <c r="AK14" s="31"/>
      <c r="AL14" s="4" t="s">
        <v>3</v>
      </c>
      <c r="AM14" s="31" t="n">
        <f aca="false">AM13</f>
        <v>117</v>
      </c>
      <c r="AN14" s="31"/>
      <c r="AO14" s="2" t="s">
        <v>3</v>
      </c>
      <c r="AP14" s="31" t="n">
        <f aca="false">AP13</f>
        <v>0</v>
      </c>
      <c r="AQ14" s="31"/>
      <c r="AR14" s="2" t="s">
        <v>3</v>
      </c>
      <c r="AS14" s="31" t="n">
        <f aca="false">AS13</f>
        <v>44</v>
      </c>
      <c r="AT14" s="31"/>
      <c r="AU14" s="2" t="s">
        <v>3</v>
      </c>
      <c r="AV14" s="31" t="n">
        <f aca="false">SUM(AD14:AS14)</f>
        <v>187</v>
      </c>
      <c r="AW14" s="19" t="s">
        <v>11</v>
      </c>
      <c r="AX14" s="113"/>
      <c r="AY14" s="10"/>
    </row>
    <row r="15" customFormat="false" ht="15" hidden="false" customHeight="false" outlineLevel="0" collapsed="false">
      <c r="A15" s="7"/>
      <c r="B15" s="0"/>
      <c r="C15" s="0"/>
      <c r="D15" s="49"/>
      <c r="E15" s="188"/>
      <c r="F15" s="189"/>
      <c r="G15" s="49"/>
      <c r="H15" s="190"/>
      <c r="I15" s="191"/>
      <c r="J15" s="49"/>
      <c r="K15" s="190"/>
      <c r="L15" s="0"/>
      <c r="M15" s="49"/>
      <c r="N15" s="192"/>
      <c r="O15" s="191"/>
      <c r="P15" s="52"/>
      <c r="Q15" s="193"/>
      <c r="R15" s="191"/>
      <c r="S15" s="49"/>
      <c r="T15" s="190"/>
      <c r="U15" s="56"/>
      <c r="V15" s="54"/>
      <c r="W15" s="54"/>
      <c r="X15" s="19"/>
      <c r="Y15" s="113"/>
      <c r="AA15" s="7"/>
      <c r="AB15" s="1" t="s">
        <v>23</v>
      </c>
      <c r="AC15" s="2" t="s">
        <v>3</v>
      </c>
      <c r="AD15" s="49" t="n">
        <v>30</v>
      </c>
      <c r="AE15" s="49"/>
      <c r="AF15" s="50" t="s">
        <v>3</v>
      </c>
      <c r="AG15" s="49" t="n">
        <v>20</v>
      </c>
      <c r="AH15" s="49"/>
      <c r="AI15" s="51" t="s">
        <v>3</v>
      </c>
      <c r="AJ15" s="49" t="n">
        <v>25</v>
      </c>
      <c r="AK15" s="49"/>
      <c r="AL15" s="4" t="s">
        <v>3</v>
      </c>
      <c r="AM15" s="49" t="n">
        <v>22</v>
      </c>
      <c r="AN15" s="49"/>
      <c r="AO15" s="51" t="s">
        <v>3</v>
      </c>
      <c r="AP15" s="52" t="n">
        <v>15</v>
      </c>
      <c r="AQ15" s="52"/>
      <c r="AR15" s="51" t="s">
        <v>3</v>
      </c>
      <c r="AS15" s="49" t="n">
        <v>15</v>
      </c>
      <c r="AT15" s="49"/>
      <c r="AU15" s="53" t="s">
        <v>3</v>
      </c>
      <c r="AV15" s="54"/>
      <c r="AW15" s="19" t="s">
        <v>11</v>
      </c>
      <c r="AX15" s="113"/>
      <c r="AY15" s="10"/>
    </row>
    <row r="16" customFormat="false" ht="15" hidden="false" customHeight="false" outlineLevel="0" collapsed="false">
      <c r="A16" s="7"/>
      <c r="B16" s="1" t="s">
        <v>24</v>
      </c>
      <c r="C16" s="2" t="s">
        <v>3</v>
      </c>
      <c r="D16" s="110" t="n">
        <f aca="false">30*D13</f>
        <v>630</v>
      </c>
      <c r="E16" s="194"/>
      <c r="F16" s="189" t="s">
        <v>3</v>
      </c>
      <c r="G16" s="110" t="n">
        <f aca="false">20*G13</f>
        <v>380</v>
      </c>
      <c r="H16" s="193"/>
      <c r="I16" s="56" t="s">
        <v>3</v>
      </c>
      <c r="J16" s="110" t="n">
        <f aca="false">25*J13</f>
        <v>2475</v>
      </c>
      <c r="K16" s="193"/>
      <c r="L16" s="56" t="s">
        <v>3</v>
      </c>
      <c r="M16" s="110" t="n">
        <f aca="false">22*M13</f>
        <v>0</v>
      </c>
      <c r="N16" s="195"/>
      <c r="O16" s="56" t="s">
        <v>3</v>
      </c>
      <c r="P16" s="110" t="n">
        <f aca="false">15*P13</f>
        <v>0</v>
      </c>
      <c r="Q16" s="193"/>
      <c r="R16" s="56" t="s">
        <v>3</v>
      </c>
      <c r="S16" s="110" t="n">
        <f aca="false">15*S13</f>
        <v>540</v>
      </c>
      <c r="T16" s="193"/>
      <c r="U16" s="56" t="s">
        <v>3</v>
      </c>
      <c r="V16" s="55" t="n">
        <f aca="false">SUM(D16:S16)</f>
        <v>4025</v>
      </c>
      <c r="W16" s="55"/>
      <c r="X16" s="19" t="s">
        <v>11</v>
      </c>
      <c r="Y16" s="113"/>
      <c r="AA16" s="7"/>
      <c r="AB16" s="1" t="s">
        <v>24</v>
      </c>
      <c r="AC16" s="2" t="s">
        <v>3</v>
      </c>
      <c r="AD16" s="55" t="n">
        <f aca="false">AD14*AD15</f>
        <v>270</v>
      </c>
      <c r="AE16" s="55"/>
      <c r="AF16" s="50" t="s">
        <v>3</v>
      </c>
      <c r="AG16" s="55" t="n">
        <f aca="false">AG14*AG15</f>
        <v>140</v>
      </c>
      <c r="AH16" s="55"/>
      <c r="AI16" s="53" t="s">
        <v>3</v>
      </c>
      <c r="AJ16" s="55" t="n">
        <f aca="false">AJ14*AJ15</f>
        <v>250</v>
      </c>
      <c r="AK16" s="55"/>
      <c r="AL16" s="56" t="s">
        <v>3</v>
      </c>
      <c r="AM16" s="55" t="n">
        <f aca="false">AM14*AM15</f>
        <v>2574</v>
      </c>
      <c r="AN16" s="55"/>
      <c r="AO16" s="53" t="s">
        <v>3</v>
      </c>
      <c r="AP16" s="55" t="n">
        <f aca="false">AP14*AP15</f>
        <v>0</v>
      </c>
      <c r="AQ16" s="55"/>
      <c r="AR16" s="53" t="s">
        <v>3</v>
      </c>
      <c r="AS16" s="55" t="n">
        <f aca="false">AS14*AS15</f>
        <v>660</v>
      </c>
      <c r="AT16" s="55"/>
      <c r="AU16" s="53" t="s">
        <v>3</v>
      </c>
      <c r="AV16" s="55" t="n">
        <f aca="false">SUM(AD16:AS16)</f>
        <v>3894</v>
      </c>
      <c r="AW16" s="19" t="s">
        <v>11</v>
      </c>
      <c r="AX16" s="113"/>
      <c r="AY16" s="10"/>
    </row>
    <row r="17" customFormat="false" ht="15" hidden="false" customHeight="false" outlineLevel="0" collapsed="false">
      <c r="A17" s="7"/>
      <c r="B17" s="2" t="s">
        <v>25</v>
      </c>
      <c r="C17" s="0"/>
      <c r="D17" s="13"/>
      <c r="E17" s="149"/>
      <c r="F17" s="196"/>
      <c r="G17" s="58"/>
      <c r="H17" s="197"/>
      <c r="I17" s="59"/>
      <c r="J17" s="58"/>
      <c r="K17" s="197"/>
      <c r="L17" s="59"/>
      <c r="M17" s="58"/>
      <c r="N17" s="198"/>
      <c r="O17" s="59"/>
      <c r="P17" s="58"/>
      <c r="Q17" s="197"/>
      <c r="R17" s="59"/>
      <c r="S17" s="58"/>
      <c r="T17" s="197"/>
      <c r="U17" s="59"/>
      <c r="V17" s="58"/>
      <c r="W17" s="58"/>
      <c r="X17" s="0"/>
      <c r="Y17" s="113"/>
      <c r="AA17" s="7"/>
      <c r="AB17" s="2" t="s">
        <v>25</v>
      </c>
      <c r="AC17" s="2"/>
      <c r="AD17" s="13"/>
      <c r="AE17" s="13"/>
      <c r="AF17" s="57"/>
      <c r="AG17" s="58"/>
      <c r="AH17" s="58"/>
      <c r="AI17" s="13"/>
      <c r="AJ17" s="58"/>
      <c r="AK17" s="58"/>
      <c r="AL17" s="59"/>
      <c r="AM17" s="58"/>
      <c r="AN17" s="58"/>
      <c r="AO17" s="13"/>
      <c r="AP17" s="58"/>
      <c r="AQ17" s="58"/>
      <c r="AR17" s="13"/>
      <c r="AS17" s="58"/>
      <c r="AT17" s="58"/>
      <c r="AU17" s="13"/>
      <c r="AV17" s="58"/>
      <c r="AW17" s="5"/>
      <c r="AX17" s="113"/>
      <c r="AY17" s="10"/>
    </row>
    <row r="18" customFormat="false" ht="15" hidden="false" customHeight="false" outlineLevel="0" collapsed="false">
      <c r="A18" s="7"/>
      <c r="B18" s="60" t="s">
        <v>97</v>
      </c>
      <c r="C18" s="0"/>
      <c r="E18" s="0"/>
      <c r="F18" s="0"/>
      <c r="H18" s="0"/>
      <c r="I18" s="0"/>
      <c r="K18" s="0"/>
      <c r="L18" s="0"/>
      <c r="N18" s="0"/>
      <c r="O18" s="0"/>
      <c r="Q18" s="0"/>
      <c r="R18" s="0"/>
      <c r="T18" s="0"/>
      <c r="U18" s="0"/>
      <c r="X18" s="0"/>
      <c r="Y18" s="113"/>
      <c r="AA18" s="7"/>
      <c r="AB18" s="60" t="s">
        <v>98</v>
      </c>
      <c r="AC18" s="2"/>
      <c r="AF18" s="3"/>
      <c r="AI18" s="2"/>
      <c r="AL18" s="4"/>
      <c r="AO18" s="2"/>
      <c r="AR18" s="2"/>
      <c r="AU18" s="2"/>
      <c r="AW18" s="5"/>
      <c r="AX18" s="113"/>
      <c r="AY18" s="10"/>
    </row>
    <row r="19" customFormat="false" ht="21" hidden="false" customHeight="false" outlineLevel="0" collapsed="false">
      <c r="A19" s="7"/>
      <c r="B19" s="61" t="s">
        <v>87</v>
      </c>
      <c r="C19" s="0"/>
      <c r="E19" s="0"/>
      <c r="F19" s="0"/>
      <c r="H19" s="0"/>
      <c r="I19" s="0"/>
      <c r="K19" s="0"/>
      <c r="L19" s="0"/>
      <c r="N19" s="0"/>
      <c r="O19" s="0"/>
      <c r="Q19" s="0"/>
      <c r="R19" s="0"/>
      <c r="T19" s="0"/>
      <c r="U19" s="0"/>
      <c r="X19" s="0"/>
      <c r="Y19" s="113"/>
      <c r="AA19" s="7"/>
      <c r="AB19" s="61" t="s">
        <v>88</v>
      </c>
      <c r="AC19" s="2"/>
      <c r="AF19" s="3"/>
      <c r="AI19" s="2"/>
      <c r="AL19" s="4"/>
      <c r="AO19" s="2"/>
      <c r="AR19" s="2"/>
      <c r="AU19" s="2"/>
      <c r="AW19" s="5"/>
      <c r="AX19" s="113"/>
      <c r="AY19" s="10"/>
    </row>
    <row r="20" customFormat="false" ht="15" hidden="false" customHeight="false" outlineLevel="0" collapsed="false">
      <c r="A20" s="7"/>
      <c r="B20" s="2" t="s">
        <v>89</v>
      </c>
      <c r="C20" s="0"/>
      <c r="E20" s="0"/>
      <c r="F20" s="0"/>
      <c r="H20" s="0"/>
      <c r="I20" s="0"/>
      <c r="K20" s="0"/>
      <c r="L20" s="0"/>
      <c r="N20" s="0"/>
      <c r="O20" s="0"/>
      <c r="Q20" s="0"/>
      <c r="R20" s="0"/>
      <c r="T20" s="0"/>
      <c r="U20" s="0"/>
      <c r="X20" s="0"/>
      <c r="Y20" s="113"/>
      <c r="AA20" s="7"/>
      <c r="AB20" s="2" t="s">
        <v>89</v>
      </c>
      <c r="AC20" s="2"/>
      <c r="AF20" s="3"/>
      <c r="AI20" s="2"/>
      <c r="AL20" s="4"/>
      <c r="AO20" s="2"/>
      <c r="AR20" s="2"/>
      <c r="AU20" s="2"/>
      <c r="AW20" s="5"/>
      <c r="AX20" s="113"/>
      <c r="AY20" s="10"/>
    </row>
    <row r="21" customFormat="false" ht="15" hidden="false" customHeight="false" outlineLevel="0" collapsed="false">
      <c r="B21" s="0"/>
      <c r="C21" s="0"/>
      <c r="E21" s="0"/>
      <c r="F21" s="4"/>
      <c r="H21" s="0"/>
      <c r="I21" s="0"/>
      <c r="K21" s="0"/>
      <c r="L21" s="0"/>
      <c r="N21" s="0"/>
      <c r="O21" s="0"/>
      <c r="Q21" s="0"/>
      <c r="R21" s="0"/>
      <c r="T21" s="0"/>
      <c r="U21" s="0"/>
      <c r="V21" s="67" t="str">
        <f aca="false">IF(S13&gt;=V13*0.2,"OK","NO")</f>
        <v>OK</v>
      </c>
      <c r="W21" s="67"/>
      <c r="X21" s="0"/>
      <c r="AV21" s="67" t="str">
        <f aca="false">IF(AS13&gt;=AV13*0.25,"OK","NO")</f>
        <v>NO</v>
      </c>
      <c r="AY21" s="0"/>
      <c r="BA21" s="0" t="s">
        <v>36</v>
      </c>
      <c r="BC21" s="0" t="s">
        <v>37</v>
      </c>
      <c r="BE21" s="65" t="s">
        <v>38</v>
      </c>
    </row>
    <row r="22" customFormat="false" ht="15" hidden="false" customHeight="false" outlineLevel="0" collapsed="false">
      <c r="B22" s="0"/>
      <c r="C22" s="0"/>
      <c r="E22" s="0"/>
      <c r="F22" s="4"/>
      <c r="H22" s="0"/>
      <c r="I22" s="0"/>
      <c r="K22" s="0"/>
      <c r="L22" s="0"/>
      <c r="N22" s="0"/>
      <c r="O22" s="0"/>
      <c r="Q22" s="0"/>
      <c r="R22" s="0"/>
      <c r="T22" s="0"/>
      <c r="U22" s="0"/>
      <c r="V22" s="67" t="str">
        <f aca="false">IF(S14&gt;=V14*0.2,"OK","NO")</f>
        <v>OK</v>
      </c>
      <c r="W22" s="67"/>
      <c r="X22" s="0"/>
      <c r="AV22" s="67" t="str">
        <f aca="false">IF(AS14&gt;=AV14*0.25,"OK","NO")</f>
        <v>NO</v>
      </c>
      <c r="AY22" s="0"/>
      <c r="AZ22" s="68"/>
      <c r="BA22" s="31"/>
      <c r="BB22" s="0" t="s">
        <v>39</v>
      </c>
      <c r="BC22" s="34" t="n">
        <f aca="false">$BC$26*BD22</f>
        <v>169.05</v>
      </c>
      <c r="BD22" s="68" t="n">
        <v>0.23</v>
      </c>
      <c r="BE22" s="65"/>
    </row>
    <row r="23" customFormat="false" ht="15" hidden="false" customHeight="false" outlineLevel="0" collapsed="false">
      <c r="B23" s="0"/>
      <c r="C23" s="0"/>
      <c r="E23" s="0"/>
      <c r="F23" s="0"/>
      <c r="H23" s="0"/>
      <c r="I23" s="0"/>
      <c r="K23" s="0"/>
      <c r="L23" s="0"/>
      <c r="N23" s="0"/>
      <c r="O23" s="0"/>
      <c r="Q23" s="0"/>
      <c r="R23" s="0"/>
      <c r="T23" s="0"/>
      <c r="U23" s="0"/>
      <c r="X23" s="0"/>
      <c r="AY23" s="0"/>
      <c r="AZ23" s="199" t="n">
        <f aca="false">BA23/$BA$26</f>
        <v>0.24438202247191</v>
      </c>
      <c r="BA23" s="200" t="n">
        <v>174</v>
      </c>
      <c r="BB23" s="200" t="s">
        <v>40</v>
      </c>
      <c r="BC23" s="201" t="n">
        <f aca="false">$BC$26*BD23</f>
        <v>191.1</v>
      </c>
      <c r="BD23" s="202" t="n">
        <v>0.26</v>
      </c>
      <c r="BE23" s="79" t="n">
        <f aca="false">$BC$26*$BD$27*BD23</f>
        <v>28.665</v>
      </c>
    </row>
    <row r="24" customFormat="false" ht="15" hidden="false" customHeight="false" outlineLevel="0" collapsed="false">
      <c r="A24" s="7"/>
      <c r="B24" s="8" t="s">
        <v>1</v>
      </c>
      <c r="C24" s="9"/>
      <c r="D24" s="9"/>
      <c r="E24" s="145"/>
      <c r="F24" s="146"/>
      <c r="G24" s="9"/>
      <c r="H24" s="147"/>
      <c r="I24" s="146"/>
      <c r="J24" s="9"/>
      <c r="K24" s="147"/>
      <c r="L24" s="146"/>
      <c r="M24" s="9"/>
      <c r="N24" s="148"/>
      <c r="O24" s="146"/>
      <c r="P24" s="9"/>
      <c r="Q24" s="147"/>
      <c r="R24" s="146"/>
      <c r="S24" s="9"/>
      <c r="T24" s="147"/>
      <c r="U24" s="146"/>
      <c r="V24" s="9"/>
      <c r="W24" s="9"/>
      <c r="X24" s="0"/>
      <c r="Y24" s="113"/>
      <c r="AA24" s="7"/>
      <c r="AB24" s="8" t="s">
        <v>1</v>
      </c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5"/>
      <c r="AX24" s="113"/>
      <c r="AY24" s="10"/>
      <c r="AZ24" s="75" t="n">
        <f aca="false">BA24/$BA$26</f>
        <v>0.530898876404494</v>
      </c>
      <c r="BA24" s="76" t="n">
        <v>378</v>
      </c>
      <c r="BB24" s="76" t="s">
        <v>41</v>
      </c>
      <c r="BC24" s="77" t="n">
        <f aca="false">$BC$26*BD24</f>
        <v>396.9</v>
      </c>
      <c r="BD24" s="78" t="n">
        <v>0.54</v>
      </c>
      <c r="BE24" s="79" t="n">
        <f aca="false">$BC$26*$BD$27*BD24</f>
        <v>59.535</v>
      </c>
      <c r="BF24" s="31"/>
    </row>
    <row r="25" customFormat="false" ht="15" hidden="false" customHeight="false" outlineLevel="0" collapsed="false">
      <c r="A25" s="7"/>
      <c r="B25" s="11" t="s">
        <v>2</v>
      </c>
      <c r="C25" s="12"/>
      <c r="D25" s="13"/>
      <c r="E25" s="149"/>
      <c r="F25" s="150"/>
      <c r="G25" s="15"/>
      <c r="H25" s="151"/>
      <c r="I25" s="152"/>
      <c r="J25" s="15"/>
      <c r="K25" s="151"/>
      <c r="L25" s="152"/>
      <c r="M25" s="15"/>
      <c r="N25" s="153"/>
      <c r="O25" s="152"/>
      <c r="P25" s="15"/>
      <c r="Q25" s="151"/>
      <c r="R25" s="152"/>
      <c r="S25" s="15"/>
      <c r="T25" s="151"/>
      <c r="U25" s="152"/>
      <c r="V25" s="15"/>
      <c r="W25" s="15"/>
      <c r="X25" s="0"/>
      <c r="Y25" s="113"/>
      <c r="Z25" s="2"/>
      <c r="AA25" s="7"/>
      <c r="AB25" s="11" t="s">
        <v>2</v>
      </c>
      <c r="AC25" s="12"/>
      <c r="AD25" s="13"/>
      <c r="AE25" s="13"/>
      <c r="AF25" s="14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5"/>
      <c r="AX25" s="113"/>
      <c r="AY25" s="10"/>
      <c r="AZ25" s="75" t="n">
        <f aca="false">BA25/$BA$26</f>
        <v>0.224719101123595</v>
      </c>
      <c r="BA25" s="76" t="n">
        <v>160</v>
      </c>
      <c r="BB25" s="76" t="s">
        <v>42</v>
      </c>
      <c r="BC25" s="77" t="n">
        <f aca="false">$BC$26*BD25</f>
        <v>147</v>
      </c>
      <c r="BD25" s="78" t="n">
        <v>0.2</v>
      </c>
      <c r="BE25" s="79" t="n">
        <f aca="false">$BC$26*$BD$27*BD25</f>
        <v>22.05</v>
      </c>
    </row>
    <row r="26" customFormat="false" ht="15" hidden="false" customHeight="false" outlineLevel="0" collapsed="false">
      <c r="A26" s="7"/>
      <c r="B26" s="16"/>
      <c r="C26" s="17" t="s">
        <v>3</v>
      </c>
      <c r="D26" s="16" t="s">
        <v>4</v>
      </c>
      <c r="E26" s="154"/>
      <c r="F26" s="146" t="s">
        <v>3</v>
      </c>
      <c r="G26" s="16" t="s">
        <v>5</v>
      </c>
      <c r="H26" s="155"/>
      <c r="I26" s="18" t="s">
        <v>3</v>
      </c>
      <c r="J26" s="16" t="s">
        <v>6</v>
      </c>
      <c r="K26" s="155"/>
      <c r="L26" s="18" t="s">
        <v>3</v>
      </c>
      <c r="M26" s="16" t="s">
        <v>7</v>
      </c>
      <c r="N26" s="156"/>
      <c r="O26" s="18" t="s">
        <v>3</v>
      </c>
      <c r="P26" s="16" t="s">
        <v>8</v>
      </c>
      <c r="Q26" s="155"/>
      <c r="R26" s="18" t="s">
        <v>3</v>
      </c>
      <c r="S26" s="16" t="s">
        <v>9</v>
      </c>
      <c r="T26" s="155"/>
      <c r="U26" s="18" t="s">
        <v>3</v>
      </c>
      <c r="V26" s="16" t="s">
        <v>10</v>
      </c>
      <c r="W26" s="16"/>
      <c r="X26" s="19" t="s">
        <v>11</v>
      </c>
      <c r="Y26" s="113"/>
      <c r="Z26" s="1"/>
      <c r="AA26" s="7"/>
      <c r="AB26" s="16"/>
      <c r="AC26" s="17" t="s">
        <v>3</v>
      </c>
      <c r="AD26" s="16" t="s">
        <v>4</v>
      </c>
      <c r="AE26" s="16"/>
      <c r="AF26" s="8" t="s">
        <v>3</v>
      </c>
      <c r="AG26" s="16" t="s">
        <v>5</v>
      </c>
      <c r="AH26" s="16"/>
      <c r="AI26" s="17" t="s">
        <v>3</v>
      </c>
      <c r="AJ26" s="16" t="s">
        <v>6</v>
      </c>
      <c r="AK26" s="16"/>
      <c r="AL26" s="18" t="s">
        <v>3</v>
      </c>
      <c r="AM26" s="16" t="s">
        <v>7</v>
      </c>
      <c r="AN26" s="16"/>
      <c r="AO26" s="17" t="s">
        <v>3</v>
      </c>
      <c r="AP26" s="16" t="s">
        <v>8</v>
      </c>
      <c r="AQ26" s="16"/>
      <c r="AR26" s="17" t="s">
        <v>3</v>
      </c>
      <c r="AS26" s="16" t="s">
        <v>9</v>
      </c>
      <c r="AT26" s="16"/>
      <c r="AU26" s="17" t="s">
        <v>3</v>
      </c>
      <c r="AV26" s="16" t="s">
        <v>10</v>
      </c>
      <c r="AW26" s="19" t="s">
        <v>11</v>
      </c>
      <c r="AX26" s="113"/>
      <c r="AY26" s="10"/>
      <c r="AZ26" s="80" t="n">
        <f aca="false">AZ23+AZ24+AZ25</f>
        <v>1</v>
      </c>
      <c r="BA26" s="81" t="n">
        <f aca="false">SUM(BA22:BA25)</f>
        <v>712</v>
      </c>
      <c r="BB26" s="81" t="s">
        <v>43</v>
      </c>
      <c r="BC26" s="82" t="n">
        <v>735</v>
      </c>
      <c r="BD26" s="83" t="n">
        <v>1</v>
      </c>
    </row>
    <row r="27" customFormat="false" ht="15" hidden="false" customHeight="false" outlineLevel="0" collapsed="false">
      <c r="A27" s="7"/>
      <c r="B27" s="20" t="s">
        <v>12</v>
      </c>
      <c r="C27" s="17"/>
      <c r="D27" s="21"/>
      <c r="E27" s="157"/>
      <c r="F27" s="150"/>
      <c r="G27" s="22"/>
      <c r="H27" s="158"/>
      <c r="I27" s="24"/>
      <c r="J27" s="22"/>
      <c r="K27" s="158"/>
      <c r="L27" s="24"/>
      <c r="M27" s="22"/>
      <c r="N27" s="159"/>
      <c r="O27" s="24"/>
      <c r="P27" s="22"/>
      <c r="Q27" s="158"/>
      <c r="R27" s="24"/>
      <c r="S27" s="22"/>
      <c r="T27" s="158"/>
      <c r="U27" s="24"/>
      <c r="V27" s="22"/>
      <c r="W27" s="22"/>
      <c r="X27" s="19" t="s">
        <v>11</v>
      </c>
      <c r="Y27" s="113"/>
      <c r="Z27" s="1"/>
      <c r="AA27" s="7"/>
      <c r="AB27" s="20" t="s">
        <v>12</v>
      </c>
      <c r="AC27" s="17"/>
      <c r="AD27" s="21"/>
      <c r="AE27" s="21"/>
      <c r="AF27" s="14"/>
      <c r="AG27" s="22"/>
      <c r="AH27" s="22"/>
      <c r="AI27" s="23"/>
      <c r="AJ27" s="22"/>
      <c r="AK27" s="22"/>
      <c r="AL27" s="24"/>
      <c r="AM27" s="22"/>
      <c r="AN27" s="22"/>
      <c r="AO27" s="23"/>
      <c r="AP27" s="22"/>
      <c r="AQ27" s="22"/>
      <c r="AR27" s="23"/>
      <c r="AS27" s="22"/>
      <c r="AT27" s="22"/>
      <c r="AU27" s="23"/>
      <c r="AV27" s="22"/>
      <c r="AW27" s="19" t="s">
        <v>11</v>
      </c>
      <c r="AX27" s="113"/>
      <c r="AY27" s="10"/>
      <c r="AZ27" s="84"/>
      <c r="BA27" s="31"/>
      <c r="BB27" s="79" t="s">
        <v>44</v>
      </c>
      <c r="BC27" s="85" t="n">
        <f aca="false">$BC$26*BD27</f>
        <v>110.25</v>
      </c>
      <c r="BD27" s="86" t="n">
        <v>0.15</v>
      </c>
    </row>
    <row r="28" customFormat="false" ht="15" hidden="false" customHeight="false" outlineLevel="0" collapsed="false">
      <c r="A28" s="7"/>
      <c r="B28" s="1" t="s">
        <v>13</v>
      </c>
      <c r="C28" s="2" t="s">
        <v>3</v>
      </c>
      <c r="D28" s="25" t="s">
        <v>14</v>
      </c>
      <c r="E28" s="160"/>
      <c r="F28" s="161" t="s">
        <v>3</v>
      </c>
      <c r="G28" s="27"/>
      <c r="H28" s="162"/>
      <c r="I28" s="29" t="s">
        <v>3</v>
      </c>
      <c r="J28" s="27" t="s">
        <v>14</v>
      </c>
      <c r="K28" s="162"/>
      <c r="L28" s="29" t="s">
        <v>3</v>
      </c>
      <c r="M28" s="27" t="n">
        <v>5</v>
      </c>
      <c r="N28" s="164"/>
      <c r="O28" s="29" t="s">
        <v>3</v>
      </c>
      <c r="P28" s="27" t="n">
        <v>9</v>
      </c>
      <c r="Q28" s="162"/>
      <c r="R28" s="29" t="s">
        <v>3</v>
      </c>
      <c r="S28" s="30" t="n">
        <v>17</v>
      </c>
      <c r="T28" s="169" t="n">
        <v>1</v>
      </c>
      <c r="U28" s="4" t="s">
        <v>3</v>
      </c>
      <c r="V28" s="31" t="n">
        <f aca="false">SUM(D28,G28,J28,M28,P28,S28)</f>
        <v>31</v>
      </c>
      <c r="W28" s="31"/>
      <c r="X28" s="19" t="s">
        <v>11</v>
      </c>
      <c r="Y28" s="113"/>
      <c r="AA28" s="7"/>
      <c r="AB28" s="1" t="s">
        <v>13</v>
      </c>
      <c r="AC28" s="2" t="s">
        <v>3</v>
      </c>
      <c r="AD28" s="25" t="s">
        <v>14</v>
      </c>
      <c r="AE28" s="27"/>
      <c r="AF28" s="26" t="s">
        <v>3</v>
      </c>
      <c r="AG28" s="27" t="s">
        <v>14</v>
      </c>
      <c r="AH28" s="27"/>
      <c r="AI28" s="28" t="s">
        <v>3</v>
      </c>
      <c r="AJ28" s="27"/>
      <c r="AK28" s="27"/>
      <c r="AL28" s="29" t="s">
        <v>3</v>
      </c>
      <c r="AM28" s="27" t="s">
        <v>14</v>
      </c>
      <c r="AN28" s="27"/>
      <c r="AO28" s="28" t="s">
        <v>3</v>
      </c>
      <c r="AP28" s="27" t="n">
        <v>6</v>
      </c>
      <c r="AQ28" s="27"/>
      <c r="AR28" s="28" t="s">
        <v>3</v>
      </c>
      <c r="AS28" s="30" t="n">
        <v>13</v>
      </c>
      <c r="AT28" s="34"/>
      <c r="AU28" s="2" t="s">
        <v>3</v>
      </c>
      <c r="AV28" s="31" t="n">
        <f aca="false">SUM(AD28,AG28,AJ28,AM28,AP28,AS28)</f>
        <v>19</v>
      </c>
      <c r="AW28" s="19" t="s">
        <v>11</v>
      </c>
      <c r="AX28" s="113"/>
      <c r="AY28" s="10"/>
      <c r="BB28" s="0" t="s">
        <v>45</v>
      </c>
      <c r="BC28" s="34" t="n">
        <f aca="false">$BC$26*BD28</f>
        <v>1014.3</v>
      </c>
      <c r="BD28" s="68" t="n">
        <f aca="false">BD26+BD27+BD22</f>
        <v>1.38</v>
      </c>
    </row>
    <row r="29" customFormat="false" ht="15" hidden="false" customHeight="false" outlineLevel="0" collapsed="false">
      <c r="A29" s="7"/>
      <c r="B29" s="1" t="s">
        <v>15</v>
      </c>
      <c r="C29" s="2" t="s">
        <v>3</v>
      </c>
      <c r="D29" s="32" t="s">
        <v>14</v>
      </c>
      <c r="E29" s="166"/>
      <c r="F29" s="167" t="s">
        <v>3</v>
      </c>
      <c r="G29" s="34"/>
      <c r="H29" s="171"/>
      <c r="I29" s="35" t="s">
        <v>3</v>
      </c>
      <c r="J29" s="34" t="s">
        <v>14</v>
      </c>
      <c r="K29" s="171"/>
      <c r="L29" s="35" t="s">
        <v>3</v>
      </c>
      <c r="M29" s="34" t="n">
        <v>5</v>
      </c>
      <c r="N29" s="170"/>
      <c r="O29" s="35" t="s">
        <v>3</v>
      </c>
      <c r="P29" s="34" t="n">
        <v>13</v>
      </c>
      <c r="Q29" s="203" t="n">
        <v>-1</v>
      </c>
      <c r="R29" s="35" t="s">
        <v>3</v>
      </c>
      <c r="S29" s="36" t="n">
        <v>20</v>
      </c>
      <c r="T29" s="169" t="n">
        <v>1</v>
      </c>
      <c r="U29" s="4" t="s">
        <v>3</v>
      </c>
      <c r="V29" s="31" t="n">
        <f aca="false">SUM(D29,G29,J29,M29,P29,S29)</f>
        <v>38</v>
      </c>
      <c r="W29" s="31"/>
      <c r="X29" s="19" t="s">
        <v>11</v>
      </c>
      <c r="Y29" s="113"/>
      <c r="AA29" s="7"/>
      <c r="AB29" s="1" t="s">
        <v>15</v>
      </c>
      <c r="AC29" s="2" t="s">
        <v>3</v>
      </c>
      <c r="AD29" s="32" t="s">
        <v>14</v>
      </c>
      <c r="AE29" s="34"/>
      <c r="AF29" s="33" t="s">
        <v>3</v>
      </c>
      <c r="AG29" s="34" t="s">
        <v>14</v>
      </c>
      <c r="AH29" s="34"/>
      <c r="AI29" s="20" t="s">
        <v>3</v>
      </c>
      <c r="AJ29" s="34"/>
      <c r="AK29" s="34"/>
      <c r="AL29" s="35" t="s">
        <v>3</v>
      </c>
      <c r="AM29" s="34"/>
      <c r="AN29" s="34"/>
      <c r="AO29" s="20" t="s">
        <v>3</v>
      </c>
      <c r="AP29" s="34" t="n">
        <v>7</v>
      </c>
      <c r="AQ29" s="173" t="n">
        <v>-1</v>
      </c>
      <c r="AR29" s="20" t="s">
        <v>3</v>
      </c>
      <c r="AS29" s="36" t="n">
        <v>18</v>
      </c>
      <c r="AT29" s="204" t="n">
        <v>1</v>
      </c>
      <c r="AU29" s="2" t="s">
        <v>3</v>
      </c>
      <c r="AV29" s="31" t="n">
        <f aca="false">SUM(AD29,AG29,AJ29,AM29,AP29,AS29)</f>
        <v>25</v>
      </c>
      <c r="AW29" s="19" t="s">
        <v>11</v>
      </c>
      <c r="AX29" s="113"/>
      <c r="AY29" s="10"/>
    </row>
    <row r="30" customFormat="false" ht="15" hidden="false" customHeight="false" outlineLevel="0" collapsed="false">
      <c r="A30" s="7"/>
      <c r="B30" s="1" t="s">
        <v>16</v>
      </c>
      <c r="C30" s="2" t="s">
        <v>3</v>
      </c>
      <c r="D30" s="32" t="n">
        <v>10</v>
      </c>
      <c r="E30" s="166"/>
      <c r="F30" s="167" t="s">
        <v>3</v>
      </c>
      <c r="G30" s="34" t="s">
        <v>14</v>
      </c>
      <c r="H30" s="171"/>
      <c r="I30" s="35" t="s">
        <v>3</v>
      </c>
      <c r="J30" s="34" t="s">
        <v>14</v>
      </c>
      <c r="K30" s="171"/>
      <c r="L30" s="35" t="s">
        <v>3</v>
      </c>
      <c r="M30" s="34" t="n">
        <v>8</v>
      </c>
      <c r="N30" s="170"/>
      <c r="O30" s="35" t="s">
        <v>3</v>
      </c>
      <c r="P30" s="34" t="n">
        <v>12</v>
      </c>
      <c r="Q30" s="171"/>
      <c r="R30" s="35" t="s">
        <v>3</v>
      </c>
      <c r="S30" s="36" t="s">
        <v>14</v>
      </c>
      <c r="T30" s="171"/>
      <c r="U30" s="4" t="s">
        <v>3</v>
      </c>
      <c r="V30" s="31" t="n">
        <f aca="false">SUM(D30,G30,J30,M30,P30,S30)</f>
        <v>30</v>
      </c>
      <c r="W30" s="31"/>
      <c r="X30" s="19" t="s">
        <v>11</v>
      </c>
      <c r="Y30" s="113"/>
      <c r="AA30" s="7"/>
      <c r="AB30" s="1" t="s">
        <v>16</v>
      </c>
      <c r="AC30" s="2" t="s">
        <v>3</v>
      </c>
      <c r="AD30" s="32" t="s">
        <v>14</v>
      </c>
      <c r="AE30" s="34"/>
      <c r="AF30" s="33" t="s">
        <v>3</v>
      </c>
      <c r="AG30" s="34" t="s">
        <v>14</v>
      </c>
      <c r="AH30" s="34"/>
      <c r="AI30" s="20" t="s">
        <v>3</v>
      </c>
      <c r="AJ30" s="34"/>
      <c r="AK30" s="34"/>
      <c r="AL30" s="35" t="s">
        <v>3</v>
      </c>
      <c r="AM30" s="34" t="s">
        <v>14</v>
      </c>
      <c r="AN30" s="34"/>
      <c r="AO30" s="20" t="s">
        <v>3</v>
      </c>
      <c r="AP30" s="34" t="n">
        <v>6</v>
      </c>
      <c r="AQ30" s="34"/>
      <c r="AR30" s="20" t="s">
        <v>3</v>
      </c>
      <c r="AS30" s="36" t="n">
        <v>13</v>
      </c>
      <c r="AT30" s="34"/>
      <c r="AU30" s="2" t="s">
        <v>3</v>
      </c>
      <c r="AV30" s="31" t="n">
        <f aca="false">SUM(AD30,AG30,AJ30,AM30,AP30,AS30)</f>
        <v>19</v>
      </c>
      <c r="AW30" s="19" t="s">
        <v>11</v>
      </c>
      <c r="AX30" s="113"/>
      <c r="AY30" s="10"/>
    </row>
    <row r="31" customFormat="false" ht="15" hidden="false" customHeight="false" outlineLevel="0" collapsed="false">
      <c r="A31" s="7"/>
      <c r="B31" s="1" t="s">
        <v>17</v>
      </c>
      <c r="C31" s="2" t="s">
        <v>3</v>
      </c>
      <c r="D31" s="32" t="s">
        <v>14</v>
      </c>
      <c r="E31" s="166"/>
      <c r="F31" s="167" t="s">
        <v>3</v>
      </c>
      <c r="G31" s="34" t="n">
        <v>6</v>
      </c>
      <c r="H31" s="171"/>
      <c r="I31" s="35" t="s">
        <v>3</v>
      </c>
      <c r="J31" s="34" t="s">
        <v>14</v>
      </c>
      <c r="K31" s="171"/>
      <c r="L31" s="35" t="s">
        <v>3</v>
      </c>
      <c r="M31" s="34" t="n">
        <v>12</v>
      </c>
      <c r="N31" s="170"/>
      <c r="O31" s="35" t="s">
        <v>3</v>
      </c>
      <c r="P31" s="34" t="n">
        <v>12</v>
      </c>
      <c r="Q31" s="171"/>
      <c r="R31" s="35" t="s">
        <v>3</v>
      </c>
      <c r="S31" s="36" t="s">
        <v>14</v>
      </c>
      <c r="T31" s="171"/>
      <c r="U31" s="4" t="s">
        <v>3</v>
      </c>
      <c r="V31" s="31" t="n">
        <f aca="false">SUM(D31,G31,J31,M31,P31,S31)</f>
        <v>30</v>
      </c>
      <c r="W31" s="31"/>
      <c r="X31" s="19" t="s">
        <v>11</v>
      </c>
      <c r="Y31" s="113"/>
      <c r="AA31" s="7"/>
      <c r="AB31" s="1" t="s">
        <v>17</v>
      </c>
      <c r="AC31" s="2" t="s">
        <v>3</v>
      </c>
      <c r="AD31" s="32" t="s">
        <v>14</v>
      </c>
      <c r="AE31" s="34"/>
      <c r="AF31" s="33" t="s">
        <v>3</v>
      </c>
      <c r="AG31" s="34" t="s">
        <v>14</v>
      </c>
      <c r="AH31" s="34"/>
      <c r="AI31" s="20" t="s">
        <v>3</v>
      </c>
      <c r="AJ31" s="34"/>
      <c r="AK31" s="34"/>
      <c r="AL31" s="35" t="s">
        <v>3</v>
      </c>
      <c r="AM31" s="34" t="n">
        <v>15</v>
      </c>
      <c r="AN31" s="173" t="n">
        <v>-1</v>
      </c>
      <c r="AO31" s="20" t="s">
        <v>3</v>
      </c>
      <c r="AP31" s="34" t="n">
        <v>4</v>
      </c>
      <c r="AQ31" s="204" t="n">
        <v>1</v>
      </c>
      <c r="AR31" s="20" t="s">
        <v>3</v>
      </c>
      <c r="AS31" s="36" t="s">
        <v>14</v>
      </c>
      <c r="AT31" s="34"/>
      <c r="AU31" s="2" t="s">
        <v>3</v>
      </c>
      <c r="AV31" s="31" t="n">
        <f aca="false">SUM(AD31,AG31,AJ31,AM31,AP31,AS31)</f>
        <v>19</v>
      </c>
      <c r="AW31" s="19" t="s">
        <v>11</v>
      </c>
      <c r="AX31" s="113"/>
      <c r="AY31" s="10"/>
      <c r="BB31" s="0" t="s">
        <v>46</v>
      </c>
    </row>
    <row r="32" customFormat="false" ht="15" hidden="false" customHeight="false" outlineLevel="0" collapsed="false">
      <c r="A32" s="7"/>
      <c r="B32" s="1" t="s">
        <v>18</v>
      </c>
      <c r="C32" s="2" t="s">
        <v>3</v>
      </c>
      <c r="D32" s="32" t="s">
        <v>14</v>
      </c>
      <c r="E32" s="166"/>
      <c r="F32" s="167" t="s">
        <v>3</v>
      </c>
      <c r="G32" s="34" t="n">
        <v>4</v>
      </c>
      <c r="H32" s="171"/>
      <c r="I32" s="35" t="s">
        <v>3</v>
      </c>
      <c r="J32" s="34" t="s">
        <v>14</v>
      </c>
      <c r="K32" s="171"/>
      <c r="L32" s="35" t="s">
        <v>3</v>
      </c>
      <c r="M32" s="34" t="n">
        <v>13</v>
      </c>
      <c r="N32" s="170"/>
      <c r="O32" s="35" t="s">
        <v>3</v>
      </c>
      <c r="P32" s="34" t="n">
        <v>15</v>
      </c>
      <c r="Q32" s="169" t="n">
        <v>2</v>
      </c>
      <c r="R32" s="35" t="s">
        <v>3</v>
      </c>
      <c r="S32" s="36" t="s">
        <v>14</v>
      </c>
      <c r="T32" s="171"/>
      <c r="U32" s="4" t="s">
        <v>3</v>
      </c>
      <c r="V32" s="31" t="n">
        <f aca="false">SUM(D32,G32,J32,M32,P32,S32)</f>
        <v>32</v>
      </c>
      <c r="W32" s="31"/>
      <c r="X32" s="19" t="s">
        <v>11</v>
      </c>
      <c r="Y32" s="113"/>
      <c r="AA32" s="7"/>
      <c r="AB32" s="1" t="s">
        <v>18</v>
      </c>
      <c r="AC32" s="2" t="s">
        <v>3</v>
      </c>
      <c r="AD32" s="32" t="s">
        <v>14</v>
      </c>
      <c r="AE32" s="34"/>
      <c r="AF32" s="33" t="s">
        <v>3</v>
      </c>
      <c r="AG32" s="34" t="s">
        <v>14</v>
      </c>
      <c r="AH32" s="34"/>
      <c r="AI32" s="20" t="s">
        <v>3</v>
      </c>
      <c r="AJ32" s="34"/>
      <c r="AK32" s="34"/>
      <c r="AL32" s="35" t="s">
        <v>3</v>
      </c>
      <c r="AM32" s="34" t="n">
        <v>16</v>
      </c>
      <c r="AN32" s="34"/>
      <c r="AO32" s="20" t="s">
        <v>3</v>
      </c>
      <c r="AP32" s="34" t="n">
        <v>3</v>
      </c>
      <c r="AQ32" s="34"/>
      <c r="AR32" s="20" t="s">
        <v>3</v>
      </c>
      <c r="AS32" s="36" t="s">
        <v>14</v>
      </c>
      <c r="AT32" s="34"/>
      <c r="AU32" s="2" t="s">
        <v>3</v>
      </c>
      <c r="AV32" s="31" t="n">
        <f aca="false">SUM(AD32,AG32,AJ32,AM32,AP32,AS32)</f>
        <v>19</v>
      </c>
      <c r="AW32" s="19" t="s">
        <v>11</v>
      </c>
      <c r="AX32" s="113"/>
      <c r="AY32" s="10"/>
      <c r="BB32" s="31" t="n">
        <f aca="false">BC24*0.55</f>
        <v>218.295</v>
      </c>
    </row>
    <row r="33" customFormat="false" ht="15" hidden="false" customHeight="false" outlineLevel="0" collapsed="false">
      <c r="A33" s="7"/>
      <c r="B33" s="1" t="s">
        <v>19</v>
      </c>
      <c r="C33" s="2" t="s">
        <v>3</v>
      </c>
      <c r="D33" s="32" t="s">
        <v>14</v>
      </c>
      <c r="E33" s="166"/>
      <c r="F33" s="167" t="s">
        <v>3</v>
      </c>
      <c r="G33" s="34" t="s">
        <v>14</v>
      </c>
      <c r="H33" s="171"/>
      <c r="I33" s="35" t="s">
        <v>3</v>
      </c>
      <c r="J33" s="34" t="s">
        <v>14</v>
      </c>
      <c r="K33" s="171"/>
      <c r="L33" s="35" t="s">
        <v>3</v>
      </c>
      <c r="M33" s="34" t="n">
        <v>7</v>
      </c>
      <c r="N33" s="205" t="n">
        <v>-1</v>
      </c>
      <c r="O33" s="35" t="s">
        <v>3</v>
      </c>
      <c r="P33" s="34" t="n">
        <v>6</v>
      </c>
      <c r="Q33" s="171"/>
      <c r="R33" s="35" t="s">
        <v>3</v>
      </c>
      <c r="S33" s="36" t="n">
        <v>16</v>
      </c>
      <c r="T33" s="171"/>
      <c r="U33" s="4" t="s">
        <v>3</v>
      </c>
      <c r="V33" s="31" t="n">
        <f aca="false">SUM(D33,G33,J33,M33,P33,S33)</f>
        <v>29</v>
      </c>
      <c r="W33" s="31"/>
      <c r="X33" s="19" t="s">
        <v>11</v>
      </c>
      <c r="Y33" s="113"/>
      <c r="AA33" s="7"/>
      <c r="AB33" s="1" t="s">
        <v>19</v>
      </c>
      <c r="AC33" s="2" t="s">
        <v>3</v>
      </c>
      <c r="AD33" s="32" t="s">
        <v>14</v>
      </c>
      <c r="AE33" s="206"/>
      <c r="AF33" s="33" t="s">
        <v>3</v>
      </c>
      <c r="AG33" s="34" t="n">
        <v>5</v>
      </c>
      <c r="AH33" s="34"/>
      <c r="AI33" s="20" t="s">
        <v>3</v>
      </c>
      <c r="AJ33" s="34"/>
      <c r="AK33" s="34"/>
      <c r="AL33" s="35" t="s">
        <v>3</v>
      </c>
      <c r="AM33" s="34"/>
      <c r="AN33" s="34"/>
      <c r="AO33" s="20" t="s">
        <v>3</v>
      </c>
      <c r="AP33" s="34" t="n">
        <v>15</v>
      </c>
      <c r="AQ33" s="204" t="n">
        <v>1</v>
      </c>
      <c r="AR33" s="20" t="s">
        <v>3</v>
      </c>
      <c r="AS33" s="36" t="s">
        <v>14</v>
      </c>
      <c r="AT33" s="34"/>
      <c r="AU33" s="2" t="s">
        <v>3</v>
      </c>
      <c r="AV33" s="31" t="n">
        <f aca="false">SUM(AD33,AG33,AJ33,AM33,AP33,AS33)</f>
        <v>20</v>
      </c>
      <c r="AW33" s="19" t="s">
        <v>11</v>
      </c>
      <c r="AX33" s="113"/>
      <c r="AY33" s="10"/>
      <c r="BB33" s="31" t="n">
        <f aca="false">BC24*0.35</f>
        <v>138.915</v>
      </c>
      <c r="BC33" s="31"/>
    </row>
    <row r="34" customFormat="false" ht="15" hidden="false" customHeight="false" outlineLevel="0" collapsed="false">
      <c r="A34" s="7"/>
      <c r="B34" s="1" t="s">
        <v>20</v>
      </c>
      <c r="C34" s="2" t="s">
        <v>3</v>
      </c>
      <c r="D34" s="37"/>
      <c r="E34" s="175"/>
      <c r="F34" s="176" t="s">
        <v>3</v>
      </c>
      <c r="G34" s="39" t="s">
        <v>14</v>
      </c>
      <c r="H34" s="177"/>
      <c r="I34" s="41" t="s">
        <v>3</v>
      </c>
      <c r="J34" s="39" t="s">
        <v>14</v>
      </c>
      <c r="K34" s="177"/>
      <c r="L34" s="41" t="s">
        <v>3</v>
      </c>
      <c r="M34" s="39" t="n">
        <v>6</v>
      </c>
      <c r="N34" s="179"/>
      <c r="O34" s="41" t="n">
        <v>0</v>
      </c>
      <c r="P34" s="39" t="n">
        <v>5</v>
      </c>
      <c r="Q34" s="207" t="n">
        <v>-3</v>
      </c>
      <c r="R34" s="41" t="s">
        <v>3</v>
      </c>
      <c r="S34" s="42" t="n">
        <v>16</v>
      </c>
      <c r="T34" s="171"/>
      <c r="U34" s="4" t="s">
        <v>3</v>
      </c>
      <c r="V34" s="31" t="n">
        <f aca="false">SUM(D34,G34,J34,M34,P34,S34)</f>
        <v>27</v>
      </c>
      <c r="W34" s="31"/>
      <c r="X34" s="19" t="s">
        <v>11</v>
      </c>
      <c r="Y34" s="113"/>
      <c r="AA34" s="7"/>
      <c r="AB34" s="1" t="s">
        <v>20</v>
      </c>
      <c r="AC34" s="2" t="s">
        <v>3</v>
      </c>
      <c r="AD34" s="37" t="n">
        <v>6</v>
      </c>
      <c r="AE34" s="39"/>
      <c r="AF34" s="38" t="s">
        <v>3</v>
      </c>
      <c r="AG34" s="39" t="s">
        <v>14</v>
      </c>
      <c r="AH34" s="39"/>
      <c r="AI34" s="40" t="s">
        <v>3</v>
      </c>
      <c r="AJ34" s="39"/>
      <c r="AK34" s="39"/>
      <c r="AL34" s="41" t="s">
        <v>3</v>
      </c>
      <c r="AM34" s="39"/>
      <c r="AN34" s="39"/>
      <c r="AO34" s="40" t="s">
        <v>3</v>
      </c>
      <c r="AP34" s="39" t="n">
        <v>13</v>
      </c>
      <c r="AQ34" s="39"/>
      <c r="AR34" s="40" t="s">
        <v>3</v>
      </c>
      <c r="AS34" s="42" t="s">
        <v>14</v>
      </c>
      <c r="AT34" s="34"/>
      <c r="AU34" s="2" t="s">
        <v>3</v>
      </c>
      <c r="AV34" s="31" t="n">
        <f aca="false">SUM(AD34,AG34,AJ34,AM34,AP34,AS34)</f>
        <v>19</v>
      </c>
      <c r="AW34" s="19" t="s">
        <v>11</v>
      </c>
      <c r="AX34" s="113"/>
      <c r="AY34" s="10"/>
      <c r="BB34" s="31" t="n">
        <f aca="false">BC24*0.1</f>
        <v>39.69</v>
      </c>
    </row>
    <row r="35" customFormat="false" ht="15" hidden="false" customHeight="false" outlineLevel="0" collapsed="false">
      <c r="A35" s="7"/>
      <c r="B35" s="43" t="s">
        <v>12</v>
      </c>
      <c r="C35" s="0"/>
      <c r="D35" s="44"/>
      <c r="E35" s="181"/>
      <c r="F35" s="182"/>
      <c r="G35" s="46"/>
      <c r="H35" s="183"/>
      <c r="I35" s="47"/>
      <c r="J35" s="46"/>
      <c r="K35" s="183"/>
      <c r="L35" s="47"/>
      <c r="M35" s="46"/>
      <c r="N35" s="184"/>
      <c r="O35" s="47"/>
      <c r="P35" s="46"/>
      <c r="Q35" s="183"/>
      <c r="R35" s="47"/>
      <c r="S35" s="46"/>
      <c r="T35" s="183"/>
      <c r="U35" s="59"/>
      <c r="V35" s="48"/>
      <c r="W35" s="48"/>
      <c r="X35" s="19" t="s">
        <v>11</v>
      </c>
      <c r="Y35" s="113"/>
      <c r="AA35" s="7"/>
      <c r="AB35" s="43" t="s">
        <v>12</v>
      </c>
      <c r="AC35" s="2"/>
      <c r="AD35" s="44"/>
      <c r="AE35" s="44"/>
      <c r="AF35" s="45"/>
      <c r="AG35" s="46"/>
      <c r="AH35" s="46"/>
      <c r="AI35" s="21"/>
      <c r="AJ35" s="46"/>
      <c r="AK35" s="46"/>
      <c r="AL35" s="47"/>
      <c r="AM35" s="46"/>
      <c r="AN35" s="46"/>
      <c r="AO35" s="21"/>
      <c r="AP35" s="46"/>
      <c r="AQ35" s="46"/>
      <c r="AR35" s="21"/>
      <c r="AS35" s="46"/>
      <c r="AT35" s="46"/>
      <c r="AU35" s="13"/>
      <c r="AV35" s="48"/>
      <c r="AW35" s="19" t="s">
        <v>11</v>
      </c>
      <c r="AX35" s="113"/>
      <c r="AY35" s="10"/>
    </row>
    <row r="36" customFormat="false" ht="15" hidden="false" customHeight="false" outlineLevel="0" collapsed="false">
      <c r="A36" s="7"/>
      <c r="B36" s="1" t="s">
        <v>21</v>
      </c>
      <c r="C36" s="2" t="s">
        <v>3</v>
      </c>
      <c r="D36" s="31" t="n">
        <f aca="false">SUM(D28:D34)</f>
        <v>10</v>
      </c>
      <c r="E36" s="185"/>
      <c r="F36" s="142" t="s">
        <v>3</v>
      </c>
      <c r="G36" s="31" t="n">
        <f aca="false">SUM(G28:G34)</f>
        <v>10</v>
      </c>
      <c r="H36" s="186"/>
      <c r="I36" s="4" t="s">
        <v>3</v>
      </c>
      <c r="J36" s="31" t="n">
        <f aca="false">SUM(J28:J34)</f>
        <v>0</v>
      </c>
      <c r="K36" s="186"/>
      <c r="L36" s="4" t="s">
        <v>3</v>
      </c>
      <c r="M36" s="31" t="n">
        <f aca="false">SUM(M28:M34)</f>
        <v>56</v>
      </c>
      <c r="N36" s="187"/>
      <c r="O36" s="4" t="s">
        <v>3</v>
      </c>
      <c r="P36" s="31" t="n">
        <f aca="false">SUM(P28:P34)</f>
        <v>72</v>
      </c>
      <c r="Q36" s="186"/>
      <c r="R36" s="4" t="s">
        <v>3</v>
      </c>
      <c r="S36" s="31" t="n">
        <f aca="false">SUM(S28:S34)</f>
        <v>69</v>
      </c>
      <c r="T36" s="186"/>
      <c r="U36" s="4" t="s">
        <v>3</v>
      </c>
      <c r="V36" s="31" t="n">
        <f aca="false">SUM(V28:V34)</f>
        <v>217</v>
      </c>
      <c r="W36" s="31"/>
      <c r="X36" s="19" t="s">
        <v>11</v>
      </c>
      <c r="Y36" s="113"/>
      <c r="AA36" s="7"/>
      <c r="AB36" s="1" t="s">
        <v>21</v>
      </c>
      <c r="AC36" s="2" t="s">
        <v>3</v>
      </c>
      <c r="AD36" s="31" t="n">
        <f aca="false">SUM(AD28:AD34)</f>
        <v>6</v>
      </c>
      <c r="AE36" s="31"/>
      <c r="AF36" s="3" t="s">
        <v>3</v>
      </c>
      <c r="AG36" s="31" t="n">
        <f aca="false">SUM(AG28:AG34)</f>
        <v>5</v>
      </c>
      <c r="AH36" s="31"/>
      <c r="AI36" s="2" t="s">
        <v>3</v>
      </c>
      <c r="AJ36" s="31" t="n">
        <f aca="false">SUM(AJ28:AJ34)</f>
        <v>0</v>
      </c>
      <c r="AK36" s="31"/>
      <c r="AL36" s="4" t="s">
        <v>3</v>
      </c>
      <c r="AM36" s="31" t="n">
        <f aca="false">SUM(AM28:AM34)</f>
        <v>31</v>
      </c>
      <c r="AN36" s="31"/>
      <c r="AO36" s="2" t="s">
        <v>3</v>
      </c>
      <c r="AP36" s="31" t="n">
        <f aca="false">SUM(AP28:AP34)</f>
        <v>54</v>
      </c>
      <c r="AQ36" s="31"/>
      <c r="AR36" s="2" t="s">
        <v>3</v>
      </c>
      <c r="AS36" s="31" t="n">
        <f aca="false">SUM(AS28:AS34)</f>
        <v>44</v>
      </c>
      <c r="AT36" s="31"/>
      <c r="AU36" s="2" t="s">
        <v>3</v>
      </c>
      <c r="AV36" s="31" t="n">
        <f aca="false">SUM(AV28:AV34)</f>
        <v>140</v>
      </c>
      <c r="AW36" s="19" t="s">
        <v>11</v>
      </c>
      <c r="AX36" s="113"/>
      <c r="AY36" s="10"/>
      <c r="BB36" s="0" t="s">
        <v>47</v>
      </c>
    </row>
    <row r="37" customFormat="false" ht="15" hidden="false" customHeight="false" outlineLevel="0" collapsed="false">
      <c r="A37" s="7"/>
      <c r="B37" s="1" t="s">
        <v>22</v>
      </c>
      <c r="C37" s="2" t="s">
        <v>3</v>
      </c>
      <c r="D37" s="31" t="n">
        <f aca="false">D36</f>
        <v>10</v>
      </c>
      <c r="E37" s="185"/>
      <c r="F37" s="142" t="s">
        <v>3</v>
      </c>
      <c r="G37" s="31" t="n">
        <f aca="false">G36</f>
        <v>10</v>
      </c>
      <c r="H37" s="186"/>
      <c r="I37" s="4" t="s">
        <v>3</v>
      </c>
      <c r="J37" s="31" t="n">
        <f aca="false">J36</f>
        <v>0</v>
      </c>
      <c r="K37" s="186"/>
      <c r="L37" s="4" t="s">
        <v>3</v>
      </c>
      <c r="M37" s="31" t="n">
        <f aca="false">M36</f>
        <v>56</v>
      </c>
      <c r="N37" s="187"/>
      <c r="O37" s="4" t="s">
        <v>3</v>
      </c>
      <c r="P37" s="31" t="n">
        <f aca="false">P36</f>
        <v>72</v>
      </c>
      <c r="Q37" s="186"/>
      <c r="R37" s="4" t="s">
        <v>3</v>
      </c>
      <c r="S37" s="31" t="n">
        <f aca="false">S36</f>
        <v>69</v>
      </c>
      <c r="T37" s="186"/>
      <c r="U37" s="4" t="s">
        <v>3</v>
      </c>
      <c r="V37" s="31" t="n">
        <f aca="false">SUM(D37:S37)</f>
        <v>217</v>
      </c>
      <c r="W37" s="31"/>
      <c r="X37" s="19" t="s">
        <v>11</v>
      </c>
      <c r="Y37" s="113"/>
      <c r="AA37" s="7"/>
      <c r="AB37" s="1" t="s">
        <v>22</v>
      </c>
      <c r="AC37" s="2" t="s">
        <v>3</v>
      </c>
      <c r="AD37" s="31" t="n">
        <f aca="false">AD36</f>
        <v>6</v>
      </c>
      <c r="AE37" s="31"/>
      <c r="AF37" s="3" t="s">
        <v>3</v>
      </c>
      <c r="AG37" s="31" t="n">
        <f aca="false">AG36</f>
        <v>5</v>
      </c>
      <c r="AH37" s="31"/>
      <c r="AI37" s="2" t="s">
        <v>3</v>
      </c>
      <c r="AJ37" s="31" t="n">
        <f aca="false">AJ36</f>
        <v>0</v>
      </c>
      <c r="AK37" s="31"/>
      <c r="AL37" s="4" t="s">
        <v>3</v>
      </c>
      <c r="AM37" s="31" t="n">
        <f aca="false">AM36</f>
        <v>31</v>
      </c>
      <c r="AN37" s="31"/>
      <c r="AO37" s="2" t="s">
        <v>3</v>
      </c>
      <c r="AP37" s="31" t="n">
        <f aca="false">AP36</f>
        <v>54</v>
      </c>
      <c r="AQ37" s="31"/>
      <c r="AR37" s="2" t="s">
        <v>3</v>
      </c>
      <c r="AS37" s="31" t="n">
        <f aca="false">AS36</f>
        <v>44</v>
      </c>
      <c r="AT37" s="31"/>
      <c r="AU37" s="2" t="s">
        <v>3</v>
      </c>
      <c r="AV37" s="31" t="n">
        <f aca="false">SUM(AD37:AS37)</f>
        <v>140</v>
      </c>
      <c r="AW37" s="19" t="s">
        <v>11</v>
      </c>
      <c r="AX37" s="113"/>
      <c r="AY37" s="10"/>
      <c r="BB37" s="0" t="n">
        <f aca="false">(S13+AS13+S36+AS36+S59+AS59)/(V13+AV13+V36+AV36+V59+AV59)</f>
        <v>0.328571428571429</v>
      </c>
    </row>
    <row r="38" customFormat="false" ht="15" hidden="false" customHeight="false" outlineLevel="0" collapsed="false">
      <c r="A38" s="7"/>
      <c r="B38" s="1" t="s">
        <v>23</v>
      </c>
      <c r="C38" s="2" t="s">
        <v>3</v>
      </c>
      <c r="D38" s="49" t="n">
        <v>30</v>
      </c>
      <c r="E38" s="188"/>
      <c r="F38" s="189" t="s">
        <v>3</v>
      </c>
      <c r="G38" s="49" t="n">
        <v>20</v>
      </c>
      <c r="H38" s="190"/>
      <c r="I38" s="191" t="s">
        <v>3</v>
      </c>
      <c r="J38" s="49" t="n">
        <v>25</v>
      </c>
      <c r="K38" s="190"/>
      <c r="L38" s="4" t="s">
        <v>3</v>
      </c>
      <c r="M38" s="49" t="n">
        <v>22</v>
      </c>
      <c r="N38" s="192"/>
      <c r="O38" s="191" t="s">
        <v>3</v>
      </c>
      <c r="P38" s="52" t="n">
        <v>15</v>
      </c>
      <c r="Q38" s="193"/>
      <c r="R38" s="191" t="s">
        <v>3</v>
      </c>
      <c r="S38" s="49" t="n">
        <v>15</v>
      </c>
      <c r="T38" s="190"/>
      <c r="U38" s="56" t="s">
        <v>3</v>
      </c>
      <c r="V38" s="54"/>
      <c r="W38" s="54"/>
      <c r="X38" s="19" t="s">
        <v>11</v>
      </c>
      <c r="Y38" s="113"/>
      <c r="AA38" s="7"/>
      <c r="AB38" s="1" t="s">
        <v>23</v>
      </c>
      <c r="AC38" s="2" t="s">
        <v>3</v>
      </c>
      <c r="AD38" s="49" t="n">
        <v>30</v>
      </c>
      <c r="AE38" s="49"/>
      <c r="AF38" s="50" t="s">
        <v>3</v>
      </c>
      <c r="AG38" s="49" t="n">
        <v>20</v>
      </c>
      <c r="AH38" s="49"/>
      <c r="AI38" s="51" t="s">
        <v>3</v>
      </c>
      <c r="AJ38" s="49" t="n">
        <v>25</v>
      </c>
      <c r="AK38" s="49"/>
      <c r="AL38" s="4" t="s">
        <v>3</v>
      </c>
      <c r="AM38" s="49" t="n">
        <v>22</v>
      </c>
      <c r="AN38" s="49"/>
      <c r="AO38" s="51" t="s">
        <v>3</v>
      </c>
      <c r="AP38" s="52" t="n">
        <v>15</v>
      </c>
      <c r="AQ38" s="52"/>
      <c r="AR38" s="51" t="s">
        <v>3</v>
      </c>
      <c r="AS38" s="49" t="n">
        <v>15</v>
      </c>
      <c r="AT38" s="49"/>
      <c r="AU38" s="53" t="s">
        <v>3</v>
      </c>
      <c r="AV38" s="54"/>
      <c r="AW38" s="19" t="s">
        <v>11</v>
      </c>
      <c r="AX38" s="113"/>
      <c r="AY38" s="10"/>
    </row>
    <row r="39" customFormat="false" ht="15" hidden="false" customHeight="false" outlineLevel="0" collapsed="false">
      <c r="A39" s="7"/>
      <c r="B39" s="1" t="s">
        <v>24</v>
      </c>
      <c r="C39" s="2" t="s">
        <v>3</v>
      </c>
      <c r="D39" s="55" t="n">
        <f aca="false">D37*D38</f>
        <v>300</v>
      </c>
      <c r="E39" s="194"/>
      <c r="F39" s="189" t="s">
        <v>3</v>
      </c>
      <c r="G39" s="55" t="n">
        <f aca="false">G37*G38</f>
        <v>200</v>
      </c>
      <c r="H39" s="193"/>
      <c r="I39" s="56" t="s">
        <v>3</v>
      </c>
      <c r="J39" s="55" t="n">
        <f aca="false">J37*J38</f>
        <v>0</v>
      </c>
      <c r="K39" s="193"/>
      <c r="L39" s="56" t="s">
        <v>3</v>
      </c>
      <c r="M39" s="55" t="n">
        <f aca="false">M37*M38</f>
        <v>1232</v>
      </c>
      <c r="N39" s="195"/>
      <c r="O39" s="56" t="s">
        <v>3</v>
      </c>
      <c r="P39" s="55" t="n">
        <f aca="false">P37*P38</f>
        <v>1080</v>
      </c>
      <c r="Q39" s="193"/>
      <c r="R39" s="56" t="s">
        <v>3</v>
      </c>
      <c r="S39" s="55" t="n">
        <f aca="false">S37*S38</f>
        <v>1035</v>
      </c>
      <c r="T39" s="193"/>
      <c r="U39" s="56" t="s">
        <v>3</v>
      </c>
      <c r="V39" s="55" t="n">
        <f aca="false">SUM(D39:S39)</f>
        <v>3847</v>
      </c>
      <c r="W39" s="55"/>
      <c r="X39" s="19" t="s">
        <v>11</v>
      </c>
      <c r="Y39" s="113"/>
      <c r="AA39" s="7"/>
      <c r="AB39" s="1" t="s">
        <v>24</v>
      </c>
      <c r="AC39" s="2" t="s">
        <v>3</v>
      </c>
      <c r="AD39" s="55" t="n">
        <f aca="false">AD37*AD38</f>
        <v>180</v>
      </c>
      <c r="AE39" s="55"/>
      <c r="AF39" s="50" t="s">
        <v>3</v>
      </c>
      <c r="AG39" s="55" t="n">
        <f aca="false">AG37*AG38</f>
        <v>100</v>
      </c>
      <c r="AH39" s="55"/>
      <c r="AI39" s="53" t="s">
        <v>3</v>
      </c>
      <c r="AJ39" s="55" t="n">
        <f aca="false">AJ37*AJ38</f>
        <v>0</v>
      </c>
      <c r="AK39" s="55"/>
      <c r="AL39" s="56" t="s">
        <v>3</v>
      </c>
      <c r="AM39" s="55" t="n">
        <f aca="false">AM37*AM38</f>
        <v>682</v>
      </c>
      <c r="AN39" s="55"/>
      <c r="AO39" s="53" t="s">
        <v>3</v>
      </c>
      <c r="AP39" s="55" t="n">
        <f aca="false">AP37*AP38</f>
        <v>810</v>
      </c>
      <c r="AQ39" s="55"/>
      <c r="AR39" s="53" t="s">
        <v>3</v>
      </c>
      <c r="AS39" s="55" t="n">
        <f aca="false">AS37*AS38</f>
        <v>660</v>
      </c>
      <c r="AT39" s="55"/>
      <c r="AU39" s="53" t="s">
        <v>3</v>
      </c>
      <c r="AV39" s="55" t="n">
        <f aca="false">SUM(AD39:AS39)</f>
        <v>2432</v>
      </c>
      <c r="AW39" s="19" t="s">
        <v>11</v>
      </c>
      <c r="AX39" s="113"/>
      <c r="AY39" s="10"/>
    </row>
    <row r="40" customFormat="false" ht="15" hidden="false" customHeight="false" outlineLevel="0" collapsed="false">
      <c r="A40" s="7"/>
      <c r="B40" s="2" t="s">
        <v>25</v>
      </c>
      <c r="C40" s="0"/>
      <c r="D40" s="13"/>
      <c r="E40" s="149"/>
      <c r="F40" s="196"/>
      <c r="G40" s="58"/>
      <c r="H40" s="197"/>
      <c r="I40" s="59"/>
      <c r="J40" s="58"/>
      <c r="K40" s="197"/>
      <c r="L40" s="59"/>
      <c r="M40" s="58"/>
      <c r="N40" s="198"/>
      <c r="O40" s="59"/>
      <c r="P40" s="58"/>
      <c r="Q40" s="197"/>
      <c r="R40" s="59"/>
      <c r="S40" s="58"/>
      <c r="T40" s="197"/>
      <c r="U40" s="59"/>
      <c r="V40" s="58"/>
      <c r="W40" s="58"/>
      <c r="X40" s="0"/>
      <c r="Y40" s="113"/>
      <c r="AA40" s="7"/>
      <c r="AB40" s="2" t="s">
        <v>25</v>
      </c>
      <c r="AC40" s="2"/>
      <c r="AD40" s="13"/>
      <c r="AE40" s="13"/>
      <c r="AF40" s="57"/>
      <c r="AG40" s="58"/>
      <c r="AH40" s="58"/>
      <c r="AI40" s="13"/>
      <c r="AJ40" s="58"/>
      <c r="AK40" s="58"/>
      <c r="AL40" s="59"/>
      <c r="AM40" s="58"/>
      <c r="AN40" s="58"/>
      <c r="AO40" s="13"/>
      <c r="AP40" s="58"/>
      <c r="AQ40" s="58"/>
      <c r="AR40" s="13"/>
      <c r="AS40" s="58"/>
      <c r="AT40" s="58"/>
      <c r="AU40" s="13"/>
      <c r="AV40" s="58"/>
      <c r="AW40" s="5"/>
      <c r="AX40" s="113"/>
      <c r="AY40" s="10"/>
    </row>
    <row r="41" customFormat="false" ht="15" hidden="false" customHeight="false" outlineLevel="0" collapsed="false">
      <c r="A41" s="7"/>
      <c r="B41" s="60" t="s">
        <v>98</v>
      </c>
      <c r="C41" s="0"/>
      <c r="E41" s="0"/>
      <c r="F41" s="0"/>
      <c r="H41" s="0"/>
      <c r="I41" s="0"/>
      <c r="K41" s="0"/>
      <c r="L41" s="0"/>
      <c r="N41" s="0"/>
      <c r="O41" s="0"/>
      <c r="Q41" s="0"/>
      <c r="R41" s="0"/>
      <c r="T41" s="0"/>
      <c r="U41" s="0"/>
      <c r="X41" s="0"/>
      <c r="Y41" s="113"/>
      <c r="AA41" s="7"/>
      <c r="AB41" s="60" t="s">
        <v>98</v>
      </c>
      <c r="AC41" s="2"/>
      <c r="AF41" s="3"/>
      <c r="AI41" s="2"/>
      <c r="AL41" s="4"/>
      <c r="AO41" s="2"/>
      <c r="AR41" s="2"/>
      <c r="AU41" s="2"/>
      <c r="AW41" s="5"/>
      <c r="AX41" s="113"/>
      <c r="AY41" s="10"/>
      <c r="BB41" s="0" t="n">
        <f aca="false">25+31+19+4+30</f>
        <v>109</v>
      </c>
    </row>
    <row r="42" customFormat="false" ht="21" hidden="false" customHeight="false" outlineLevel="0" collapsed="false">
      <c r="A42" s="7"/>
      <c r="B42" s="61" t="s">
        <v>90</v>
      </c>
      <c r="C42" s="0"/>
      <c r="E42" s="0"/>
      <c r="F42" s="0"/>
      <c r="H42" s="0"/>
      <c r="I42" s="0"/>
      <c r="K42" s="0"/>
      <c r="L42" s="0"/>
      <c r="N42" s="0"/>
      <c r="O42" s="0"/>
      <c r="Q42" s="0"/>
      <c r="R42" s="0"/>
      <c r="T42" s="0"/>
      <c r="U42" s="0"/>
      <c r="X42" s="0"/>
      <c r="Y42" s="113"/>
      <c r="AA42" s="7"/>
      <c r="AB42" s="61" t="s">
        <v>99</v>
      </c>
      <c r="AC42" s="2"/>
      <c r="AF42" s="3"/>
      <c r="AI42" s="2"/>
      <c r="AL42" s="4"/>
      <c r="AO42" s="2"/>
      <c r="AR42" s="2"/>
      <c r="AU42" s="2"/>
      <c r="AW42" s="5"/>
      <c r="AX42" s="113"/>
      <c r="AY42" s="10"/>
    </row>
    <row r="43" customFormat="false" ht="15" hidden="false" customHeight="false" outlineLevel="0" collapsed="false">
      <c r="A43" s="7"/>
      <c r="B43" s="2" t="s">
        <v>89</v>
      </c>
      <c r="C43" s="0"/>
      <c r="E43" s="0"/>
      <c r="F43" s="0"/>
      <c r="H43" s="0"/>
      <c r="I43" s="0"/>
      <c r="K43" s="0"/>
      <c r="L43" s="0"/>
      <c r="N43" s="0"/>
      <c r="O43" s="0"/>
      <c r="Q43" s="0"/>
      <c r="R43" s="0"/>
      <c r="T43" s="0"/>
      <c r="U43" s="0"/>
      <c r="X43" s="0"/>
      <c r="Y43" s="113"/>
      <c r="AA43" s="7"/>
      <c r="AB43" s="2" t="s">
        <v>89</v>
      </c>
      <c r="AC43" s="2"/>
      <c r="AF43" s="3"/>
      <c r="AI43" s="2"/>
      <c r="AL43" s="4"/>
      <c r="AO43" s="2"/>
      <c r="AR43" s="2"/>
      <c r="AU43" s="2"/>
      <c r="AW43" s="5"/>
      <c r="AX43" s="113"/>
      <c r="AY43" s="10"/>
    </row>
    <row r="44" customFormat="false" ht="15" hidden="false" customHeight="false" outlineLevel="0" collapsed="false">
      <c r="B44" s="0"/>
      <c r="C44" s="0"/>
      <c r="E44" s="0"/>
      <c r="F44" s="4"/>
      <c r="H44" s="0"/>
      <c r="I44" s="0"/>
      <c r="K44" s="0"/>
      <c r="L44" s="0"/>
      <c r="N44" s="0"/>
      <c r="O44" s="0"/>
      <c r="Q44" s="0"/>
      <c r="R44" s="0"/>
      <c r="T44" s="0"/>
      <c r="U44" s="0"/>
      <c r="V44" s="67" t="str">
        <f aca="false">IF(S36&gt;=V36*0.3,"OK","NO")</f>
        <v>OK</v>
      </c>
      <c r="W44" s="67"/>
      <c r="X44" s="0"/>
      <c r="AV44" s="67" t="str">
        <f aca="false">IF(AS36&gt;=AV36*0.3,"OK","NO")</f>
        <v>OK</v>
      </c>
      <c r="AY44" s="0"/>
    </row>
    <row r="45" customFormat="false" ht="15" hidden="false" customHeight="false" outlineLevel="0" collapsed="false">
      <c r="B45" s="0"/>
      <c r="C45" s="0"/>
      <c r="E45" s="0"/>
      <c r="F45" s="4"/>
      <c r="H45" s="0"/>
      <c r="I45" s="0"/>
      <c r="K45" s="0"/>
      <c r="L45" s="0"/>
      <c r="N45" s="0"/>
      <c r="O45" s="0"/>
      <c r="Q45" s="0"/>
      <c r="R45" s="0"/>
      <c r="T45" s="0"/>
      <c r="U45" s="0"/>
      <c r="V45" s="67" t="str">
        <f aca="false">IF(S37&gt;=V37*0.3,"OK","NO")</f>
        <v>OK</v>
      </c>
      <c r="W45" s="67"/>
      <c r="X45" s="0"/>
      <c r="AV45" s="67" t="str">
        <f aca="false">IF(AS37&gt;=AV37*0.3,"OK","NO")</f>
        <v>OK</v>
      </c>
      <c r="AY45" s="0"/>
    </row>
    <row r="46" customFormat="false" ht="15" hidden="false" customHeight="false" outlineLevel="0" collapsed="false">
      <c r="B46" s="0"/>
      <c r="C46" s="0"/>
      <c r="E46" s="0"/>
      <c r="F46" s="4"/>
      <c r="H46" s="0"/>
      <c r="I46" s="0"/>
      <c r="K46" s="0"/>
      <c r="L46" s="0"/>
      <c r="N46" s="0"/>
      <c r="O46" s="0"/>
      <c r="Q46" s="0"/>
      <c r="R46" s="0"/>
      <c r="T46" s="0"/>
      <c r="U46" s="0"/>
      <c r="X46" s="0"/>
      <c r="AY46" s="0"/>
    </row>
    <row r="47" customFormat="false" ht="15" hidden="false" customHeight="false" outlineLevel="0" collapsed="false">
      <c r="A47" s="7"/>
      <c r="B47" s="8" t="s">
        <v>1</v>
      </c>
      <c r="C47" s="9"/>
      <c r="D47" s="9"/>
      <c r="E47" s="145"/>
      <c r="F47" s="146"/>
      <c r="G47" s="9"/>
      <c r="H47" s="147"/>
      <c r="I47" s="146"/>
      <c r="J47" s="9"/>
      <c r="K47" s="147"/>
      <c r="L47" s="146"/>
      <c r="M47" s="9"/>
      <c r="N47" s="148"/>
      <c r="O47" s="146"/>
      <c r="P47" s="9"/>
      <c r="Q47" s="147"/>
      <c r="R47" s="146"/>
      <c r="S47" s="9"/>
      <c r="T47" s="147"/>
      <c r="U47" s="146"/>
      <c r="V47" s="9"/>
      <c r="W47" s="9"/>
      <c r="X47" s="0"/>
      <c r="Y47" s="113"/>
      <c r="AA47" s="7"/>
      <c r="AB47" s="8" t="s">
        <v>1</v>
      </c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5"/>
      <c r="AX47" s="113"/>
      <c r="AY47" s="10"/>
    </row>
    <row r="48" customFormat="false" ht="15" hidden="false" customHeight="false" outlineLevel="0" collapsed="false">
      <c r="A48" s="7"/>
      <c r="B48" s="11" t="s">
        <v>2</v>
      </c>
      <c r="C48" s="12"/>
      <c r="D48" s="13"/>
      <c r="E48" s="149"/>
      <c r="F48" s="150"/>
      <c r="G48" s="15"/>
      <c r="H48" s="151"/>
      <c r="I48" s="152"/>
      <c r="J48" s="15"/>
      <c r="K48" s="151"/>
      <c r="L48" s="152"/>
      <c r="M48" s="15"/>
      <c r="N48" s="153"/>
      <c r="O48" s="152"/>
      <c r="P48" s="15"/>
      <c r="Q48" s="151"/>
      <c r="R48" s="152"/>
      <c r="S48" s="15"/>
      <c r="T48" s="151"/>
      <c r="U48" s="152"/>
      <c r="V48" s="15"/>
      <c r="W48" s="15"/>
      <c r="X48" s="0"/>
      <c r="Y48" s="113"/>
      <c r="Z48" s="2"/>
      <c r="AA48" s="7"/>
      <c r="AB48" s="11" t="s">
        <v>2</v>
      </c>
      <c r="AC48" s="12"/>
      <c r="AD48" s="13"/>
      <c r="AE48" s="13"/>
      <c r="AF48" s="14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5"/>
      <c r="AX48" s="113"/>
      <c r="AY48" s="10"/>
    </row>
    <row r="49" customFormat="false" ht="15" hidden="false" customHeight="false" outlineLevel="0" collapsed="false">
      <c r="A49" s="7"/>
      <c r="B49" s="16"/>
      <c r="C49" s="17" t="s">
        <v>3</v>
      </c>
      <c r="D49" s="16" t="s">
        <v>4</v>
      </c>
      <c r="E49" s="154"/>
      <c r="F49" s="146" t="s">
        <v>3</v>
      </c>
      <c r="G49" s="16" t="s">
        <v>5</v>
      </c>
      <c r="H49" s="155"/>
      <c r="I49" s="18" t="s">
        <v>3</v>
      </c>
      <c r="J49" s="16" t="s">
        <v>6</v>
      </c>
      <c r="K49" s="155"/>
      <c r="L49" s="18" t="s">
        <v>3</v>
      </c>
      <c r="M49" s="16" t="s">
        <v>7</v>
      </c>
      <c r="N49" s="156"/>
      <c r="O49" s="18" t="s">
        <v>3</v>
      </c>
      <c r="P49" s="16" t="s">
        <v>8</v>
      </c>
      <c r="Q49" s="155"/>
      <c r="R49" s="18" t="s">
        <v>3</v>
      </c>
      <c r="S49" s="16" t="s">
        <v>9</v>
      </c>
      <c r="T49" s="155"/>
      <c r="U49" s="18" t="s">
        <v>3</v>
      </c>
      <c r="V49" s="16" t="s">
        <v>10</v>
      </c>
      <c r="W49" s="16"/>
      <c r="X49" s="19" t="s">
        <v>11</v>
      </c>
      <c r="Y49" s="113"/>
      <c r="Z49" s="1"/>
      <c r="AA49" s="7"/>
      <c r="AB49" s="16"/>
      <c r="AC49" s="17" t="s">
        <v>3</v>
      </c>
      <c r="AD49" s="16" t="s">
        <v>4</v>
      </c>
      <c r="AE49" s="16"/>
      <c r="AF49" s="8" t="s">
        <v>3</v>
      </c>
      <c r="AG49" s="16" t="s">
        <v>5</v>
      </c>
      <c r="AH49" s="16"/>
      <c r="AI49" s="17" t="s">
        <v>3</v>
      </c>
      <c r="AJ49" s="16" t="s">
        <v>6</v>
      </c>
      <c r="AK49" s="16"/>
      <c r="AL49" s="18" t="s">
        <v>3</v>
      </c>
      <c r="AM49" s="16" t="s">
        <v>7</v>
      </c>
      <c r="AN49" s="16"/>
      <c r="AO49" s="17" t="s">
        <v>3</v>
      </c>
      <c r="AP49" s="16" t="s">
        <v>8</v>
      </c>
      <c r="AQ49" s="16"/>
      <c r="AR49" s="17" t="s">
        <v>3</v>
      </c>
      <c r="AS49" s="16" t="s">
        <v>9</v>
      </c>
      <c r="AT49" s="16"/>
      <c r="AU49" s="17" t="s">
        <v>3</v>
      </c>
      <c r="AV49" s="16" t="s">
        <v>10</v>
      </c>
      <c r="AW49" s="19" t="s">
        <v>11</v>
      </c>
      <c r="AX49" s="113"/>
      <c r="AY49" s="10"/>
    </row>
    <row r="50" customFormat="false" ht="15" hidden="false" customHeight="false" outlineLevel="0" collapsed="false">
      <c r="A50" s="7"/>
      <c r="B50" s="20" t="s">
        <v>12</v>
      </c>
      <c r="C50" s="17"/>
      <c r="D50" s="21"/>
      <c r="E50" s="157"/>
      <c r="F50" s="150"/>
      <c r="G50" s="22"/>
      <c r="H50" s="158"/>
      <c r="I50" s="24"/>
      <c r="J50" s="22"/>
      <c r="K50" s="158"/>
      <c r="L50" s="24"/>
      <c r="M50" s="22"/>
      <c r="N50" s="159"/>
      <c r="O50" s="24"/>
      <c r="P50" s="22"/>
      <c r="Q50" s="158"/>
      <c r="R50" s="24"/>
      <c r="S50" s="22"/>
      <c r="T50" s="158"/>
      <c r="U50" s="24"/>
      <c r="V50" s="22"/>
      <c r="W50" s="22"/>
      <c r="X50" s="19" t="s">
        <v>11</v>
      </c>
      <c r="Y50" s="113"/>
      <c r="Z50" s="1"/>
      <c r="AA50" s="7"/>
      <c r="AB50" s="20" t="s">
        <v>12</v>
      </c>
      <c r="AC50" s="17"/>
      <c r="AD50" s="21"/>
      <c r="AE50" s="21"/>
      <c r="AF50" s="14"/>
      <c r="AG50" s="22"/>
      <c r="AH50" s="22"/>
      <c r="AI50" s="23"/>
      <c r="AJ50" s="22"/>
      <c r="AK50" s="22"/>
      <c r="AL50" s="24"/>
      <c r="AM50" s="22"/>
      <c r="AN50" s="22"/>
      <c r="AO50" s="23"/>
      <c r="AP50" s="22"/>
      <c r="AQ50" s="22"/>
      <c r="AR50" s="23"/>
      <c r="AS50" s="22"/>
      <c r="AT50" s="22"/>
      <c r="AU50" s="23"/>
      <c r="AV50" s="22"/>
      <c r="AW50" s="19" t="s">
        <v>11</v>
      </c>
      <c r="AX50" s="113"/>
      <c r="AY50" s="10"/>
    </row>
    <row r="51" customFormat="false" ht="15" hidden="false" customHeight="false" outlineLevel="0" collapsed="false">
      <c r="A51" s="7"/>
      <c r="B51" s="1" t="s">
        <v>13</v>
      </c>
      <c r="C51" s="2" t="s">
        <v>3</v>
      </c>
      <c r="D51" s="25"/>
      <c r="E51" s="160"/>
      <c r="F51" s="161" t="s">
        <v>3</v>
      </c>
      <c r="G51" s="27" t="n">
        <v>4</v>
      </c>
      <c r="H51" s="162"/>
      <c r="I51" s="29" t="s">
        <v>3</v>
      </c>
      <c r="J51" s="27" t="s">
        <v>14</v>
      </c>
      <c r="K51" s="162"/>
      <c r="L51" s="29" t="s">
        <v>3</v>
      </c>
      <c r="M51" s="27" t="s">
        <v>14</v>
      </c>
      <c r="N51" s="164"/>
      <c r="O51" s="29" t="s">
        <v>3</v>
      </c>
      <c r="P51" s="27" t="s">
        <v>14</v>
      </c>
      <c r="Q51" s="162"/>
      <c r="R51" s="29" t="s">
        <v>3</v>
      </c>
      <c r="S51" s="30" t="s">
        <v>14</v>
      </c>
      <c r="T51" s="171"/>
      <c r="U51" s="4" t="s">
        <v>3</v>
      </c>
      <c r="V51" s="31" t="n">
        <f aca="false">SUM(D51,G51,J51,M51,P51,S51)</f>
        <v>4</v>
      </c>
      <c r="W51" s="31"/>
      <c r="X51" s="19" t="s">
        <v>11</v>
      </c>
      <c r="Y51" s="113"/>
      <c r="AA51" s="7"/>
      <c r="AB51" s="1" t="s">
        <v>13</v>
      </c>
      <c r="AC51" s="2" t="s">
        <v>3</v>
      </c>
      <c r="AD51" s="25" t="s">
        <v>14</v>
      </c>
      <c r="AE51" s="27"/>
      <c r="AF51" s="26" t="s">
        <v>3</v>
      </c>
      <c r="AG51" s="27" t="s">
        <v>14</v>
      </c>
      <c r="AH51" s="27"/>
      <c r="AI51" s="28" t="s">
        <v>3</v>
      </c>
      <c r="AJ51" s="27" t="s">
        <v>14</v>
      </c>
      <c r="AK51" s="27"/>
      <c r="AL51" s="29" t="s">
        <v>3</v>
      </c>
      <c r="AM51" s="27" t="s">
        <v>14</v>
      </c>
      <c r="AN51" s="27"/>
      <c r="AO51" s="28" t="s">
        <v>3</v>
      </c>
      <c r="AP51" s="27" t="n">
        <v>6</v>
      </c>
      <c r="AQ51" s="27"/>
      <c r="AR51" s="28" t="s">
        <v>3</v>
      </c>
      <c r="AS51" s="30" t="n">
        <v>20</v>
      </c>
      <c r="AT51" s="206" t="n">
        <v>0</v>
      </c>
      <c r="AU51" s="2" t="s">
        <v>3</v>
      </c>
      <c r="AV51" s="31" t="n">
        <f aca="false">SUM(AD51,AG51,AJ51,AM51,AP51,AS51)</f>
        <v>26</v>
      </c>
      <c r="AW51" s="19" t="s">
        <v>11</v>
      </c>
      <c r="AX51" s="113"/>
      <c r="AY51" s="10"/>
    </row>
    <row r="52" customFormat="false" ht="15" hidden="false" customHeight="false" outlineLevel="0" collapsed="false">
      <c r="A52" s="7"/>
      <c r="B52" s="1" t="s">
        <v>15</v>
      </c>
      <c r="C52" s="2" t="s">
        <v>3</v>
      </c>
      <c r="D52" s="32" t="s">
        <v>14</v>
      </c>
      <c r="E52" s="166"/>
      <c r="F52" s="167" t="s">
        <v>3</v>
      </c>
      <c r="G52" s="34" t="s">
        <v>14</v>
      </c>
      <c r="H52" s="171"/>
      <c r="I52" s="35" t="s">
        <v>3</v>
      </c>
      <c r="J52" s="34" t="s">
        <v>14</v>
      </c>
      <c r="K52" s="171"/>
      <c r="L52" s="35" t="s">
        <v>3</v>
      </c>
      <c r="M52" s="34" t="n">
        <v>4</v>
      </c>
      <c r="N52" s="170"/>
      <c r="O52" s="35" t="s">
        <v>3</v>
      </c>
      <c r="P52" s="34" t="s">
        <v>14</v>
      </c>
      <c r="Q52" s="171"/>
      <c r="R52" s="35" t="s">
        <v>3</v>
      </c>
      <c r="S52" s="36" t="n">
        <v>3</v>
      </c>
      <c r="T52" s="171"/>
      <c r="U52" s="4" t="s">
        <v>3</v>
      </c>
      <c r="V52" s="31" t="n">
        <f aca="false">SUM(D52,G52,J52,M52,P52,S52)</f>
        <v>7</v>
      </c>
      <c r="W52" s="31"/>
      <c r="X52" s="19" t="s">
        <v>11</v>
      </c>
      <c r="Y52" s="113"/>
      <c r="AA52" s="7"/>
      <c r="AB52" s="1" t="s">
        <v>15</v>
      </c>
      <c r="AC52" s="2" t="s">
        <v>3</v>
      </c>
      <c r="AD52" s="87" t="s">
        <v>14</v>
      </c>
      <c r="AE52" s="89"/>
      <c r="AF52" s="88" t="s">
        <v>3</v>
      </c>
      <c r="AG52" s="89" t="s">
        <v>14</v>
      </c>
      <c r="AH52" s="89"/>
      <c r="AI52" s="90" t="s">
        <v>3</v>
      </c>
      <c r="AJ52" s="89" t="s">
        <v>14</v>
      </c>
      <c r="AK52" s="89"/>
      <c r="AL52" s="90" t="s">
        <v>3</v>
      </c>
      <c r="AM52" s="89" t="s">
        <v>14</v>
      </c>
      <c r="AN52" s="89"/>
      <c r="AO52" s="90" t="s">
        <v>3</v>
      </c>
      <c r="AP52" s="89" t="s">
        <v>14</v>
      </c>
      <c r="AQ52" s="89"/>
      <c r="AR52" s="90" t="s">
        <v>3</v>
      </c>
      <c r="AS52" s="91" t="s">
        <v>14</v>
      </c>
      <c r="AT52" s="89"/>
      <c r="AU52" s="92" t="s">
        <v>3</v>
      </c>
      <c r="AV52" s="31" t="n">
        <f aca="false">SUM(AD52,AG52,AJ52,AM52,AP52,AS52)</f>
        <v>0</v>
      </c>
      <c r="AW52" s="19" t="s">
        <v>11</v>
      </c>
      <c r="AX52" s="113"/>
      <c r="AY52" s="10"/>
    </row>
    <row r="53" customFormat="false" ht="15" hidden="false" customHeight="false" outlineLevel="0" collapsed="false">
      <c r="A53" s="7"/>
      <c r="B53" s="1" t="s">
        <v>16</v>
      </c>
      <c r="C53" s="2" t="s">
        <v>3</v>
      </c>
      <c r="D53" s="32" t="s">
        <v>14</v>
      </c>
      <c r="E53" s="166"/>
      <c r="F53" s="167" t="s">
        <v>3</v>
      </c>
      <c r="G53" s="34" t="s">
        <v>14</v>
      </c>
      <c r="H53" s="171"/>
      <c r="I53" s="35" t="s">
        <v>3</v>
      </c>
      <c r="J53" s="34" t="s">
        <v>14</v>
      </c>
      <c r="K53" s="171"/>
      <c r="L53" s="35" t="s">
        <v>3</v>
      </c>
      <c r="M53" s="34" t="s">
        <v>14</v>
      </c>
      <c r="N53" s="170"/>
      <c r="O53" s="35" t="s">
        <v>3</v>
      </c>
      <c r="P53" s="34" t="n">
        <v>7</v>
      </c>
      <c r="Q53" s="169" t="n">
        <v>1</v>
      </c>
      <c r="R53" s="35" t="s">
        <v>3</v>
      </c>
      <c r="S53" s="36" t="s">
        <v>14</v>
      </c>
      <c r="T53" s="171"/>
      <c r="U53" s="4" t="s">
        <v>3</v>
      </c>
      <c r="V53" s="31" t="n">
        <f aca="false">SUM(D53,G53,J53,M53,P53,S53)</f>
        <v>7</v>
      </c>
      <c r="W53" s="31"/>
      <c r="X53" s="19" t="s">
        <v>11</v>
      </c>
      <c r="Y53" s="113"/>
      <c r="AA53" s="7"/>
      <c r="AB53" s="1" t="s">
        <v>16</v>
      </c>
      <c r="AC53" s="2" t="s">
        <v>3</v>
      </c>
      <c r="AD53" s="32" t="s">
        <v>14</v>
      </c>
      <c r="AE53" s="34"/>
      <c r="AF53" s="33" t="s">
        <v>3</v>
      </c>
      <c r="AG53" s="34" t="n">
        <v>10</v>
      </c>
      <c r="AH53" s="173" t="n">
        <v>-1</v>
      </c>
      <c r="AI53" s="20" t="s">
        <v>3</v>
      </c>
      <c r="AJ53" s="34" t="s">
        <v>14</v>
      </c>
      <c r="AK53" s="34"/>
      <c r="AL53" s="35" t="s">
        <v>3</v>
      </c>
      <c r="AM53" s="34" t="s">
        <v>14</v>
      </c>
      <c r="AN53" s="34"/>
      <c r="AO53" s="20" t="s">
        <v>3</v>
      </c>
      <c r="AP53" s="34" t="s">
        <v>14</v>
      </c>
      <c r="AQ53" s="34"/>
      <c r="AR53" s="20" t="s">
        <v>3</v>
      </c>
      <c r="AS53" s="36" t="n">
        <v>15</v>
      </c>
      <c r="AT53" s="204" t="n">
        <v>3</v>
      </c>
      <c r="AU53" s="2" t="s">
        <v>3</v>
      </c>
      <c r="AV53" s="31" t="n">
        <f aca="false">SUM(AD53,AG53,AJ53,AM53,AP53,AS53)</f>
        <v>25</v>
      </c>
      <c r="AW53" s="19" t="s">
        <v>11</v>
      </c>
      <c r="AX53" s="113"/>
      <c r="AY53" s="10"/>
    </row>
    <row r="54" customFormat="false" ht="15" hidden="false" customHeight="false" outlineLevel="0" collapsed="false">
      <c r="A54" s="7"/>
      <c r="B54" s="1" t="s">
        <v>17</v>
      </c>
      <c r="C54" s="2" t="s">
        <v>3</v>
      </c>
      <c r="D54" s="32" t="s">
        <v>14</v>
      </c>
      <c r="E54" s="166"/>
      <c r="F54" s="167" t="s">
        <v>3</v>
      </c>
      <c r="G54" s="34" t="s">
        <v>14</v>
      </c>
      <c r="H54" s="171"/>
      <c r="I54" s="35" t="s">
        <v>3</v>
      </c>
      <c r="J54" s="34" t="s">
        <v>14</v>
      </c>
      <c r="K54" s="171"/>
      <c r="L54" s="35" t="s">
        <v>3</v>
      </c>
      <c r="M54" s="34" t="s">
        <v>14</v>
      </c>
      <c r="N54" s="170"/>
      <c r="O54" s="35" t="s">
        <v>3</v>
      </c>
      <c r="P54" s="34" t="n">
        <v>7</v>
      </c>
      <c r="Q54" s="171"/>
      <c r="R54" s="35" t="s">
        <v>3</v>
      </c>
      <c r="S54" s="36" t="s">
        <v>14</v>
      </c>
      <c r="T54" s="171"/>
      <c r="U54" s="4" t="s">
        <v>3</v>
      </c>
      <c r="V54" s="31" t="n">
        <f aca="false">SUM(D54,G54,J54,M54,P54,S54)</f>
        <v>7</v>
      </c>
      <c r="W54" s="31"/>
      <c r="X54" s="19" t="s">
        <v>11</v>
      </c>
      <c r="Y54" s="113"/>
      <c r="AA54" s="7"/>
      <c r="AB54" s="1" t="s">
        <v>17</v>
      </c>
      <c r="AC54" s="2" t="s">
        <v>3</v>
      </c>
      <c r="AD54" s="32" t="s">
        <v>14</v>
      </c>
      <c r="AE54" s="34"/>
      <c r="AF54" s="33" t="s">
        <v>3</v>
      </c>
      <c r="AG54" s="34" t="s">
        <v>14</v>
      </c>
      <c r="AH54" s="34"/>
      <c r="AI54" s="20" t="s">
        <v>3</v>
      </c>
      <c r="AJ54" s="34" t="s">
        <v>14</v>
      </c>
      <c r="AK54" s="34"/>
      <c r="AL54" s="35" t="s">
        <v>3</v>
      </c>
      <c r="AM54" s="34" t="s">
        <v>14</v>
      </c>
      <c r="AN54" s="34"/>
      <c r="AO54" s="20" t="s">
        <v>3</v>
      </c>
      <c r="AP54" s="34" t="n">
        <v>8</v>
      </c>
      <c r="AQ54" s="204" t="n">
        <v>2</v>
      </c>
      <c r="AR54" s="20" t="s">
        <v>3</v>
      </c>
      <c r="AS54" s="36" t="n">
        <v>17</v>
      </c>
      <c r="AT54" s="34"/>
      <c r="AU54" s="2" t="s">
        <v>3</v>
      </c>
      <c r="AV54" s="31" t="n">
        <f aca="false">SUM(AD54,AG54,AJ54,AM54,AP54,AS54)</f>
        <v>25</v>
      </c>
      <c r="AW54" s="19" t="s">
        <v>11</v>
      </c>
      <c r="AX54" s="113"/>
      <c r="AY54" s="10"/>
    </row>
    <row r="55" customFormat="false" ht="15" hidden="false" customHeight="false" outlineLevel="0" collapsed="false">
      <c r="A55" s="7"/>
      <c r="B55" s="1" t="s">
        <v>18</v>
      </c>
      <c r="C55" s="2" t="s">
        <v>3</v>
      </c>
      <c r="D55" s="32" t="s">
        <v>14</v>
      </c>
      <c r="E55" s="166"/>
      <c r="F55" s="167" t="s">
        <v>3</v>
      </c>
      <c r="G55" s="34" t="s">
        <v>14</v>
      </c>
      <c r="H55" s="171"/>
      <c r="I55" s="35" t="s">
        <v>14</v>
      </c>
      <c r="J55" s="34" t="s">
        <v>14</v>
      </c>
      <c r="K55" s="171"/>
      <c r="L55" s="35" t="s">
        <v>3</v>
      </c>
      <c r="M55" s="34" t="s">
        <v>14</v>
      </c>
      <c r="N55" s="170"/>
      <c r="O55" s="35" t="s">
        <v>3</v>
      </c>
      <c r="P55" s="34" t="s">
        <v>14</v>
      </c>
      <c r="Q55" s="171"/>
      <c r="R55" s="35" t="s">
        <v>3</v>
      </c>
      <c r="S55" s="36" t="n">
        <v>7</v>
      </c>
      <c r="T55" s="171"/>
      <c r="U55" s="4" t="s">
        <v>3</v>
      </c>
      <c r="V55" s="31" t="n">
        <f aca="false">SUM(D55,G55,J55,M55,P55,S55)</f>
        <v>7</v>
      </c>
      <c r="W55" s="31"/>
      <c r="X55" s="19" t="s">
        <v>11</v>
      </c>
      <c r="Y55" s="113"/>
      <c r="AA55" s="7"/>
      <c r="AB55" s="1" t="s">
        <v>18</v>
      </c>
      <c r="AC55" s="2" t="s">
        <v>3</v>
      </c>
      <c r="AD55" s="32" t="n">
        <v>13</v>
      </c>
      <c r="AE55" s="34"/>
      <c r="AF55" s="33" t="s">
        <v>3</v>
      </c>
      <c r="AG55" s="34" t="s">
        <v>14</v>
      </c>
      <c r="AH55" s="34"/>
      <c r="AI55" s="20" t="s">
        <v>3</v>
      </c>
      <c r="AJ55" s="34" t="s">
        <v>14</v>
      </c>
      <c r="AK55" s="34"/>
      <c r="AL55" s="35" t="s">
        <v>3</v>
      </c>
      <c r="AM55" s="34" t="s">
        <v>14</v>
      </c>
      <c r="AN55" s="34"/>
      <c r="AO55" s="20" t="s">
        <v>3</v>
      </c>
      <c r="AP55" s="34" t="s">
        <v>14</v>
      </c>
      <c r="AQ55" s="34"/>
      <c r="AR55" s="20" t="s">
        <v>3</v>
      </c>
      <c r="AS55" s="36" t="n">
        <v>10</v>
      </c>
      <c r="AT55" s="34"/>
      <c r="AU55" s="2" t="s">
        <v>3</v>
      </c>
      <c r="AV55" s="31" t="n">
        <f aca="false">SUM(AD55,AG55,AJ55,AM55,AP55,AS55)</f>
        <v>23</v>
      </c>
      <c r="AW55" s="19" t="s">
        <v>11</v>
      </c>
      <c r="AX55" s="113"/>
      <c r="AY55" s="10"/>
    </row>
    <row r="56" customFormat="false" ht="15" hidden="false" customHeight="false" outlineLevel="0" collapsed="false">
      <c r="A56" s="7"/>
      <c r="B56" s="1" t="s">
        <v>19</v>
      </c>
      <c r="C56" s="2" t="s">
        <v>3</v>
      </c>
      <c r="D56" s="32" t="s">
        <v>14</v>
      </c>
      <c r="E56" s="166"/>
      <c r="F56" s="167" t="s">
        <v>3</v>
      </c>
      <c r="G56" s="34" t="s">
        <v>14</v>
      </c>
      <c r="H56" s="171"/>
      <c r="I56" s="35" t="s">
        <v>3</v>
      </c>
      <c r="J56" s="34" t="s">
        <v>14</v>
      </c>
      <c r="K56" s="171"/>
      <c r="L56" s="35" t="s">
        <v>3</v>
      </c>
      <c r="M56" s="34" t="n">
        <v>4</v>
      </c>
      <c r="N56" s="170"/>
      <c r="O56" s="35" t="s">
        <v>3</v>
      </c>
      <c r="P56" s="34" t="s">
        <v>14</v>
      </c>
      <c r="Q56" s="171"/>
      <c r="R56" s="35" t="s">
        <v>3</v>
      </c>
      <c r="S56" s="36" t="n">
        <v>3</v>
      </c>
      <c r="T56" s="171"/>
      <c r="U56" s="4" t="s">
        <v>3</v>
      </c>
      <c r="V56" s="31" t="n">
        <f aca="false">SUM(D56,G56,J56,M56,P56,S56)</f>
        <v>7</v>
      </c>
      <c r="W56" s="31"/>
      <c r="X56" s="19" t="s">
        <v>11</v>
      </c>
      <c r="Y56" s="113"/>
      <c r="AA56" s="7"/>
      <c r="AB56" s="1" t="s">
        <v>19</v>
      </c>
      <c r="AC56" s="2" t="s">
        <v>3</v>
      </c>
      <c r="AD56" s="32" t="s">
        <v>14</v>
      </c>
      <c r="AE56" s="34"/>
      <c r="AF56" s="33" t="s">
        <v>3</v>
      </c>
      <c r="AG56" s="34" t="s">
        <v>14</v>
      </c>
      <c r="AH56" s="34"/>
      <c r="AI56" s="20" t="s">
        <v>3</v>
      </c>
      <c r="AJ56" s="34" t="s">
        <v>14</v>
      </c>
      <c r="AK56" s="34"/>
      <c r="AL56" s="35" t="s">
        <v>3</v>
      </c>
      <c r="AM56" s="34" t="s">
        <v>14</v>
      </c>
      <c r="AN56" s="34"/>
      <c r="AO56" s="20" t="s">
        <v>3</v>
      </c>
      <c r="AP56" s="34" t="n">
        <v>7</v>
      </c>
      <c r="AQ56" s="34"/>
      <c r="AR56" s="20" t="s">
        <v>3</v>
      </c>
      <c r="AS56" s="36" t="n">
        <v>16</v>
      </c>
      <c r="AT56" s="34"/>
      <c r="AU56" s="2" t="s">
        <v>3</v>
      </c>
      <c r="AV56" s="31" t="n">
        <f aca="false">SUM(AD56,AG56,AJ56,AM56,AP56,AS56)</f>
        <v>23</v>
      </c>
      <c r="AW56" s="19" t="s">
        <v>11</v>
      </c>
      <c r="AX56" s="113"/>
      <c r="AY56" s="10"/>
    </row>
    <row r="57" customFormat="false" ht="15" hidden="false" customHeight="false" outlineLevel="0" collapsed="false">
      <c r="A57" s="7"/>
      <c r="B57" s="1" t="s">
        <v>20</v>
      </c>
      <c r="C57" s="2" t="s">
        <v>3</v>
      </c>
      <c r="D57" s="37" t="n">
        <v>4</v>
      </c>
      <c r="E57" s="175"/>
      <c r="F57" s="176" t="s">
        <v>3</v>
      </c>
      <c r="G57" s="39" t="s">
        <v>14</v>
      </c>
      <c r="H57" s="177"/>
      <c r="I57" s="41" t="s">
        <v>3</v>
      </c>
      <c r="J57" s="39" t="s">
        <v>14</v>
      </c>
      <c r="K57" s="177"/>
      <c r="L57" s="41" t="s">
        <v>3</v>
      </c>
      <c r="M57" s="39" t="s">
        <v>14</v>
      </c>
      <c r="N57" s="179"/>
      <c r="O57" s="41" t="s">
        <v>3</v>
      </c>
      <c r="P57" s="39" t="s">
        <v>14</v>
      </c>
      <c r="Q57" s="177"/>
      <c r="R57" s="41" t="s">
        <v>3</v>
      </c>
      <c r="S57" s="42" t="s">
        <v>14</v>
      </c>
      <c r="T57" s="171"/>
      <c r="U57" s="4" t="s">
        <v>3</v>
      </c>
      <c r="V57" s="31" t="n">
        <f aca="false">SUM(D57,G57,J57,M57,P57,S57)</f>
        <v>4</v>
      </c>
      <c r="W57" s="31"/>
      <c r="X57" s="19" t="s">
        <v>11</v>
      </c>
      <c r="Y57" s="113"/>
      <c r="AA57" s="7"/>
      <c r="AB57" s="1" t="s">
        <v>20</v>
      </c>
      <c r="AC57" s="2" t="s">
        <v>3</v>
      </c>
      <c r="AD57" s="37" t="s">
        <v>14</v>
      </c>
      <c r="AE57" s="39"/>
      <c r="AF57" s="38" t="s">
        <v>3</v>
      </c>
      <c r="AG57" s="39" t="s">
        <v>14</v>
      </c>
      <c r="AH57" s="39"/>
      <c r="AI57" s="40" t="s">
        <v>3</v>
      </c>
      <c r="AJ57" s="39" t="s">
        <v>14</v>
      </c>
      <c r="AK57" s="39"/>
      <c r="AL57" s="41" t="s">
        <v>3</v>
      </c>
      <c r="AM57" s="39" t="s">
        <v>14</v>
      </c>
      <c r="AN57" s="39"/>
      <c r="AO57" s="40" t="s">
        <v>3</v>
      </c>
      <c r="AP57" s="39" t="n">
        <v>11</v>
      </c>
      <c r="AQ57" s="39"/>
      <c r="AR57" s="40" t="s">
        <v>3</v>
      </c>
      <c r="AS57" s="42" t="n">
        <v>15</v>
      </c>
      <c r="AT57" s="34"/>
      <c r="AU57" s="2" t="s">
        <v>3</v>
      </c>
      <c r="AV57" s="31" t="n">
        <f aca="false">SUM(AD57,AG57,AJ57,AM57,AP57,AS57)</f>
        <v>26</v>
      </c>
      <c r="AW57" s="19" t="s">
        <v>11</v>
      </c>
      <c r="AX57" s="113"/>
      <c r="AY57" s="10"/>
    </row>
    <row r="58" customFormat="false" ht="15" hidden="false" customHeight="false" outlineLevel="0" collapsed="false">
      <c r="A58" s="7"/>
      <c r="B58" s="43" t="s">
        <v>12</v>
      </c>
      <c r="C58" s="0"/>
      <c r="D58" s="44"/>
      <c r="E58" s="181"/>
      <c r="F58" s="182"/>
      <c r="G58" s="46"/>
      <c r="H58" s="183"/>
      <c r="I58" s="47"/>
      <c r="J58" s="46"/>
      <c r="K58" s="183"/>
      <c r="L58" s="47"/>
      <c r="M58" s="46"/>
      <c r="N58" s="184"/>
      <c r="O58" s="47"/>
      <c r="P58" s="46"/>
      <c r="Q58" s="183"/>
      <c r="R58" s="47"/>
      <c r="S58" s="46"/>
      <c r="T58" s="183"/>
      <c r="U58" s="59"/>
      <c r="V58" s="48"/>
      <c r="W58" s="48"/>
      <c r="X58" s="19" t="s">
        <v>11</v>
      </c>
      <c r="Y58" s="113"/>
      <c r="AA58" s="7"/>
      <c r="AB58" s="43" t="s">
        <v>12</v>
      </c>
      <c r="AC58" s="2"/>
      <c r="AD58" s="44"/>
      <c r="AE58" s="44"/>
      <c r="AF58" s="45"/>
      <c r="AG58" s="46"/>
      <c r="AH58" s="46"/>
      <c r="AI58" s="21"/>
      <c r="AJ58" s="46"/>
      <c r="AK58" s="46"/>
      <c r="AL58" s="47"/>
      <c r="AM58" s="46"/>
      <c r="AN58" s="46"/>
      <c r="AO58" s="21"/>
      <c r="AP58" s="46"/>
      <c r="AQ58" s="46"/>
      <c r="AR58" s="21"/>
      <c r="AS58" s="46"/>
      <c r="AT58" s="46"/>
      <c r="AU58" s="13"/>
      <c r="AV58" s="48"/>
      <c r="AW58" s="19" t="s">
        <v>11</v>
      </c>
      <c r="AX58" s="113"/>
      <c r="AY58" s="10"/>
    </row>
    <row r="59" customFormat="false" ht="15" hidden="false" customHeight="false" outlineLevel="0" collapsed="false">
      <c r="A59" s="7"/>
      <c r="B59" s="1" t="s">
        <v>21</v>
      </c>
      <c r="C59" s="2" t="s">
        <v>3</v>
      </c>
      <c r="D59" s="31" t="n">
        <f aca="false">SUM(D51:D57)</f>
        <v>4</v>
      </c>
      <c r="E59" s="185"/>
      <c r="F59" s="142" t="s">
        <v>3</v>
      </c>
      <c r="G59" s="31" t="n">
        <f aca="false">SUM(G51:G57)</f>
        <v>4</v>
      </c>
      <c r="H59" s="186"/>
      <c r="I59" s="4" t="s">
        <v>3</v>
      </c>
      <c r="J59" s="31" t="n">
        <f aca="false">SUM(J51:J57)</f>
        <v>0</v>
      </c>
      <c r="K59" s="186"/>
      <c r="L59" s="4" t="s">
        <v>3</v>
      </c>
      <c r="M59" s="31" t="n">
        <f aca="false">SUM(M51:M57)</f>
        <v>8</v>
      </c>
      <c r="N59" s="187"/>
      <c r="O59" s="4" t="s">
        <v>3</v>
      </c>
      <c r="P59" s="31" t="n">
        <f aca="false">SUM(P51:P57)</f>
        <v>14</v>
      </c>
      <c r="Q59" s="186"/>
      <c r="R59" s="4" t="s">
        <v>3</v>
      </c>
      <c r="S59" s="31" t="n">
        <f aca="false">SUM(S51:S57)</f>
        <v>13</v>
      </c>
      <c r="T59" s="186"/>
      <c r="U59" s="4" t="s">
        <v>3</v>
      </c>
      <c r="V59" s="31" t="n">
        <f aca="false">SUM(V51:V57)</f>
        <v>43</v>
      </c>
      <c r="W59" s="31"/>
      <c r="X59" s="19" t="s">
        <v>11</v>
      </c>
      <c r="Y59" s="113"/>
      <c r="AA59" s="7"/>
      <c r="AB59" s="1" t="s">
        <v>21</v>
      </c>
      <c r="AC59" s="2" t="s">
        <v>3</v>
      </c>
      <c r="AD59" s="31" t="n">
        <f aca="false">SUM(AD51:AD57)</f>
        <v>13</v>
      </c>
      <c r="AE59" s="31"/>
      <c r="AF59" s="3" t="s">
        <v>3</v>
      </c>
      <c r="AG59" s="31" t="n">
        <f aca="false">SUM(AG51:AG57)</f>
        <v>10</v>
      </c>
      <c r="AH59" s="31"/>
      <c r="AI59" s="2" t="s">
        <v>3</v>
      </c>
      <c r="AJ59" s="31" t="n">
        <f aca="false">SUM(AJ51:AJ57)</f>
        <v>0</v>
      </c>
      <c r="AK59" s="31"/>
      <c r="AL59" s="4" t="s">
        <v>3</v>
      </c>
      <c r="AM59" s="31" t="n">
        <f aca="false">SUM(AM51:AM57)</f>
        <v>0</v>
      </c>
      <c r="AN59" s="31"/>
      <c r="AO59" s="2" t="s">
        <v>3</v>
      </c>
      <c r="AP59" s="31" t="n">
        <f aca="false">SUM(AP51:AP57)</f>
        <v>32</v>
      </c>
      <c r="AQ59" s="31"/>
      <c r="AR59" s="2" t="s">
        <v>3</v>
      </c>
      <c r="AS59" s="31" t="n">
        <f aca="false">SUM(AS51:AS57)</f>
        <v>93</v>
      </c>
      <c r="AT59" s="31"/>
      <c r="AU59" s="2" t="s">
        <v>3</v>
      </c>
      <c r="AV59" s="31" t="n">
        <f aca="false">SUM(AV51:AV57)</f>
        <v>148</v>
      </c>
      <c r="AW59" s="19" t="s">
        <v>11</v>
      </c>
      <c r="AX59" s="113"/>
      <c r="AY59" s="10"/>
    </row>
    <row r="60" customFormat="false" ht="15" hidden="false" customHeight="false" outlineLevel="0" collapsed="false">
      <c r="A60" s="7"/>
      <c r="B60" s="1" t="s">
        <v>22</v>
      </c>
      <c r="C60" s="2" t="s">
        <v>3</v>
      </c>
      <c r="D60" s="31" t="n">
        <f aca="false">D59</f>
        <v>4</v>
      </c>
      <c r="E60" s="185"/>
      <c r="F60" s="142" t="s">
        <v>3</v>
      </c>
      <c r="G60" s="31" t="n">
        <f aca="false">G59</f>
        <v>4</v>
      </c>
      <c r="H60" s="186"/>
      <c r="I60" s="4" t="s">
        <v>3</v>
      </c>
      <c r="J60" s="31" t="n">
        <f aca="false">J59</f>
        <v>0</v>
      </c>
      <c r="K60" s="186"/>
      <c r="L60" s="4" t="s">
        <v>3</v>
      </c>
      <c r="M60" s="31" t="n">
        <f aca="false">M59</f>
        <v>8</v>
      </c>
      <c r="N60" s="187"/>
      <c r="O60" s="4" t="s">
        <v>3</v>
      </c>
      <c r="P60" s="31" t="n">
        <f aca="false">P59</f>
        <v>14</v>
      </c>
      <c r="Q60" s="186"/>
      <c r="R60" s="4" t="s">
        <v>3</v>
      </c>
      <c r="S60" s="31" t="n">
        <f aca="false">S59</f>
        <v>13</v>
      </c>
      <c r="T60" s="186"/>
      <c r="U60" s="4" t="s">
        <v>3</v>
      </c>
      <c r="V60" s="31" t="n">
        <f aca="false">SUM(D60:S60)</f>
        <v>43</v>
      </c>
      <c r="W60" s="31"/>
      <c r="X60" s="19" t="s">
        <v>11</v>
      </c>
      <c r="Y60" s="113"/>
      <c r="AA60" s="7"/>
      <c r="AB60" s="1" t="s">
        <v>22</v>
      </c>
      <c r="AC60" s="2" t="s">
        <v>3</v>
      </c>
      <c r="AD60" s="31" t="n">
        <f aca="false">AD59</f>
        <v>13</v>
      </c>
      <c r="AE60" s="31"/>
      <c r="AF60" s="3" t="s">
        <v>3</v>
      </c>
      <c r="AG60" s="31" t="n">
        <f aca="false">AG59</f>
        <v>10</v>
      </c>
      <c r="AH60" s="31"/>
      <c r="AI60" s="2" t="s">
        <v>3</v>
      </c>
      <c r="AJ60" s="31" t="n">
        <f aca="false">AJ59</f>
        <v>0</v>
      </c>
      <c r="AK60" s="31"/>
      <c r="AL60" s="4" t="s">
        <v>3</v>
      </c>
      <c r="AM60" s="31" t="n">
        <f aca="false">AM59</f>
        <v>0</v>
      </c>
      <c r="AN60" s="31"/>
      <c r="AO60" s="2" t="s">
        <v>3</v>
      </c>
      <c r="AP60" s="31" t="n">
        <f aca="false">AP59</f>
        <v>32</v>
      </c>
      <c r="AQ60" s="31"/>
      <c r="AR60" s="2" t="s">
        <v>3</v>
      </c>
      <c r="AS60" s="31" t="n">
        <f aca="false">AS59</f>
        <v>93</v>
      </c>
      <c r="AT60" s="31"/>
      <c r="AU60" s="2" t="s">
        <v>3</v>
      </c>
      <c r="AV60" s="31" t="n">
        <f aca="false">SUM(AD60:AS60)</f>
        <v>148</v>
      </c>
      <c r="AW60" s="19" t="s">
        <v>11</v>
      </c>
      <c r="AX60" s="113"/>
      <c r="AY60" s="10"/>
    </row>
    <row r="61" customFormat="false" ht="15" hidden="false" customHeight="false" outlineLevel="0" collapsed="false">
      <c r="A61" s="7"/>
      <c r="B61" s="1" t="s">
        <v>23</v>
      </c>
      <c r="C61" s="2" t="s">
        <v>3</v>
      </c>
      <c r="D61" s="49" t="n">
        <v>30</v>
      </c>
      <c r="E61" s="188"/>
      <c r="F61" s="189" t="s">
        <v>3</v>
      </c>
      <c r="G61" s="49" t="n">
        <v>20</v>
      </c>
      <c r="H61" s="190"/>
      <c r="I61" s="191" t="s">
        <v>3</v>
      </c>
      <c r="J61" s="49" t="n">
        <v>25</v>
      </c>
      <c r="K61" s="190"/>
      <c r="L61" s="4" t="s">
        <v>3</v>
      </c>
      <c r="M61" s="49" t="n">
        <v>22</v>
      </c>
      <c r="N61" s="192"/>
      <c r="O61" s="191" t="s">
        <v>3</v>
      </c>
      <c r="P61" s="52" t="n">
        <v>15</v>
      </c>
      <c r="Q61" s="193"/>
      <c r="R61" s="191" t="s">
        <v>3</v>
      </c>
      <c r="S61" s="49" t="n">
        <v>15</v>
      </c>
      <c r="T61" s="190"/>
      <c r="U61" s="56" t="s">
        <v>3</v>
      </c>
      <c r="V61" s="54"/>
      <c r="W61" s="54"/>
      <c r="X61" s="19" t="s">
        <v>11</v>
      </c>
      <c r="Y61" s="113"/>
      <c r="AA61" s="7"/>
      <c r="AB61" s="1" t="s">
        <v>23</v>
      </c>
      <c r="AC61" s="2" t="s">
        <v>3</v>
      </c>
      <c r="AD61" s="49" t="n">
        <v>30</v>
      </c>
      <c r="AE61" s="49"/>
      <c r="AF61" s="50" t="s">
        <v>3</v>
      </c>
      <c r="AG61" s="49" t="n">
        <v>20</v>
      </c>
      <c r="AH61" s="49"/>
      <c r="AI61" s="51" t="s">
        <v>3</v>
      </c>
      <c r="AJ61" s="49" t="n">
        <v>25</v>
      </c>
      <c r="AK61" s="49"/>
      <c r="AL61" s="4" t="s">
        <v>3</v>
      </c>
      <c r="AM61" s="49" t="n">
        <v>22</v>
      </c>
      <c r="AN61" s="49"/>
      <c r="AO61" s="51" t="s">
        <v>3</v>
      </c>
      <c r="AP61" s="52" t="n">
        <v>15</v>
      </c>
      <c r="AQ61" s="52"/>
      <c r="AR61" s="51" t="s">
        <v>3</v>
      </c>
      <c r="AS61" s="49" t="n">
        <v>15</v>
      </c>
      <c r="AT61" s="49"/>
      <c r="AU61" s="53" t="s">
        <v>3</v>
      </c>
      <c r="AV61" s="54"/>
      <c r="AW61" s="19" t="s">
        <v>11</v>
      </c>
      <c r="AX61" s="113"/>
      <c r="AY61" s="10"/>
    </row>
    <row r="62" customFormat="false" ht="15" hidden="false" customHeight="false" outlineLevel="0" collapsed="false">
      <c r="A62" s="7"/>
      <c r="B62" s="1" t="s">
        <v>24</v>
      </c>
      <c r="C62" s="2" t="s">
        <v>3</v>
      </c>
      <c r="D62" s="55" t="n">
        <f aca="false">D60*D61</f>
        <v>120</v>
      </c>
      <c r="E62" s="194"/>
      <c r="F62" s="189" t="s">
        <v>3</v>
      </c>
      <c r="G62" s="55" t="n">
        <f aca="false">G60*G61</f>
        <v>80</v>
      </c>
      <c r="H62" s="193"/>
      <c r="I62" s="56" t="s">
        <v>3</v>
      </c>
      <c r="J62" s="55" t="n">
        <f aca="false">J60*J61</f>
        <v>0</v>
      </c>
      <c r="K62" s="193"/>
      <c r="L62" s="56" t="s">
        <v>3</v>
      </c>
      <c r="M62" s="55" t="n">
        <f aca="false">M60*M61</f>
        <v>176</v>
      </c>
      <c r="N62" s="195"/>
      <c r="O62" s="56" t="s">
        <v>3</v>
      </c>
      <c r="P62" s="55" t="n">
        <f aca="false">P60*P61</f>
        <v>210</v>
      </c>
      <c r="Q62" s="193"/>
      <c r="R62" s="56" t="s">
        <v>3</v>
      </c>
      <c r="S62" s="55" t="n">
        <f aca="false">S60*S61</f>
        <v>195</v>
      </c>
      <c r="T62" s="193"/>
      <c r="U62" s="56" t="s">
        <v>3</v>
      </c>
      <c r="V62" s="55" t="n">
        <f aca="false">SUM(D62:S62)</f>
        <v>781</v>
      </c>
      <c r="W62" s="55"/>
      <c r="X62" s="19" t="s">
        <v>11</v>
      </c>
      <c r="Y62" s="113"/>
      <c r="AA62" s="7"/>
      <c r="AB62" s="1" t="s">
        <v>24</v>
      </c>
      <c r="AC62" s="2" t="s">
        <v>3</v>
      </c>
      <c r="AD62" s="55" t="n">
        <f aca="false">AD60*AD61</f>
        <v>390</v>
      </c>
      <c r="AE62" s="55"/>
      <c r="AF62" s="50" t="s">
        <v>3</v>
      </c>
      <c r="AG62" s="55" t="n">
        <f aca="false">AG60*AG61</f>
        <v>200</v>
      </c>
      <c r="AH62" s="55"/>
      <c r="AI62" s="53" t="s">
        <v>3</v>
      </c>
      <c r="AJ62" s="55" t="n">
        <f aca="false">AJ60*AJ61</f>
        <v>0</v>
      </c>
      <c r="AK62" s="55"/>
      <c r="AL62" s="56" t="s">
        <v>3</v>
      </c>
      <c r="AM62" s="55" t="n">
        <f aca="false">AM60*AM61</f>
        <v>0</v>
      </c>
      <c r="AN62" s="55"/>
      <c r="AO62" s="53" t="s">
        <v>3</v>
      </c>
      <c r="AP62" s="55" t="n">
        <f aca="false">AP60*AP61</f>
        <v>480</v>
      </c>
      <c r="AQ62" s="55"/>
      <c r="AR62" s="53" t="s">
        <v>3</v>
      </c>
      <c r="AS62" s="55" t="n">
        <f aca="false">AS60*AS61</f>
        <v>1395</v>
      </c>
      <c r="AT62" s="55"/>
      <c r="AU62" s="53" t="s">
        <v>3</v>
      </c>
      <c r="AV62" s="55" t="n">
        <f aca="false">SUM(AD62:AS62)</f>
        <v>2465</v>
      </c>
      <c r="AW62" s="19" t="s">
        <v>11</v>
      </c>
      <c r="AX62" s="113"/>
      <c r="AY62" s="10"/>
    </row>
    <row r="63" customFormat="false" ht="15" hidden="false" customHeight="false" outlineLevel="0" collapsed="false">
      <c r="A63" s="7"/>
      <c r="B63" s="2" t="s">
        <v>25</v>
      </c>
      <c r="C63" s="0"/>
      <c r="D63" s="13"/>
      <c r="E63" s="149"/>
      <c r="F63" s="196"/>
      <c r="G63" s="58"/>
      <c r="H63" s="197"/>
      <c r="I63" s="59"/>
      <c r="J63" s="58"/>
      <c r="K63" s="197"/>
      <c r="L63" s="59"/>
      <c r="M63" s="58"/>
      <c r="N63" s="198"/>
      <c r="O63" s="59"/>
      <c r="P63" s="58"/>
      <c r="Q63" s="197"/>
      <c r="R63" s="59"/>
      <c r="S63" s="58"/>
      <c r="T63" s="197"/>
      <c r="U63" s="59"/>
      <c r="V63" s="58"/>
      <c r="W63" s="58"/>
      <c r="X63" s="0"/>
      <c r="Y63" s="113"/>
      <c r="AA63" s="7"/>
      <c r="AB63" s="2" t="s">
        <v>25</v>
      </c>
      <c r="AC63" s="2"/>
      <c r="AD63" s="13"/>
      <c r="AE63" s="13"/>
      <c r="AF63" s="57"/>
      <c r="AG63" s="58"/>
      <c r="AH63" s="58"/>
      <c r="AI63" s="13"/>
      <c r="AJ63" s="58"/>
      <c r="AK63" s="58"/>
      <c r="AL63" s="59"/>
      <c r="AM63" s="58"/>
      <c r="AN63" s="58"/>
      <c r="AO63" s="13"/>
      <c r="AP63" s="58"/>
      <c r="AQ63" s="58"/>
      <c r="AR63" s="13"/>
      <c r="AS63" s="58"/>
      <c r="AT63" s="58"/>
      <c r="AU63" s="13"/>
      <c r="AV63" s="58"/>
      <c r="AW63" s="5"/>
      <c r="AX63" s="113"/>
      <c r="AY63" s="10"/>
    </row>
    <row r="64" customFormat="false" ht="15" hidden="false" customHeight="false" outlineLevel="0" collapsed="false">
      <c r="A64" s="7"/>
      <c r="B64" s="60" t="s">
        <v>98</v>
      </c>
      <c r="C64" s="0"/>
      <c r="E64" s="0"/>
      <c r="F64" s="0"/>
      <c r="H64" s="0"/>
      <c r="I64" s="0"/>
      <c r="K64" s="0"/>
      <c r="L64" s="0"/>
      <c r="N64" s="0"/>
      <c r="O64" s="0"/>
      <c r="Q64" s="0"/>
      <c r="R64" s="0"/>
      <c r="T64" s="0"/>
      <c r="U64" s="0"/>
      <c r="X64" s="0"/>
      <c r="Y64" s="113"/>
      <c r="AA64" s="7"/>
      <c r="AB64" s="60" t="s">
        <v>98</v>
      </c>
      <c r="AC64" s="2"/>
      <c r="AF64" s="3"/>
      <c r="AI64" s="2"/>
      <c r="AL64" s="4"/>
      <c r="AO64" s="2"/>
      <c r="AR64" s="2"/>
      <c r="AU64" s="2"/>
      <c r="AW64" s="5"/>
      <c r="AX64" s="113"/>
      <c r="AY64" s="10"/>
    </row>
    <row r="65" customFormat="false" ht="21" hidden="false" customHeight="false" outlineLevel="0" collapsed="false">
      <c r="A65" s="7"/>
      <c r="B65" s="61" t="s">
        <v>100</v>
      </c>
      <c r="C65" s="0"/>
      <c r="E65" s="0"/>
      <c r="F65" s="0"/>
      <c r="H65" s="0"/>
      <c r="I65" s="0"/>
      <c r="K65" s="0"/>
      <c r="L65" s="0"/>
      <c r="N65" s="0"/>
      <c r="O65" s="0"/>
      <c r="Q65" s="0"/>
      <c r="R65" s="0"/>
      <c r="T65" s="0"/>
      <c r="U65" s="0"/>
      <c r="X65" s="0"/>
      <c r="Y65" s="113"/>
      <c r="AA65" s="7"/>
      <c r="AB65" s="61" t="s">
        <v>91</v>
      </c>
      <c r="AC65" s="2"/>
      <c r="AF65" s="3"/>
      <c r="AI65" s="2"/>
      <c r="AL65" s="4"/>
      <c r="AO65" s="2"/>
      <c r="AR65" s="2"/>
      <c r="AU65" s="2"/>
      <c r="AW65" s="5"/>
      <c r="AX65" s="113"/>
      <c r="AY65" s="10"/>
    </row>
    <row r="66" customFormat="false" ht="15" hidden="false" customHeight="false" outlineLevel="0" collapsed="false">
      <c r="A66" s="7"/>
      <c r="B66" s="2" t="s">
        <v>89</v>
      </c>
      <c r="C66" s="0"/>
      <c r="E66" s="0"/>
      <c r="F66" s="0"/>
      <c r="H66" s="0"/>
      <c r="I66" s="0"/>
      <c r="K66" s="0"/>
      <c r="L66" s="0"/>
      <c r="N66" s="0"/>
      <c r="O66" s="0"/>
      <c r="Q66" s="0"/>
      <c r="R66" s="0"/>
      <c r="T66" s="0"/>
      <c r="U66" s="0"/>
      <c r="X66" s="0"/>
      <c r="Y66" s="113"/>
      <c r="AA66" s="7"/>
      <c r="AB66" s="2" t="s">
        <v>89</v>
      </c>
      <c r="AC66" s="2"/>
      <c r="AF66" s="3"/>
      <c r="AI66" s="2"/>
      <c r="AL66" s="4"/>
      <c r="AO66" s="2"/>
      <c r="AR66" s="2"/>
      <c r="AU66" s="2"/>
      <c r="AW66" s="5"/>
      <c r="AX66" s="113"/>
      <c r="AY66" s="10"/>
    </row>
    <row r="67" customFormat="false" ht="15" hidden="false" customHeight="false" outlineLevel="0" collapsed="false">
      <c r="B67" s="0"/>
      <c r="C67" s="0"/>
      <c r="E67" s="0"/>
      <c r="F67" s="0"/>
      <c r="H67" s="0"/>
      <c r="I67" s="0"/>
      <c r="K67" s="0"/>
      <c r="L67" s="0"/>
      <c r="N67" s="0"/>
      <c r="O67" s="0"/>
      <c r="Q67" s="0"/>
      <c r="R67" s="0"/>
      <c r="T67" s="0"/>
      <c r="U67" s="0"/>
      <c r="V67" s="67" t="str">
        <f aca="false">IF(S59&gt;=V59*0.3,"OK","NO")</f>
        <v>OK</v>
      </c>
      <c r="W67" s="67"/>
      <c r="X67" s="0"/>
      <c r="AV67" s="67" t="str">
        <f aca="false">IF(AS59&gt;=AV59*0.55,"OK","NO")</f>
        <v>OK</v>
      </c>
    </row>
    <row r="68" customFormat="false" ht="15" hidden="false" customHeight="false" outlineLevel="0" collapsed="false">
      <c r="B68" s="0"/>
      <c r="C68" s="0"/>
      <c r="E68" s="0"/>
      <c r="F68" s="0"/>
      <c r="H68" s="0"/>
      <c r="I68" s="0"/>
      <c r="K68" s="0"/>
      <c r="L68" s="0"/>
      <c r="N68" s="0"/>
      <c r="O68" s="0"/>
      <c r="Q68" s="0"/>
      <c r="R68" s="0"/>
      <c r="T68" s="0"/>
      <c r="U68" s="0"/>
      <c r="V68" s="67" t="str">
        <f aca="false">IF(S60&gt;=V60*0.3,"OK","NO")</f>
        <v>OK</v>
      </c>
      <c r="W68" s="67"/>
      <c r="X68" s="0"/>
      <c r="AV68" s="67" t="str">
        <f aca="false">IF(AS60&gt;=AV60*0.55,"OK","NO")</f>
        <v>OK</v>
      </c>
    </row>
    <row r="69" customFormat="false" ht="15" hidden="false" customHeight="false" outlineLevel="0" collapsed="false">
      <c r="B69" s="0"/>
      <c r="C69" s="0"/>
      <c r="E69" s="0"/>
      <c r="F69" s="0"/>
      <c r="H69" s="0"/>
      <c r="I69" s="0"/>
      <c r="K69" s="0"/>
      <c r="L69" s="0"/>
      <c r="N69" s="0"/>
      <c r="O69" s="0"/>
      <c r="Q69" s="0"/>
      <c r="R69" s="0"/>
      <c r="T69" s="0"/>
      <c r="U69" s="0"/>
      <c r="X69" s="0"/>
    </row>
    <row r="70" customFormat="false" ht="15" hidden="false" customHeight="false" outlineLevel="0" collapsed="false">
      <c r="A70" s="7"/>
      <c r="B70" s="8" t="s">
        <v>1</v>
      </c>
      <c r="C70" s="9"/>
      <c r="D70" s="9"/>
      <c r="E70" s="145"/>
      <c r="F70" s="146"/>
      <c r="G70" s="9"/>
      <c r="H70" s="147"/>
      <c r="I70" s="146"/>
      <c r="J70" s="9"/>
      <c r="K70" s="147"/>
      <c r="L70" s="146"/>
      <c r="M70" s="9"/>
      <c r="N70" s="148"/>
      <c r="O70" s="146"/>
      <c r="P70" s="9"/>
      <c r="Q70" s="147"/>
      <c r="R70" s="146"/>
      <c r="S70" s="9"/>
      <c r="T70" s="147"/>
      <c r="U70" s="146"/>
      <c r="V70" s="9"/>
      <c r="W70" s="9"/>
      <c r="X70" s="0"/>
      <c r="Y70" s="113"/>
      <c r="AA70" s="7"/>
      <c r="AB70" s="8" t="s">
        <v>1</v>
      </c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5"/>
      <c r="AX70" s="113"/>
    </row>
    <row r="71" customFormat="false" ht="15" hidden="false" customHeight="false" outlineLevel="0" collapsed="false">
      <c r="A71" s="7"/>
      <c r="B71" s="11" t="s">
        <v>2</v>
      </c>
      <c r="C71" s="12"/>
      <c r="D71" s="13"/>
      <c r="E71" s="149"/>
      <c r="F71" s="150"/>
      <c r="G71" s="15"/>
      <c r="H71" s="151"/>
      <c r="I71" s="152"/>
      <c r="J71" s="15"/>
      <c r="K71" s="151"/>
      <c r="L71" s="152"/>
      <c r="M71" s="15"/>
      <c r="N71" s="153"/>
      <c r="O71" s="152"/>
      <c r="P71" s="15"/>
      <c r="Q71" s="151"/>
      <c r="R71" s="152"/>
      <c r="S71" s="15"/>
      <c r="T71" s="151"/>
      <c r="U71" s="152"/>
      <c r="V71" s="15"/>
      <c r="W71" s="15"/>
      <c r="X71" s="0"/>
      <c r="Y71" s="113"/>
      <c r="AA71" s="7"/>
      <c r="AB71" s="11" t="s">
        <v>2</v>
      </c>
      <c r="AC71" s="12"/>
      <c r="AD71" s="13"/>
      <c r="AE71" s="13"/>
      <c r="AF71" s="14"/>
      <c r="AG71" s="15"/>
      <c r="AH71" s="15"/>
      <c r="AI71" s="15"/>
      <c r="AJ71" s="15"/>
      <c r="AK71" s="15"/>
      <c r="AL71" s="15"/>
      <c r="AM71" s="15"/>
      <c r="AN71" s="15"/>
      <c r="AO71" s="15"/>
      <c r="AP71" s="15"/>
      <c r="AQ71" s="15"/>
      <c r="AR71" s="15"/>
      <c r="AS71" s="15"/>
      <c r="AT71" s="15"/>
      <c r="AU71" s="15"/>
      <c r="AV71" s="15"/>
      <c r="AW71" s="5"/>
      <c r="AX71" s="113"/>
    </row>
    <row r="72" customFormat="false" ht="15" hidden="false" customHeight="false" outlineLevel="0" collapsed="false">
      <c r="A72" s="7"/>
      <c r="B72" s="16"/>
      <c r="C72" s="17" t="s">
        <v>3</v>
      </c>
      <c r="D72" s="16" t="s">
        <v>4</v>
      </c>
      <c r="E72" s="154"/>
      <c r="F72" s="146" t="s">
        <v>3</v>
      </c>
      <c r="G72" s="16" t="s">
        <v>5</v>
      </c>
      <c r="H72" s="155"/>
      <c r="I72" s="18" t="s">
        <v>3</v>
      </c>
      <c r="J72" s="16" t="s">
        <v>6</v>
      </c>
      <c r="K72" s="155"/>
      <c r="L72" s="18" t="s">
        <v>3</v>
      </c>
      <c r="M72" s="16" t="s">
        <v>7</v>
      </c>
      <c r="N72" s="156"/>
      <c r="O72" s="18" t="s">
        <v>3</v>
      </c>
      <c r="P72" s="16" t="s">
        <v>8</v>
      </c>
      <c r="Q72" s="155"/>
      <c r="R72" s="18" t="s">
        <v>3</v>
      </c>
      <c r="S72" s="16" t="s">
        <v>9</v>
      </c>
      <c r="T72" s="155"/>
      <c r="U72" s="18" t="s">
        <v>3</v>
      </c>
      <c r="V72" s="16" t="s">
        <v>10</v>
      </c>
      <c r="W72" s="16"/>
      <c r="X72" s="19" t="s">
        <v>11</v>
      </c>
      <c r="Y72" s="113"/>
      <c r="AA72" s="7"/>
      <c r="AB72" s="16"/>
      <c r="AC72" s="17" t="s">
        <v>3</v>
      </c>
      <c r="AD72" s="16" t="s">
        <v>4</v>
      </c>
      <c r="AE72" s="16"/>
      <c r="AF72" s="8" t="s">
        <v>3</v>
      </c>
      <c r="AG72" s="16" t="s">
        <v>5</v>
      </c>
      <c r="AH72" s="16"/>
      <c r="AI72" s="17" t="s">
        <v>3</v>
      </c>
      <c r="AJ72" s="16" t="s">
        <v>6</v>
      </c>
      <c r="AK72" s="16"/>
      <c r="AL72" s="18" t="s">
        <v>3</v>
      </c>
      <c r="AM72" s="16" t="s">
        <v>7</v>
      </c>
      <c r="AN72" s="16"/>
      <c r="AO72" s="17" t="s">
        <v>3</v>
      </c>
      <c r="AP72" s="16" t="s">
        <v>8</v>
      </c>
      <c r="AQ72" s="16"/>
      <c r="AR72" s="17" t="s">
        <v>3</v>
      </c>
      <c r="AS72" s="16" t="s">
        <v>9</v>
      </c>
      <c r="AT72" s="16"/>
      <c r="AU72" s="17" t="s">
        <v>3</v>
      </c>
      <c r="AV72" s="16" t="s">
        <v>10</v>
      </c>
      <c r="AW72" s="19" t="s">
        <v>11</v>
      </c>
      <c r="AX72" s="113"/>
    </row>
    <row r="73" customFormat="false" ht="15" hidden="false" customHeight="false" outlineLevel="0" collapsed="false">
      <c r="A73" s="7"/>
      <c r="B73" s="20" t="s">
        <v>12</v>
      </c>
      <c r="C73" s="17"/>
      <c r="D73" s="21"/>
      <c r="E73" s="157"/>
      <c r="F73" s="150"/>
      <c r="G73" s="22"/>
      <c r="H73" s="158"/>
      <c r="I73" s="24"/>
      <c r="J73" s="22"/>
      <c r="K73" s="158"/>
      <c r="L73" s="24"/>
      <c r="M73" s="22"/>
      <c r="N73" s="159"/>
      <c r="O73" s="24"/>
      <c r="P73" s="22"/>
      <c r="Q73" s="158"/>
      <c r="R73" s="24"/>
      <c r="S73" s="22"/>
      <c r="T73" s="158"/>
      <c r="U73" s="24"/>
      <c r="V73" s="22"/>
      <c r="W73" s="22"/>
      <c r="X73" s="19" t="s">
        <v>11</v>
      </c>
      <c r="Y73" s="113"/>
      <c r="AA73" s="7"/>
      <c r="AB73" s="20" t="s">
        <v>12</v>
      </c>
      <c r="AC73" s="17"/>
      <c r="AD73" s="21"/>
      <c r="AE73" s="21"/>
      <c r="AF73" s="14"/>
      <c r="AG73" s="22"/>
      <c r="AH73" s="22"/>
      <c r="AI73" s="23"/>
      <c r="AJ73" s="22"/>
      <c r="AK73" s="22"/>
      <c r="AL73" s="24"/>
      <c r="AM73" s="22"/>
      <c r="AN73" s="22"/>
      <c r="AO73" s="23"/>
      <c r="AP73" s="22"/>
      <c r="AQ73" s="22"/>
      <c r="AR73" s="23"/>
      <c r="AS73" s="22"/>
      <c r="AT73" s="22"/>
      <c r="AU73" s="23"/>
      <c r="AV73" s="22"/>
      <c r="AW73" s="19" t="s">
        <v>11</v>
      </c>
      <c r="AX73" s="113"/>
    </row>
    <row r="74" customFormat="false" ht="15" hidden="false" customHeight="false" outlineLevel="0" collapsed="false">
      <c r="A74" s="7"/>
      <c r="B74" s="1" t="s">
        <v>13</v>
      </c>
      <c r="C74" s="2" t="s">
        <v>3</v>
      </c>
      <c r="D74" s="25" t="n">
        <f aca="false">SUM(D5,AD5,D28,AD28,D51,AD51)</f>
        <v>4</v>
      </c>
      <c r="E74" s="160" t="n">
        <f aca="false">SUM(E5,AE5,E28,AE28,E51,AE51)</f>
        <v>-1</v>
      </c>
      <c r="F74" s="98" t="n">
        <f aca="false">SUM(F5,AF5,F28,AF28,F51,AF51)</f>
        <v>0</v>
      </c>
      <c r="G74" s="27" t="n">
        <f aca="false">SUM(G5,AG5,G28,AG28,G51,AG51)</f>
        <v>4</v>
      </c>
      <c r="H74" s="162" t="n">
        <f aca="false">SUM(H5,AH5,H28,AH28,H51,AH51)</f>
        <v>0</v>
      </c>
      <c r="I74" s="98" t="n">
        <f aca="false">SUM(I5,AI5,I28,AI28,I51,AI51)</f>
        <v>0</v>
      </c>
      <c r="J74" s="27" t="n">
        <f aca="false">SUM(J5,AJ5,J28,AJ28,J51,AJ51)</f>
        <v>13</v>
      </c>
      <c r="K74" s="162" t="n">
        <f aca="false">SUM(K5,AK5,K28,AK28,K51,AK51)</f>
        <v>1</v>
      </c>
      <c r="L74" s="98" t="n">
        <f aca="false">SUM(L5,AL5,L28,AL28,L51,AL51)</f>
        <v>0</v>
      </c>
      <c r="M74" s="27" t="n">
        <f aca="false">SUM(M5,AM5,M28,AM28,M51,AM51)</f>
        <v>26</v>
      </c>
      <c r="N74" s="164" t="n">
        <f aca="false">SUM(N5,AN5,N28,AN28,N51,AN51)</f>
        <v>0</v>
      </c>
      <c r="O74" s="98" t="n">
        <f aca="false">SUM(O5,AO5,O28,AO28,O51,AO51)</f>
        <v>0</v>
      </c>
      <c r="P74" s="27" t="n">
        <f aca="false">SUM(P5,AP5,P28,AP28,P51,AP51)</f>
        <v>21</v>
      </c>
      <c r="Q74" s="162" t="n">
        <f aca="false">SUM(Q5,AQ5,Q28,AQ28,Q51,AQ51)</f>
        <v>0</v>
      </c>
      <c r="R74" s="98" t="n">
        <f aca="false">SUM(R5,AR5,R28,AR28,R51,AR51)</f>
        <v>0</v>
      </c>
      <c r="S74" s="27" t="n">
        <f aca="false">SUM(S5,AS5,S28,AS28,S51,AS51)</f>
        <v>62</v>
      </c>
      <c r="T74" s="162" t="n">
        <f aca="false">SUM(T5,AT5,T28,AT28,T51,AT51)</f>
        <v>1</v>
      </c>
      <c r="U74" s="208" t="n">
        <f aca="false">SUM(U5,AU5,U28,AU28,U51,AU51)</f>
        <v>0</v>
      </c>
      <c r="V74" s="34" t="n">
        <f aca="false">SUM(V5,AV5,V28,AV28,V51,AV51)</f>
        <v>130</v>
      </c>
      <c r="W74" s="34"/>
      <c r="X74" s="19" t="s">
        <v>11</v>
      </c>
      <c r="Y74" s="113"/>
      <c r="AA74" s="7"/>
      <c r="AB74" s="1" t="s">
        <v>13</v>
      </c>
      <c r="AC74" s="2" t="s">
        <v>3</v>
      </c>
      <c r="AD74" s="25" t="n">
        <f aca="false">SUM(AD5,D28,AD28,D51,AD51)</f>
        <v>4</v>
      </c>
      <c r="AE74" s="97" t="n">
        <f aca="false">SUM(AE5,E28,AE28,E51,AE51)</f>
        <v>-1</v>
      </c>
      <c r="AF74" s="97" t="n">
        <f aca="false">SUM(AF5,F28,AF28,F51,AF51)</f>
        <v>0</v>
      </c>
      <c r="AG74" s="27" t="n">
        <f aca="false">SUM(AG5,G28,AG28,G51,AG51)</f>
        <v>4</v>
      </c>
      <c r="AH74" s="97" t="n">
        <f aca="false">SUM(AH5,H28,AH28,H51,AH51)</f>
        <v>0</v>
      </c>
      <c r="AI74" s="97" t="n">
        <f aca="false">SUM(AI5,I28,AI28,I51,AI51)</f>
        <v>0</v>
      </c>
      <c r="AJ74" s="27" t="n">
        <f aca="false">SUM(AJ5,J28,AJ28,J51,AJ51)</f>
        <v>0</v>
      </c>
      <c r="AK74" s="209" t="n">
        <f aca="false">SUM(AK5,K28,AK28,K51,AK51)</f>
        <v>0</v>
      </c>
      <c r="AL74" s="209" t="n">
        <f aca="false">SUM(AL5,L28,AL28,L51,AL51)</f>
        <v>0</v>
      </c>
      <c r="AM74" s="27" t="n">
        <f aca="false">SUM(AM5,M28,AM28,M51,AM51)</f>
        <v>26</v>
      </c>
      <c r="AN74" s="97" t="n">
        <f aca="false">SUM(AN5,N28,AN28,N51,AN51)</f>
        <v>0</v>
      </c>
      <c r="AO74" s="97" t="n">
        <f aca="false">SUM(AO5,O28,AO28,O51,AO51)</f>
        <v>0</v>
      </c>
      <c r="AP74" s="27" t="n">
        <f aca="false">SUM(AP5,P28,AP28,P51,AP51)</f>
        <v>21</v>
      </c>
      <c r="AQ74" s="209" t="n">
        <f aca="false">SUM(AQ5,Q28,AQ28,Q51,AQ51)</f>
        <v>0</v>
      </c>
      <c r="AR74" s="209" t="n">
        <f aca="false">SUM(AR5,R28,AR28,R51,AR51)</f>
        <v>0</v>
      </c>
      <c r="AS74" s="27" t="n">
        <f aca="false">SUM(AS5,S28,AS28,S51,AS51)</f>
        <v>50</v>
      </c>
      <c r="AT74" s="209" t="n">
        <f aca="false">SUM(AT5,T28,AT28,T51,AT51)</f>
        <v>1</v>
      </c>
      <c r="AU74" s="209" t="n">
        <f aca="false">SUM(AU5,U28,AU28,U51,AU51)</f>
        <v>0</v>
      </c>
      <c r="AV74" s="30" t="n">
        <f aca="false">SUM(AV5,V28,AV28,V51,AV51)</f>
        <v>105</v>
      </c>
      <c r="AW74" s="19" t="s">
        <v>11</v>
      </c>
      <c r="AX74" s="113"/>
    </row>
    <row r="75" customFormat="false" ht="15" hidden="false" customHeight="false" outlineLevel="0" collapsed="false">
      <c r="A75" s="7"/>
      <c r="B75" s="1" t="s">
        <v>15</v>
      </c>
      <c r="C75" s="2" t="s">
        <v>3</v>
      </c>
      <c r="D75" s="32" t="n">
        <f aca="false">SUM(D6,AD6,D29,AD29,D52,AD52)</f>
        <v>5</v>
      </c>
      <c r="E75" s="166" t="n">
        <f aca="false">SUM(E6,AE6,E29,AE29,E52,AE52)</f>
        <v>0</v>
      </c>
      <c r="F75" s="210" t="n">
        <f aca="false">SUM(F6,AF6,F29,AF29,F52,AF52)</f>
        <v>0</v>
      </c>
      <c r="G75" s="34" t="n">
        <f aca="false">SUM(G6,AG6,G29,AG29,G52,AG52)</f>
        <v>9</v>
      </c>
      <c r="H75" s="171" t="n">
        <f aca="false">SUM(H6,AH6,H29,AH29,H52,AH52)</f>
        <v>0</v>
      </c>
      <c r="I75" s="210" t="n">
        <f aca="false">SUM(I6,AI6,I29,AI29,I52,AI52)</f>
        <v>0</v>
      </c>
      <c r="J75" s="34" t="n">
        <f aca="false">SUM(J6,AJ6,J29,AJ29,J52,AJ52)</f>
        <v>16</v>
      </c>
      <c r="K75" s="171" t="n">
        <f aca="false">SUM(K6,AK6,K29,AK29,K52,AK52)</f>
        <v>1</v>
      </c>
      <c r="L75" s="210" t="n">
        <f aca="false">SUM(L6,AL6,L29,AL29,L52,AL52)</f>
        <v>0</v>
      </c>
      <c r="M75" s="34" t="n">
        <f aca="false">SUM(M6,AM6,M29,AM29,M52,AM52)</f>
        <v>39</v>
      </c>
      <c r="N75" s="170" t="n">
        <f aca="false">SUM(N6,AN6,N29,AN29,N52,AN52)</f>
        <v>0</v>
      </c>
      <c r="O75" s="210" t="n">
        <f aca="false">SUM(O6,AO6,O29,AO29,O52,AO52)</f>
        <v>0</v>
      </c>
      <c r="P75" s="34" t="n">
        <f aca="false">SUM(P6,AP6,P29,AP29,P52,AP52)</f>
        <v>20</v>
      </c>
      <c r="Q75" s="171" t="n">
        <f aca="false">SUM(Q6,AQ6,Q29,AQ29,Q52,AQ52)</f>
        <v>-2</v>
      </c>
      <c r="R75" s="210" t="n">
        <f aca="false">SUM(R6,AR6,R29,AR29,R52,AR52)</f>
        <v>0</v>
      </c>
      <c r="S75" s="34" t="n">
        <f aca="false">SUM(S6,AS6,S29,AS29,S52,AS52)</f>
        <v>41</v>
      </c>
      <c r="T75" s="171" t="n">
        <f aca="false">SUM(T6,AT6,T29,AT29,T52,AT52)</f>
        <v>2</v>
      </c>
      <c r="U75" s="211" t="n">
        <f aca="false">SUM(U6,AU6,U29,AU29,U52,AU52)</f>
        <v>0</v>
      </c>
      <c r="V75" s="34" t="n">
        <f aca="false">SUM(V6,AV6,V29,AV29,V52,AV52)</f>
        <v>130</v>
      </c>
      <c r="W75" s="34"/>
      <c r="X75" s="19" t="s">
        <v>11</v>
      </c>
      <c r="Y75" s="113"/>
      <c r="AA75" s="7"/>
      <c r="AB75" s="1" t="s">
        <v>15</v>
      </c>
      <c r="AC75" s="2" t="s">
        <v>3</v>
      </c>
      <c r="AD75" s="32" t="n">
        <f aca="false">SUM(AD6,D29,AD29,D52,AD52)</f>
        <v>5</v>
      </c>
      <c r="AE75" s="43" t="n">
        <f aca="false">SUM(AE6,E29,AE29,E52,AE52)</f>
        <v>0</v>
      </c>
      <c r="AF75" s="43" t="n">
        <f aca="false">SUM(AF6,F29,AF29,F52,AF52)</f>
        <v>0</v>
      </c>
      <c r="AG75" s="34" t="n">
        <f aca="false">SUM(AG6,G29,AG29,G52,AG52)</f>
        <v>0</v>
      </c>
      <c r="AH75" s="43" t="n">
        <f aca="false">SUM(AH6,H29,AH29,H52,AH52)</f>
        <v>0</v>
      </c>
      <c r="AI75" s="43" t="n">
        <f aca="false">SUM(AI6,I29,AI29,I52,AI52)</f>
        <v>0</v>
      </c>
      <c r="AJ75" s="34" t="n">
        <f aca="false">SUM(AJ6,J29,AJ29,J52,AJ52)</f>
        <v>0</v>
      </c>
      <c r="AK75" s="212" t="n">
        <f aca="false">SUM(AK6,K29,AK29,K52,AK52)</f>
        <v>0</v>
      </c>
      <c r="AL75" s="212" t="n">
        <f aca="false">SUM(AL6,L29,AL29,L52,AL52)</f>
        <v>0</v>
      </c>
      <c r="AM75" s="34" t="n">
        <f aca="false">SUM(AM6,M29,AM29,M52,AM52)</f>
        <v>39</v>
      </c>
      <c r="AN75" s="43" t="n">
        <f aca="false">SUM(AN6,N29,AN29,N52,AN52)</f>
        <v>0</v>
      </c>
      <c r="AO75" s="43" t="n">
        <f aca="false">SUM(AO6,O29,AO29,O52,AO52)</f>
        <v>0</v>
      </c>
      <c r="AP75" s="34" t="n">
        <f aca="false">SUM(AP6,P29,AP29,P52,AP52)</f>
        <v>20</v>
      </c>
      <c r="AQ75" s="212" t="n">
        <f aca="false">SUM(AQ6,Q29,AQ29,Q52,AQ52)</f>
        <v>-2</v>
      </c>
      <c r="AR75" s="212" t="n">
        <f aca="false">SUM(AR6,R29,AR29,R52,AR52)</f>
        <v>0</v>
      </c>
      <c r="AS75" s="34" t="n">
        <f aca="false">SUM(AS6,S29,AS29,S52,AS52)</f>
        <v>41</v>
      </c>
      <c r="AT75" s="212" t="n">
        <f aca="false">SUM(AT6,T29,AT29,T52,AT52)</f>
        <v>2</v>
      </c>
      <c r="AU75" s="212" t="n">
        <f aca="false">SUM(AU6,U29,AU29,U52,AU52)</f>
        <v>0</v>
      </c>
      <c r="AV75" s="36" t="n">
        <f aca="false">SUM(AV6,V29,AV29,V52,AV52)</f>
        <v>105</v>
      </c>
      <c r="AW75" s="19" t="s">
        <v>11</v>
      </c>
      <c r="AX75" s="113"/>
    </row>
    <row r="76" customFormat="false" ht="15" hidden="false" customHeight="false" outlineLevel="0" collapsed="false">
      <c r="A76" s="7"/>
      <c r="B76" s="1" t="s">
        <v>16</v>
      </c>
      <c r="C76" s="2" t="s">
        <v>3</v>
      </c>
      <c r="D76" s="32" t="n">
        <f aca="false">SUM(D7,AD7,D30,AD30,D53,AD53)</f>
        <v>10</v>
      </c>
      <c r="E76" s="166" t="n">
        <v>0</v>
      </c>
      <c r="F76" s="210" t="n">
        <f aca="false">SUM(F7,AF7,F30,AF30,F53,AF53)</f>
        <v>0</v>
      </c>
      <c r="G76" s="34" t="n">
        <f aca="false">SUM(G7,AG7,G30,AG30,G53,AG53)</f>
        <v>10</v>
      </c>
      <c r="H76" s="171" t="n">
        <f aca="false">SUM(H7,AH7,H30,AH30,H53,AH53)</f>
        <v>-1</v>
      </c>
      <c r="I76" s="210" t="n">
        <f aca="false">SUM(I7,AI7,I30,AI30,I53,AI53)</f>
        <v>0</v>
      </c>
      <c r="J76" s="34" t="n">
        <f aca="false">SUM(J7,AJ7,J30,AJ30,J53,AJ53)</f>
        <v>13</v>
      </c>
      <c r="K76" s="171" t="n">
        <f aca="false">SUM(K7,AK7,K30,AK30,K53,AK53)</f>
        <v>1</v>
      </c>
      <c r="L76" s="210" t="n">
        <f aca="false">SUM(L7,AL7,L30,AL30,L53,AL53)</f>
        <v>0</v>
      </c>
      <c r="M76" s="34" t="n">
        <f aca="false">SUM(M7,AM7,M30,AM30,M53,AM53)</f>
        <v>18</v>
      </c>
      <c r="N76" s="170" t="n">
        <f aca="false">SUM(N7,AN7,N30,AN30,N53,AN53)</f>
        <v>0</v>
      </c>
      <c r="O76" s="210" t="n">
        <f aca="false">SUM(O7,AO7,O30,AO30,O53,AO53)</f>
        <v>0</v>
      </c>
      <c r="P76" s="34" t="n">
        <f aca="false">SUM(P7,AP7,P30,AP30,P53,AP53)</f>
        <v>25</v>
      </c>
      <c r="Q76" s="171" t="n">
        <f aca="false">SUM(Q7,AQ7,Q30,AQ30,Q53,AQ53)</f>
        <v>1</v>
      </c>
      <c r="R76" s="210" t="n">
        <f aca="false">SUM(R7,AR7,R30,AR30,R53,AR53)</f>
        <v>0</v>
      </c>
      <c r="S76" s="34" t="n">
        <f aca="false">SUM(S7,AS7,S30,AS30,S53,AS53)</f>
        <v>54</v>
      </c>
      <c r="T76" s="171" t="n">
        <f aca="false">SUM(T7,AT7,T30,AT30,T53,AT53)</f>
        <v>1</v>
      </c>
      <c r="U76" s="211" t="n">
        <f aca="false">SUM(U7,AU7,U30,AU30,U53,AU53)</f>
        <v>0</v>
      </c>
      <c r="V76" s="34" t="n">
        <f aca="false">SUM(V7,AV7,V30,AV30,V53,AV53)</f>
        <v>130</v>
      </c>
      <c r="W76" s="34"/>
      <c r="X76" s="19" t="s">
        <v>11</v>
      </c>
      <c r="Y76" s="113"/>
      <c r="AA76" s="7"/>
      <c r="AB76" s="1" t="s">
        <v>16</v>
      </c>
      <c r="AC76" s="2" t="s">
        <v>3</v>
      </c>
      <c r="AD76" s="32" t="n">
        <f aca="false">SUM(AD7,D30,AD30,D53,AD53)</f>
        <v>10</v>
      </c>
      <c r="AE76" s="43" t="n">
        <f aca="false">SUM(AE7,E30,AE30,E53,AE53)</f>
        <v>0</v>
      </c>
      <c r="AF76" s="43" t="n">
        <f aca="false">SUM(AF7,F30,AF30,F53,AF53)</f>
        <v>0</v>
      </c>
      <c r="AG76" s="34" t="n">
        <f aca="false">SUM(AG7,G30,AG30,G53,AG53)</f>
        <v>10</v>
      </c>
      <c r="AH76" s="43" t="n">
        <f aca="false">SUM(AH7,H30,AH30,H53,AH53)</f>
        <v>-1</v>
      </c>
      <c r="AI76" s="43" t="n">
        <f aca="false">SUM(AI7,I30,AI30,I53,AI53)</f>
        <v>0</v>
      </c>
      <c r="AJ76" s="34" t="n">
        <f aca="false">SUM(AJ7,J30,AJ30,J53,AJ53)</f>
        <v>0</v>
      </c>
      <c r="AK76" s="212" t="n">
        <f aca="false">SUM(AK7,K30,AK30,K53,AK53)</f>
        <v>0</v>
      </c>
      <c r="AL76" s="212" t="n">
        <f aca="false">SUM(AL7,L30,AL30,L53,AL53)</f>
        <v>0</v>
      </c>
      <c r="AM76" s="34" t="n">
        <f aca="false">SUM(AM7,M30,AM30,M53,AM53)</f>
        <v>18</v>
      </c>
      <c r="AN76" s="43" t="n">
        <f aca="false">SUM(AN7,N30,AN30,N53,AN53)</f>
        <v>0</v>
      </c>
      <c r="AO76" s="43" t="n">
        <f aca="false">SUM(AO7,O30,AO30,O53,AO53)</f>
        <v>0</v>
      </c>
      <c r="AP76" s="34" t="n">
        <f aca="false">SUM(AP7,P30,AP30,P53,AP53)</f>
        <v>25</v>
      </c>
      <c r="AQ76" s="212" t="n">
        <f aca="false">SUM(AQ7,Q30,AQ30,Q53,AQ53)</f>
        <v>1</v>
      </c>
      <c r="AR76" s="212" t="n">
        <f aca="false">SUM(AR7,R30,AR30,R53,AR53)</f>
        <v>0</v>
      </c>
      <c r="AS76" s="34" t="n">
        <f aca="false">SUM(AS7,S30,AS30,S53,AS53)</f>
        <v>42</v>
      </c>
      <c r="AT76" s="212" t="n">
        <f aca="false">SUM(AT7,T30,AT30,T53,AT53)</f>
        <v>1</v>
      </c>
      <c r="AU76" s="212" t="n">
        <f aca="false">SUM(AU7,U30,AU30,U53,AU53)</f>
        <v>0</v>
      </c>
      <c r="AV76" s="36" t="n">
        <f aca="false">SUM(AV7,V30,AV30,V53,AV53)</f>
        <v>105</v>
      </c>
      <c r="AW76" s="19" t="s">
        <v>11</v>
      </c>
      <c r="AX76" s="113"/>
    </row>
    <row r="77" customFormat="false" ht="15" hidden="false" customHeight="false" outlineLevel="0" collapsed="false">
      <c r="A77" s="7"/>
      <c r="B77" s="1" t="s">
        <v>17</v>
      </c>
      <c r="C77" s="2" t="s">
        <v>3</v>
      </c>
      <c r="D77" s="32" t="n">
        <f aca="false">SUM(D8,AD8,D31,AD31,D54,AD54)</f>
        <v>14</v>
      </c>
      <c r="E77" s="166" t="n">
        <f aca="false">SUM(E8,AE8,E31,AE31,E54,AE54)</f>
        <v>0</v>
      </c>
      <c r="F77" s="210" t="n">
        <f aca="false">SUM(F8,AF8,F31,AF31,F54,AF54)</f>
        <v>0</v>
      </c>
      <c r="G77" s="34" t="n">
        <f aca="false">SUM(G8,AG8,G31,AG31,G54,AG54)</f>
        <v>6</v>
      </c>
      <c r="H77" s="171" t="n">
        <f aca="false">SUM(H8,AH8,H31,AH31,H54,AH54)</f>
        <v>0</v>
      </c>
      <c r="I77" s="210" t="n">
        <f aca="false">SUM(I8,AI8,I31,AI31,I54,AI54)</f>
        <v>0</v>
      </c>
      <c r="J77" s="34" t="n">
        <f aca="false">SUM(J8,AJ8,J31,AJ31,J54,AJ54)</f>
        <v>11</v>
      </c>
      <c r="K77" s="171" t="n">
        <f aca="false">SUM(K8,AK8,K31,AK31,K54,AK54)</f>
        <v>1</v>
      </c>
      <c r="L77" s="210" t="n">
        <f aca="false">SUM(L8,AL8,L31,AL31,L54,AL54)</f>
        <v>0</v>
      </c>
      <c r="M77" s="34" t="n">
        <f aca="false">SUM(M8,AM8,M31,AM31,M54,AM54)</f>
        <v>37</v>
      </c>
      <c r="N77" s="170" t="n">
        <f aca="false">SUM(N8,AN8,N31,AN31,N54,AN54)</f>
        <v>-1</v>
      </c>
      <c r="O77" s="210" t="n">
        <f aca="false">SUM(O8,AO8,O31,AO31,O54,AO54)</f>
        <v>0</v>
      </c>
      <c r="P77" s="34" t="n">
        <f aca="false">SUM(P8,AP8,P31,AP31,P54,AP54)</f>
        <v>31</v>
      </c>
      <c r="Q77" s="171" t="n">
        <f aca="false">SUM(Q8,AQ8,Q31,AQ31,Q54,AQ54)</f>
        <v>3</v>
      </c>
      <c r="R77" s="210" t="n">
        <f aca="false">SUM(R8,AR8,R31,AR31,R54,AR54)</f>
        <v>0</v>
      </c>
      <c r="S77" s="34" t="n">
        <f aca="false">SUM(S8,AS8,S31,AS31,S54,AS54)</f>
        <v>31</v>
      </c>
      <c r="T77" s="171" t="n">
        <f aca="false">SUM(T8,AT8,T31,AT31,T54,AT54)</f>
        <v>-2</v>
      </c>
      <c r="U77" s="211" t="n">
        <f aca="false">SUM(U8,AU8,U31,AU31,U54,AU54)</f>
        <v>0</v>
      </c>
      <c r="V77" s="34" t="n">
        <f aca="false">SUM(V8,AV8,V31,AV31,V54,AV54)</f>
        <v>130</v>
      </c>
      <c r="W77" s="34"/>
      <c r="X77" s="19" t="s">
        <v>11</v>
      </c>
      <c r="Y77" s="113"/>
      <c r="AA77" s="7"/>
      <c r="AB77" s="1" t="s">
        <v>17</v>
      </c>
      <c r="AC77" s="2" t="s">
        <v>3</v>
      </c>
      <c r="AD77" s="32" t="n">
        <f aca="false">SUM(AD8,D31,AD31,D54,AD54)</f>
        <v>0</v>
      </c>
      <c r="AE77" s="43" t="n">
        <f aca="false">SUM(AE8,E31,AE31,E54,AE54)</f>
        <v>0</v>
      </c>
      <c r="AF77" s="43" t="n">
        <f aca="false">SUM(AF8,F31,AF31,F54,AF54)</f>
        <v>0</v>
      </c>
      <c r="AG77" s="34" t="n">
        <f aca="false">SUM(AG8,G31,AG31,G54,AG54)</f>
        <v>6</v>
      </c>
      <c r="AH77" s="43" t="n">
        <f aca="false">SUM(AH8,H31,AH31,H54,AH54)</f>
        <v>0</v>
      </c>
      <c r="AI77" s="43" t="n">
        <f aca="false">SUM(AI8,I31,AI31,I54,AI54)</f>
        <v>0</v>
      </c>
      <c r="AJ77" s="34" t="n">
        <f aca="false">SUM(AJ8,J31,AJ31,J54,AJ54)</f>
        <v>0</v>
      </c>
      <c r="AK77" s="212" t="n">
        <f aca="false">SUM(AK8,K31,AK31,K54,AK54)</f>
        <v>0</v>
      </c>
      <c r="AL77" s="212" t="n">
        <f aca="false">SUM(AL8,L31,AL31,L54,AL54)</f>
        <v>0</v>
      </c>
      <c r="AM77" s="34" t="n">
        <f aca="false">SUM(AM8,M31,AM31,M54,AM54)</f>
        <v>37</v>
      </c>
      <c r="AN77" s="43" t="n">
        <f aca="false">SUM(AN8,N31,AN31,N54,AN54)</f>
        <v>-1</v>
      </c>
      <c r="AO77" s="43" t="n">
        <f aca="false">SUM(AO8,O31,AO31,O54,AO54)</f>
        <v>0</v>
      </c>
      <c r="AP77" s="34" t="n">
        <f aca="false">SUM(AP8,P31,AP31,P54,AP54)</f>
        <v>31</v>
      </c>
      <c r="AQ77" s="212" t="n">
        <f aca="false">SUM(AQ8,Q31,AQ31,Q54,AQ54)</f>
        <v>3</v>
      </c>
      <c r="AR77" s="212" t="n">
        <f aca="false">SUM(AR8,R31,AR31,R54,AR54)</f>
        <v>0</v>
      </c>
      <c r="AS77" s="34" t="n">
        <f aca="false">SUM(AS8,S31,AS31,S54,AS54)</f>
        <v>31</v>
      </c>
      <c r="AT77" s="212" t="n">
        <f aca="false">SUM(AT8,T31,AT31,T54,AT54)</f>
        <v>-2</v>
      </c>
      <c r="AU77" s="212" t="n">
        <f aca="false">SUM(AU8,U31,AU31,U54,AU54)</f>
        <v>0</v>
      </c>
      <c r="AV77" s="36" t="n">
        <f aca="false">SUM(AV8,V31,AV31,V54,AV54)</f>
        <v>105</v>
      </c>
      <c r="AW77" s="19" t="s">
        <v>11</v>
      </c>
      <c r="AX77" s="113"/>
    </row>
    <row r="78" customFormat="false" ht="15" hidden="false" customHeight="false" outlineLevel="0" collapsed="false">
      <c r="A78" s="7"/>
      <c r="B78" s="1" t="s">
        <v>18</v>
      </c>
      <c r="C78" s="2" t="s">
        <v>3</v>
      </c>
      <c r="D78" s="32" t="n">
        <f aca="false">SUM(D9,AD9,D32,AD32,D55,AD55)</f>
        <v>13</v>
      </c>
      <c r="E78" s="166" t="n">
        <f aca="false">SUM(E9,AE9,E32,AE32,E55,AE55)</f>
        <v>0</v>
      </c>
      <c r="F78" s="210" t="n">
        <f aca="false">SUM(F9,AF9,F32,AF32,F55,AF55)</f>
        <v>0</v>
      </c>
      <c r="G78" s="34" t="n">
        <f aca="false">SUM(G9,AG9,G32,AG32,G55,AG55)</f>
        <v>7</v>
      </c>
      <c r="H78" s="171" t="n">
        <f aca="false">SUM(H9,AH9,H32,AH32,H55,AH55)</f>
        <v>-2</v>
      </c>
      <c r="I78" s="210" t="n">
        <f aca="false">SUM(I9,AI9,I32,AI32,I55,AI55)</f>
        <v>0</v>
      </c>
      <c r="J78" s="34" t="n">
        <f aca="false">SUM(J9,AJ9,J32,AJ32,J55,AJ55)</f>
        <v>18</v>
      </c>
      <c r="K78" s="171" t="n">
        <f aca="false">SUM(K9,AK9,K32,AK32,K55,AK55)</f>
        <v>1</v>
      </c>
      <c r="L78" s="210" t="n">
        <f aca="false">SUM(L9,AL9,L32,AL32,L55,AL55)</f>
        <v>0</v>
      </c>
      <c r="M78" s="34" t="n">
        <f aca="false">SUM(M9,AM9,M32,AM32,M55,AM55)</f>
        <v>45</v>
      </c>
      <c r="N78" s="170" t="n">
        <f aca="false">SUM(N9,AN9,N32,AN32,N55,AN55)</f>
        <v>0</v>
      </c>
      <c r="O78" s="210" t="n">
        <f aca="false">SUM(O9,AO9,O32,AO32,O55,AO55)</f>
        <v>0</v>
      </c>
      <c r="P78" s="34" t="n">
        <f aca="false">SUM(P9,AP9,P32,AP32,P55,AP55)</f>
        <v>18</v>
      </c>
      <c r="Q78" s="171" t="n">
        <f aca="false">SUM(Q9,AQ9,Q32,AQ32,Q55,AQ55)</f>
        <v>2</v>
      </c>
      <c r="R78" s="210" t="n">
        <f aca="false">SUM(R9,AR9,R32,AR32,R55,AR55)</f>
        <v>0</v>
      </c>
      <c r="S78" s="34" t="n">
        <f aca="false">SUM(S9,AS9,S32,AS32,S55,AS55)</f>
        <v>29</v>
      </c>
      <c r="T78" s="171" t="n">
        <f aca="false">SUM(T9,AT9,T32,AT32,T55,AT55)</f>
        <v>0</v>
      </c>
      <c r="U78" s="211" t="n">
        <f aca="false">SUM(U9,AU9,U32,AU32,U55,AU55)</f>
        <v>0</v>
      </c>
      <c r="V78" s="34" t="n">
        <f aca="false">SUM(V9,AV9,V32,AV32,V55,AV55)</f>
        <v>130</v>
      </c>
      <c r="W78" s="34"/>
      <c r="X78" s="19" t="s">
        <v>11</v>
      </c>
      <c r="Y78" s="113"/>
      <c r="AA78" s="7"/>
      <c r="AB78" s="1" t="s">
        <v>18</v>
      </c>
      <c r="AC78" s="2" t="s">
        <v>3</v>
      </c>
      <c r="AD78" s="32" t="n">
        <f aca="false">SUM(AD9,D32,AD32,D55,AD55)</f>
        <v>13</v>
      </c>
      <c r="AE78" s="43" t="n">
        <f aca="false">SUM(AE9,E32,AE32,E55,AE55)</f>
        <v>0</v>
      </c>
      <c r="AF78" s="43" t="n">
        <f aca="false">SUM(AF9,F32,AF32,F55,AF55)</f>
        <v>0</v>
      </c>
      <c r="AG78" s="34" t="n">
        <f aca="false">SUM(AG9,G32,AG32,G55,AG55)</f>
        <v>7</v>
      </c>
      <c r="AH78" s="43" t="n">
        <f aca="false">SUM(AH9,H32,AH32,H55,AH55)</f>
        <v>-2</v>
      </c>
      <c r="AI78" s="43" t="n">
        <f aca="false">SUM(AI9,I32,AI32,I55,AI55)</f>
        <v>0</v>
      </c>
      <c r="AJ78" s="34" t="n">
        <f aca="false">SUM(AJ9,J32,AJ32,J55,AJ55)</f>
        <v>5</v>
      </c>
      <c r="AK78" s="212" t="n">
        <f aca="false">SUM(AK9,K32,AK32,K55,AK55)</f>
        <v>0</v>
      </c>
      <c r="AL78" s="212" t="n">
        <f aca="false">SUM(AL9,L32,AL32,L55,AL55)</f>
        <v>0</v>
      </c>
      <c r="AM78" s="34" t="n">
        <f aca="false">SUM(AM9,M32,AM32,M55,AM55)</f>
        <v>45</v>
      </c>
      <c r="AN78" s="43" t="n">
        <f aca="false">SUM(AN9,N32,AN32,N55,AN55)</f>
        <v>0</v>
      </c>
      <c r="AO78" s="43" t="n">
        <f aca="false">SUM(AO9,O32,AO32,O55,AO55)</f>
        <v>0</v>
      </c>
      <c r="AP78" s="34" t="n">
        <f aca="false">SUM(AP9,P32,AP32,P55,AP55)</f>
        <v>18</v>
      </c>
      <c r="AQ78" s="212" t="n">
        <f aca="false">SUM(AQ9,Q32,AQ32,Q55,AQ55)</f>
        <v>2</v>
      </c>
      <c r="AR78" s="212" t="n">
        <f aca="false">SUM(AR9,R32,AR32,R55,AR55)</f>
        <v>0</v>
      </c>
      <c r="AS78" s="34" t="n">
        <f aca="false">SUM(AS9,S32,AS32,S55,AS55)</f>
        <v>17</v>
      </c>
      <c r="AT78" s="212" t="n">
        <f aca="false">SUM(AT9,T32,AT32,T55,AT55)</f>
        <v>0</v>
      </c>
      <c r="AU78" s="212" t="n">
        <f aca="false">SUM(AU9,U32,AU32,U55,AU55)</f>
        <v>0</v>
      </c>
      <c r="AV78" s="36" t="n">
        <f aca="false">SUM(AV9,V32,AV32,V55,AV55)</f>
        <v>105</v>
      </c>
      <c r="AW78" s="19" t="s">
        <v>11</v>
      </c>
      <c r="AX78" s="113"/>
    </row>
    <row r="79" customFormat="false" ht="15" hidden="false" customHeight="false" outlineLevel="0" collapsed="false">
      <c r="A79" s="7"/>
      <c r="B79" s="1" t="s">
        <v>19</v>
      </c>
      <c r="C79" s="2" t="s">
        <v>3</v>
      </c>
      <c r="D79" s="32" t="n">
        <f aca="false">SUM(D10,AD10,D33,AD33,D56,AD56)</f>
        <v>7</v>
      </c>
      <c r="E79" s="166" t="n">
        <f aca="false">SUM(E10,AE10,E33,AE33,E56,AE56)</f>
        <v>0</v>
      </c>
      <c r="F79" s="210" t="n">
        <f aca="false">SUM(F10,AF10,F33,AF33,F56,AF56)</f>
        <v>0</v>
      </c>
      <c r="G79" s="34" t="n">
        <f aca="false">SUM(G10,AG10,G33,AG33,G56,AG56)</f>
        <v>9</v>
      </c>
      <c r="H79" s="171" t="n">
        <f aca="false">SUM(H10,AH10,H33,AH33,H56,AH56)</f>
        <v>0</v>
      </c>
      <c r="I79" s="210" t="n">
        <f aca="false">SUM(I10,AI10,I33,AI33,I56,AI56)</f>
        <v>0</v>
      </c>
      <c r="J79" s="34" t="n">
        <f aca="false">SUM(J10,AJ10,J33,AJ33,J56,AJ56)</f>
        <v>23</v>
      </c>
      <c r="K79" s="171" t="n">
        <f aca="false">SUM(K10,AK10,K33,AK33,K56,AK56)</f>
        <v>1</v>
      </c>
      <c r="L79" s="210" t="n">
        <f aca="false">SUM(L10,AL10,L33,AL33,L56,AL56)</f>
        <v>0</v>
      </c>
      <c r="M79" s="34" t="n">
        <f aca="false">SUM(M10,AM10,M33,AM33,M56,AM56)</f>
        <v>28</v>
      </c>
      <c r="N79" s="170" t="n">
        <f aca="false">SUM(N10,AN10,N33,AN33,N56,AN56)</f>
        <v>-1</v>
      </c>
      <c r="O79" s="210" t="n">
        <f aca="false">SUM(O10,AO10,O33,AO33,O56,AO56)</f>
        <v>0</v>
      </c>
      <c r="P79" s="34" t="n">
        <f aca="false">SUM(P10,AP10,P33,AP33,P56,AP56)</f>
        <v>28</v>
      </c>
      <c r="Q79" s="171" t="n">
        <f aca="false">SUM(Q10,AQ10,Q33,AQ33,Q56,AQ56)</f>
        <v>1</v>
      </c>
      <c r="R79" s="210" t="n">
        <f aca="false">SUM(R10,AR10,R33,AR33,R56,AR56)</f>
        <v>0</v>
      </c>
      <c r="S79" s="34" t="n">
        <f aca="false">SUM(S10,AS10,S33,AS33,S56,AS56)</f>
        <v>35</v>
      </c>
      <c r="T79" s="171" t="n">
        <f aca="false">SUM(T10,AT10,T33,AT33,T56,AT56)</f>
        <v>0</v>
      </c>
      <c r="U79" s="211" t="n">
        <f aca="false">SUM(U10,AU10,U33,AU33,U56,AU56)</f>
        <v>0</v>
      </c>
      <c r="V79" s="34" t="n">
        <f aca="false">SUM(V10,AV10,V33,AV33,V56,AV56)</f>
        <v>130</v>
      </c>
      <c r="W79" s="34"/>
      <c r="X79" s="19" t="s">
        <v>11</v>
      </c>
      <c r="Y79" s="113"/>
      <c r="AA79" s="7"/>
      <c r="AB79" s="1" t="s">
        <v>19</v>
      </c>
      <c r="AC79" s="2" t="s">
        <v>3</v>
      </c>
      <c r="AD79" s="32" t="n">
        <f aca="false">SUM(AD10,D33,AD33,D56,AD56)</f>
        <v>0</v>
      </c>
      <c r="AE79" s="43" t="n">
        <f aca="false">SUM(AE10,E33,AE33,E56,AE56)</f>
        <v>0</v>
      </c>
      <c r="AF79" s="43" t="n">
        <f aca="false">SUM(AF10,F33,AF33,F56,AF56)</f>
        <v>0</v>
      </c>
      <c r="AG79" s="34" t="n">
        <f aca="false">SUM(AG10,G33,AG33,G56,AG56)</f>
        <v>9</v>
      </c>
      <c r="AH79" s="43" t="n">
        <f aca="false">SUM(AH10,H33,AH33,H56,AH56)</f>
        <v>0</v>
      </c>
      <c r="AI79" s="43" t="n">
        <f aca="false">SUM(AI10,I33,AI33,I56,AI56)</f>
        <v>0</v>
      </c>
      <c r="AJ79" s="34" t="n">
        <f aca="false">SUM(AJ10,J33,AJ33,J56,AJ56)</f>
        <v>5</v>
      </c>
      <c r="AK79" s="212" t="n">
        <f aca="false">SUM(AK10,K33,AK33,K56,AK56)</f>
        <v>0</v>
      </c>
      <c r="AL79" s="212" t="n">
        <f aca="false">SUM(AL10,L33,AL33,L56,AL56)</f>
        <v>0</v>
      </c>
      <c r="AM79" s="34" t="n">
        <f aca="false">SUM(AM10,M33,AM33,M56,AM56)</f>
        <v>28</v>
      </c>
      <c r="AN79" s="43" t="n">
        <f aca="false">SUM(AN10,N33,AN33,N56,AN56)</f>
        <v>-1</v>
      </c>
      <c r="AO79" s="43" t="n">
        <f aca="false">SUM(AO10,O33,AO33,O56,AO56)</f>
        <v>0</v>
      </c>
      <c r="AP79" s="34" t="n">
        <f aca="false">SUM(AP10,P33,AP33,P56,AP56)</f>
        <v>28</v>
      </c>
      <c r="AQ79" s="212" t="n">
        <f aca="false">SUM(AQ10,Q33,AQ33,Q56,AQ56)</f>
        <v>1</v>
      </c>
      <c r="AR79" s="212" t="n">
        <f aca="false">SUM(AR10,R33,AR33,R56,AR56)</f>
        <v>0</v>
      </c>
      <c r="AS79" s="34" t="n">
        <f aca="false">SUM(AS10,S33,AS33,S56,AS56)</f>
        <v>35</v>
      </c>
      <c r="AT79" s="212" t="n">
        <f aca="false">SUM(AT10,T33,AT33,T56,AT56)</f>
        <v>0</v>
      </c>
      <c r="AU79" s="212" t="n">
        <f aca="false">SUM(AU10,U33,AU33,U56,AU56)</f>
        <v>0</v>
      </c>
      <c r="AV79" s="36" t="n">
        <f aca="false">SUM(AV10,V33,AV33,V56,AV56)</f>
        <v>105</v>
      </c>
      <c r="AW79" s="19" t="s">
        <v>11</v>
      </c>
      <c r="AX79" s="113"/>
    </row>
    <row r="80" customFormat="false" ht="15" hidden="false" customHeight="false" outlineLevel="0" collapsed="false">
      <c r="A80" s="7"/>
      <c r="B80" s="1" t="s">
        <v>20</v>
      </c>
      <c r="C80" s="2" t="s">
        <v>3</v>
      </c>
      <c r="D80" s="37" t="n">
        <f aca="false">SUM(D11,AD11,D34,AD34,D57,AD57)</f>
        <v>10</v>
      </c>
      <c r="E80" s="175" t="n">
        <f aca="false">SUM(E11,AE11,E34,AE34,E57,AE57)</f>
        <v>0</v>
      </c>
      <c r="F80" s="213" t="n">
        <f aca="false">SUM(F11,AF11,F34,AF34,F57,AF57)</f>
        <v>0</v>
      </c>
      <c r="G80" s="39" t="n">
        <f aca="false">SUM(G11,AG11,G34,AG34,G57,AG57)</f>
        <v>10</v>
      </c>
      <c r="H80" s="177" t="n">
        <f aca="false">SUM(H11,AH11,H34,AH34,H57,AH57)</f>
        <v>0</v>
      </c>
      <c r="I80" s="213" t="n">
        <f aca="false">SUM(I11,AI11,I34,AI34,I57,AI57)</f>
        <v>0</v>
      </c>
      <c r="J80" s="39" t="n">
        <f aca="false">SUM(J11,AJ11,J34,AJ34,J57,AJ57)</f>
        <v>15</v>
      </c>
      <c r="K80" s="177" t="n">
        <f aca="false">SUM(K11,AK11,K34,AK34,K57,AK57)</f>
        <v>1</v>
      </c>
      <c r="L80" s="213" t="n">
        <f aca="false">SUM(L11,AL11,L34,AL34,L57,AL57)</f>
        <v>0</v>
      </c>
      <c r="M80" s="39" t="n">
        <f aca="false">SUM(M11,AM11,M34,AM34,M57,AM57)</f>
        <v>19</v>
      </c>
      <c r="N80" s="179" t="n">
        <f aca="false">SUM(N11,AN11,N34,AN34,N57,AN57)</f>
        <v>3</v>
      </c>
      <c r="O80" s="213" t="n">
        <f aca="false">SUM(O11,AO11,O34,AO34,O57,AO57)</f>
        <v>0</v>
      </c>
      <c r="P80" s="39" t="n">
        <f aca="false">SUM(P11,AP11,P34,AP34,P57,AP57)</f>
        <v>29</v>
      </c>
      <c r="Q80" s="177" t="n">
        <f aca="false">SUM(Q11,AQ11,Q34,AQ34,Q57,AQ57)</f>
        <v>-3</v>
      </c>
      <c r="R80" s="213" t="n">
        <f aca="false">SUM(R11,AR11,R34,AR34,R57,AR57)</f>
        <v>0</v>
      </c>
      <c r="S80" s="39" t="n">
        <f aca="false">SUM(S11,AS11,S34,AS34,S57,AS57)</f>
        <v>47</v>
      </c>
      <c r="T80" s="177" t="n">
        <f aca="false">SUM(T11,AT11,T34,AT34,T57,AT57)</f>
        <v>0</v>
      </c>
      <c r="U80" s="214" t="n">
        <f aca="false">SUM(U11,AU11,U34,AU34,U57,AU57)</f>
        <v>0</v>
      </c>
      <c r="V80" s="34" t="n">
        <f aca="false">SUM(V11,AV11,V34,AV34,V57,AV57)</f>
        <v>130</v>
      </c>
      <c r="W80" s="34"/>
      <c r="X80" s="19" t="s">
        <v>11</v>
      </c>
      <c r="Y80" s="113"/>
      <c r="AA80" s="7"/>
      <c r="AB80" s="1" t="s">
        <v>20</v>
      </c>
      <c r="AC80" s="2" t="s">
        <v>3</v>
      </c>
      <c r="AD80" s="37" t="n">
        <f aca="false">SUM(AD11,D34,AD34,D57,AD57)</f>
        <v>10</v>
      </c>
      <c r="AE80" s="215" t="n">
        <f aca="false">SUM(AE11,E34,AE34,E57,AE57)</f>
        <v>0</v>
      </c>
      <c r="AF80" s="215" t="n">
        <f aca="false">SUM(AF11,F34,AF34,F57,AF57)</f>
        <v>0</v>
      </c>
      <c r="AG80" s="39" t="n">
        <f aca="false">SUM(AG11,G34,AG34,G57,AG57)</f>
        <v>0</v>
      </c>
      <c r="AH80" s="215" t="n">
        <f aca="false">SUM(AH11,H34,AH34,H57,AH57)</f>
        <v>0</v>
      </c>
      <c r="AI80" s="215" t="n">
        <f aca="false">SUM(AI11,I34,AI34,I57,AI57)</f>
        <v>0</v>
      </c>
      <c r="AJ80" s="39" t="n">
        <f aca="false">SUM(AJ11,J34,AJ34,J57,AJ57)</f>
        <v>0</v>
      </c>
      <c r="AK80" s="216" t="n">
        <f aca="false">SUM(AK11,K34,AK34,K57,AK57)</f>
        <v>0</v>
      </c>
      <c r="AL80" s="216" t="n">
        <f aca="false">SUM(AL11,L34,AL34,L57,AL57)</f>
        <v>0</v>
      </c>
      <c r="AM80" s="39" t="n">
        <f aca="false">SUM(AM11,M34,AM34,M57,AM57)</f>
        <v>19</v>
      </c>
      <c r="AN80" s="215" t="n">
        <f aca="false">SUM(AN11,N34,AN34,N57,AN57)</f>
        <v>3</v>
      </c>
      <c r="AO80" s="215" t="n">
        <f aca="false">SUM(AO11,O34,AO34,O57,AO57)</f>
        <v>0</v>
      </c>
      <c r="AP80" s="39" t="n">
        <f aca="false">SUM(AP11,P34,AP34,P57,AP57)</f>
        <v>29</v>
      </c>
      <c r="AQ80" s="216" t="n">
        <f aca="false">SUM(AQ11,Q34,AQ34,Q57,AQ57)</f>
        <v>-3</v>
      </c>
      <c r="AR80" s="216" t="n">
        <f aca="false">SUM(AR11,R34,AR34,R57,AR57)</f>
        <v>0</v>
      </c>
      <c r="AS80" s="39" t="n">
        <f aca="false">SUM(AS11,S34,AS34,S57,AS57)</f>
        <v>47</v>
      </c>
      <c r="AT80" s="216" t="n">
        <f aca="false">SUM(AT11,T34,AT34,T57,AT57)</f>
        <v>0</v>
      </c>
      <c r="AU80" s="216" t="n">
        <f aca="false">SUM(AU11,U34,AU34,U57,AU57)</f>
        <v>0</v>
      </c>
      <c r="AV80" s="42" t="n">
        <f aca="false">SUM(AV11,V34,AV34,V57,AV57)</f>
        <v>105</v>
      </c>
      <c r="AW80" s="19" t="s">
        <v>11</v>
      </c>
      <c r="AX80" s="113"/>
    </row>
    <row r="81" customFormat="false" ht="15" hidden="false" customHeight="false" outlineLevel="0" collapsed="false">
      <c r="A81" s="7"/>
      <c r="B81" s="43" t="s">
        <v>12</v>
      </c>
      <c r="C81" s="0"/>
      <c r="D81" s="44"/>
      <c r="E81" s="181"/>
      <c r="F81" s="182"/>
      <c r="G81" s="46"/>
      <c r="H81" s="183"/>
      <c r="I81" s="47"/>
      <c r="J81" s="46"/>
      <c r="K81" s="183"/>
      <c r="L81" s="47"/>
      <c r="M81" s="46"/>
      <c r="N81" s="184"/>
      <c r="O81" s="47"/>
      <c r="P81" s="46"/>
      <c r="Q81" s="183"/>
      <c r="R81" s="47"/>
      <c r="S81" s="46"/>
      <c r="T81" s="183"/>
      <c r="U81" s="59"/>
      <c r="V81" s="48"/>
      <c r="W81" s="48"/>
      <c r="X81" s="19" t="s">
        <v>11</v>
      </c>
      <c r="Y81" s="113"/>
      <c r="AA81" s="7"/>
      <c r="AB81" s="43" t="s">
        <v>12</v>
      </c>
      <c r="AC81" s="2"/>
      <c r="AD81" s="44"/>
      <c r="AE81" s="44"/>
      <c r="AF81" s="45"/>
      <c r="AG81" s="46"/>
      <c r="AH81" s="46"/>
      <c r="AI81" s="21"/>
      <c r="AJ81" s="46"/>
      <c r="AK81" s="46"/>
      <c r="AL81" s="47"/>
      <c r="AM81" s="46"/>
      <c r="AN81" s="46"/>
      <c r="AO81" s="21"/>
      <c r="AP81" s="46"/>
      <c r="AQ81" s="46"/>
      <c r="AR81" s="21"/>
      <c r="AS81" s="46"/>
      <c r="AT81" s="46"/>
      <c r="AU81" s="13"/>
      <c r="AV81" s="48"/>
      <c r="AW81" s="19" t="s">
        <v>11</v>
      </c>
      <c r="AX81" s="113"/>
    </row>
    <row r="82" customFormat="false" ht="15" hidden="false" customHeight="false" outlineLevel="0" collapsed="false">
      <c r="A82" s="7"/>
      <c r="B82" s="1" t="s">
        <v>21</v>
      </c>
      <c r="C82" s="2" t="s">
        <v>3</v>
      </c>
      <c r="D82" s="31" t="n">
        <f aca="false">SUM(D74:D80)</f>
        <v>63</v>
      </c>
      <c r="E82" s="185"/>
      <c r="F82" s="142" t="s">
        <v>3</v>
      </c>
      <c r="G82" s="31" t="n">
        <f aca="false">SUM(G74:G80)</f>
        <v>55</v>
      </c>
      <c r="H82" s="186"/>
      <c r="I82" s="4" t="s">
        <v>3</v>
      </c>
      <c r="J82" s="31" t="n">
        <f aca="false">SUM(J74:J80)</f>
        <v>109</v>
      </c>
      <c r="K82" s="186"/>
      <c r="L82" s="4" t="s">
        <v>3</v>
      </c>
      <c r="M82" s="31" t="n">
        <f aca="false">SUM(M74:M80)</f>
        <v>212</v>
      </c>
      <c r="N82" s="187"/>
      <c r="O82" s="4" t="s">
        <v>3</v>
      </c>
      <c r="P82" s="31" t="n">
        <f aca="false">SUM(P74:P80)</f>
        <v>172</v>
      </c>
      <c r="Q82" s="186"/>
      <c r="R82" s="4" t="s">
        <v>3</v>
      </c>
      <c r="S82" s="31" t="n">
        <f aca="false">SUM(S74:S80)</f>
        <v>299</v>
      </c>
      <c r="T82" s="186"/>
      <c r="U82" s="4" t="s">
        <v>3</v>
      </c>
      <c r="V82" s="31" t="n">
        <f aca="false">SUM(V74:V80)</f>
        <v>910</v>
      </c>
      <c r="W82" s="31"/>
      <c r="X82" s="19" t="s">
        <v>11</v>
      </c>
      <c r="Y82" s="113"/>
      <c r="AA82" s="7"/>
      <c r="AB82" s="1" t="s">
        <v>21</v>
      </c>
      <c r="AC82" s="2" t="s">
        <v>3</v>
      </c>
      <c r="AD82" s="31" t="n">
        <f aca="false">SUM(AD74:AD80)</f>
        <v>42</v>
      </c>
      <c r="AE82" s="31"/>
      <c r="AF82" s="3" t="s">
        <v>3</v>
      </c>
      <c r="AG82" s="31" t="n">
        <f aca="false">SUM(AG74:AG80)</f>
        <v>36</v>
      </c>
      <c r="AH82" s="31"/>
      <c r="AI82" s="2" t="s">
        <v>3</v>
      </c>
      <c r="AJ82" s="31" t="n">
        <f aca="false">SUM(AJ74:AJ80)</f>
        <v>10</v>
      </c>
      <c r="AK82" s="31"/>
      <c r="AL82" s="4" t="s">
        <v>3</v>
      </c>
      <c r="AM82" s="31" t="n">
        <f aca="false">SUM(AM74:AM80)</f>
        <v>212</v>
      </c>
      <c r="AN82" s="31"/>
      <c r="AO82" s="2" t="s">
        <v>3</v>
      </c>
      <c r="AP82" s="31" t="n">
        <f aca="false">SUM(AP74:AP80)</f>
        <v>172</v>
      </c>
      <c r="AQ82" s="31"/>
      <c r="AR82" s="2" t="s">
        <v>3</v>
      </c>
      <c r="AS82" s="31" t="n">
        <f aca="false">SUM(AS74:AS80)</f>
        <v>263</v>
      </c>
      <c r="AT82" s="31"/>
      <c r="AU82" s="2" t="s">
        <v>3</v>
      </c>
      <c r="AV82" s="31" t="n">
        <f aca="false">SUM(AV74:AV80)</f>
        <v>735</v>
      </c>
      <c r="AW82" s="19" t="s">
        <v>11</v>
      </c>
      <c r="AX82" s="113"/>
    </row>
    <row r="83" customFormat="false" ht="15" hidden="false" customHeight="false" outlineLevel="0" collapsed="false">
      <c r="A83" s="7"/>
      <c r="B83" s="1" t="s">
        <v>22</v>
      </c>
      <c r="C83" s="2" t="s">
        <v>3</v>
      </c>
      <c r="D83" s="31" t="n">
        <f aca="false">AD83</f>
        <v>42</v>
      </c>
      <c r="E83" s="185"/>
      <c r="F83" s="142" t="s">
        <v>3</v>
      </c>
      <c r="G83" s="31" t="n">
        <f aca="false">AG83</f>
        <v>36</v>
      </c>
      <c r="H83" s="186"/>
      <c r="I83" s="4" t="s">
        <v>3</v>
      </c>
      <c r="J83" s="31" t="n">
        <f aca="false">AJ83</f>
        <v>10</v>
      </c>
      <c r="K83" s="186"/>
      <c r="L83" s="4" t="s">
        <v>3</v>
      </c>
      <c r="M83" s="31" t="n">
        <f aca="false">AM83</f>
        <v>212</v>
      </c>
      <c r="N83" s="187"/>
      <c r="O83" s="4" t="s">
        <v>3</v>
      </c>
      <c r="P83" s="31" t="n">
        <f aca="false">AP83</f>
        <v>172</v>
      </c>
      <c r="Q83" s="186"/>
      <c r="R83" s="4" t="s">
        <v>3</v>
      </c>
      <c r="S83" s="31" t="n">
        <f aca="false">AS83</f>
        <v>263</v>
      </c>
      <c r="T83" s="186"/>
      <c r="U83" s="4" t="s">
        <v>3</v>
      </c>
      <c r="V83" s="31" t="n">
        <f aca="false">SUM(D83:S83)</f>
        <v>735</v>
      </c>
      <c r="W83" s="31"/>
      <c r="X83" s="19" t="s">
        <v>11</v>
      </c>
      <c r="Y83" s="113"/>
      <c r="AA83" s="7"/>
      <c r="AB83" s="1" t="s">
        <v>22</v>
      </c>
      <c r="AC83" s="2" t="s">
        <v>3</v>
      </c>
      <c r="AD83" s="31" t="n">
        <f aca="false">AD82</f>
        <v>42</v>
      </c>
      <c r="AE83" s="31"/>
      <c r="AF83" s="3" t="s">
        <v>3</v>
      </c>
      <c r="AG83" s="31" t="n">
        <f aca="false">AG82</f>
        <v>36</v>
      </c>
      <c r="AH83" s="31"/>
      <c r="AI83" s="2" t="s">
        <v>3</v>
      </c>
      <c r="AJ83" s="31" t="n">
        <f aca="false">AJ82</f>
        <v>10</v>
      </c>
      <c r="AK83" s="31"/>
      <c r="AL83" s="4" t="s">
        <v>3</v>
      </c>
      <c r="AM83" s="31" t="n">
        <f aca="false">AM82</f>
        <v>212</v>
      </c>
      <c r="AN83" s="31"/>
      <c r="AO83" s="2" t="s">
        <v>3</v>
      </c>
      <c r="AP83" s="31" t="n">
        <f aca="false">AP82</f>
        <v>172</v>
      </c>
      <c r="AQ83" s="31"/>
      <c r="AR83" s="2" t="s">
        <v>3</v>
      </c>
      <c r="AS83" s="31" t="n">
        <f aca="false">AS82</f>
        <v>263</v>
      </c>
      <c r="AT83" s="31"/>
      <c r="AU83" s="2" t="s">
        <v>3</v>
      </c>
      <c r="AV83" s="31" t="n">
        <f aca="false">SUM(AD83:AS83)</f>
        <v>735</v>
      </c>
      <c r="AW83" s="19" t="s">
        <v>11</v>
      </c>
      <c r="AX83" s="113"/>
    </row>
    <row r="84" customFormat="false" ht="15" hidden="false" customHeight="false" outlineLevel="0" collapsed="false">
      <c r="A84" s="7"/>
      <c r="B84" s="1" t="s">
        <v>23</v>
      </c>
      <c r="C84" s="2" t="s">
        <v>3</v>
      </c>
      <c r="D84" s="49" t="n">
        <v>30</v>
      </c>
      <c r="E84" s="188"/>
      <c r="F84" s="189" t="s">
        <v>3</v>
      </c>
      <c r="G84" s="49" t="n">
        <v>20</v>
      </c>
      <c r="H84" s="190"/>
      <c r="I84" s="191" t="s">
        <v>3</v>
      </c>
      <c r="J84" s="49" t="n">
        <v>25</v>
      </c>
      <c r="K84" s="190"/>
      <c r="L84" s="4" t="s">
        <v>3</v>
      </c>
      <c r="M84" s="49" t="n">
        <v>22</v>
      </c>
      <c r="N84" s="192"/>
      <c r="O84" s="191" t="s">
        <v>3</v>
      </c>
      <c r="P84" s="52" t="n">
        <v>15</v>
      </c>
      <c r="Q84" s="193"/>
      <c r="R84" s="191" t="s">
        <v>3</v>
      </c>
      <c r="S84" s="49" t="n">
        <v>15</v>
      </c>
      <c r="T84" s="190"/>
      <c r="U84" s="56" t="s">
        <v>3</v>
      </c>
      <c r="V84" s="54"/>
      <c r="W84" s="54"/>
      <c r="X84" s="19" t="s">
        <v>11</v>
      </c>
      <c r="Y84" s="113"/>
      <c r="AA84" s="7"/>
      <c r="AB84" s="1" t="s">
        <v>23</v>
      </c>
      <c r="AC84" s="2" t="s">
        <v>3</v>
      </c>
      <c r="AD84" s="49" t="n">
        <v>30</v>
      </c>
      <c r="AE84" s="49"/>
      <c r="AF84" s="50" t="s">
        <v>3</v>
      </c>
      <c r="AG84" s="49" t="n">
        <v>20</v>
      </c>
      <c r="AH84" s="49"/>
      <c r="AI84" s="51" t="s">
        <v>3</v>
      </c>
      <c r="AJ84" s="49" t="n">
        <v>25</v>
      </c>
      <c r="AK84" s="49"/>
      <c r="AL84" s="4" t="s">
        <v>3</v>
      </c>
      <c r="AM84" s="49" t="n">
        <v>22</v>
      </c>
      <c r="AN84" s="49"/>
      <c r="AO84" s="51" t="s">
        <v>3</v>
      </c>
      <c r="AP84" s="52" t="n">
        <v>15</v>
      </c>
      <c r="AQ84" s="52"/>
      <c r="AR84" s="51" t="s">
        <v>3</v>
      </c>
      <c r="AS84" s="49" t="n">
        <v>15</v>
      </c>
      <c r="AT84" s="49"/>
      <c r="AU84" s="53" t="s">
        <v>3</v>
      </c>
      <c r="AV84" s="54"/>
      <c r="AW84" s="19" t="s">
        <v>11</v>
      </c>
      <c r="AX84" s="113"/>
    </row>
    <row r="85" customFormat="false" ht="15" hidden="false" customHeight="false" outlineLevel="0" collapsed="false">
      <c r="A85" s="7"/>
      <c r="B85" s="1" t="s">
        <v>24</v>
      </c>
      <c r="C85" s="2" t="s">
        <v>3</v>
      </c>
      <c r="D85" s="55" t="n">
        <f aca="false">D83*D84</f>
        <v>1260</v>
      </c>
      <c r="E85" s="194"/>
      <c r="F85" s="189" t="s">
        <v>3</v>
      </c>
      <c r="G85" s="55" t="n">
        <f aca="false">G83*G84</f>
        <v>720</v>
      </c>
      <c r="H85" s="193"/>
      <c r="I85" s="56" t="s">
        <v>3</v>
      </c>
      <c r="J85" s="55" t="n">
        <f aca="false">J83*J84</f>
        <v>250</v>
      </c>
      <c r="K85" s="193"/>
      <c r="L85" s="56" t="s">
        <v>3</v>
      </c>
      <c r="M85" s="55" t="n">
        <f aca="false">M83*M84</f>
        <v>4664</v>
      </c>
      <c r="N85" s="195"/>
      <c r="O85" s="56" t="s">
        <v>3</v>
      </c>
      <c r="P85" s="55" t="n">
        <f aca="false">P83*P84</f>
        <v>2580</v>
      </c>
      <c r="Q85" s="193"/>
      <c r="R85" s="56" t="s">
        <v>3</v>
      </c>
      <c r="S85" s="55" t="n">
        <f aca="false">S83*S84</f>
        <v>3945</v>
      </c>
      <c r="T85" s="193"/>
      <c r="U85" s="56" t="s">
        <v>3</v>
      </c>
      <c r="V85" s="55" t="n">
        <f aca="false">SUM(D85:S85)</f>
        <v>13419</v>
      </c>
      <c r="W85" s="55"/>
      <c r="X85" s="19" t="s">
        <v>11</v>
      </c>
      <c r="Y85" s="113"/>
      <c r="AA85" s="7"/>
      <c r="AB85" s="1" t="s">
        <v>24</v>
      </c>
      <c r="AC85" s="2" t="s">
        <v>3</v>
      </c>
      <c r="AD85" s="55" t="n">
        <f aca="false">AD83*AD84</f>
        <v>1260</v>
      </c>
      <c r="AE85" s="55"/>
      <c r="AF85" s="50" t="s">
        <v>3</v>
      </c>
      <c r="AG85" s="55" t="n">
        <f aca="false">AG83*AG84</f>
        <v>720</v>
      </c>
      <c r="AH85" s="55"/>
      <c r="AI85" s="53" t="s">
        <v>3</v>
      </c>
      <c r="AJ85" s="55" t="n">
        <f aca="false">AJ83*AJ84</f>
        <v>250</v>
      </c>
      <c r="AK85" s="55"/>
      <c r="AL85" s="56" t="s">
        <v>3</v>
      </c>
      <c r="AM85" s="55" t="n">
        <f aca="false">AM83*AM84</f>
        <v>4664</v>
      </c>
      <c r="AN85" s="55"/>
      <c r="AO85" s="53" t="s">
        <v>3</v>
      </c>
      <c r="AP85" s="55" t="n">
        <f aca="false">AP83*AP84</f>
        <v>2580</v>
      </c>
      <c r="AQ85" s="55"/>
      <c r="AR85" s="53" t="s">
        <v>3</v>
      </c>
      <c r="AS85" s="55" t="n">
        <f aca="false">AS83*AS84</f>
        <v>3945</v>
      </c>
      <c r="AT85" s="55"/>
      <c r="AU85" s="53" t="s">
        <v>3</v>
      </c>
      <c r="AV85" s="55" t="n">
        <f aca="false">SUM(AD85:AS85)</f>
        <v>13419</v>
      </c>
      <c r="AW85" s="19" t="s">
        <v>11</v>
      </c>
      <c r="AX85" s="113"/>
    </row>
    <row r="86" customFormat="false" ht="15" hidden="false" customHeight="false" outlineLevel="0" collapsed="false">
      <c r="A86" s="7"/>
      <c r="B86" s="2" t="s">
        <v>25</v>
      </c>
      <c r="C86" s="0"/>
      <c r="D86" s="13"/>
      <c r="E86" s="149"/>
      <c r="F86" s="196"/>
      <c r="G86" s="58"/>
      <c r="H86" s="197"/>
      <c r="I86" s="59"/>
      <c r="J86" s="58"/>
      <c r="K86" s="197"/>
      <c r="L86" s="59"/>
      <c r="M86" s="58"/>
      <c r="N86" s="198"/>
      <c r="O86" s="59"/>
      <c r="P86" s="58"/>
      <c r="Q86" s="197"/>
      <c r="R86" s="59"/>
      <c r="S86" s="58"/>
      <c r="T86" s="197"/>
      <c r="U86" s="59"/>
      <c r="V86" s="58"/>
      <c r="W86" s="58"/>
      <c r="X86" s="0"/>
      <c r="Y86" s="113"/>
      <c r="AA86" s="7"/>
      <c r="AB86" s="2" t="s">
        <v>25</v>
      </c>
      <c r="AC86" s="2"/>
      <c r="AD86" s="13"/>
      <c r="AE86" s="13"/>
      <c r="AF86" s="57"/>
      <c r="AG86" s="58"/>
      <c r="AH86" s="58"/>
      <c r="AI86" s="13"/>
      <c r="AJ86" s="58"/>
      <c r="AK86" s="58"/>
      <c r="AL86" s="59"/>
      <c r="AM86" s="58"/>
      <c r="AN86" s="58"/>
      <c r="AO86" s="13"/>
      <c r="AP86" s="58"/>
      <c r="AQ86" s="58"/>
      <c r="AR86" s="13"/>
      <c r="AS86" s="58"/>
      <c r="AT86" s="58"/>
      <c r="AU86" s="13"/>
      <c r="AV86" s="58"/>
      <c r="AW86" s="5"/>
      <c r="AX86" s="113"/>
    </row>
    <row r="87" customFormat="false" ht="15" hidden="false" customHeight="false" outlineLevel="0" collapsed="false">
      <c r="A87" s="7"/>
      <c r="B87" s="60" t="s">
        <v>98</v>
      </c>
      <c r="C87" s="0"/>
      <c r="E87" s="0"/>
      <c r="F87" s="0"/>
      <c r="H87" s="0"/>
      <c r="I87" s="0"/>
      <c r="K87" s="0"/>
      <c r="L87" s="0"/>
      <c r="N87" s="0"/>
      <c r="O87" s="0"/>
      <c r="Q87" s="0"/>
      <c r="R87" s="0"/>
      <c r="T87" s="0"/>
      <c r="U87" s="0"/>
      <c r="X87" s="0"/>
      <c r="Y87" s="113"/>
      <c r="AA87" s="7"/>
      <c r="AB87" s="60" t="s">
        <v>98</v>
      </c>
      <c r="AC87" s="2"/>
      <c r="AF87" s="3"/>
      <c r="AI87" s="2"/>
      <c r="AL87" s="4"/>
      <c r="AO87" s="2"/>
      <c r="AR87" s="2"/>
      <c r="AU87" s="2"/>
      <c r="AW87" s="5"/>
      <c r="AX87" s="113"/>
    </row>
    <row r="88" customFormat="false" ht="21" hidden="false" customHeight="false" outlineLevel="0" collapsed="false">
      <c r="A88" s="7"/>
      <c r="B88" s="61" t="s">
        <v>92</v>
      </c>
      <c r="C88" s="0"/>
      <c r="E88" s="0"/>
      <c r="F88" s="0"/>
      <c r="H88" s="0"/>
      <c r="I88" s="0"/>
      <c r="K88" s="0"/>
      <c r="L88" s="0"/>
      <c r="N88" s="0"/>
      <c r="O88" s="0"/>
      <c r="Q88" s="0"/>
      <c r="R88" s="0"/>
      <c r="T88" s="0"/>
      <c r="U88" s="0"/>
      <c r="X88" s="0"/>
      <c r="Y88" s="113"/>
      <c r="AA88" s="7"/>
      <c r="AB88" s="61" t="s">
        <v>93</v>
      </c>
      <c r="AC88" s="2"/>
      <c r="AF88" s="3"/>
      <c r="AI88" s="2"/>
      <c r="AL88" s="4"/>
      <c r="AO88" s="2"/>
      <c r="AR88" s="2"/>
      <c r="AU88" s="2"/>
      <c r="AW88" s="5"/>
      <c r="AX88" s="113"/>
    </row>
    <row r="89" customFormat="false" ht="15" hidden="false" customHeight="false" outlineLevel="0" collapsed="false">
      <c r="A89" s="7"/>
      <c r="B89" s="2" t="s">
        <v>89</v>
      </c>
      <c r="C89" s="0"/>
      <c r="E89" s="0"/>
      <c r="F89" s="0"/>
      <c r="H89" s="0"/>
      <c r="I89" s="0"/>
      <c r="K89" s="0"/>
      <c r="L89" s="0"/>
      <c r="N89" s="0"/>
      <c r="O89" s="0"/>
      <c r="Q89" s="0"/>
      <c r="R89" s="0"/>
      <c r="T89" s="0"/>
      <c r="U89" s="0"/>
      <c r="X89" s="0"/>
      <c r="Y89" s="113"/>
      <c r="AA89" s="7"/>
      <c r="AB89" s="2" t="s">
        <v>89</v>
      </c>
      <c r="AC89" s="2"/>
      <c r="AF89" s="3"/>
      <c r="AI89" s="2"/>
      <c r="AL89" s="4"/>
      <c r="AO89" s="2"/>
      <c r="AR89" s="2"/>
      <c r="AU89" s="2"/>
      <c r="AW89" s="5"/>
      <c r="AX89" s="113"/>
    </row>
    <row r="90" customFormat="false" ht="15" hidden="false" customHeight="false" outlineLevel="0" collapsed="false">
      <c r="B90" s="0"/>
      <c r="C90" s="0"/>
      <c r="E90" s="0"/>
      <c r="F90" s="0"/>
      <c r="H90" s="0"/>
      <c r="I90" s="0"/>
      <c r="K90" s="0"/>
      <c r="L90" s="0"/>
      <c r="N90" s="0"/>
      <c r="O90" s="0"/>
      <c r="Q90" s="0"/>
      <c r="R90" s="0"/>
      <c r="T90" s="0"/>
      <c r="U90" s="0"/>
      <c r="V90" s="67" t="str">
        <f aca="false">IF(S82&gt;=V82*0.3,"OK","NO")</f>
        <v>OK</v>
      </c>
      <c r="W90" s="67"/>
      <c r="X90" s="0"/>
      <c r="AV90" s="67" t="str">
        <f aca="false">IF(AS82&gt;=AV82*0.3,"OK","NO")</f>
        <v>OK</v>
      </c>
    </row>
    <row r="91" customFormat="false" ht="15" hidden="false" customHeight="false" outlineLevel="0" collapsed="false">
      <c r="B91" s="0"/>
      <c r="C91" s="0"/>
      <c r="E91" s="0"/>
      <c r="F91" s="0"/>
      <c r="H91" s="0"/>
      <c r="I91" s="0"/>
      <c r="K91" s="0"/>
      <c r="L91" s="0"/>
      <c r="N91" s="0"/>
      <c r="O91" s="0"/>
      <c r="Q91" s="0"/>
      <c r="R91" s="0"/>
      <c r="T91" s="0"/>
      <c r="U91" s="0"/>
      <c r="V91" s="67" t="str">
        <f aca="false">IF(S83&gt;=V83*0.3,"OK","NO")</f>
        <v>OK</v>
      </c>
      <c r="W91" s="67"/>
      <c r="X91" s="0"/>
      <c r="AV91" s="67" t="str">
        <f aca="false">IF(AS83&gt;=AV83*0.3,"OK","NO")</f>
        <v>OK</v>
      </c>
    </row>
    <row r="92" customFormat="false" ht="15" hidden="false" customHeight="false" outlineLevel="0" collapsed="false">
      <c r="B92" s="0"/>
      <c r="C92" s="0"/>
      <c r="E92" s="0"/>
      <c r="F92" s="0"/>
      <c r="H92" s="0"/>
      <c r="I92" s="0"/>
      <c r="K92" s="0"/>
      <c r="L92" s="0"/>
      <c r="N92" s="0"/>
      <c r="O92" s="0"/>
      <c r="Q92" s="0"/>
      <c r="R92" s="0"/>
      <c r="T92" s="0"/>
      <c r="U92" s="0"/>
      <c r="X92" s="0"/>
    </row>
    <row r="93" customFormat="false" ht="15" hidden="false" customHeight="false" outlineLevel="0" collapsed="false">
      <c r="A93" s="7"/>
      <c r="B93" s="8" t="s">
        <v>1</v>
      </c>
      <c r="C93" s="9"/>
      <c r="D93" s="9"/>
      <c r="E93" s="145"/>
      <c r="F93" s="146"/>
      <c r="G93" s="9"/>
      <c r="H93" s="147"/>
      <c r="I93" s="146"/>
      <c r="J93" s="9"/>
      <c r="K93" s="147"/>
      <c r="L93" s="146"/>
      <c r="M93" s="9"/>
      <c r="N93" s="148"/>
      <c r="O93" s="146"/>
      <c r="P93" s="9"/>
      <c r="Q93" s="147"/>
      <c r="R93" s="146"/>
      <c r="S93" s="9"/>
      <c r="T93" s="147"/>
      <c r="U93" s="146"/>
      <c r="V93" s="9"/>
      <c r="W93" s="9"/>
      <c r="X93" s="0"/>
      <c r="Y93" s="113"/>
    </row>
    <row r="94" customFormat="false" ht="15" hidden="false" customHeight="false" outlineLevel="0" collapsed="false">
      <c r="A94" s="7"/>
      <c r="B94" s="11" t="s">
        <v>2</v>
      </c>
      <c r="C94" s="12"/>
      <c r="D94" s="13"/>
      <c r="E94" s="149"/>
      <c r="F94" s="150"/>
      <c r="G94" s="15"/>
      <c r="H94" s="151"/>
      <c r="I94" s="152"/>
      <c r="J94" s="15"/>
      <c r="K94" s="151"/>
      <c r="L94" s="152"/>
      <c r="M94" s="15"/>
      <c r="N94" s="153"/>
      <c r="O94" s="152"/>
      <c r="P94" s="15"/>
      <c r="Q94" s="151"/>
      <c r="R94" s="152"/>
      <c r="S94" s="15"/>
      <c r="T94" s="151"/>
      <c r="U94" s="152"/>
      <c r="V94" s="15"/>
      <c r="W94" s="15"/>
      <c r="X94" s="0"/>
      <c r="Y94" s="113"/>
    </row>
    <row r="95" customFormat="false" ht="15" hidden="false" customHeight="false" outlineLevel="0" collapsed="false">
      <c r="A95" s="7"/>
      <c r="B95" s="16"/>
      <c r="C95" s="17" t="s">
        <v>3</v>
      </c>
      <c r="D95" s="16" t="s">
        <v>4</v>
      </c>
      <c r="E95" s="154"/>
      <c r="F95" s="146" t="s">
        <v>3</v>
      </c>
      <c r="G95" s="16" t="s">
        <v>5</v>
      </c>
      <c r="H95" s="155"/>
      <c r="I95" s="18" t="s">
        <v>3</v>
      </c>
      <c r="J95" s="16" t="s">
        <v>6</v>
      </c>
      <c r="K95" s="155"/>
      <c r="L95" s="18" t="s">
        <v>3</v>
      </c>
      <c r="M95" s="16" t="s">
        <v>7</v>
      </c>
      <c r="N95" s="156"/>
      <c r="O95" s="18" t="s">
        <v>3</v>
      </c>
      <c r="P95" s="16" t="s">
        <v>8</v>
      </c>
      <c r="Q95" s="155"/>
      <c r="R95" s="18" t="s">
        <v>3</v>
      </c>
      <c r="S95" s="16" t="s">
        <v>9</v>
      </c>
      <c r="T95" s="155"/>
      <c r="U95" s="18" t="s">
        <v>3</v>
      </c>
      <c r="V95" s="16" t="s">
        <v>10</v>
      </c>
      <c r="W95" s="16"/>
      <c r="X95" s="19" t="s">
        <v>11</v>
      </c>
      <c r="Y95" s="113"/>
    </row>
    <row r="96" customFormat="false" ht="15" hidden="false" customHeight="false" outlineLevel="0" collapsed="false">
      <c r="A96" s="7"/>
      <c r="B96" s="20" t="s">
        <v>12</v>
      </c>
      <c r="C96" s="17"/>
      <c r="D96" s="21"/>
      <c r="E96" s="157"/>
      <c r="F96" s="150"/>
      <c r="G96" s="22"/>
      <c r="H96" s="158"/>
      <c r="I96" s="24"/>
      <c r="J96" s="22"/>
      <c r="K96" s="158"/>
      <c r="L96" s="24"/>
      <c r="M96" s="22"/>
      <c r="N96" s="159"/>
      <c r="O96" s="24"/>
      <c r="P96" s="22"/>
      <c r="Q96" s="158"/>
      <c r="R96" s="24"/>
      <c r="S96" s="22"/>
      <c r="T96" s="158"/>
      <c r="U96" s="24"/>
      <c r="V96" s="22"/>
      <c r="W96" s="22"/>
      <c r="X96" s="19" t="s">
        <v>11</v>
      </c>
      <c r="Y96" s="113"/>
    </row>
    <row r="97" customFormat="false" ht="15" hidden="false" customHeight="false" outlineLevel="0" collapsed="false">
      <c r="A97" s="7"/>
      <c r="B97" s="1" t="s">
        <v>13</v>
      </c>
      <c r="C97" s="2" t="s">
        <v>3</v>
      </c>
      <c r="D97" s="25" t="n">
        <f aca="false">SUM(D28,AD28,D51)</f>
        <v>0</v>
      </c>
      <c r="E97" s="160" t="n">
        <f aca="false">SUM(E28,AE28,E51,AE51,E74,AE74)</f>
        <v>-2</v>
      </c>
      <c r="F97" s="98" t="n">
        <f aca="false">SUM(F28,AF28,F51,AF51,F74,AF74)</f>
        <v>0</v>
      </c>
      <c r="G97" s="25" t="n">
        <f aca="false">SUM(G28,AG28,G51)</f>
        <v>4</v>
      </c>
      <c r="H97" s="162" t="n">
        <f aca="false">SUM(H28,AH28,H51,AH51,H74,AH74)</f>
        <v>0</v>
      </c>
      <c r="I97" s="98" t="n">
        <f aca="false">SUM(I28,AI28,I51,AI51,I74,AI74)</f>
        <v>0</v>
      </c>
      <c r="J97" s="25" t="n">
        <f aca="false">SUM(J28,AJ28,J51)</f>
        <v>0</v>
      </c>
      <c r="K97" s="162" t="n">
        <f aca="false">SUM(K28,AK28,K51,AK51,K74,AK74)</f>
        <v>1</v>
      </c>
      <c r="L97" s="98" t="n">
        <f aca="false">SUM(L28,AL28,L51,AL51,L74,AL74)</f>
        <v>0</v>
      </c>
      <c r="M97" s="25" t="n">
        <f aca="false">SUM(M28,AM28,M51)</f>
        <v>5</v>
      </c>
      <c r="N97" s="164" t="n">
        <f aca="false">SUM(N28,AN28,N51,AN51,N74,AN74)</f>
        <v>0</v>
      </c>
      <c r="O97" s="98" t="n">
        <f aca="false">SUM(O28,AO28,O51,AO51,O74,AO74)</f>
        <v>0</v>
      </c>
      <c r="P97" s="25" t="n">
        <f aca="false">SUM(P28,AP28,P51)</f>
        <v>15</v>
      </c>
      <c r="Q97" s="162" t="n">
        <f aca="false">SUM(Q28,AQ28,Q51,AQ51,Q74,AQ74)</f>
        <v>0</v>
      </c>
      <c r="R97" s="98" t="n">
        <f aca="false">SUM(R28,AR28,R51,AR51,R74,AR74)</f>
        <v>0</v>
      </c>
      <c r="S97" s="25" t="n">
        <f aca="false">SUM(S28,AS28,S51)</f>
        <v>30</v>
      </c>
      <c r="T97" s="162" t="n">
        <f aca="false">SUM(T28,AT28,T51,AT51,T74,AT74)</f>
        <v>3</v>
      </c>
      <c r="U97" s="208" t="n">
        <f aca="false">SUM(U28,AU28,U51,AU51,U74,AU74)</f>
        <v>0</v>
      </c>
      <c r="V97" s="34" t="n">
        <f aca="false">SUM(V28,AV28,V51,AV51,V74,AV74)</f>
        <v>315</v>
      </c>
      <c r="W97" s="34"/>
      <c r="X97" s="19" t="s">
        <v>11</v>
      </c>
      <c r="Y97" s="113"/>
    </row>
    <row r="98" customFormat="false" ht="15" hidden="false" customHeight="false" outlineLevel="0" collapsed="false">
      <c r="A98" s="7"/>
      <c r="B98" s="1" t="s">
        <v>15</v>
      </c>
      <c r="C98" s="2" t="s">
        <v>3</v>
      </c>
      <c r="D98" s="25" t="n">
        <f aca="false">SUM(D29,AD29,D52)</f>
        <v>0</v>
      </c>
      <c r="E98" s="166" t="n">
        <f aca="false">SUM(E29,AE29,E52,AE52,E75,AE75)</f>
        <v>0</v>
      </c>
      <c r="F98" s="210" t="n">
        <f aca="false">SUM(F29,AF29,F52,AF52,F75,AF75)</f>
        <v>0</v>
      </c>
      <c r="G98" s="25" t="n">
        <f aca="false">SUM(G29,AG29,G52)</f>
        <v>0</v>
      </c>
      <c r="H98" s="171" t="n">
        <f aca="false">SUM(H29,AH29,H52,AH52,H75,AH75)</f>
        <v>0</v>
      </c>
      <c r="I98" s="210" t="n">
        <f aca="false">SUM(I29,AI29,I52,AI52,I75,AI75)</f>
        <v>0</v>
      </c>
      <c r="J98" s="25" t="n">
        <f aca="false">SUM(J29,AJ29,J52)</f>
        <v>0</v>
      </c>
      <c r="K98" s="171" t="n">
        <f aca="false">SUM(K29,AK29,K52,AK52,K75,AK75)</f>
        <v>1</v>
      </c>
      <c r="L98" s="210" t="n">
        <f aca="false">SUM(L29,AL29,L52,AL52,L75,AL75)</f>
        <v>0</v>
      </c>
      <c r="M98" s="25" t="n">
        <f aca="false">SUM(M29,AM29,M52)</f>
        <v>9</v>
      </c>
      <c r="N98" s="170" t="n">
        <f aca="false">SUM(N29,AN29,N52,AN52,N75,AN75)</f>
        <v>0</v>
      </c>
      <c r="O98" s="210" t="n">
        <f aca="false">SUM(O29,AO29,O52,AO52,O75,AO75)</f>
        <v>0</v>
      </c>
      <c r="P98" s="25" t="n">
        <f aca="false">SUM(P29,AP29,P52)</f>
        <v>20</v>
      </c>
      <c r="Q98" s="171" t="n">
        <f aca="false">SUM(Q29,AQ29,Q52,AQ52,Q75,AQ75)</f>
        <v>-6</v>
      </c>
      <c r="R98" s="210" t="n">
        <f aca="false">SUM(R29,AR29,R52,AR52,R75,AR75)</f>
        <v>0</v>
      </c>
      <c r="S98" s="25" t="n">
        <f aca="false">SUM(S29,AS29,S52)</f>
        <v>41</v>
      </c>
      <c r="T98" s="171" t="n">
        <f aca="false">SUM(T29,AT29,T52,AT52,T75,AT75)</f>
        <v>6</v>
      </c>
      <c r="U98" s="211" t="n">
        <f aca="false">SUM(U29,AU29,U52,AU52,U75,AU75)</f>
        <v>0</v>
      </c>
      <c r="V98" s="34" t="n">
        <f aca="false">SUM(V29,AV29,V52,AV52,V75,AV75)</f>
        <v>305</v>
      </c>
      <c r="W98" s="34"/>
      <c r="X98" s="19" t="s">
        <v>11</v>
      </c>
      <c r="Y98" s="113"/>
    </row>
    <row r="99" customFormat="false" ht="15" hidden="false" customHeight="false" outlineLevel="0" collapsed="false">
      <c r="A99" s="7"/>
      <c r="B99" s="1" t="s">
        <v>16</v>
      </c>
      <c r="C99" s="2" t="s">
        <v>3</v>
      </c>
      <c r="D99" s="25" t="n">
        <f aca="false">SUM(D30,AD30,D53)</f>
        <v>10</v>
      </c>
      <c r="E99" s="166" t="n">
        <v>0</v>
      </c>
      <c r="F99" s="210" t="n">
        <f aca="false">SUM(F30,AF30,F53,AF53,F76,AF76)</f>
        <v>0</v>
      </c>
      <c r="G99" s="25" t="n">
        <f aca="false">SUM(G30,AG30,G53)</f>
        <v>0</v>
      </c>
      <c r="H99" s="171" t="n">
        <f aca="false">SUM(H30,AH30,H53,AH53,H76,AH76)</f>
        <v>-3</v>
      </c>
      <c r="I99" s="210" t="n">
        <f aca="false">SUM(I30,AI30,I53,AI53,I76,AI76)</f>
        <v>0</v>
      </c>
      <c r="J99" s="25" t="n">
        <f aca="false">SUM(J30,AJ30,J53)</f>
        <v>0</v>
      </c>
      <c r="K99" s="171" t="n">
        <f aca="false">SUM(K30,AK30,K53,AK53,K76,AK76)</f>
        <v>1</v>
      </c>
      <c r="L99" s="210" t="n">
        <f aca="false">SUM(L30,AL30,L53,AL53,L76,AL76)</f>
        <v>0</v>
      </c>
      <c r="M99" s="25" t="n">
        <f aca="false">SUM(M30,AM30,M53)</f>
        <v>8</v>
      </c>
      <c r="N99" s="170" t="n">
        <f aca="false">SUM(N30,AN30,N53,AN53,N76,AN76)</f>
        <v>0</v>
      </c>
      <c r="O99" s="210" t="n">
        <f aca="false">SUM(O30,AO30,O53,AO53,O76,AO76)</f>
        <v>0</v>
      </c>
      <c r="P99" s="25" t="n">
        <f aca="false">SUM(P30,AP30,P53)</f>
        <v>25</v>
      </c>
      <c r="Q99" s="171" t="n">
        <f aca="false">SUM(Q30,AQ30,Q53,AQ53,Q76,AQ76)</f>
        <v>3</v>
      </c>
      <c r="R99" s="210" t="n">
        <f aca="false">SUM(R30,AR30,R53,AR53,R76,AR76)</f>
        <v>0</v>
      </c>
      <c r="S99" s="25" t="n">
        <f aca="false">SUM(S30,AS30,S53)</f>
        <v>13</v>
      </c>
      <c r="T99" s="171" t="n">
        <f aca="false">SUM(T30,AT30,T53,AT53,T76,AT76)</f>
        <v>5</v>
      </c>
      <c r="U99" s="211" t="n">
        <f aca="false">SUM(U30,AU30,U53,AU53,U76,AU76)</f>
        <v>0</v>
      </c>
      <c r="V99" s="34" t="n">
        <f aca="false">SUM(V30,AV30,V53,AV53,V76,AV76)</f>
        <v>316</v>
      </c>
      <c r="W99" s="34"/>
      <c r="X99" s="19" t="s">
        <v>11</v>
      </c>
      <c r="Y99" s="113"/>
    </row>
    <row r="100" customFormat="false" ht="15" hidden="false" customHeight="false" outlineLevel="0" collapsed="false">
      <c r="A100" s="7"/>
      <c r="B100" s="1" t="s">
        <v>17</v>
      </c>
      <c r="C100" s="2" t="s">
        <v>3</v>
      </c>
      <c r="D100" s="25" t="n">
        <f aca="false">SUM(D31,AD31,D54)</f>
        <v>0</v>
      </c>
      <c r="E100" s="166" t="n">
        <f aca="false">SUM(E31,AE31,E54,AE54,E77,AE77)</f>
        <v>0</v>
      </c>
      <c r="F100" s="210" t="n">
        <f aca="false">SUM(F31,AF31,F54,AF54,F77,AF77)</f>
        <v>0</v>
      </c>
      <c r="G100" s="25" t="n">
        <f aca="false">SUM(G31,AG31,G54)</f>
        <v>6</v>
      </c>
      <c r="H100" s="171" t="n">
        <f aca="false">SUM(H31,AH31,H54,AH54,H77,AH77)</f>
        <v>0</v>
      </c>
      <c r="I100" s="210" t="n">
        <f aca="false">SUM(I31,AI31,I54,AI54,I77,AI77)</f>
        <v>0</v>
      </c>
      <c r="J100" s="25" t="n">
        <f aca="false">SUM(J31,AJ31,J54)</f>
        <v>0</v>
      </c>
      <c r="K100" s="171" t="n">
        <f aca="false">SUM(K31,AK31,K54,AK54,K77,AK77)</f>
        <v>1</v>
      </c>
      <c r="L100" s="210" t="n">
        <f aca="false">SUM(L31,AL31,L54,AL54,L77,AL77)</f>
        <v>0</v>
      </c>
      <c r="M100" s="25" t="n">
        <f aca="false">SUM(M31,AM31,M54)</f>
        <v>27</v>
      </c>
      <c r="N100" s="170" t="n">
        <f aca="false">SUM(N31,AN31,N54,AN54,N77,AN77)</f>
        <v>-3</v>
      </c>
      <c r="O100" s="210" t="n">
        <f aca="false">SUM(O31,AO31,O54,AO54,O77,AO77)</f>
        <v>0</v>
      </c>
      <c r="P100" s="25" t="n">
        <f aca="false">SUM(P31,AP31,P54)</f>
        <v>23</v>
      </c>
      <c r="Q100" s="171" t="n">
        <f aca="false">SUM(Q31,AQ31,Q54,AQ54,Q77,AQ77)</f>
        <v>9</v>
      </c>
      <c r="R100" s="210" t="n">
        <f aca="false">SUM(R31,AR31,R54,AR54,R77,AR77)</f>
        <v>0</v>
      </c>
      <c r="S100" s="25" t="n">
        <f aca="false">SUM(S31,AS31,S54)</f>
        <v>0</v>
      </c>
      <c r="T100" s="171" t="n">
        <f aca="false">SUM(T31,AT31,T54,AT54,T77,AT77)</f>
        <v>-4</v>
      </c>
      <c r="U100" s="211" t="n">
        <f aca="false">SUM(U31,AU31,U54,AU54,U77,AU77)</f>
        <v>0</v>
      </c>
      <c r="V100" s="34" t="n">
        <f aca="false">SUM(V31,AV31,V54,AV54,V77,AV77)</f>
        <v>316</v>
      </c>
      <c r="W100" s="34"/>
      <c r="X100" s="19" t="s">
        <v>11</v>
      </c>
      <c r="Y100" s="113"/>
    </row>
    <row r="101" customFormat="false" ht="15" hidden="false" customHeight="false" outlineLevel="0" collapsed="false">
      <c r="A101" s="7"/>
      <c r="B101" s="1" t="s">
        <v>18</v>
      </c>
      <c r="C101" s="2" t="s">
        <v>3</v>
      </c>
      <c r="D101" s="25" t="n">
        <f aca="false">SUM(D32,AD32,D55)</f>
        <v>0</v>
      </c>
      <c r="E101" s="166" t="n">
        <f aca="false">SUM(E32,AE32,E55,AE55,E78,AE78)</f>
        <v>0</v>
      </c>
      <c r="F101" s="210" t="n">
        <f aca="false">SUM(F32,AF32,F55,AF55,F78,AF78)</f>
        <v>0</v>
      </c>
      <c r="G101" s="25" t="n">
        <f aca="false">SUM(G32,AG32,G55)</f>
        <v>4</v>
      </c>
      <c r="H101" s="171" t="n">
        <f aca="false">SUM(H32,AH32,H55,AH55,H78,AH78)</f>
        <v>-4</v>
      </c>
      <c r="I101" s="210" t="n">
        <f aca="false">SUM(I32,AI32,I55,AI55,I78,AI78)</f>
        <v>0</v>
      </c>
      <c r="J101" s="25" t="n">
        <f aca="false">SUM(J32,AJ32,J55)</f>
        <v>0</v>
      </c>
      <c r="K101" s="171" t="n">
        <f aca="false">SUM(K32,AK32,K55,AK55,K78,AK78)</f>
        <v>1</v>
      </c>
      <c r="L101" s="210" t="n">
        <f aca="false">SUM(L32,AL32,L55,AL55,L78,AL78)</f>
        <v>0</v>
      </c>
      <c r="M101" s="25" t="n">
        <f aca="false">SUM(M32,AM32,M55)</f>
        <v>29</v>
      </c>
      <c r="N101" s="170" t="n">
        <f aca="false">SUM(N32,AN32,N55,AN55,N78,AN78)</f>
        <v>0</v>
      </c>
      <c r="O101" s="210" t="n">
        <f aca="false">SUM(O32,AO32,O55,AO55,O78,AO78)</f>
        <v>0</v>
      </c>
      <c r="P101" s="25" t="n">
        <f aca="false">SUM(P32,AP32,P55)</f>
        <v>18</v>
      </c>
      <c r="Q101" s="171" t="n">
        <f aca="false">SUM(Q32,AQ32,Q55,AQ55,Q78,AQ78)</f>
        <v>6</v>
      </c>
      <c r="R101" s="210" t="n">
        <f aca="false">SUM(R32,AR32,R55,AR55,R78,AR78)</f>
        <v>0</v>
      </c>
      <c r="S101" s="25" t="n">
        <f aca="false">SUM(S32,AS32,S55)</f>
        <v>7</v>
      </c>
      <c r="T101" s="171" t="n">
        <f aca="false">SUM(T32,AT32,T55,AT55,T78,AT78)</f>
        <v>0</v>
      </c>
      <c r="U101" s="211" t="n">
        <f aca="false">SUM(U32,AU32,U55,AU55,U78,AU78)</f>
        <v>0</v>
      </c>
      <c r="V101" s="34" t="n">
        <f aca="false">SUM(V32,AV32,V55,AV55,V78,AV78)</f>
        <v>316</v>
      </c>
      <c r="W101" s="34"/>
      <c r="X101" s="19" t="s">
        <v>11</v>
      </c>
      <c r="Y101" s="113"/>
    </row>
    <row r="102" customFormat="false" ht="15" hidden="false" customHeight="false" outlineLevel="0" collapsed="false">
      <c r="A102" s="7"/>
      <c r="B102" s="1" t="s">
        <v>19</v>
      </c>
      <c r="C102" s="2" t="s">
        <v>3</v>
      </c>
      <c r="D102" s="25" t="n">
        <f aca="false">SUM(D33,AD33,D56)</f>
        <v>0</v>
      </c>
      <c r="E102" s="166" t="n">
        <f aca="false">SUM(E33,AE33,E56,AE56,E79,AE79)</f>
        <v>0</v>
      </c>
      <c r="F102" s="210" t="n">
        <f aca="false">SUM(F33,AF33,F56,AF56,F79,AF79)</f>
        <v>0</v>
      </c>
      <c r="G102" s="25" t="n">
        <f aca="false">SUM(G33,AG33,G56)</f>
        <v>5</v>
      </c>
      <c r="H102" s="171" t="n">
        <f aca="false">SUM(H33,AH33,H56,AH56,H79,AH79)</f>
        <v>0</v>
      </c>
      <c r="I102" s="210" t="n">
        <f aca="false">SUM(I33,AI33,I56,AI56,I79,AI79)</f>
        <v>0</v>
      </c>
      <c r="J102" s="25" t="n">
        <f aca="false">SUM(J33,AJ33,J56)</f>
        <v>0</v>
      </c>
      <c r="K102" s="171" t="n">
        <f aca="false">SUM(K33,AK33,K56,AK56,K79,AK79)</f>
        <v>1</v>
      </c>
      <c r="L102" s="210" t="n">
        <f aca="false">SUM(L33,AL33,L56,AL56,L79,AL79)</f>
        <v>0</v>
      </c>
      <c r="M102" s="25" t="n">
        <f aca="false">SUM(M33,AM33,M56)</f>
        <v>11</v>
      </c>
      <c r="N102" s="170" t="n">
        <f aca="false">SUM(N33,AN33,N56,AN56,N79,AN79)</f>
        <v>-3</v>
      </c>
      <c r="O102" s="210" t="n">
        <f aca="false">SUM(O33,AO33,O56,AO56,O79,AO79)</f>
        <v>0</v>
      </c>
      <c r="P102" s="25" t="n">
        <f aca="false">SUM(P33,AP33,P56)</f>
        <v>21</v>
      </c>
      <c r="Q102" s="171" t="n">
        <f aca="false">SUM(Q33,AQ33,Q56,AQ56,Q79,AQ79)</f>
        <v>3</v>
      </c>
      <c r="R102" s="210" t="n">
        <f aca="false">SUM(R33,AR33,R56,AR56,R79,AR79)</f>
        <v>0</v>
      </c>
      <c r="S102" s="25" t="n">
        <f aca="false">SUM(S33,AS33,S56)</f>
        <v>19</v>
      </c>
      <c r="T102" s="171" t="n">
        <f aca="false">SUM(T33,AT33,T56,AT56,T79,AT79)</f>
        <v>0</v>
      </c>
      <c r="U102" s="211" t="n">
        <f aca="false">SUM(U33,AU33,U56,AU56,U79,AU79)</f>
        <v>0</v>
      </c>
      <c r="V102" s="34" t="n">
        <f aca="false">SUM(V33,AV33,V56,AV56,V79,AV79)</f>
        <v>314</v>
      </c>
      <c r="W102" s="34"/>
      <c r="X102" s="19" t="s">
        <v>11</v>
      </c>
      <c r="Y102" s="113"/>
    </row>
    <row r="103" customFormat="false" ht="15" hidden="false" customHeight="false" outlineLevel="0" collapsed="false">
      <c r="A103" s="7"/>
      <c r="B103" s="1" t="s">
        <v>20</v>
      </c>
      <c r="C103" s="2" t="s">
        <v>3</v>
      </c>
      <c r="D103" s="25" t="n">
        <f aca="false">SUM(D34,AD34,D57)</f>
        <v>10</v>
      </c>
      <c r="E103" s="175" t="n">
        <f aca="false">SUM(E34,AE34,E57,AE57,E80,AE80)</f>
        <v>0</v>
      </c>
      <c r="F103" s="213" t="n">
        <f aca="false">SUM(F34,AF34,F57,AF57,F80,AF80)</f>
        <v>0</v>
      </c>
      <c r="G103" s="25" t="n">
        <f aca="false">SUM(G34,AG34,G57)</f>
        <v>0</v>
      </c>
      <c r="H103" s="177" t="n">
        <f aca="false">SUM(H34,AH34,H57,AH57,H80,AH80)</f>
        <v>0</v>
      </c>
      <c r="I103" s="213" t="n">
        <f aca="false">SUM(I34,AI34,I57,AI57,I80,AI80)</f>
        <v>0</v>
      </c>
      <c r="J103" s="25" t="n">
        <f aca="false">SUM(J34,AJ34,J57)</f>
        <v>0</v>
      </c>
      <c r="K103" s="177" t="n">
        <f aca="false">SUM(K34,AK34,K57,AK57,K80,AK80)</f>
        <v>1</v>
      </c>
      <c r="L103" s="213" t="n">
        <f aca="false">SUM(L34,AL34,L57,AL57,L80,AL80)</f>
        <v>0</v>
      </c>
      <c r="M103" s="25" t="n">
        <f aca="false">SUM(M34,AM34,M57)</f>
        <v>6</v>
      </c>
      <c r="N103" s="179" t="n">
        <f aca="false">SUM(N34,AN34,N57,AN57,N80,AN80)</f>
        <v>6</v>
      </c>
      <c r="O103" s="213" t="n">
        <f aca="false">SUM(O34,AO34,O57,AO57,O80,AO80)</f>
        <v>0</v>
      </c>
      <c r="P103" s="25" t="n">
        <f aca="false">SUM(P34,AP34,P57)</f>
        <v>18</v>
      </c>
      <c r="Q103" s="177" t="n">
        <f aca="false">SUM(Q34,AQ34,Q57,AQ57,Q80,AQ80)</f>
        <v>-9</v>
      </c>
      <c r="R103" s="213" t="n">
        <f aca="false">SUM(R34,AR34,R57,AR57,R80,AR80)</f>
        <v>0</v>
      </c>
      <c r="S103" s="25" t="n">
        <f aca="false">SUM(S34,AS34,S57)</f>
        <v>16</v>
      </c>
      <c r="T103" s="177" t="n">
        <f aca="false">SUM(T34,AT34,T57,AT57,T80,AT80)</f>
        <v>0</v>
      </c>
      <c r="U103" s="214" t="n">
        <f aca="false">SUM(U34,AU34,U57,AU57,U80,AU80)</f>
        <v>0</v>
      </c>
      <c r="V103" s="34" t="n">
        <f aca="false">SUM(V34,AV34,V57,AV57,V80,AV80)</f>
        <v>311</v>
      </c>
      <c r="W103" s="34"/>
      <c r="X103" s="19" t="s">
        <v>11</v>
      </c>
      <c r="Y103" s="113"/>
    </row>
    <row r="104" customFormat="false" ht="15" hidden="false" customHeight="false" outlineLevel="0" collapsed="false">
      <c r="A104" s="7"/>
      <c r="B104" s="43" t="s">
        <v>12</v>
      </c>
      <c r="C104" s="0"/>
      <c r="D104" s="44"/>
      <c r="E104" s="181"/>
      <c r="F104" s="182"/>
      <c r="G104" s="46"/>
      <c r="H104" s="183"/>
      <c r="I104" s="47"/>
      <c r="J104" s="46"/>
      <c r="K104" s="183"/>
      <c r="L104" s="47"/>
      <c r="M104" s="46"/>
      <c r="N104" s="184"/>
      <c r="O104" s="47"/>
      <c r="P104" s="46"/>
      <c r="Q104" s="183"/>
      <c r="R104" s="47"/>
      <c r="S104" s="46"/>
      <c r="T104" s="183"/>
      <c r="U104" s="59"/>
      <c r="V104" s="48"/>
      <c r="W104" s="48"/>
      <c r="X104" s="19" t="s">
        <v>11</v>
      </c>
      <c r="Y104" s="113"/>
    </row>
    <row r="105" customFormat="false" ht="15" hidden="false" customHeight="false" outlineLevel="0" collapsed="false">
      <c r="A105" s="7"/>
      <c r="B105" s="1" t="s">
        <v>21</v>
      </c>
      <c r="C105" s="2" t="s">
        <v>3</v>
      </c>
      <c r="D105" s="31" t="n">
        <f aca="false">SUM(D97:D103)</f>
        <v>20</v>
      </c>
      <c r="E105" s="185"/>
      <c r="F105" s="142" t="s">
        <v>3</v>
      </c>
      <c r="G105" s="31" t="n">
        <f aca="false">SUM(G97:G103)</f>
        <v>19</v>
      </c>
      <c r="H105" s="186"/>
      <c r="I105" s="4" t="s">
        <v>3</v>
      </c>
      <c r="J105" s="31" t="n">
        <f aca="false">SUM(J97:J103)</f>
        <v>0</v>
      </c>
      <c r="K105" s="186"/>
      <c r="L105" s="4" t="s">
        <v>3</v>
      </c>
      <c r="M105" s="31" t="n">
        <f aca="false">SUM(M97:M103)</f>
        <v>95</v>
      </c>
      <c r="N105" s="187"/>
      <c r="O105" s="4" t="s">
        <v>3</v>
      </c>
      <c r="P105" s="31" t="n">
        <f aca="false">SUM(P97:P103)</f>
        <v>140</v>
      </c>
      <c r="Q105" s="186"/>
      <c r="R105" s="4" t="s">
        <v>3</v>
      </c>
      <c r="S105" s="31" t="n">
        <f aca="false">SUM(S97:S103)</f>
        <v>126</v>
      </c>
      <c r="T105" s="186"/>
      <c r="U105" s="4" t="s">
        <v>3</v>
      </c>
      <c r="V105" s="31" t="n">
        <f aca="false">SUM(V97:V103)</f>
        <v>2193</v>
      </c>
      <c r="W105" s="31"/>
      <c r="X105" s="19" t="s">
        <v>11</v>
      </c>
      <c r="Y105" s="113"/>
    </row>
    <row r="106" customFormat="false" ht="15" hidden="false" customHeight="false" outlineLevel="0" collapsed="false">
      <c r="A106" s="7"/>
      <c r="B106" s="1" t="s">
        <v>22</v>
      </c>
      <c r="C106" s="2" t="s">
        <v>3</v>
      </c>
      <c r="D106" s="31" t="n">
        <f aca="false">AD106</f>
        <v>0</v>
      </c>
      <c r="E106" s="185"/>
      <c r="F106" s="142" t="s">
        <v>3</v>
      </c>
      <c r="G106" s="31" t="n">
        <f aca="false">AG106</f>
        <v>0</v>
      </c>
      <c r="H106" s="186"/>
      <c r="I106" s="4" t="s">
        <v>3</v>
      </c>
      <c r="J106" s="31" t="n">
        <f aca="false">AJ106</f>
        <v>0</v>
      </c>
      <c r="K106" s="186"/>
      <c r="L106" s="4" t="s">
        <v>3</v>
      </c>
      <c r="M106" s="31" t="n">
        <f aca="false">AM106</f>
        <v>0</v>
      </c>
      <c r="N106" s="187"/>
      <c r="O106" s="4" t="s">
        <v>3</v>
      </c>
      <c r="P106" s="31" t="n">
        <f aca="false">AP106</f>
        <v>0</v>
      </c>
      <c r="Q106" s="186"/>
      <c r="R106" s="4" t="s">
        <v>3</v>
      </c>
      <c r="S106" s="31" t="n">
        <f aca="false">AS106</f>
        <v>0</v>
      </c>
      <c r="T106" s="186"/>
      <c r="U106" s="4" t="s">
        <v>3</v>
      </c>
      <c r="V106" s="31" t="n">
        <f aca="false">SUM(D106:S106)</f>
        <v>0</v>
      </c>
      <c r="W106" s="31"/>
      <c r="X106" s="19" t="s">
        <v>11</v>
      </c>
      <c r="Y106" s="113"/>
    </row>
    <row r="107" customFormat="false" ht="15" hidden="false" customHeight="false" outlineLevel="0" collapsed="false">
      <c r="A107" s="7"/>
      <c r="B107" s="1" t="s">
        <v>23</v>
      </c>
      <c r="C107" s="2" t="s">
        <v>3</v>
      </c>
      <c r="D107" s="49" t="n">
        <v>30</v>
      </c>
      <c r="E107" s="188"/>
      <c r="F107" s="189" t="s">
        <v>3</v>
      </c>
      <c r="G107" s="49" t="n">
        <v>20</v>
      </c>
      <c r="H107" s="190"/>
      <c r="I107" s="191" t="s">
        <v>3</v>
      </c>
      <c r="J107" s="49" t="n">
        <v>25</v>
      </c>
      <c r="K107" s="190"/>
      <c r="L107" s="4" t="s">
        <v>3</v>
      </c>
      <c r="M107" s="49" t="n">
        <v>22</v>
      </c>
      <c r="N107" s="192"/>
      <c r="O107" s="191" t="s">
        <v>3</v>
      </c>
      <c r="P107" s="52" t="n">
        <v>15</v>
      </c>
      <c r="Q107" s="193"/>
      <c r="R107" s="191" t="s">
        <v>3</v>
      </c>
      <c r="S107" s="49" t="n">
        <v>15</v>
      </c>
      <c r="T107" s="190"/>
      <c r="U107" s="56" t="s">
        <v>3</v>
      </c>
      <c r="V107" s="54"/>
      <c r="W107" s="54"/>
      <c r="X107" s="19" t="s">
        <v>11</v>
      </c>
      <c r="Y107" s="113"/>
    </row>
    <row r="108" customFormat="false" ht="15" hidden="false" customHeight="false" outlineLevel="0" collapsed="false">
      <c r="A108" s="7"/>
      <c r="B108" s="1" t="s">
        <v>24</v>
      </c>
      <c r="C108" s="2" t="s">
        <v>3</v>
      </c>
      <c r="D108" s="55" t="n">
        <f aca="false">D106*D107</f>
        <v>0</v>
      </c>
      <c r="E108" s="194"/>
      <c r="F108" s="189" t="s">
        <v>3</v>
      </c>
      <c r="G108" s="55" t="n">
        <f aca="false">G106*G107</f>
        <v>0</v>
      </c>
      <c r="H108" s="193"/>
      <c r="I108" s="56" t="s">
        <v>3</v>
      </c>
      <c r="J108" s="55" t="n">
        <f aca="false">J106*J107</f>
        <v>0</v>
      </c>
      <c r="K108" s="193"/>
      <c r="L108" s="56" t="s">
        <v>3</v>
      </c>
      <c r="M108" s="55" t="n">
        <f aca="false">M106*M107</f>
        <v>0</v>
      </c>
      <c r="N108" s="195"/>
      <c r="O108" s="56" t="s">
        <v>3</v>
      </c>
      <c r="P108" s="55" t="n">
        <f aca="false">P106*P107</f>
        <v>0</v>
      </c>
      <c r="Q108" s="193"/>
      <c r="R108" s="56" t="s">
        <v>3</v>
      </c>
      <c r="S108" s="55" t="n">
        <f aca="false">S106*S107</f>
        <v>0</v>
      </c>
      <c r="T108" s="193"/>
      <c r="U108" s="56" t="s">
        <v>3</v>
      </c>
      <c r="V108" s="55" t="n">
        <f aca="false">SUM(D108:S108)</f>
        <v>0</v>
      </c>
      <c r="W108" s="55"/>
      <c r="X108" s="19" t="s">
        <v>11</v>
      </c>
      <c r="Y108" s="113"/>
    </row>
    <row r="109" customFormat="false" ht="15" hidden="false" customHeight="false" outlineLevel="0" collapsed="false">
      <c r="A109" s="7"/>
      <c r="B109" s="2" t="s">
        <v>25</v>
      </c>
      <c r="D109" s="13"/>
      <c r="E109" s="149"/>
      <c r="F109" s="196"/>
      <c r="G109" s="58"/>
      <c r="H109" s="197"/>
      <c r="I109" s="59"/>
      <c r="J109" s="58"/>
      <c r="K109" s="197"/>
      <c r="L109" s="59"/>
      <c r="M109" s="58"/>
      <c r="N109" s="198"/>
      <c r="O109" s="59"/>
      <c r="P109" s="58"/>
      <c r="Q109" s="197"/>
      <c r="R109" s="59"/>
      <c r="S109" s="58"/>
      <c r="T109" s="197"/>
      <c r="U109" s="59"/>
      <c r="V109" s="58"/>
      <c r="W109" s="58"/>
      <c r="Y109" s="113"/>
    </row>
    <row r="110" customFormat="false" ht="15" hidden="false" customHeight="false" outlineLevel="0" collapsed="false">
      <c r="A110" s="7"/>
      <c r="B110" s="60" t="s">
        <v>98</v>
      </c>
      <c r="Y110" s="113"/>
    </row>
    <row r="111" customFormat="false" ht="21" hidden="false" customHeight="false" outlineLevel="0" collapsed="false">
      <c r="A111" s="7"/>
      <c r="B111" s="61" t="s">
        <v>92</v>
      </c>
      <c r="Y111" s="113"/>
    </row>
    <row r="112" customFormat="false" ht="15" hidden="false" customHeight="false" outlineLevel="0" collapsed="false">
      <c r="A112" s="7"/>
      <c r="B112" s="2" t="s">
        <v>89</v>
      </c>
      <c r="Y112" s="113"/>
    </row>
  </sheetData>
  <mergeCells count="9">
    <mergeCell ref="A1:A20"/>
    <mergeCell ref="AA1:AA20"/>
    <mergeCell ref="A24:A43"/>
    <mergeCell ref="AA24:AA43"/>
    <mergeCell ref="A47:A66"/>
    <mergeCell ref="AA47:AA66"/>
    <mergeCell ref="A70:A89"/>
    <mergeCell ref="AA70:AA89"/>
    <mergeCell ref="A93:A11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F6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AV52" activeCellId="0" sqref="AV52"/>
    </sheetView>
  </sheetViews>
  <sheetFormatPr defaultRowHeight="15"/>
  <cols>
    <col collapsed="false" hidden="false" max="1" min="1" style="0" width="4.57085020242915"/>
    <col collapsed="false" hidden="false" max="2" min="2" style="1" width="10.5708502024292"/>
    <col collapsed="false" hidden="false" max="3" min="3" style="2" width="2.8582995951417"/>
    <col collapsed="false" hidden="false" max="4" min="4" style="0" width="10.5708502024292"/>
    <col collapsed="false" hidden="false" max="5" min="5" style="141" width="3.8582995951417"/>
    <col collapsed="false" hidden="false" max="6" min="6" style="142" width="2.57085020242915"/>
    <col collapsed="false" hidden="false" max="7" min="7" style="0" width="7.1417004048583"/>
    <col collapsed="false" hidden="false" max="8" min="8" style="143" width="3.8582995951417"/>
    <col collapsed="false" hidden="false" max="9" min="9" style="4" width="2.57085020242915"/>
    <col collapsed="false" hidden="false" max="10" min="10" style="0" width="10.5708502024292"/>
    <col collapsed="false" hidden="false" max="11" min="11" style="143" width="4.2834008097166"/>
    <col collapsed="false" hidden="false" max="12" min="12" style="4" width="2.57085020242915"/>
    <col collapsed="false" hidden="false" max="13" min="13" style="0" width="8.53441295546559"/>
    <col collapsed="false" hidden="false" max="14" min="14" style="144" width="3.57085020242915"/>
    <col collapsed="false" hidden="false" max="15" min="15" style="4" width="3.1417004048583"/>
    <col collapsed="false" hidden="false" max="16" min="16" style="0" width="10.8542510121457"/>
    <col collapsed="false" hidden="false" max="17" min="17" style="143" width="5.1417004048583"/>
    <col collapsed="false" hidden="false" max="18" min="18" style="4" width="2.57085020242915"/>
    <col collapsed="false" hidden="false" max="19" min="19" style="0" width="8.53441295546559"/>
    <col collapsed="false" hidden="false" max="20" min="20" style="143" width="5.57085020242915"/>
    <col collapsed="false" hidden="false" max="21" min="21" style="4" width="2.57085020242915"/>
    <col collapsed="false" hidden="false" max="23" min="22" style="0" width="13.1417004048583"/>
    <col collapsed="false" hidden="false" max="24" min="24" style="5" width="3.42914979757085"/>
    <col collapsed="false" hidden="false" max="25" min="25" style="0" width="2.57085020242915"/>
    <col collapsed="false" hidden="false" max="26" min="26" style="0" width="3.42914979757085"/>
    <col collapsed="false" hidden="false" max="27" min="27" style="0" width="4.1417004048583"/>
    <col collapsed="false" hidden="false" max="28" min="28" style="0" width="18.8542510121457"/>
    <col collapsed="false" hidden="false" max="29" min="29" style="0" width="2.71255060728745"/>
    <col collapsed="false" hidden="false" max="30" min="30" style="0" width="8"/>
    <col collapsed="false" hidden="false" max="31" min="31" style="0" width="5"/>
    <col collapsed="false" hidden="false" max="32" min="32" style="0" width="3.42914979757085"/>
    <col collapsed="false" hidden="false" max="33" min="33" style="0" width="8.4251012145749"/>
    <col collapsed="false" hidden="false" max="34" min="34" style="0" width="4.71255060728745"/>
    <col collapsed="false" hidden="false" max="35" min="35" style="0" width="3.42914979757085"/>
    <col collapsed="false" hidden="false" max="36" min="36" style="0" width="8"/>
    <col collapsed="false" hidden="false" max="37" min="37" style="0" width="4.1417004048583"/>
    <col collapsed="false" hidden="false" max="38" min="38" style="0" width="3.42914979757085"/>
    <col collapsed="false" hidden="false" max="39" min="39" style="0" width="8"/>
    <col collapsed="false" hidden="false" max="40" min="40" style="0" width="5.42914979757085"/>
    <col collapsed="false" hidden="false" max="41" min="41" style="0" width="3.42914979757085"/>
    <col collapsed="false" hidden="false" max="42" min="42" style="0" width="7.57085020242915"/>
    <col collapsed="false" hidden="false" max="43" min="43" style="0" width="3.71255060728745"/>
    <col collapsed="false" hidden="false" max="44" min="44" style="0" width="3.42914979757085"/>
    <col collapsed="false" hidden="false" max="45" min="45" style="0" width="8"/>
    <col collapsed="false" hidden="false" max="46" min="46" style="0" width="5.42914979757085"/>
    <col collapsed="false" hidden="false" max="47" min="47" style="0" width="3.42914979757085"/>
    <col collapsed="false" hidden="false" max="48" min="48" style="0" width="9.2834008097166"/>
    <col collapsed="false" hidden="false" max="49" min="49" style="0" width="3.71255060728745"/>
    <col collapsed="false" hidden="false" max="50" min="50" style="0" width="3.57085020242915"/>
    <col collapsed="false" hidden="false" max="51" min="51" style="6" width="3.57085020242915"/>
    <col collapsed="false" hidden="false" max="52" min="52" style="0" width="8.4251012145749"/>
    <col collapsed="false" hidden="false" max="53" min="53" style="0" width="6.42914979757085"/>
    <col collapsed="false" hidden="false" max="54" min="54" style="0" width="18.1376518218623"/>
    <col collapsed="false" hidden="false" max="1025" min="55" style="0" width="8.53441295546559"/>
  </cols>
  <sheetData>
    <row r="1" customFormat="false" ht="15" hidden="false" customHeight="false" outlineLevel="0" collapsed="false">
      <c r="A1" s="7"/>
      <c r="B1" s="8" t="s">
        <v>1</v>
      </c>
      <c r="C1" s="9"/>
      <c r="D1" s="9"/>
      <c r="E1" s="145"/>
      <c r="F1" s="146"/>
      <c r="G1" s="9"/>
      <c r="H1" s="147"/>
      <c r="I1" s="146"/>
      <c r="J1" s="9"/>
      <c r="K1" s="147"/>
      <c r="L1" s="146"/>
      <c r="M1" s="9"/>
      <c r="N1" s="148"/>
      <c r="O1" s="146"/>
      <c r="P1" s="9"/>
      <c r="Q1" s="147"/>
      <c r="R1" s="146"/>
      <c r="S1" s="9"/>
      <c r="T1" s="147"/>
      <c r="U1" s="146"/>
      <c r="V1" s="9"/>
      <c r="W1" s="9"/>
      <c r="X1" s="0"/>
      <c r="Y1" s="113"/>
      <c r="AA1" s="7"/>
      <c r="AB1" s="8" t="s">
        <v>1</v>
      </c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5"/>
      <c r="AX1" s="113"/>
      <c r="AY1" s="10"/>
    </row>
    <row r="2" customFormat="false" ht="15" hidden="false" customHeight="false" outlineLevel="0" collapsed="false">
      <c r="A2" s="7"/>
      <c r="B2" s="11" t="s">
        <v>2</v>
      </c>
      <c r="C2" s="12"/>
      <c r="D2" s="13"/>
      <c r="E2" s="149"/>
      <c r="F2" s="150"/>
      <c r="G2" s="15"/>
      <c r="H2" s="151"/>
      <c r="I2" s="152"/>
      <c r="J2" s="15"/>
      <c r="K2" s="151"/>
      <c r="L2" s="152"/>
      <c r="M2" s="15"/>
      <c r="N2" s="153"/>
      <c r="O2" s="152"/>
      <c r="P2" s="15"/>
      <c r="Q2" s="151"/>
      <c r="R2" s="152"/>
      <c r="S2" s="15"/>
      <c r="T2" s="151"/>
      <c r="U2" s="152"/>
      <c r="V2" s="15"/>
      <c r="W2" s="15"/>
      <c r="X2" s="0"/>
      <c r="Y2" s="113"/>
      <c r="Z2" s="2"/>
      <c r="AA2" s="7"/>
      <c r="AB2" s="11" t="s">
        <v>2</v>
      </c>
      <c r="AC2" s="12"/>
      <c r="AD2" s="13"/>
      <c r="AE2" s="13"/>
      <c r="AF2" s="14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5"/>
      <c r="AX2" s="113"/>
      <c r="AY2" s="10"/>
      <c r="AZ2" s="2"/>
      <c r="BA2" s="2"/>
      <c r="BB2" s="2"/>
      <c r="BC2" s="2"/>
      <c r="BD2" s="2"/>
      <c r="BE2" s="2"/>
      <c r="BF2" s="2"/>
    </row>
    <row r="3" customFormat="false" ht="15" hidden="false" customHeight="false" outlineLevel="0" collapsed="false">
      <c r="A3" s="7"/>
      <c r="B3" s="16"/>
      <c r="C3" s="17" t="s">
        <v>3</v>
      </c>
      <c r="D3" s="16" t="s">
        <v>4</v>
      </c>
      <c r="E3" s="154"/>
      <c r="F3" s="146" t="s">
        <v>3</v>
      </c>
      <c r="G3" s="16" t="s">
        <v>5</v>
      </c>
      <c r="H3" s="155"/>
      <c r="I3" s="18" t="s">
        <v>3</v>
      </c>
      <c r="J3" s="16" t="s">
        <v>6</v>
      </c>
      <c r="K3" s="155"/>
      <c r="L3" s="18" t="s">
        <v>3</v>
      </c>
      <c r="M3" s="16" t="s">
        <v>7</v>
      </c>
      <c r="N3" s="156"/>
      <c r="O3" s="18" t="s">
        <v>3</v>
      </c>
      <c r="P3" s="16" t="s">
        <v>8</v>
      </c>
      <c r="Q3" s="155"/>
      <c r="R3" s="18" t="s">
        <v>3</v>
      </c>
      <c r="S3" s="16" t="s">
        <v>9</v>
      </c>
      <c r="T3" s="155"/>
      <c r="U3" s="18" t="s">
        <v>3</v>
      </c>
      <c r="V3" s="16" t="s">
        <v>10</v>
      </c>
      <c r="W3" s="16"/>
      <c r="X3" s="19" t="s">
        <v>11</v>
      </c>
      <c r="Y3" s="113"/>
      <c r="Z3" s="1"/>
      <c r="AA3" s="7"/>
      <c r="AB3" s="16"/>
      <c r="AC3" s="17" t="s">
        <v>3</v>
      </c>
      <c r="AD3" s="16" t="s">
        <v>4</v>
      </c>
      <c r="AE3" s="16"/>
      <c r="AF3" s="8" t="s">
        <v>3</v>
      </c>
      <c r="AG3" s="16" t="s">
        <v>5</v>
      </c>
      <c r="AH3" s="16"/>
      <c r="AI3" s="17" t="s">
        <v>3</v>
      </c>
      <c r="AJ3" s="16" t="s">
        <v>6</v>
      </c>
      <c r="AK3" s="16"/>
      <c r="AL3" s="18" t="s">
        <v>3</v>
      </c>
      <c r="AM3" s="16" t="s">
        <v>7</v>
      </c>
      <c r="AN3" s="16"/>
      <c r="AO3" s="17" t="s">
        <v>3</v>
      </c>
      <c r="AP3" s="16" t="s">
        <v>8</v>
      </c>
      <c r="AQ3" s="16"/>
      <c r="AR3" s="17" t="s">
        <v>3</v>
      </c>
      <c r="AS3" s="16" t="s">
        <v>9</v>
      </c>
      <c r="AT3" s="16"/>
      <c r="AU3" s="17" t="s">
        <v>3</v>
      </c>
      <c r="AV3" s="16" t="s">
        <v>10</v>
      </c>
      <c r="AW3" s="19" t="s">
        <v>11</v>
      </c>
      <c r="AX3" s="113"/>
      <c r="AY3" s="10"/>
      <c r="AZ3" s="1"/>
      <c r="BA3" s="1"/>
      <c r="BB3" s="1"/>
      <c r="BC3" s="1"/>
      <c r="BD3" s="1"/>
      <c r="BE3" s="1"/>
      <c r="BF3" s="1"/>
    </row>
    <row r="4" customFormat="false" ht="15" hidden="false" customHeight="false" outlineLevel="0" collapsed="false">
      <c r="A4" s="7"/>
      <c r="B4" s="20" t="s">
        <v>12</v>
      </c>
      <c r="C4" s="17"/>
      <c r="D4" s="21"/>
      <c r="E4" s="157"/>
      <c r="F4" s="150"/>
      <c r="G4" s="22"/>
      <c r="H4" s="158"/>
      <c r="I4" s="24"/>
      <c r="J4" s="22"/>
      <c r="K4" s="158"/>
      <c r="L4" s="24"/>
      <c r="M4" s="22"/>
      <c r="N4" s="159"/>
      <c r="O4" s="24"/>
      <c r="P4" s="22"/>
      <c r="Q4" s="158"/>
      <c r="R4" s="24"/>
      <c r="S4" s="22"/>
      <c r="T4" s="158"/>
      <c r="U4" s="24"/>
      <c r="V4" s="22"/>
      <c r="W4" s="22"/>
      <c r="X4" s="19" t="s">
        <v>11</v>
      </c>
      <c r="Y4" s="113"/>
      <c r="Z4" s="1"/>
      <c r="AA4" s="7"/>
      <c r="AB4" s="20" t="s">
        <v>12</v>
      </c>
      <c r="AC4" s="17"/>
      <c r="AD4" s="21"/>
      <c r="AE4" s="21"/>
      <c r="AF4" s="14"/>
      <c r="AG4" s="22"/>
      <c r="AH4" s="22"/>
      <c r="AI4" s="23"/>
      <c r="AJ4" s="22"/>
      <c r="AK4" s="22"/>
      <c r="AL4" s="24"/>
      <c r="AM4" s="22"/>
      <c r="AN4" s="22"/>
      <c r="AO4" s="23"/>
      <c r="AP4" s="22"/>
      <c r="AQ4" s="22"/>
      <c r="AR4" s="23"/>
      <c r="AS4" s="22"/>
      <c r="AT4" s="22"/>
      <c r="AU4" s="23"/>
      <c r="AV4" s="22"/>
      <c r="AW4" s="19" t="s">
        <v>11</v>
      </c>
      <c r="AX4" s="113"/>
      <c r="AY4" s="10"/>
      <c r="AZ4" s="1"/>
      <c r="BA4" s="1"/>
      <c r="BB4" s="1"/>
      <c r="BC4" s="1"/>
      <c r="BD4" s="1"/>
      <c r="BE4" s="1"/>
      <c r="BF4" s="1"/>
    </row>
    <row r="5" customFormat="false" ht="15" hidden="false" customHeight="false" outlineLevel="0" collapsed="false">
      <c r="A5" s="7"/>
      <c r="B5" s="1" t="s">
        <v>13</v>
      </c>
      <c r="C5" s="2" t="s">
        <v>3</v>
      </c>
      <c r="D5" s="25" t="s">
        <v>14</v>
      </c>
      <c r="E5" s="160"/>
      <c r="F5" s="161" t="s">
        <v>3</v>
      </c>
      <c r="G5" s="27" t="s">
        <v>14</v>
      </c>
      <c r="H5" s="162"/>
      <c r="I5" s="29" t="s">
        <v>3</v>
      </c>
      <c r="J5" s="27" t="n">
        <v>13</v>
      </c>
      <c r="K5" s="163" t="n">
        <v>1</v>
      </c>
      <c r="L5" s="29" t="s">
        <v>3</v>
      </c>
      <c r="M5" s="27" t="s">
        <v>14</v>
      </c>
      <c r="N5" s="164"/>
      <c r="O5" s="29" t="s">
        <v>3</v>
      </c>
      <c r="P5" s="27" t="s">
        <v>14</v>
      </c>
      <c r="Q5" s="162"/>
      <c r="R5" s="29" t="s">
        <v>3</v>
      </c>
      <c r="S5" s="30" t="n">
        <v>12</v>
      </c>
      <c r="T5" s="147"/>
      <c r="U5" s="4" t="s">
        <v>3</v>
      </c>
      <c r="V5" s="31" t="n">
        <f aca="false">SUM(D5,G5,J5,M5,P5,S5)</f>
        <v>25</v>
      </c>
      <c r="W5" s="31" t="n">
        <f aca="false">SUM(E5+H5+K5+N5+Q5+T5)</f>
        <v>1</v>
      </c>
      <c r="X5" s="19" t="s">
        <v>11</v>
      </c>
      <c r="Y5" s="113"/>
      <c r="AA5" s="7"/>
      <c r="AB5" s="1" t="s">
        <v>13</v>
      </c>
      <c r="AC5" s="2" t="s">
        <v>3</v>
      </c>
      <c r="AD5" s="25" t="n">
        <v>4</v>
      </c>
      <c r="AE5" s="165" t="n">
        <v>-1</v>
      </c>
      <c r="AF5" s="26" t="s">
        <v>3</v>
      </c>
      <c r="AG5" s="27" t="s">
        <v>14</v>
      </c>
      <c r="AH5" s="27"/>
      <c r="AI5" s="28" t="s">
        <v>3</v>
      </c>
      <c r="AJ5" s="27" t="s">
        <v>14</v>
      </c>
      <c r="AK5" s="27"/>
      <c r="AL5" s="29" t="s">
        <v>3</v>
      </c>
      <c r="AM5" s="27" t="n">
        <v>21</v>
      </c>
      <c r="AN5" s="27"/>
      <c r="AO5" s="28" t="s">
        <v>3</v>
      </c>
      <c r="AP5" s="27" t="s">
        <v>14</v>
      </c>
      <c r="AQ5" s="27"/>
      <c r="AR5" s="28" t="s">
        <v>3</v>
      </c>
      <c r="AS5" s="30" t="s">
        <v>14</v>
      </c>
      <c r="AT5" s="34"/>
      <c r="AU5" s="2" t="s">
        <v>3</v>
      </c>
      <c r="AV5" s="31" t="n">
        <f aca="false">SUM(AD5,AG5,AJ5,AM5,AP5,AS5)</f>
        <v>25</v>
      </c>
      <c r="AW5" s="19" t="s">
        <v>11</v>
      </c>
      <c r="AX5" s="113"/>
      <c r="AY5" s="10"/>
    </row>
    <row r="6" customFormat="false" ht="15" hidden="false" customHeight="false" outlineLevel="0" collapsed="false">
      <c r="A6" s="7"/>
      <c r="B6" s="1" t="s">
        <v>15</v>
      </c>
      <c r="C6" s="2" t="s">
        <v>3</v>
      </c>
      <c r="D6" s="32" t="s">
        <v>14</v>
      </c>
      <c r="E6" s="166"/>
      <c r="F6" s="167" t="s">
        <v>3</v>
      </c>
      <c r="G6" s="34" t="n">
        <v>9</v>
      </c>
      <c r="H6" s="168"/>
      <c r="I6" s="35" t="s">
        <v>3</v>
      </c>
      <c r="J6" s="34" t="n">
        <v>16</v>
      </c>
      <c r="K6" s="169" t="n">
        <v>1</v>
      </c>
      <c r="L6" s="35" t="s">
        <v>3</v>
      </c>
      <c r="M6" s="34" t="s">
        <v>14</v>
      </c>
      <c r="N6" s="170"/>
      <c r="O6" s="35" t="s">
        <v>3</v>
      </c>
      <c r="P6" s="34" t="s">
        <v>14</v>
      </c>
      <c r="Q6" s="171"/>
      <c r="R6" s="35" t="s">
        <v>3</v>
      </c>
      <c r="S6" s="36" t="s">
        <v>14</v>
      </c>
      <c r="T6" s="168"/>
      <c r="U6" s="4" t="s">
        <v>3</v>
      </c>
      <c r="V6" s="31" t="n">
        <f aca="false">SUM(D6,G6,J6,M6,P6,S6)</f>
        <v>25</v>
      </c>
      <c r="W6" s="31" t="n">
        <f aca="false">SUM(E6+H6+K6+N6+Q6+T6)</f>
        <v>1</v>
      </c>
      <c r="X6" s="19" t="s">
        <v>11</v>
      </c>
      <c r="Y6" s="113"/>
      <c r="AA6" s="7"/>
      <c r="AB6" s="1" t="s">
        <v>15</v>
      </c>
      <c r="AC6" s="2" t="s">
        <v>3</v>
      </c>
      <c r="AD6" s="32" t="n">
        <v>5</v>
      </c>
      <c r="AE6" s="34"/>
      <c r="AF6" s="33" t="s">
        <v>3</v>
      </c>
      <c r="AG6" s="34" t="s">
        <v>14</v>
      </c>
      <c r="AH6" s="34"/>
      <c r="AI6" s="20" t="s">
        <v>3</v>
      </c>
      <c r="AJ6" s="34" t="s">
        <v>14</v>
      </c>
      <c r="AK6" s="34"/>
      <c r="AL6" s="35" t="s">
        <v>3</v>
      </c>
      <c r="AM6" s="34" t="n">
        <v>30</v>
      </c>
      <c r="AN6" s="34"/>
      <c r="AO6" s="20" t="s">
        <v>3</v>
      </c>
      <c r="AP6" s="34" t="s">
        <v>14</v>
      </c>
      <c r="AQ6" s="34"/>
      <c r="AR6" s="20" t="s">
        <v>3</v>
      </c>
      <c r="AS6" s="36" t="s">
        <v>14</v>
      </c>
      <c r="AT6" s="34"/>
      <c r="AU6" s="2" t="s">
        <v>3</v>
      </c>
      <c r="AV6" s="31" t="n">
        <f aca="false">SUM(AD6,AG6,AJ6,AM6,AP6,AS6)</f>
        <v>35</v>
      </c>
      <c r="AW6" s="19" t="s">
        <v>11</v>
      </c>
      <c r="AX6" s="113"/>
      <c r="AY6" s="10"/>
    </row>
    <row r="7" customFormat="false" ht="15" hidden="false" customHeight="false" outlineLevel="0" collapsed="false">
      <c r="A7" s="7"/>
      <c r="B7" s="1" t="s">
        <v>16</v>
      </c>
      <c r="C7" s="2" t="s">
        <v>3</v>
      </c>
      <c r="D7" s="32" t="s">
        <v>14</v>
      </c>
      <c r="E7" s="166"/>
      <c r="F7" s="167" t="s">
        <v>3</v>
      </c>
      <c r="G7" s="34" t="s">
        <v>14</v>
      </c>
      <c r="H7" s="171"/>
      <c r="I7" s="35" t="s">
        <v>3</v>
      </c>
      <c r="J7" s="34" t="n">
        <v>13</v>
      </c>
      <c r="K7" s="169" t="n">
        <v>1</v>
      </c>
      <c r="L7" s="35" t="s">
        <v>3</v>
      </c>
      <c r="M7" s="34" t="s">
        <v>14</v>
      </c>
      <c r="N7" s="170"/>
      <c r="O7" s="35" t="s">
        <v>3</v>
      </c>
      <c r="P7" s="34" t="s">
        <v>14</v>
      </c>
      <c r="Q7" s="171"/>
      <c r="R7" s="35" t="s">
        <v>3</v>
      </c>
      <c r="S7" s="172" t="n">
        <v>12</v>
      </c>
      <c r="T7" s="168"/>
      <c r="U7" s="4" t="s">
        <v>3</v>
      </c>
      <c r="V7" s="31" t="n">
        <f aca="false">SUM(D7,G7,J7,M7,P7,S7)</f>
        <v>25</v>
      </c>
      <c r="W7" s="31" t="n">
        <f aca="false">SUM(E7+H7+K7+N7+Q7+T7)</f>
        <v>1</v>
      </c>
      <c r="X7" s="19" t="s">
        <v>11</v>
      </c>
      <c r="Y7" s="113"/>
      <c r="AA7" s="7"/>
      <c r="AB7" s="1" t="s">
        <v>16</v>
      </c>
      <c r="AC7" s="2" t="s">
        <v>3</v>
      </c>
      <c r="AD7" s="32" t="s">
        <v>14</v>
      </c>
      <c r="AE7" s="34"/>
      <c r="AF7" s="33" t="s">
        <v>3</v>
      </c>
      <c r="AG7" s="34" t="s">
        <v>14</v>
      </c>
      <c r="AH7" s="34"/>
      <c r="AI7" s="20" t="s">
        <v>3</v>
      </c>
      <c r="AJ7" s="34" t="s">
        <v>14</v>
      </c>
      <c r="AK7" s="34"/>
      <c r="AL7" s="35" t="s">
        <v>3</v>
      </c>
      <c r="AM7" s="34" t="n">
        <v>10</v>
      </c>
      <c r="AN7" s="34"/>
      <c r="AO7" s="20" t="s">
        <v>3</v>
      </c>
      <c r="AP7" s="34" t="s">
        <v>14</v>
      </c>
      <c r="AQ7" s="34"/>
      <c r="AR7" s="20" t="s">
        <v>3</v>
      </c>
      <c r="AS7" s="36" t="n">
        <v>14</v>
      </c>
      <c r="AT7" s="173" t="n">
        <v>-2</v>
      </c>
      <c r="AU7" s="2" t="s">
        <v>3</v>
      </c>
      <c r="AV7" s="31" t="n">
        <f aca="false">SUM(AD7,AG7,AJ7,AM7,AP7,AS7)</f>
        <v>24</v>
      </c>
      <c r="AW7" s="19" t="s">
        <v>11</v>
      </c>
      <c r="AX7" s="113"/>
      <c r="AY7" s="10"/>
    </row>
    <row r="8" customFormat="false" ht="15" hidden="false" customHeight="false" outlineLevel="0" collapsed="false">
      <c r="A8" s="7"/>
      <c r="B8" s="1" t="s">
        <v>17</v>
      </c>
      <c r="C8" s="2" t="s">
        <v>3</v>
      </c>
      <c r="D8" s="32" t="n">
        <v>14</v>
      </c>
      <c r="E8" s="174"/>
      <c r="F8" s="167" t="s">
        <v>3</v>
      </c>
      <c r="G8" s="34" t="s">
        <v>14</v>
      </c>
      <c r="H8" s="171"/>
      <c r="I8" s="35" t="s">
        <v>3</v>
      </c>
      <c r="J8" s="34" t="n">
        <v>11</v>
      </c>
      <c r="K8" s="169" t="n">
        <v>1</v>
      </c>
      <c r="L8" s="35" t="s">
        <v>3</v>
      </c>
      <c r="M8" s="34" t="s">
        <v>14</v>
      </c>
      <c r="N8" s="170"/>
      <c r="O8" s="35" t="s">
        <v>3</v>
      </c>
      <c r="P8" s="34" t="s">
        <v>14</v>
      </c>
      <c r="Q8" s="171"/>
      <c r="R8" s="35" t="s">
        <v>3</v>
      </c>
      <c r="S8" s="36" t="s">
        <v>14</v>
      </c>
      <c r="T8" s="171"/>
      <c r="U8" s="4" t="s">
        <v>3</v>
      </c>
      <c r="V8" s="31" t="n">
        <f aca="false">SUM(D8,G8,J8,M8,P8,S8)</f>
        <v>25</v>
      </c>
      <c r="W8" s="31" t="n">
        <f aca="false">SUM(E8+H8+K8+N8+Q8+T8)</f>
        <v>1</v>
      </c>
      <c r="X8" s="19" t="s">
        <v>11</v>
      </c>
      <c r="Y8" s="113"/>
      <c r="AA8" s="7"/>
      <c r="AB8" s="1" t="s">
        <v>17</v>
      </c>
      <c r="AC8" s="2" t="s">
        <v>3</v>
      </c>
      <c r="AD8" s="32"/>
      <c r="AE8" s="34"/>
      <c r="AF8" s="33" t="s">
        <v>3</v>
      </c>
      <c r="AG8" s="34" t="s">
        <v>14</v>
      </c>
      <c r="AH8" s="34"/>
      <c r="AI8" s="20" t="s">
        <v>3</v>
      </c>
      <c r="AJ8" s="34" t="s">
        <v>14</v>
      </c>
      <c r="AK8" s="34"/>
      <c r="AL8" s="35" t="s">
        <v>3</v>
      </c>
      <c r="AM8" s="34" t="n">
        <v>10</v>
      </c>
      <c r="AN8" s="34"/>
      <c r="AO8" s="20" t="s">
        <v>3</v>
      </c>
      <c r="AP8" s="34" t="s">
        <v>14</v>
      </c>
      <c r="AQ8" s="34"/>
      <c r="AR8" s="20" t="s">
        <v>3</v>
      </c>
      <c r="AS8" s="36" t="n">
        <v>14</v>
      </c>
      <c r="AT8" s="173" t="n">
        <v>-2</v>
      </c>
      <c r="AU8" s="2" t="s">
        <v>3</v>
      </c>
      <c r="AV8" s="31" t="n">
        <f aca="false">SUM(AD8,AG8,AJ8,AM8,AP8,AS8)</f>
        <v>24</v>
      </c>
      <c r="AW8" s="19" t="s">
        <v>11</v>
      </c>
      <c r="AX8" s="113"/>
      <c r="AY8" s="10"/>
    </row>
    <row r="9" customFormat="false" ht="15" hidden="false" customHeight="false" outlineLevel="0" collapsed="false">
      <c r="A9" s="7"/>
      <c r="B9" s="1" t="s">
        <v>18</v>
      </c>
      <c r="C9" s="2" t="s">
        <v>3</v>
      </c>
      <c r="D9" s="32" t="s">
        <v>14</v>
      </c>
      <c r="E9" s="166"/>
      <c r="F9" s="167" t="s">
        <v>3</v>
      </c>
      <c r="G9" s="34" t="s">
        <v>14</v>
      </c>
      <c r="H9" s="171"/>
      <c r="I9" s="35" t="s">
        <v>3</v>
      </c>
      <c r="J9" s="34" t="n">
        <v>13</v>
      </c>
      <c r="K9" s="169" t="n">
        <v>1</v>
      </c>
      <c r="L9" s="35" t="s">
        <v>3</v>
      </c>
      <c r="M9" s="34" t="s">
        <v>14</v>
      </c>
      <c r="N9" s="170"/>
      <c r="O9" s="35" t="s">
        <v>3</v>
      </c>
      <c r="P9" s="34" t="s">
        <v>14</v>
      </c>
      <c r="Q9" s="171"/>
      <c r="R9" s="35" t="s">
        <v>3</v>
      </c>
      <c r="S9" s="36" t="n">
        <v>12</v>
      </c>
      <c r="T9" s="171"/>
      <c r="U9" s="4" t="s">
        <v>3</v>
      </c>
      <c r="V9" s="31" t="n">
        <f aca="false">SUM(D9,G9,J9,M9,P9,S9)</f>
        <v>25</v>
      </c>
      <c r="W9" s="31" t="n">
        <f aca="false">SUM(E9+H9+K9+N9+Q9+T9)</f>
        <v>1</v>
      </c>
      <c r="X9" s="19" t="s">
        <v>11</v>
      </c>
      <c r="Y9" s="113"/>
      <c r="AA9" s="7"/>
      <c r="AB9" s="1" t="s">
        <v>18</v>
      </c>
      <c r="AC9" s="2" t="s">
        <v>3</v>
      </c>
      <c r="AD9" s="32" t="s">
        <v>14</v>
      </c>
      <c r="AE9" s="34"/>
      <c r="AF9" s="33" t="s">
        <v>3</v>
      </c>
      <c r="AG9" s="34" t="n">
        <v>3</v>
      </c>
      <c r="AH9" s="173" t="n">
        <v>-2</v>
      </c>
      <c r="AI9" s="20" t="s">
        <v>3</v>
      </c>
      <c r="AJ9" s="34" t="n">
        <v>5</v>
      </c>
      <c r="AK9" s="34"/>
      <c r="AL9" s="35" t="s">
        <v>3</v>
      </c>
      <c r="AM9" s="34" t="n">
        <v>16</v>
      </c>
      <c r="AN9" s="34"/>
      <c r="AO9" s="20" t="s">
        <v>3</v>
      </c>
      <c r="AP9" s="34" t="s">
        <v>14</v>
      </c>
      <c r="AQ9" s="34"/>
      <c r="AR9" s="20" t="s">
        <v>3</v>
      </c>
      <c r="AS9" s="36" t="s">
        <v>14</v>
      </c>
      <c r="AT9" s="34"/>
      <c r="AU9" s="2" t="s">
        <v>3</v>
      </c>
      <c r="AV9" s="31" t="n">
        <f aca="false">SUM(AD9,AG9,AJ9,AM9,AP9,AS9)</f>
        <v>24</v>
      </c>
      <c r="AW9" s="19" t="s">
        <v>11</v>
      </c>
      <c r="AX9" s="113"/>
      <c r="AY9" s="10"/>
    </row>
    <row r="10" customFormat="false" ht="15" hidden="false" customHeight="false" outlineLevel="0" collapsed="false">
      <c r="A10" s="7"/>
      <c r="B10" s="1" t="s">
        <v>19</v>
      </c>
      <c r="C10" s="2" t="s">
        <v>3</v>
      </c>
      <c r="D10" s="32" t="n">
        <v>7</v>
      </c>
      <c r="E10" s="166"/>
      <c r="F10" s="167" t="s">
        <v>3</v>
      </c>
      <c r="G10" s="34" t="s">
        <v>14</v>
      </c>
      <c r="H10" s="171"/>
      <c r="I10" s="35" t="s">
        <v>3</v>
      </c>
      <c r="J10" s="34" t="n">
        <v>18</v>
      </c>
      <c r="K10" s="169" t="n">
        <v>1</v>
      </c>
      <c r="L10" s="35" t="s">
        <v>3</v>
      </c>
      <c r="M10" s="34" t="s">
        <v>14</v>
      </c>
      <c r="N10" s="170"/>
      <c r="O10" s="35" t="s">
        <v>3</v>
      </c>
      <c r="P10" s="34" t="s">
        <v>14</v>
      </c>
      <c r="Q10" s="171"/>
      <c r="R10" s="35" t="s">
        <v>3</v>
      </c>
      <c r="S10" s="36" t="s">
        <v>14</v>
      </c>
      <c r="T10" s="171"/>
      <c r="U10" s="4" t="s">
        <v>3</v>
      </c>
      <c r="V10" s="31" t="n">
        <f aca="false">SUM(D10,G10,J10,M10,P10,S10)</f>
        <v>25</v>
      </c>
      <c r="W10" s="31" t="n">
        <f aca="false">SUM(E10+H10+K10+N10+Q10+T10)</f>
        <v>1</v>
      </c>
      <c r="X10" s="19" t="s">
        <v>11</v>
      </c>
      <c r="Y10" s="113"/>
      <c r="AA10" s="7"/>
      <c r="AB10" s="1" t="s">
        <v>19</v>
      </c>
      <c r="AC10" s="2" t="s">
        <v>3</v>
      </c>
      <c r="AD10" s="32" t="s">
        <v>14</v>
      </c>
      <c r="AE10" s="34"/>
      <c r="AF10" s="33" t="s">
        <v>3</v>
      </c>
      <c r="AG10" s="34" t="n">
        <v>4</v>
      </c>
      <c r="AH10" s="34"/>
      <c r="AI10" s="20" t="s">
        <v>3</v>
      </c>
      <c r="AJ10" s="34" t="n">
        <v>5</v>
      </c>
      <c r="AK10" s="34"/>
      <c r="AL10" s="35" t="s">
        <v>3</v>
      </c>
      <c r="AM10" s="34" t="n">
        <v>17</v>
      </c>
      <c r="AN10" s="34"/>
      <c r="AO10" s="20" t="s">
        <v>3</v>
      </c>
      <c r="AP10" s="34" t="s">
        <v>14</v>
      </c>
      <c r="AQ10" s="34"/>
      <c r="AR10" s="20" t="s">
        <v>3</v>
      </c>
      <c r="AS10" s="36" t="s">
        <v>14</v>
      </c>
      <c r="AT10" s="34"/>
      <c r="AU10" s="2" t="s">
        <v>3</v>
      </c>
      <c r="AV10" s="31" t="n">
        <f aca="false">SUM(AD10,AG10,AJ10,AM10,AP10,AS10)</f>
        <v>26</v>
      </c>
      <c r="AW10" s="19" t="s">
        <v>11</v>
      </c>
      <c r="AX10" s="113"/>
      <c r="AY10" s="10"/>
    </row>
    <row r="11" customFormat="false" ht="15" hidden="false" customHeight="false" outlineLevel="0" collapsed="false">
      <c r="A11" s="7"/>
      <c r="B11" s="1" t="s">
        <v>20</v>
      </c>
      <c r="C11" s="2" t="s">
        <v>3</v>
      </c>
      <c r="D11" s="37" t="s">
        <v>14</v>
      </c>
      <c r="E11" s="175"/>
      <c r="F11" s="176" t="s">
        <v>3</v>
      </c>
      <c r="G11" s="39" t="n">
        <v>10</v>
      </c>
      <c r="H11" s="177"/>
      <c r="I11" s="41" t="s">
        <v>3</v>
      </c>
      <c r="J11" s="39" t="n">
        <v>15</v>
      </c>
      <c r="K11" s="178" t="n">
        <v>1</v>
      </c>
      <c r="L11" s="41" t="s">
        <v>3</v>
      </c>
      <c r="M11" s="39" t="s">
        <v>14</v>
      </c>
      <c r="N11" s="179"/>
      <c r="O11" s="41" t="s">
        <v>3</v>
      </c>
      <c r="P11" s="39" t="s">
        <v>14</v>
      </c>
      <c r="Q11" s="177"/>
      <c r="R11" s="41" t="s">
        <v>3</v>
      </c>
      <c r="S11" s="42" t="s">
        <v>14</v>
      </c>
      <c r="T11" s="171"/>
      <c r="U11" s="4" t="s">
        <v>3</v>
      </c>
      <c r="V11" s="31" t="n">
        <f aca="false">SUM(D11,G11,J11,M11,P11,S11)</f>
        <v>25</v>
      </c>
      <c r="W11" s="31" t="n">
        <f aca="false">SUM(E11+H11+K11+N11+Q11+T11)</f>
        <v>1</v>
      </c>
      <c r="X11" s="19" t="s">
        <v>11</v>
      </c>
      <c r="Y11" s="113"/>
      <c r="AA11" s="7"/>
      <c r="AB11" s="1" t="s">
        <v>20</v>
      </c>
      <c r="AC11" s="2" t="s">
        <v>3</v>
      </c>
      <c r="AD11" s="37" t="s">
        <v>14</v>
      </c>
      <c r="AE11" s="39"/>
      <c r="AF11" s="38" t="s">
        <v>3</v>
      </c>
      <c r="AG11" s="39" t="s">
        <v>14</v>
      </c>
      <c r="AH11" s="39"/>
      <c r="AI11" s="40" t="s">
        <v>3</v>
      </c>
      <c r="AJ11" s="39" t="s">
        <v>14</v>
      </c>
      <c r="AK11" s="39"/>
      <c r="AL11" s="41" t="s">
        <v>3</v>
      </c>
      <c r="AM11" s="39" t="n">
        <v>13</v>
      </c>
      <c r="AN11" s="180" t="n">
        <v>3</v>
      </c>
      <c r="AO11" s="40" t="s">
        <v>3</v>
      </c>
      <c r="AP11" s="39" t="s">
        <v>14</v>
      </c>
      <c r="AQ11" s="39"/>
      <c r="AR11" s="40" t="s">
        <v>3</v>
      </c>
      <c r="AS11" s="42" t="n">
        <v>16</v>
      </c>
      <c r="AT11" s="34"/>
      <c r="AU11" s="2" t="s">
        <v>3</v>
      </c>
      <c r="AV11" s="31" t="n">
        <f aca="false">SUM(AD11,AG11,AJ11,AM11,AP11,AS11)</f>
        <v>29</v>
      </c>
      <c r="AW11" s="19" t="s">
        <v>11</v>
      </c>
      <c r="AX11" s="113"/>
      <c r="AY11" s="10"/>
    </row>
    <row r="12" customFormat="false" ht="15" hidden="false" customHeight="false" outlineLevel="0" collapsed="false">
      <c r="A12" s="7"/>
      <c r="B12" s="43" t="s">
        <v>12</v>
      </c>
      <c r="C12" s="0"/>
      <c r="D12" s="44"/>
      <c r="E12" s="181"/>
      <c r="F12" s="182"/>
      <c r="G12" s="46"/>
      <c r="H12" s="183"/>
      <c r="I12" s="47"/>
      <c r="J12" s="46"/>
      <c r="K12" s="183"/>
      <c r="L12" s="47"/>
      <c r="M12" s="46"/>
      <c r="N12" s="184"/>
      <c r="O12" s="47"/>
      <c r="P12" s="46"/>
      <c r="Q12" s="183"/>
      <c r="R12" s="47"/>
      <c r="S12" s="46"/>
      <c r="T12" s="183"/>
      <c r="U12" s="59"/>
      <c r="V12" s="48"/>
      <c r="W12" s="48"/>
      <c r="X12" s="19" t="s">
        <v>11</v>
      </c>
      <c r="Y12" s="113"/>
      <c r="AA12" s="7"/>
      <c r="AB12" s="43" t="s">
        <v>12</v>
      </c>
      <c r="AC12" s="2"/>
      <c r="AD12" s="44"/>
      <c r="AE12" s="44"/>
      <c r="AF12" s="45"/>
      <c r="AG12" s="46"/>
      <c r="AH12" s="46"/>
      <c r="AI12" s="21"/>
      <c r="AJ12" s="46"/>
      <c r="AK12" s="46"/>
      <c r="AL12" s="47"/>
      <c r="AM12" s="46"/>
      <c r="AN12" s="46"/>
      <c r="AO12" s="21"/>
      <c r="AP12" s="46"/>
      <c r="AQ12" s="46"/>
      <c r="AR12" s="21"/>
      <c r="AS12" s="46"/>
      <c r="AT12" s="46"/>
      <c r="AU12" s="13"/>
      <c r="AV12" s="48"/>
      <c r="AW12" s="19" t="s">
        <v>11</v>
      </c>
      <c r="AX12" s="113"/>
      <c r="AY12" s="10"/>
    </row>
    <row r="13" customFormat="false" ht="15" hidden="false" customHeight="false" outlineLevel="0" collapsed="false">
      <c r="A13" s="7"/>
      <c r="B13" s="1" t="s">
        <v>21</v>
      </c>
      <c r="C13" s="2" t="s">
        <v>3</v>
      </c>
      <c r="D13" s="31" t="n">
        <f aca="false">SUM(D5:D11)</f>
        <v>21</v>
      </c>
      <c r="E13" s="185"/>
      <c r="F13" s="142" t="s">
        <v>3</v>
      </c>
      <c r="G13" s="31" t="n">
        <f aca="false">SUM(G5:G11)</f>
        <v>19</v>
      </c>
      <c r="H13" s="186"/>
      <c r="I13" s="4" t="s">
        <v>3</v>
      </c>
      <c r="J13" s="31" t="n">
        <f aca="false">SUM(J5:J11)</f>
        <v>99</v>
      </c>
      <c r="K13" s="186" t="n">
        <f aca="false">SUM(K5:K11)</f>
        <v>7</v>
      </c>
      <c r="L13" s="4" t="s">
        <v>3</v>
      </c>
      <c r="M13" s="31" t="n">
        <f aca="false">SUM(M5:M11)</f>
        <v>0</v>
      </c>
      <c r="N13" s="187"/>
      <c r="O13" s="4" t="s">
        <v>3</v>
      </c>
      <c r="P13" s="31" t="n">
        <f aca="false">SUM(P5:P11)</f>
        <v>0</v>
      </c>
      <c r="Q13" s="186"/>
      <c r="R13" s="4" t="s">
        <v>3</v>
      </c>
      <c r="S13" s="31" t="n">
        <f aca="false">SUM(S5:S11)</f>
        <v>36</v>
      </c>
      <c r="T13" s="186"/>
      <c r="U13" s="4" t="s">
        <v>3</v>
      </c>
      <c r="V13" s="31" t="n">
        <f aca="false">SUM(V5:V11)</f>
        <v>175</v>
      </c>
      <c r="W13" s="31" t="n">
        <f aca="false">SUM(E13+H13+K13+N13+Q13+T13)</f>
        <v>7</v>
      </c>
      <c r="X13" s="19" t="s">
        <v>11</v>
      </c>
      <c r="Y13" s="113"/>
      <c r="AA13" s="7"/>
      <c r="AB13" s="1" t="s">
        <v>21</v>
      </c>
      <c r="AC13" s="2" t="s">
        <v>3</v>
      </c>
      <c r="AD13" s="31" t="n">
        <f aca="false">SUM(AD5:AD11)</f>
        <v>9</v>
      </c>
      <c r="AE13" s="31"/>
      <c r="AF13" s="3" t="s">
        <v>3</v>
      </c>
      <c r="AG13" s="31" t="n">
        <f aca="false">SUM(AG5:AG11)</f>
        <v>7</v>
      </c>
      <c r="AH13" s="31"/>
      <c r="AI13" s="2" t="s">
        <v>3</v>
      </c>
      <c r="AJ13" s="31" t="n">
        <f aca="false">SUM(AJ5:AJ11)</f>
        <v>10</v>
      </c>
      <c r="AK13" s="31"/>
      <c r="AL13" s="4" t="s">
        <v>3</v>
      </c>
      <c r="AM13" s="31" t="n">
        <f aca="false">SUM(AM5:AM11)</f>
        <v>117</v>
      </c>
      <c r="AN13" s="31"/>
      <c r="AO13" s="2" t="s">
        <v>3</v>
      </c>
      <c r="AP13" s="31" t="n">
        <f aca="false">SUM(AP5:AP11)</f>
        <v>0</v>
      </c>
      <c r="AQ13" s="31"/>
      <c r="AR13" s="2" t="s">
        <v>3</v>
      </c>
      <c r="AS13" s="31" t="n">
        <f aca="false">SUM(AS5:AS11)</f>
        <v>44</v>
      </c>
      <c r="AT13" s="31"/>
      <c r="AU13" s="2" t="s">
        <v>3</v>
      </c>
      <c r="AV13" s="31" t="n">
        <f aca="false">SUM(AV5:AV11)</f>
        <v>187</v>
      </c>
      <c r="AW13" s="19" t="s">
        <v>11</v>
      </c>
      <c r="AX13" s="113"/>
      <c r="AY13" s="10"/>
    </row>
    <row r="14" customFormat="false" ht="15" hidden="false" customHeight="false" outlineLevel="0" collapsed="false">
      <c r="A14" s="7"/>
      <c r="B14" s="1" t="s">
        <v>22</v>
      </c>
      <c r="C14" s="2" t="s">
        <v>3</v>
      </c>
      <c r="D14" s="31" t="n">
        <v>0</v>
      </c>
      <c r="E14" s="185"/>
      <c r="F14" s="142" t="s">
        <v>3</v>
      </c>
      <c r="G14" s="31" t="n">
        <v>0</v>
      </c>
      <c r="H14" s="186"/>
      <c r="I14" s="4" t="s">
        <v>3</v>
      </c>
      <c r="J14" s="31" t="n">
        <v>0</v>
      </c>
      <c r="K14" s="186"/>
      <c r="L14" s="4" t="s">
        <v>3</v>
      </c>
      <c r="M14" s="31" t="n">
        <f aca="false">M13</f>
        <v>0</v>
      </c>
      <c r="N14" s="187"/>
      <c r="O14" s="4" t="s">
        <v>3</v>
      </c>
      <c r="P14" s="31" t="n">
        <f aca="false">P13</f>
        <v>0</v>
      </c>
      <c r="Q14" s="186"/>
      <c r="R14" s="4" t="s">
        <v>3</v>
      </c>
      <c r="S14" s="31" t="n">
        <v>0</v>
      </c>
      <c r="T14" s="186"/>
      <c r="U14" s="4" t="s">
        <v>3</v>
      </c>
      <c r="V14" s="31" t="n">
        <f aca="false">SUM(D14:S14)</f>
        <v>0</v>
      </c>
      <c r="W14" s="31"/>
      <c r="X14" s="19" t="s">
        <v>11</v>
      </c>
      <c r="Y14" s="113"/>
      <c r="AA14" s="7"/>
      <c r="AB14" s="1" t="s">
        <v>22</v>
      </c>
      <c r="AC14" s="2" t="s">
        <v>3</v>
      </c>
      <c r="AD14" s="31" t="n">
        <f aca="false">AD13</f>
        <v>9</v>
      </c>
      <c r="AE14" s="31"/>
      <c r="AF14" s="3" t="s">
        <v>3</v>
      </c>
      <c r="AG14" s="31" t="n">
        <f aca="false">AG13</f>
        <v>7</v>
      </c>
      <c r="AH14" s="31"/>
      <c r="AI14" s="2" t="s">
        <v>3</v>
      </c>
      <c r="AJ14" s="31" t="n">
        <f aca="false">AJ13</f>
        <v>10</v>
      </c>
      <c r="AK14" s="31"/>
      <c r="AL14" s="4" t="s">
        <v>3</v>
      </c>
      <c r="AM14" s="31" t="n">
        <f aca="false">AM13</f>
        <v>117</v>
      </c>
      <c r="AN14" s="31"/>
      <c r="AO14" s="2" t="s">
        <v>3</v>
      </c>
      <c r="AP14" s="31" t="n">
        <f aca="false">AP13</f>
        <v>0</v>
      </c>
      <c r="AQ14" s="31"/>
      <c r="AR14" s="2" t="s">
        <v>3</v>
      </c>
      <c r="AS14" s="31" t="n">
        <f aca="false">AS13</f>
        <v>44</v>
      </c>
      <c r="AT14" s="31"/>
      <c r="AU14" s="2" t="s">
        <v>3</v>
      </c>
      <c r="AV14" s="31" t="n">
        <f aca="false">SUM(AD14:AS14)</f>
        <v>187</v>
      </c>
      <c r="AW14" s="19" t="s">
        <v>11</v>
      </c>
      <c r="AX14" s="113"/>
      <c r="AY14" s="10"/>
    </row>
    <row r="15" customFormat="false" ht="15" hidden="false" customHeight="false" outlineLevel="0" collapsed="false">
      <c r="A15" s="7"/>
      <c r="B15" s="0"/>
      <c r="C15" s="0"/>
      <c r="D15" s="49"/>
      <c r="E15" s="188"/>
      <c r="F15" s="189"/>
      <c r="G15" s="49"/>
      <c r="H15" s="190"/>
      <c r="I15" s="191"/>
      <c r="J15" s="49"/>
      <c r="K15" s="190"/>
      <c r="L15" s="0"/>
      <c r="M15" s="49"/>
      <c r="N15" s="192"/>
      <c r="O15" s="191"/>
      <c r="P15" s="52"/>
      <c r="Q15" s="193"/>
      <c r="R15" s="191"/>
      <c r="S15" s="49"/>
      <c r="T15" s="190"/>
      <c r="U15" s="56"/>
      <c r="V15" s="54"/>
      <c r="W15" s="54"/>
      <c r="X15" s="19"/>
      <c r="Y15" s="113"/>
      <c r="AA15" s="7"/>
      <c r="AB15" s="1" t="s">
        <v>23</v>
      </c>
      <c r="AC15" s="2" t="s">
        <v>3</v>
      </c>
      <c r="AD15" s="49" t="n">
        <v>30</v>
      </c>
      <c r="AE15" s="49"/>
      <c r="AF15" s="50" t="s">
        <v>3</v>
      </c>
      <c r="AG15" s="49" t="n">
        <v>20</v>
      </c>
      <c r="AH15" s="49"/>
      <c r="AI15" s="51" t="s">
        <v>3</v>
      </c>
      <c r="AJ15" s="49" t="n">
        <v>25</v>
      </c>
      <c r="AK15" s="49"/>
      <c r="AL15" s="4" t="s">
        <v>3</v>
      </c>
      <c r="AM15" s="49" t="n">
        <v>22</v>
      </c>
      <c r="AN15" s="49"/>
      <c r="AO15" s="51" t="s">
        <v>3</v>
      </c>
      <c r="AP15" s="52" t="n">
        <v>15</v>
      </c>
      <c r="AQ15" s="52"/>
      <c r="AR15" s="51" t="s">
        <v>3</v>
      </c>
      <c r="AS15" s="49" t="n">
        <v>15</v>
      </c>
      <c r="AT15" s="49"/>
      <c r="AU15" s="53" t="s">
        <v>3</v>
      </c>
      <c r="AV15" s="54"/>
      <c r="AW15" s="19" t="s">
        <v>11</v>
      </c>
      <c r="AX15" s="113"/>
      <c r="AY15" s="10"/>
    </row>
    <row r="16" customFormat="false" ht="15" hidden="false" customHeight="false" outlineLevel="0" collapsed="false">
      <c r="A16" s="7"/>
      <c r="B16" s="1" t="s">
        <v>24</v>
      </c>
      <c r="C16" s="2" t="s">
        <v>3</v>
      </c>
      <c r="D16" s="110" t="n">
        <f aca="false">30*D13</f>
        <v>630</v>
      </c>
      <c r="E16" s="194"/>
      <c r="F16" s="189" t="s">
        <v>3</v>
      </c>
      <c r="G16" s="110" t="n">
        <f aca="false">20*G13</f>
        <v>380</v>
      </c>
      <c r="H16" s="193"/>
      <c r="I16" s="56" t="s">
        <v>3</v>
      </c>
      <c r="J16" s="110" t="n">
        <f aca="false">25*J13</f>
        <v>2475</v>
      </c>
      <c r="K16" s="193"/>
      <c r="L16" s="56" t="s">
        <v>3</v>
      </c>
      <c r="M16" s="110" t="n">
        <f aca="false">22*M13</f>
        <v>0</v>
      </c>
      <c r="N16" s="195"/>
      <c r="O16" s="56" t="s">
        <v>3</v>
      </c>
      <c r="P16" s="110" t="n">
        <f aca="false">15*P13</f>
        <v>0</v>
      </c>
      <c r="Q16" s="193"/>
      <c r="R16" s="56" t="s">
        <v>3</v>
      </c>
      <c r="S16" s="110" t="n">
        <f aca="false">15*S13</f>
        <v>540</v>
      </c>
      <c r="T16" s="193"/>
      <c r="U16" s="56" t="s">
        <v>3</v>
      </c>
      <c r="V16" s="55" t="n">
        <f aca="false">SUM(D16:S16)</f>
        <v>4025</v>
      </c>
      <c r="W16" s="55"/>
      <c r="X16" s="19" t="s">
        <v>11</v>
      </c>
      <c r="Y16" s="113"/>
      <c r="AA16" s="7"/>
      <c r="AB16" s="1" t="s">
        <v>24</v>
      </c>
      <c r="AC16" s="2" t="s">
        <v>3</v>
      </c>
      <c r="AD16" s="55" t="n">
        <f aca="false">AD14*AD15</f>
        <v>270</v>
      </c>
      <c r="AE16" s="55"/>
      <c r="AF16" s="50" t="s">
        <v>3</v>
      </c>
      <c r="AG16" s="55" t="n">
        <f aca="false">AG14*AG15</f>
        <v>140</v>
      </c>
      <c r="AH16" s="55"/>
      <c r="AI16" s="53" t="s">
        <v>3</v>
      </c>
      <c r="AJ16" s="55" t="n">
        <f aca="false">AJ14*AJ15</f>
        <v>250</v>
      </c>
      <c r="AK16" s="55"/>
      <c r="AL16" s="56" t="s">
        <v>3</v>
      </c>
      <c r="AM16" s="55" t="n">
        <f aca="false">AM14*AM15</f>
        <v>2574</v>
      </c>
      <c r="AN16" s="55"/>
      <c r="AO16" s="53" t="s">
        <v>3</v>
      </c>
      <c r="AP16" s="55" t="n">
        <f aca="false">AP14*AP15</f>
        <v>0</v>
      </c>
      <c r="AQ16" s="55"/>
      <c r="AR16" s="53" t="s">
        <v>3</v>
      </c>
      <c r="AS16" s="55" t="n">
        <f aca="false">AS14*AS15</f>
        <v>660</v>
      </c>
      <c r="AT16" s="55"/>
      <c r="AU16" s="53" t="s">
        <v>3</v>
      </c>
      <c r="AV16" s="55" t="n">
        <f aca="false">SUM(AD16:AS16)</f>
        <v>3894</v>
      </c>
      <c r="AW16" s="19" t="s">
        <v>11</v>
      </c>
      <c r="AX16" s="113"/>
      <c r="AY16" s="10"/>
    </row>
    <row r="17" customFormat="false" ht="15" hidden="false" customHeight="false" outlineLevel="0" collapsed="false">
      <c r="A17" s="7"/>
      <c r="B17" s="2" t="s">
        <v>25</v>
      </c>
      <c r="C17" s="0"/>
      <c r="D17" s="13"/>
      <c r="E17" s="149"/>
      <c r="F17" s="196"/>
      <c r="G17" s="58"/>
      <c r="H17" s="197"/>
      <c r="I17" s="59"/>
      <c r="J17" s="58"/>
      <c r="K17" s="197"/>
      <c r="L17" s="59"/>
      <c r="M17" s="58"/>
      <c r="N17" s="198"/>
      <c r="O17" s="59"/>
      <c r="P17" s="58"/>
      <c r="Q17" s="197"/>
      <c r="R17" s="59"/>
      <c r="S17" s="58"/>
      <c r="T17" s="197"/>
      <c r="U17" s="59"/>
      <c r="V17" s="58"/>
      <c r="W17" s="58"/>
      <c r="X17" s="0"/>
      <c r="Y17" s="113"/>
      <c r="AA17" s="7"/>
      <c r="AB17" s="2" t="s">
        <v>25</v>
      </c>
      <c r="AC17" s="2"/>
      <c r="AD17" s="13"/>
      <c r="AE17" s="13"/>
      <c r="AF17" s="57"/>
      <c r="AG17" s="58"/>
      <c r="AH17" s="58"/>
      <c r="AI17" s="13"/>
      <c r="AJ17" s="58"/>
      <c r="AK17" s="58"/>
      <c r="AL17" s="59"/>
      <c r="AM17" s="58"/>
      <c r="AN17" s="58"/>
      <c r="AO17" s="13"/>
      <c r="AP17" s="58"/>
      <c r="AQ17" s="58"/>
      <c r="AR17" s="13"/>
      <c r="AS17" s="58"/>
      <c r="AT17" s="58"/>
      <c r="AU17" s="13"/>
      <c r="AV17" s="58"/>
      <c r="AW17" s="5"/>
      <c r="AX17" s="113"/>
      <c r="AY17" s="10"/>
    </row>
    <row r="18" customFormat="false" ht="15" hidden="false" customHeight="false" outlineLevel="0" collapsed="false">
      <c r="A18" s="7"/>
      <c r="B18" s="60" t="s">
        <v>97</v>
      </c>
      <c r="C18" s="0"/>
      <c r="E18" s="0"/>
      <c r="F18" s="0"/>
      <c r="H18" s="0"/>
      <c r="I18" s="0"/>
      <c r="K18" s="0"/>
      <c r="L18" s="0"/>
      <c r="N18" s="0"/>
      <c r="O18" s="0"/>
      <c r="Q18" s="0"/>
      <c r="R18" s="0"/>
      <c r="T18" s="0"/>
      <c r="U18" s="0"/>
      <c r="X18" s="0"/>
      <c r="Y18" s="113"/>
      <c r="AA18" s="7"/>
      <c r="AB18" s="60" t="s">
        <v>98</v>
      </c>
      <c r="AC18" s="2"/>
      <c r="AF18" s="3"/>
      <c r="AI18" s="2"/>
      <c r="AL18" s="4"/>
      <c r="AO18" s="2"/>
      <c r="AR18" s="2"/>
      <c r="AU18" s="2"/>
      <c r="AW18" s="5"/>
      <c r="AX18" s="113"/>
      <c r="AY18" s="10"/>
    </row>
    <row r="19" customFormat="false" ht="21" hidden="false" customHeight="false" outlineLevel="0" collapsed="false">
      <c r="A19" s="7"/>
      <c r="B19" s="61" t="s">
        <v>87</v>
      </c>
      <c r="C19" s="0"/>
      <c r="E19" s="0"/>
      <c r="F19" s="0"/>
      <c r="H19" s="0"/>
      <c r="I19" s="0"/>
      <c r="K19" s="0"/>
      <c r="L19" s="0"/>
      <c r="N19" s="0"/>
      <c r="O19" s="0"/>
      <c r="Q19" s="0"/>
      <c r="R19" s="0"/>
      <c r="T19" s="0"/>
      <c r="U19" s="0"/>
      <c r="X19" s="0"/>
      <c r="Y19" s="113"/>
      <c r="AA19" s="7"/>
      <c r="AB19" s="61" t="s">
        <v>88</v>
      </c>
      <c r="AC19" s="2"/>
      <c r="AF19" s="3"/>
      <c r="AI19" s="2"/>
      <c r="AL19" s="4"/>
      <c r="AO19" s="2"/>
      <c r="AR19" s="2"/>
      <c r="AU19" s="2"/>
      <c r="AW19" s="5"/>
      <c r="AX19" s="113"/>
      <c r="AY19" s="10"/>
    </row>
    <row r="20" customFormat="false" ht="15" hidden="false" customHeight="false" outlineLevel="0" collapsed="false">
      <c r="A20" s="7"/>
      <c r="B20" s="2" t="s">
        <v>89</v>
      </c>
      <c r="C20" s="0"/>
      <c r="E20" s="0"/>
      <c r="F20" s="0"/>
      <c r="H20" s="0"/>
      <c r="I20" s="0"/>
      <c r="K20" s="0"/>
      <c r="L20" s="0"/>
      <c r="N20" s="0"/>
      <c r="O20" s="0"/>
      <c r="Q20" s="0"/>
      <c r="R20" s="0"/>
      <c r="T20" s="0"/>
      <c r="U20" s="0"/>
      <c r="X20" s="0"/>
      <c r="Y20" s="113"/>
      <c r="AA20" s="7"/>
      <c r="AB20" s="2" t="s">
        <v>89</v>
      </c>
      <c r="AC20" s="2"/>
      <c r="AF20" s="3"/>
      <c r="AI20" s="2"/>
      <c r="AL20" s="4"/>
      <c r="AO20" s="2"/>
      <c r="AR20" s="2"/>
      <c r="AU20" s="2"/>
      <c r="AW20" s="5"/>
      <c r="AX20" s="113"/>
      <c r="AY20" s="10"/>
    </row>
    <row r="21" customFormat="false" ht="15" hidden="false" customHeight="false" outlineLevel="0" collapsed="false">
      <c r="B21" s="0"/>
      <c r="C21" s="0"/>
      <c r="E21" s="0"/>
      <c r="F21" s="4"/>
      <c r="H21" s="0"/>
      <c r="I21" s="0"/>
      <c r="K21" s="0"/>
      <c r="L21" s="0"/>
      <c r="N21" s="0"/>
      <c r="O21" s="0"/>
      <c r="Q21" s="0"/>
      <c r="R21" s="0"/>
      <c r="T21" s="0"/>
      <c r="U21" s="0"/>
      <c r="V21" s="67" t="str">
        <f aca="false">IF(S13&gt;=V13*0.2,"OK","NO")</f>
        <v>OK</v>
      </c>
      <c r="W21" s="67"/>
      <c r="X21" s="0"/>
      <c r="AV21" s="67" t="str">
        <f aca="false">IF(AS13&gt;=AV13*0.25,"OK","NO")</f>
        <v>NO</v>
      </c>
      <c r="AY21" s="0"/>
      <c r="BA21" s="0" t="s">
        <v>36</v>
      </c>
      <c r="BC21" s="0" t="s">
        <v>37</v>
      </c>
      <c r="BE21" s="65" t="s">
        <v>38</v>
      </c>
    </row>
    <row r="22" customFormat="false" ht="15" hidden="false" customHeight="false" outlineLevel="0" collapsed="false">
      <c r="B22" s="0"/>
      <c r="C22" s="0"/>
      <c r="E22" s="0"/>
      <c r="F22" s="4"/>
      <c r="H22" s="0"/>
      <c r="I22" s="0"/>
      <c r="K22" s="0"/>
      <c r="L22" s="0"/>
      <c r="N22" s="0"/>
      <c r="O22" s="0"/>
      <c r="Q22" s="0"/>
      <c r="R22" s="0"/>
      <c r="T22" s="0"/>
      <c r="U22" s="0"/>
      <c r="V22" s="67" t="str">
        <f aca="false">IF(S14&gt;=V14*0.2,"OK","NO")</f>
        <v>OK</v>
      </c>
      <c r="W22" s="67"/>
      <c r="X22" s="0"/>
      <c r="AV22" s="67" t="str">
        <f aca="false">IF(AS14&gt;=AV14*0.25,"OK","NO")</f>
        <v>NO</v>
      </c>
      <c r="AY22" s="0"/>
      <c r="AZ22" s="68"/>
      <c r="BA22" s="31"/>
      <c r="BB22" s="0" t="s">
        <v>39</v>
      </c>
      <c r="BC22" s="34" t="n">
        <f aca="false">$BC$26*BD22</f>
        <v>169.05</v>
      </c>
      <c r="BD22" s="68" t="n">
        <v>0.23</v>
      </c>
      <c r="BE22" s="65"/>
    </row>
    <row r="23" customFormat="false" ht="15" hidden="false" customHeight="false" outlineLevel="0" collapsed="false">
      <c r="B23" s="0"/>
      <c r="C23" s="0"/>
      <c r="E23" s="0"/>
      <c r="F23" s="0"/>
      <c r="H23" s="0"/>
      <c r="I23" s="0"/>
      <c r="K23" s="0"/>
      <c r="L23" s="0"/>
      <c r="N23" s="0"/>
      <c r="O23" s="0"/>
      <c r="Q23" s="0"/>
      <c r="R23" s="0"/>
      <c r="T23" s="0"/>
      <c r="U23" s="0"/>
      <c r="X23" s="0"/>
      <c r="AY23" s="0"/>
      <c r="AZ23" s="199" t="n">
        <f aca="false">BA23/$BA$26</f>
        <v>0.24438202247191</v>
      </c>
      <c r="BA23" s="200" t="n">
        <v>174</v>
      </c>
      <c r="BB23" s="200" t="s">
        <v>40</v>
      </c>
      <c r="BC23" s="201" t="n">
        <f aca="false">$BC$26*BD23</f>
        <v>191.1</v>
      </c>
      <c r="BD23" s="202" t="n">
        <v>0.26</v>
      </c>
      <c r="BE23" s="79" t="n">
        <f aca="false">$BC$26*$BD$27*BD23</f>
        <v>28.665</v>
      </c>
    </row>
    <row r="24" customFormat="false" ht="15" hidden="false" customHeight="false" outlineLevel="0" collapsed="false">
      <c r="A24" s="7"/>
      <c r="B24" s="8" t="s">
        <v>1</v>
      </c>
      <c r="C24" s="9"/>
      <c r="D24" s="9"/>
      <c r="E24" s="145"/>
      <c r="F24" s="146"/>
      <c r="G24" s="9"/>
      <c r="H24" s="147"/>
      <c r="I24" s="146"/>
      <c r="J24" s="9"/>
      <c r="K24" s="147"/>
      <c r="L24" s="146"/>
      <c r="M24" s="9"/>
      <c r="N24" s="148"/>
      <c r="O24" s="146"/>
      <c r="P24" s="9"/>
      <c r="Q24" s="147"/>
      <c r="R24" s="146"/>
      <c r="S24" s="9"/>
      <c r="T24" s="147"/>
      <c r="U24" s="146"/>
      <c r="V24" s="9"/>
      <c r="W24" s="9"/>
      <c r="X24" s="0"/>
      <c r="Y24" s="113"/>
      <c r="AA24" s="7"/>
      <c r="AB24" s="8" t="s">
        <v>1</v>
      </c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5"/>
      <c r="AX24" s="113"/>
      <c r="AY24" s="10"/>
      <c r="AZ24" s="75" t="n">
        <f aca="false">BA24/$BA$26</f>
        <v>0.530898876404494</v>
      </c>
      <c r="BA24" s="76" t="n">
        <v>378</v>
      </c>
      <c r="BB24" s="76" t="s">
        <v>41</v>
      </c>
      <c r="BC24" s="77" t="n">
        <f aca="false">$BC$26*BD24</f>
        <v>396.9</v>
      </c>
      <c r="BD24" s="78" t="n">
        <v>0.54</v>
      </c>
      <c r="BE24" s="79" t="n">
        <f aca="false">$BC$26*$BD$27*BD24</f>
        <v>59.535</v>
      </c>
      <c r="BF24" s="31"/>
    </row>
    <row r="25" customFormat="false" ht="15" hidden="false" customHeight="false" outlineLevel="0" collapsed="false">
      <c r="A25" s="7"/>
      <c r="B25" s="11" t="s">
        <v>2</v>
      </c>
      <c r="C25" s="12"/>
      <c r="D25" s="13"/>
      <c r="E25" s="149"/>
      <c r="F25" s="150"/>
      <c r="G25" s="15"/>
      <c r="H25" s="151"/>
      <c r="I25" s="152"/>
      <c r="J25" s="15"/>
      <c r="K25" s="151"/>
      <c r="L25" s="152"/>
      <c r="M25" s="15"/>
      <c r="N25" s="153"/>
      <c r="O25" s="152"/>
      <c r="P25" s="15"/>
      <c r="Q25" s="151"/>
      <c r="R25" s="152"/>
      <c r="S25" s="15"/>
      <c r="T25" s="151"/>
      <c r="U25" s="152"/>
      <c r="V25" s="15"/>
      <c r="W25" s="15"/>
      <c r="X25" s="0"/>
      <c r="Y25" s="113"/>
      <c r="Z25" s="2"/>
      <c r="AA25" s="7"/>
      <c r="AB25" s="11" t="s">
        <v>2</v>
      </c>
      <c r="AC25" s="12"/>
      <c r="AD25" s="13"/>
      <c r="AE25" s="13"/>
      <c r="AF25" s="14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5"/>
      <c r="AX25" s="113"/>
      <c r="AY25" s="10"/>
      <c r="AZ25" s="75" t="n">
        <f aca="false">BA25/$BA$26</f>
        <v>0.224719101123595</v>
      </c>
      <c r="BA25" s="76" t="n">
        <v>160</v>
      </c>
      <c r="BB25" s="76" t="s">
        <v>42</v>
      </c>
      <c r="BC25" s="77" t="n">
        <f aca="false">$BC$26*BD25</f>
        <v>147</v>
      </c>
      <c r="BD25" s="78" t="n">
        <v>0.2</v>
      </c>
      <c r="BE25" s="79" t="n">
        <f aca="false">$BC$26*$BD$27*BD25</f>
        <v>22.05</v>
      </c>
    </row>
    <row r="26" customFormat="false" ht="15" hidden="false" customHeight="false" outlineLevel="0" collapsed="false">
      <c r="A26" s="7"/>
      <c r="B26" s="16"/>
      <c r="C26" s="17" t="s">
        <v>3</v>
      </c>
      <c r="D26" s="16" t="s">
        <v>4</v>
      </c>
      <c r="E26" s="154"/>
      <c r="F26" s="146" t="s">
        <v>3</v>
      </c>
      <c r="G26" s="16" t="s">
        <v>5</v>
      </c>
      <c r="H26" s="155"/>
      <c r="I26" s="18" t="s">
        <v>3</v>
      </c>
      <c r="J26" s="16" t="s">
        <v>6</v>
      </c>
      <c r="K26" s="155"/>
      <c r="L26" s="18" t="s">
        <v>3</v>
      </c>
      <c r="M26" s="16" t="s">
        <v>7</v>
      </c>
      <c r="N26" s="156"/>
      <c r="O26" s="18" t="s">
        <v>3</v>
      </c>
      <c r="P26" s="16" t="s">
        <v>8</v>
      </c>
      <c r="Q26" s="155"/>
      <c r="R26" s="18" t="s">
        <v>3</v>
      </c>
      <c r="S26" s="16" t="s">
        <v>9</v>
      </c>
      <c r="T26" s="155"/>
      <c r="U26" s="18" t="s">
        <v>3</v>
      </c>
      <c r="V26" s="16" t="s">
        <v>10</v>
      </c>
      <c r="W26" s="16" t="s">
        <v>11</v>
      </c>
      <c r="X26" s="19"/>
      <c r="Y26" s="113"/>
      <c r="Z26" s="1"/>
      <c r="AA26" s="7"/>
      <c r="AB26" s="16"/>
      <c r="AC26" s="17" t="s">
        <v>3</v>
      </c>
      <c r="AD26" s="16" t="s">
        <v>4</v>
      </c>
      <c r="AE26" s="16"/>
      <c r="AF26" s="8" t="s">
        <v>3</v>
      </c>
      <c r="AG26" s="16" t="s">
        <v>5</v>
      </c>
      <c r="AH26" s="16"/>
      <c r="AI26" s="17" t="s">
        <v>3</v>
      </c>
      <c r="AJ26" s="16" t="s">
        <v>6</v>
      </c>
      <c r="AK26" s="16"/>
      <c r="AL26" s="18" t="s">
        <v>3</v>
      </c>
      <c r="AM26" s="16" t="s">
        <v>7</v>
      </c>
      <c r="AN26" s="16"/>
      <c r="AO26" s="17" t="s">
        <v>3</v>
      </c>
      <c r="AP26" s="16" t="s">
        <v>8</v>
      </c>
      <c r="AQ26" s="16"/>
      <c r="AR26" s="17" t="s">
        <v>3</v>
      </c>
      <c r="AS26" s="16" t="s">
        <v>9</v>
      </c>
      <c r="AT26" s="16"/>
      <c r="AU26" s="17" t="s">
        <v>3</v>
      </c>
      <c r="AV26" s="16" t="s">
        <v>10</v>
      </c>
      <c r="AW26" s="19" t="s">
        <v>11</v>
      </c>
      <c r="AX26" s="113"/>
      <c r="AY26" s="10"/>
      <c r="AZ26" s="80" t="n">
        <f aca="false">AZ23+AZ24+AZ25</f>
        <v>1</v>
      </c>
      <c r="BA26" s="81" t="n">
        <f aca="false">SUM(BA22:BA25)</f>
        <v>712</v>
      </c>
      <c r="BB26" s="81" t="s">
        <v>43</v>
      </c>
      <c r="BC26" s="82" t="n">
        <v>735</v>
      </c>
      <c r="BD26" s="83" t="n">
        <v>1</v>
      </c>
    </row>
    <row r="27" customFormat="false" ht="15" hidden="false" customHeight="false" outlineLevel="0" collapsed="false">
      <c r="A27" s="7"/>
      <c r="B27" s="20" t="s">
        <v>12</v>
      </c>
      <c r="C27" s="17"/>
      <c r="D27" s="21"/>
      <c r="E27" s="157"/>
      <c r="F27" s="150"/>
      <c r="G27" s="22"/>
      <c r="H27" s="158"/>
      <c r="I27" s="24"/>
      <c r="J27" s="22"/>
      <c r="K27" s="158"/>
      <c r="L27" s="24"/>
      <c r="M27" s="22"/>
      <c r="N27" s="159"/>
      <c r="O27" s="24"/>
      <c r="P27" s="22"/>
      <c r="Q27" s="158"/>
      <c r="R27" s="24"/>
      <c r="S27" s="22"/>
      <c r="T27" s="158"/>
      <c r="U27" s="24"/>
      <c r="V27" s="22"/>
      <c r="W27" s="22" t="s">
        <v>11</v>
      </c>
      <c r="X27" s="19"/>
      <c r="Y27" s="113"/>
      <c r="Z27" s="1"/>
      <c r="AA27" s="7"/>
      <c r="AB27" s="20" t="s">
        <v>12</v>
      </c>
      <c r="AC27" s="17"/>
      <c r="AD27" s="21"/>
      <c r="AE27" s="21"/>
      <c r="AF27" s="14"/>
      <c r="AG27" s="22"/>
      <c r="AH27" s="22"/>
      <c r="AI27" s="23"/>
      <c r="AJ27" s="22"/>
      <c r="AK27" s="22"/>
      <c r="AL27" s="24"/>
      <c r="AM27" s="22"/>
      <c r="AN27" s="22"/>
      <c r="AO27" s="23"/>
      <c r="AP27" s="22"/>
      <c r="AQ27" s="22"/>
      <c r="AR27" s="23"/>
      <c r="AS27" s="22"/>
      <c r="AT27" s="22"/>
      <c r="AU27" s="23"/>
      <c r="AV27" s="22"/>
      <c r="AW27" s="19" t="s">
        <v>11</v>
      </c>
      <c r="AX27" s="113"/>
      <c r="AY27" s="10"/>
      <c r="AZ27" s="84"/>
      <c r="BA27" s="31"/>
      <c r="BB27" s="79" t="s">
        <v>44</v>
      </c>
      <c r="BC27" s="85" t="n">
        <f aca="false">$BC$26*BD27</f>
        <v>110.25</v>
      </c>
      <c r="BD27" s="86" t="n">
        <v>0.15</v>
      </c>
    </row>
    <row r="28" customFormat="false" ht="15" hidden="false" customHeight="false" outlineLevel="0" collapsed="false">
      <c r="A28" s="7"/>
      <c r="B28" s="1" t="s">
        <v>13</v>
      </c>
      <c r="C28" s="2" t="s">
        <v>3</v>
      </c>
      <c r="D28" s="25" t="s">
        <v>14</v>
      </c>
      <c r="E28" s="160"/>
      <c r="F28" s="161" t="s">
        <v>3</v>
      </c>
      <c r="G28" s="27" t="n">
        <v>4</v>
      </c>
      <c r="H28" s="162"/>
      <c r="I28" s="29" t="s">
        <v>3</v>
      </c>
      <c r="J28" s="27" t="s">
        <v>14</v>
      </c>
      <c r="K28" s="162"/>
      <c r="L28" s="29" t="s">
        <v>3</v>
      </c>
      <c r="M28" s="27" t="n">
        <v>5</v>
      </c>
      <c r="N28" s="164"/>
      <c r="O28" s="29" t="s">
        <v>3</v>
      </c>
      <c r="P28" s="27" t="n">
        <v>5</v>
      </c>
      <c r="Q28" s="162"/>
      <c r="R28" s="29" t="s">
        <v>3</v>
      </c>
      <c r="S28" s="30" t="n">
        <v>30</v>
      </c>
      <c r="T28" s="169" t="n">
        <v>0</v>
      </c>
      <c r="U28" s="4" t="s">
        <v>3</v>
      </c>
      <c r="V28" s="31" t="n">
        <v>26</v>
      </c>
      <c r="W28" s="31" t="s">
        <v>11</v>
      </c>
      <c r="X28" s="19"/>
      <c r="Y28" s="113"/>
      <c r="AA28" s="7"/>
      <c r="AB28" s="1" t="s">
        <v>13</v>
      </c>
      <c r="AC28" s="2" t="s">
        <v>3</v>
      </c>
      <c r="AD28" s="25" t="s">
        <v>14</v>
      </c>
      <c r="AE28" s="27"/>
      <c r="AF28" s="26" t="s">
        <v>3</v>
      </c>
      <c r="AG28" s="27" t="s">
        <v>14</v>
      </c>
      <c r="AH28" s="27"/>
      <c r="AI28" s="28" t="s">
        <v>3</v>
      </c>
      <c r="AJ28" s="27" t="s">
        <v>14</v>
      </c>
      <c r="AK28" s="27"/>
      <c r="AL28" s="29" t="s">
        <v>3</v>
      </c>
      <c r="AM28" s="27" t="s">
        <v>14</v>
      </c>
      <c r="AN28" s="27"/>
      <c r="AO28" s="28" t="s">
        <v>3</v>
      </c>
      <c r="AP28" s="27" t="n">
        <v>6</v>
      </c>
      <c r="AQ28" s="27"/>
      <c r="AR28" s="28" t="s">
        <v>3</v>
      </c>
      <c r="AS28" s="30" t="n">
        <v>20</v>
      </c>
      <c r="AT28" s="206" t="n">
        <v>0</v>
      </c>
      <c r="AU28" s="2" t="s">
        <v>3</v>
      </c>
      <c r="AV28" s="31" t="n">
        <f aca="false">SUM(AD28,AG28,AJ28,AM28,AP28,AS28)</f>
        <v>26</v>
      </c>
      <c r="AW28" s="19" t="s">
        <v>11</v>
      </c>
      <c r="AX28" s="113"/>
      <c r="AY28" s="10"/>
      <c r="BB28" s="0" t="s">
        <v>45</v>
      </c>
      <c r="BC28" s="34" t="n">
        <f aca="false">$BC$26*BD28</f>
        <v>1014.3</v>
      </c>
      <c r="BD28" s="68" t="n">
        <f aca="false">BD26+BD27+BD22</f>
        <v>1.38</v>
      </c>
    </row>
    <row r="29" customFormat="false" ht="15" hidden="false" customHeight="false" outlineLevel="0" collapsed="false">
      <c r="A29" s="7"/>
      <c r="B29" s="1" t="s">
        <v>15</v>
      </c>
      <c r="C29" s="2" t="s">
        <v>3</v>
      </c>
      <c r="D29" s="32"/>
      <c r="E29" s="166"/>
      <c r="F29" s="167" t="s">
        <v>3</v>
      </c>
      <c r="G29" s="34" t="s">
        <v>14</v>
      </c>
      <c r="H29" s="171"/>
      <c r="I29" s="35" t="s">
        <v>3</v>
      </c>
      <c r="J29" s="34" t="s">
        <v>14</v>
      </c>
      <c r="K29" s="171"/>
      <c r="L29" s="35" t="s">
        <v>3</v>
      </c>
      <c r="M29" s="34" t="n">
        <v>9</v>
      </c>
      <c r="N29" s="170"/>
      <c r="O29" s="35" t="s">
        <v>3</v>
      </c>
      <c r="P29" s="34" t="n">
        <v>9</v>
      </c>
      <c r="Q29" s="203"/>
      <c r="R29" s="35" t="s">
        <v>3</v>
      </c>
      <c r="S29" s="36" t="n">
        <v>41</v>
      </c>
      <c r="T29" s="169"/>
      <c r="U29" s="4" t="s">
        <v>3</v>
      </c>
      <c r="V29" s="31" t="n">
        <v>0</v>
      </c>
      <c r="W29" s="31" t="s">
        <v>11</v>
      </c>
      <c r="X29" s="19"/>
      <c r="Y29" s="113"/>
      <c r="AA29" s="7"/>
      <c r="AB29" s="1" t="s">
        <v>15</v>
      </c>
      <c r="AC29" s="2" t="s">
        <v>3</v>
      </c>
      <c r="AD29" s="87" t="s">
        <v>14</v>
      </c>
      <c r="AE29" s="89"/>
      <c r="AF29" s="88" t="s">
        <v>3</v>
      </c>
      <c r="AG29" s="89" t="s">
        <v>14</v>
      </c>
      <c r="AH29" s="89"/>
      <c r="AI29" s="90" t="s">
        <v>3</v>
      </c>
      <c r="AJ29" s="89" t="s">
        <v>14</v>
      </c>
      <c r="AK29" s="89"/>
      <c r="AL29" s="90" t="s">
        <v>3</v>
      </c>
      <c r="AM29" s="89" t="s">
        <v>14</v>
      </c>
      <c r="AN29" s="89"/>
      <c r="AO29" s="90" t="s">
        <v>3</v>
      </c>
      <c r="AP29" s="89" t="s">
        <v>14</v>
      </c>
      <c r="AQ29" s="89"/>
      <c r="AR29" s="90" t="s">
        <v>3</v>
      </c>
      <c r="AS29" s="91" t="s">
        <v>14</v>
      </c>
      <c r="AT29" s="89"/>
      <c r="AU29" s="92" t="s">
        <v>3</v>
      </c>
      <c r="AV29" s="31" t="n">
        <f aca="false">SUM(AD29,AG29,AJ29,AM29,AP29,AS29)</f>
        <v>0</v>
      </c>
      <c r="AW29" s="19" t="s">
        <v>11</v>
      </c>
      <c r="AX29" s="113"/>
      <c r="AY29" s="10"/>
    </row>
    <row r="30" customFormat="false" ht="15" hidden="false" customHeight="false" outlineLevel="0" collapsed="false">
      <c r="A30" s="7"/>
      <c r="B30" s="1" t="s">
        <v>16</v>
      </c>
      <c r="C30" s="2" t="s">
        <v>3</v>
      </c>
      <c r="D30" s="32" t="s">
        <v>14</v>
      </c>
      <c r="E30" s="166"/>
      <c r="F30" s="167" t="s">
        <v>3</v>
      </c>
      <c r="G30" s="34" t="n">
        <v>10</v>
      </c>
      <c r="H30" s="171" t="n">
        <v>-1</v>
      </c>
      <c r="I30" s="35" t="s">
        <v>3</v>
      </c>
      <c r="J30" s="34" t="s">
        <v>14</v>
      </c>
      <c r="K30" s="171"/>
      <c r="L30" s="35" t="s">
        <v>3</v>
      </c>
      <c r="M30" s="34" t="n">
        <v>8</v>
      </c>
      <c r="N30" s="170"/>
      <c r="O30" s="35" t="s">
        <v>3</v>
      </c>
      <c r="P30" s="34" t="n">
        <v>8</v>
      </c>
      <c r="Q30" s="171"/>
      <c r="R30" s="35" t="s">
        <v>3</v>
      </c>
      <c r="S30" s="36" t="n">
        <v>13</v>
      </c>
      <c r="T30" s="171" t="n">
        <v>3</v>
      </c>
      <c r="U30" s="4" t="s">
        <v>3</v>
      </c>
      <c r="V30" s="31" t="n">
        <v>25</v>
      </c>
      <c r="W30" s="31" t="s">
        <v>11</v>
      </c>
      <c r="X30" s="19"/>
      <c r="Y30" s="113"/>
      <c r="AA30" s="7"/>
      <c r="AB30" s="1" t="s">
        <v>16</v>
      </c>
      <c r="AC30" s="2" t="s">
        <v>3</v>
      </c>
      <c r="AD30" s="32" t="s">
        <v>14</v>
      </c>
      <c r="AE30" s="34"/>
      <c r="AF30" s="33" t="s">
        <v>3</v>
      </c>
      <c r="AG30" s="34" t="n">
        <v>10</v>
      </c>
      <c r="AH30" s="173" t="n">
        <v>-1</v>
      </c>
      <c r="AI30" s="20" t="s">
        <v>3</v>
      </c>
      <c r="AJ30" s="34" t="s">
        <v>14</v>
      </c>
      <c r="AK30" s="34"/>
      <c r="AL30" s="35" t="s">
        <v>3</v>
      </c>
      <c r="AM30" s="34" t="s">
        <v>14</v>
      </c>
      <c r="AN30" s="34"/>
      <c r="AO30" s="20" t="s">
        <v>3</v>
      </c>
      <c r="AP30" s="34" t="s">
        <v>14</v>
      </c>
      <c r="AQ30" s="34"/>
      <c r="AR30" s="20" t="s">
        <v>3</v>
      </c>
      <c r="AS30" s="36" t="n">
        <v>15</v>
      </c>
      <c r="AT30" s="204" t="n">
        <v>3</v>
      </c>
      <c r="AU30" s="2" t="s">
        <v>3</v>
      </c>
      <c r="AV30" s="31" t="n">
        <f aca="false">SUM(AD30,AG30,AJ30,AM30,AP30,AS30)</f>
        <v>25</v>
      </c>
      <c r="AW30" s="19" t="s">
        <v>11</v>
      </c>
      <c r="AX30" s="113"/>
      <c r="AY30" s="10"/>
    </row>
    <row r="31" customFormat="false" ht="15" hidden="false" customHeight="false" outlineLevel="0" collapsed="false">
      <c r="A31" s="7"/>
      <c r="B31" s="1" t="s">
        <v>17</v>
      </c>
      <c r="C31" s="2" t="s">
        <v>3</v>
      </c>
      <c r="D31" s="32" t="n">
        <v>10</v>
      </c>
      <c r="E31" s="166"/>
      <c r="F31" s="167" t="s">
        <v>3</v>
      </c>
      <c r="G31" s="34" t="n">
        <v>6</v>
      </c>
      <c r="H31" s="171"/>
      <c r="I31" s="35" t="s">
        <v>3</v>
      </c>
      <c r="J31" s="34" t="s">
        <v>14</v>
      </c>
      <c r="K31" s="171"/>
      <c r="L31" s="35" t="s">
        <v>3</v>
      </c>
      <c r="M31" s="34" t="n">
        <v>27</v>
      </c>
      <c r="N31" s="170"/>
      <c r="O31" s="35" t="s">
        <v>3</v>
      </c>
      <c r="P31" s="34" t="n">
        <v>27</v>
      </c>
      <c r="Q31" s="171" t="n">
        <v>2</v>
      </c>
      <c r="R31" s="35" t="s">
        <v>3</v>
      </c>
      <c r="S31" s="36" t="n">
        <v>0</v>
      </c>
      <c r="T31" s="171"/>
      <c r="U31" s="4" t="s">
        <v>3</v>
      </c>
      <c r="V31" s="31" t="n">
        <v>25</v>
      </c>
      <c r="W31" s="31" t="s">
        <v>11</v>
      </c>
      <c r="X31" s="19"/>
      <c r="Y31" s="113"/>
      <c r="AA31" s="7"/>
      <c r="AB31" s="1" t="s">
        <v>17</v>
      </c>
      <c r="AC31" s="2" t="s">
        <v>3</v>
      </c>
      <c r="AD31" s="32" t="s">
        <v>14</v>
      </c>
      <c r="AE31" s="34"/>
      <c r="AF31" s="33" t="s">
        <v>3</v>
      </c>
      <c r="AG31" s="34" t="s">
        <v>14</v>
      </c>
      <c r="AH31" s="34"/>
      <c r="AI31" s="20" t="s">
        <v>3</v>
      </c>
      <c r="AJ31" s="34" t="s">
        <v>14</v>
      </c>
      <c r="AK31" s="34"/>
      <c r="AL31" s="35" t="s">
        <v>3</v>
      </c>
      <c r="AM31" s="34" t="s">
        <v>14</v>
      </c>
      <c r="AN31" s="34"/>
      <c r="AO31" s="20" t="s">
        <v>3</v>
      </c>
      <c r="AP31" s="34" t="n">
        <v>8</v>
      </c>
      <c r="AQ31" s="204" t="n">
        <v>2</v>
      </c>
      <c r="AR31" s="20" t="s">
        <v>3</v>
      </c>
      <c r="AS31" s="36" t="n">
        <v>17</v>
      </c>
      <c r="AT31" s="34"/>
      <c r="AU31" s="2" t="s">
        <v>3</v>
      </c>
      <c r="AV31" s="31" t="n">
        <f aca="false">SUM(AD31,AG31,AJ31,AM31,AP31,AS31)</f>
        <v>25</v>
      </c>
      <c r="AW31" s="19" t="s">
        <v>11</v>
      </c>
      <c r="AX31" s="113"/>
      <c r="AY31" s="10"/>
      <c r="BB31" s="0" t="s">
        <v>46</v>
      </c>
    </row>
    <row r="32" customFormat="false" ht="15" hidden="false" customHeight="false" outlineLevel="0" collapsed="false">
      <c r="A32" s="7"/>
      <c r="B32" s="1" t="s">
        <v>18</v>
      </c>
      <c r="C32" s="2" t="s">
        <v>3</v>
      </c>
      <c r="D32" s="32"/>
      <c r="E32" s="166"/>
      <c r="F32" s="167" t="s">
        <v>3</v>
      </c>
      <c r="G32" s="34" t="n">
        <v>4</v>
      </c>
      <c r="H32" s="171"/>
      <c r="I32" s="35" t="s">
        <v>3</v>
      </c>
      <c r="J32" s="34" t="s">
        <v>14</v>
      </c>
      <c r="K32" s="171"/>
      <c r="L32" s="35" t="s">
        <v>3</v>
      </c>
      <c r="M32" s="34" t="n">
        <v>29</v>
      </c>
      <c r="N32" s="170"/>
      <c r="O32" s="35" t="s">
        <v>3</v>
      </c>
      <c r="P32" s="34" t="n">
        <v>29</v>
      </c>
      <c r="Q32" s="169"/>
      <c r="R32" s="35" t="s">
        <v>3</v>
      </c>
      <c r="S32" s="36" t="n">
        <v>7</v>
      </c>
      <c r="T32" s="171"/>
      <c r="U32" s="4" t="s">
        <v>3</v>
      </c>
      <c r="V32" s="31" t="n">
        <v>23</v>
      </c>
      <c r="W32" s="31" t="s">
        <v>11</v>
      </c>
      <c r="X32" s="19"/>
      <c r="Y32" s="113"/>
      <c r="AA32" s="7"/>
      <c r="AB32" s="1" t="s">
        <v>18</v>
      </c>
      <c r="AC32" s="2" t="s">
        <v>3</v>
      </c>
      <c r="AD32" s="32" t="n">
        <v>13</v>
      </c>
      <c r="AE32" s="34"/>
      <c r="AF32" s="33" t="s">
        <v>3</v>
      </c>
      <c r="AG32" s="34" t="s">
        <v>14</v>
      </c>
      <c r="AH32" s="34"/>
      <c r="AI32" s="20" t="s">
        <v>3</v>
      </c>
      <c r="AJ32" s="34" t="s">
        <v>14</v>
      </c>
      <c r="AK32" s="34"/>
      <c r="AL32" s="35" t="s">
        <v>3</v>
      </c>
      <c r="AM32" s="34" t="s">
        <v>14</v>
      </c>
      <c r="AN32" s="34"/>
      <c r="AO32" s="20" t="s">
        <v>3</v>
      </c>
      <c r="AP32" s="34" t="s">
        <v>14</v>
      </c>
      <c r="AQ32" s="34"/>
      <c r="AR32" s="20" t="s">
        <v>3</v>
      </c>
      <c r="AS32" s="36" t="n">
        <v>10</v>
      </c>
      <c r="AT32" s="34"/>
      <c r="AU32" s="2" t="s">
        <v>3</v>
      </c>
      <c r="AV32" s="31" t="n">
        <f aca="false">SUM(AD32,AG32,AJ32,AM32,AP32,AS32)</f>
        <v>23</v>
      </c>
      <c r="AW32" s="19" t="s">
        <v>11</v>
      </c>
      <c r="AX32" s="113"/>
      <c r="AY32" s="10"/>
      <c r="BB32" s="31" t="n">
        <f aca="false">BC24*0.55</f>
        <v>218.295</v>
      </c>
    </row>
    <row r="33" customFormat="false" ht="15" hidden="false" customHeight="false" outlineLevel="0" collapsed="false">
      <c r="A33" s="7"/>
      <c r="B33" s="1" t="s">
        <v>19</v>
      </c>
      <c r="C33" s="2" t="s">
        <v>3</v>
      </c>
      <c r="D33" s="32"/>
      <c r="E33" s="166"/>
      <c r="F33" s="167" t="s">
        <v>3</v>
      </c>
      <c r="G33" s="34" t="n">
        <v>5</v>
      </c>
      <c r="H33" s="171"/>
      <c r="I33" s="35" t="s">
        <v>3</v>
      </c>
      <c r="J33" s="34" t="s">
        <v>14</v>
      </c>
      <c r="K33" s="171"/>
      <c r="L33" s="35" t="s">
        <v>3</v>
      </c>
      <c r="M33" s="34" t="n">
        <v>11</v>
      </c>
      <c r="N33" s="205"/>
      <c r="O33" s="35" t="s">
        <v>3</v>
      </c>
      <c r="P33" s="34" t="n">
        <v>11</v>
      </c>
      <c r="Q33" s="171"/>
      <c r="R33" s="35" t="s">
        <v>3</v>
      </c>
      <c r="S33" s="36" t="n">
        <v>19</v>
      </c>
      <c r="T33" s="171"/>
      <c r="U33" s="4" t="s">
        <v>3</v>
      </c>
      <c r="V33" s="31" t="n">
        <v>23</v>
      </c>
      <c r="W33" s="31" t="s">
        <v>11</v>
      </c>
      <c r="X33" s="19"/>
      <c r="Y33" s="113"/>
      <c r="AA33" s="7"/>
      <c r="AB33" s="1" t="s">
        <v>19</v>
      </c>
      <c r="AC33" s="2" t="s">
        <v>3</v>
      </c>
      <c r="AD33" s="32" t="s">
        <v>14</v>
      </c>
      <c r="AE33" s="34"/>
      <c r="AF33" s="33" t="s">
        <v>3</v>
      </c>
      <c r="AG33" s="34" t="s">
        <v>14</v>
      </c>
      <c r="AH33" s="34"/>
      <c r="AI33" s="20" t="s">
        <v>3</v>
      </c>
      <c r="AJ33" s="34" t="s">
        <v>14</v>
      </c>
      <c r="AK33" s="34"/>
      <c r="AL33" s="35" t="s">
        <v>3</v>
      </c>
      <c r="AM33" s="34" t="s">
        <v>14</v>
      </c>
      <c r="AN33" s="34"/>
      <c r="AO33" s="20" t="s">
        <v>3</v>
      </c>
      <c r="AP33" s="34" t="n">
        <v>7</v>
      </c>
      <c r="AQ33" s="34"/>
      <c r="AR33" s="20" t="s">
        <v>3</v>
      </c>
      <c r="AS33" s="36" t="n">
        <v>16</v>
      </c>
      <c r="AT33" s="34"/>
      <c r="AU33" s="2" t="s">
        <v>3</v>
      </c>
      <c r="AV33" s="31" t="n">
        <f aca="false">SUM(AD33,AG33,AJ33,AM33,AP33,AS33)</f>
        <v>23</v>
      </c>
      <c r="AW33" s="19" t="s">
        <v>11</v>
      </c>
      <c r="AX33" s="113"/>
      <c r="AY33" s="10"/>
      <c r="BB33" s="31" t="n">
        <f aca="false">BC24*0.35</f>
        <v>138.915</v>
      </c>
      <c r="BC33" s="31"/>
    </row>
    <row r="34" customFormat="false" ht="15" hidden="false" customHeight="false" outlineLevel="0" collapsed="false">
      <c r="A34" s="7"/>
      <c r="B34" s="1" t="s">
        <v>20</v>
      </c>
      <c r="C34" s="2" t="s">
        <v>3</v>
      </c>
      <c r="D34" s="37" t="n">
        <v>10</v>
      </c>
      <c r="E34" s="175"/>
      <c r="F34" s="176" t="s">
        <v>3</v>
      </c>
      <c r="G34" s="39" t="s">
        <v>14</v>
      </c>
      <c r="H34" s="177"/>
      <c r="I34" s="41" t="s">
        <v>3</v>
      </c>
      <c r="J34" s="39" t="s">
        <v>14</v>
      </c>
      <c r="K34" s="177"/>
      <c r="L34" s="41" t="s">
        <v>3</v>
      </c>
      <c r="M34" s="39" t="n">
        <v>6</v>
      </c>
      <c r="N34" s="179"/>
      <c r="O34" s="41" t="s">
        <v>3</v>
      </c>
      <c r="P34" s="39" t="n">
        <v>6</v>
      </c>
      <c r="Q34" s="207"/>
      <c r="R34" s="41" t="s">
        <v>3</v>
      </c>
      <c r="S34" s="42" t="n">
        <v>16</v>
      </c>
      <c r="T34" s="171"/>
      <c r="U34" s="4" t="s">
        <v>3</v>
      </c>
      <c r="V34" s="31" t="n">
        <v>26</v>
      </c>
      <c r="W34" s="31" t="s">
        <v>11</v>
      </c>
      <c r="X34" s="19"/>
      <c r="Y34" s="113"/>
      <c r="AA34" s="7"/>
      <c r="AB34" s="1" t="s">
        <v>20</v>
      </c>
      <c r="AC34" s="2" t="s">
        <v>3</v>
      </c>
      <c r="AD34" s="37" t="s">
        <v>14</v>
      </c>
      <c r="AE34" s="39"/>
      <c r="AF34" s="38" t="s">
        <v>3</v>
      </c>
      <c r="AG34" s="39" t="s">
        <v>14</v>
      </c>
      <c r="AH34" s="39"/>
      <c r="AI34" s="40" t="s">
        <v>3</v>
      </c>
      <c r="AJ34" s="39" t="s">
        <v>14</v>
      </c>
      <c r="AK34" s="39"/>
      <c r="AL34" s="41" t="s">
        <v>3</v>
      </c>
      <c r="AM34" s="39" t="s">
        <v>14</v>
      </c>
      <c r="AN34" s="39"/>
      <c r="AO34" s="40" t="s">
        <v>3</v>
      </c>
      <c r="AP34" s="39" t="n">
        <v>11</v>
      </c>
      <c r="AQ34" s="39"/>
      <c r="AR34" s="40" t="s">
        <v>3</v>
      </c>
      <c r="AS34" s="42" t="n">
        <v>15</v>
      </c>
      <c r="AT34" s="34"/>
      <c r="AU34" s="2" t="s">
        <v>3</v>
      </c>
      <c r="AV34" s="31" t="n">
        <f aca="false">SUM(AD34,AG34,AJ34,AM34,AP34,AS34)</f>
        <v>26</v>
      </c>
      <c r="AW34" s="19" t="s">
        <v>11</v>
      </c>
      <c r="AX34" s="113"/>
      <c r="AY34" s="10"/>
      <c r="BB34" s="31" t="n">
        <f aca="false">BC24*0.1</f>
        <v>39.69</v>
      </c>
    </row>
    <row r="35" customFormat="false" ht="15" hidden="false" customHeight="false" outlineLevel="0" collapsed="false">
      <c r="A35" s="7"/>
      <c r="B35" s="43" t="s">
        <v>12</v>
      </c>
      <c r="C35" s="0"/>
      <c r="D35" s="44"/>
      <c r="E35" s="181"/>
      <c r="F35" s="182"/>
      <c r="G35" s="46"/>
      <c r="H35" s="183"/>
      <c r="I35" s="47"/>
      <c r="J35" s="46"/>
      <c r="K35" s="183"/>
      <c r="L35" s="47"/>
      <c r="M35" s="46"/>
      <c r="N35" s="184"/>
      <c r="O35" s="47"/>
      <c r="P35" s="46"/>
      <c r="Q35" s="183"/>
      <c r="R35" s="47"/>
      <c r="S35" s="46"/>
      <c r="T35" s="183"/>
      <c r="U35" s="59"/>
      <c r="V35" s="48"/>
      <c r="W35" s="48" t="s">
        <v>11</v>
      </c>
      <c r="X35" s="19"/>
      <c r="Y35" s="113"/>
      <c r="AA35" s="7"/>
      <c r="AB35" s="43" t="s">
        <v>12</v>
      </c>
      <c r="AC35" s="2"/>
      <c r="AD35" s="44"/>
      <c r="AE35" s="44"/>
      <c r="AF35" s="45"/>
      <c r="AG35" s="46"/>
      <c r="AH35" s="46"/>
      <c r="AI35" s="21"/>
      <c r="AJ35" s="46"/>
      <c r="AK35" s="46"/>
      <c r="AL35" s="47"/>
      <c r="AM35" s="46"/>
      <c r="AN35" s="46"/>
      <c r="AO35" s="21"/>
      <c r="AP35" s="46"/>
      <c r="AQ35" s="46"/>
      <c r="AR35" s="21"/>
      <c r="AS35" s="46"/>
      <c r="AT35" s="46"/>
      <c r="AU35" s="13"/>
      <c r="AV35" s="48"/>
      <c r="AW35" s="19" t="s">
        <v>11</v>
      </c>
      <c r="AX35" s="113"/>
      <c r="AY35" s="10"/>
    </row>
    <row r="36" customFormat="false" ht="15" hidden="false" customHeight="false" outlineLevel="0" collapsed="false">
      <c r="A36" s="7"/>
      <c r="B36" s="1" t="s">
        <v>21</v>
      </c>
      <c r="C36" s="2" t="s">
        <v>3</v>
      </c>
      <c r="D36" s="31" t="n">
        <v>13</v>
      </c>
      <c r="E36" s="185"/>
      <c r="F36" s="142" t="s">
        <v>3</v>
      </c>
      <c r="G36" s="31" t="n">
        <v>10</v>
      </c>
      <c r="H36" s="186"/>
      <c r="I36" s="4" t="s">
        <v>3</v>
      </c>
      <c r="J36" s="31" t="n">
        <v>0</v>
      </c>
      <c r="K36" s="186"/>
      <c r="L36" s="4" t="s">
        <v>3</v>
      </c>
      <c r="M36" s="31" t="n">
        <v>0</v>
      </c>
      <c r="N36" s="187"/>
      <c r="O36" s="4" t="s">
        <v>3</v>
      </c>
      <c r="P36" s="31" t="n">
        <v>32</v>
      </c>
      <c r="Q36" s="186"/>
      <c r="R36" s="4" t="s">
        <v>3</v>
      </c>
      <c r="S36" s="31" t="n">
        <v>93</v>
      </c>
      <c r="T36" s="186"/>
      <c r="U36" s="4" t="s">
        <v>3</v>
      </c>
      <c r="V36" s="31" t="n">
        <v>148</v>
      </c>
      <c r="W36" s="31" t="s">
        <v>11</v>
      </c>
      <c r="X36" s="19"/>
      <c r="Y36" s="113"/>
      <c r="AA36" s="7"/>
      <c r="AB36" s="1" t="s">
        <v>21</v>
      </c>
      <c r="AC36" s="2" t="s">
        <v>3</v>
      </c>
      <c r="AD36" s="31" t="n">
        <f aca="false">SUM(AD28:AD34)</f>
        <v>13</v>
      </c>
      <c r="AE36" s="31"/>
      <c r="AF36" s="3" t="s">
        <v>3</v>
      </c>
      <c r="AG36" s="31" t="n">
        <f aca="false">SUM(AG28:AG34)</f>
        <v>10</v>
      </c>
      <c r="AH36" s="31"/>
      <c r="AI36" s="2" t="s">
        <v>3</v>
      </c>
      <c r="AJ36" s="31" t="n">
        <f aca="false">SUM(AJ28:AJ34)</f>
        <v>0</v>
      </c>
      <c r="AK36" s="31"/>
      <c r="AL36" s="4" t="s">
        <v>3</v>
      </c>
      <c r="AM36" s="31" t="n">
        <f aca="false">SUM(AM28:AM34)</f>
        <v>0</v>
      </c>
      <c r="AN36" s="31"/>
      <c r="AO36" s="2" t="s">
        <v>3</v>
      </c>
      <c r="AP36" s="31" t="n">
        <f aca="false">SUM(AP28:AP34)</f>
        <v>32</v>
      </c>
      <c r="AQ36" s="31"/>
      <c r="AR36" s="2" t="s">
        <v>3</v>
      </c>
      <c r="AS36" s="31" t="n">
        <f aca="false">SUM(AS28:AS34)</f>
        <v>93</v>
      </c>
      <c r="AT36" s="31"/>
      <c r="AU36" s="2" t="s">
        <v>3</v>
      </c>
      <c r="AV36" s="31" t="n">
        <f aca="false">SUM(AV28:AV34)</f>
        <v>148</v>
      </c>
      <c r="AW36" s="19" t="s">
        <v>11</v>
      </c>
      <c r="AX36" s="113"/>
      <c r="AY36" s="10"/>
      <c r="BB36" s="0" t="s">
        <v>47</v>
      </c>
    </row>
    <row r="37" customFormat="false" ht="15" hidden="false" customHeight="false" outlineLevel="0" collapsed="false">
      <c r="A37" s="7"/>
      <c r="B37" s="1" t="s">
        <v>22</v>
      </c>
      <c r="C37" s="2" t="s">
        <v>3</v>
      </c>
      <c r="D37" s="31" t="n">
        <v>13</v>
      </c>
      <c r="E37" s="185"/>
      <c r="F37" s="142" t="s">
        <v>3</v>
      </c>
      <c r="G37" s="31" t="n">
        <v>10</v>
      </c>
      <c r="H37" s="186"/>
      <c r="I37" s="4" t="s">
        <v>3</v>
      </c>
      <c r="J37" s="31" t="n">
        <v>0</v>
      </c>
      <c r="K37" s="186"/>
      <c r="L37" s="4" t="s">
        <v>3</v>
      </c>
      <c r="M37" s="31" t="n">
        <v>0</v>
      </c>
      <c r="N37" s="187"/>
      <c r="O37" s="4" t="s">
        <v>3</v>
      </c>
      <c r="P37" s="31" t="n">
        <v>32</v>
      </c>
      <c r="Q37" s="186"/>
      <c r="R37" s="4" t="s">
        <v>3</v>
      </c>
      <c r="S37" s="31" t="n">
        <v>93</v>
      </c>
      <c r="T37" s="186"/>
      <c r="U37" s="4" t="s">
        <v>3</v>
      </c>
      <c r="V37" s="31" t="n">
        <v>148</v>
      </c>
      <c r="W37" s="31" t="s">
        <v>11</v>
      </c>
      <c r="X37" s="19"/>
      <c r="Y37" s="113"/>
      <c r="AA37" s="7"/>
      <c r="AB37" s="1" t="s">
        <v>22</v>
      </c>
      <c r="AC37" s="2" t="s">
        <v>3</v>
      </c>
      <c r="AD37" s="31" t="n">
        <f aca="false">AD36</f>
        <v>13</v>
      </c>
      <c r="AE37" s="31"/>
      <c r="AF37" s="3" t="s">
        <v>3</v>
      </c>
      <c r="AG37" s="31" t="n">
        <f aca="false">AG36</f>
        <v>10</v>
      </c>
      <c r="AH37" s="31"/>
      <c r="AI37" s="2" t="s">
        <v>3</v>
      </c>
      <c r="AJ37" s="31" t="n">
        <f aca="false">AJ36</f>
        <v>0</v>
      </c>
      <c r="AK37" s="31"/>
      <c r="AL37" s="4" t="s">
        <v>3</v>
      </c>
      <c r="AM37" s="31" t="n">
        <f aca="false">AM36</f>
        <v>0</v>
      </c>
      <c r="AN37" s="31"/>
      <c r="AO37" s="2" t="s">
        <v>3</v>
      </c>
      <c r="AP37" s="31" t="n">
        <f aca="false">AP36</f>
        <v>32</v>
      </c>
      <c r="AQ37" s="31"/>
      <c r="AR37" s="2" t="s">
        <v>3</v>
      </c>
      <c r="AS37" s="31" t="n">
        <f aca="false">AS36</f>
        <v>93</v>
      </c>
      <c r="AT37" s="31"/>
      <c r="AU37" s="2" t="s">
        <v>3</v>
      </c>
      <c r="AV37" s="31" t="n">
        <f aca="false">SUM(AD37:AS37)</f>
        <v>148</v>
      </c>
      <c r="AW37" s="19" t="s">
        <v>11</v>
      </c>
      <c r="AX37" s="113"/>
      <c r="AY37" s="10"/>
      <c r="BB37" s="0" t="e">
        <f aca="false">(S13+AS13+S36+#REF!+#REF!+AS36)/(V13+AV13+V36+#REF!+#REF!+AV36)</f>
        <v>#REF!</v>
      </c>
    </row>
    <row r="38" customFormat="false" ht="15" hidden="false" customHeight="false" outlineLevel="0" collapsed="false">
      <c r="A38" s="7"/>
      <c r="B38" s="1" t="s">
        <v>23</v>
      </c>
      <c r="C38" s="2" t="s">
        <v>3</v>
      </c>
      <c r="D38" s="49" t="n">
        <v>30</v>
      </c>
      <c r="E38" s="188"/>
      <c r="F38" s="189" t="s">
        <v>101</v>
      </c>
      <c r="G38" s="49" t="n">
        <v>20</v>
      </c>
      <c r="H38" s="190"/>
      <c r="I38" s="191" t="s">
        <v>101</v>
      </c>
      <c r="J38" s="49" t="n">
        <v>25</v>
      </c>
      <c r="K38" s="190"/>
      <c r="L38" s="4" t="s">
        <v>3</v>
      </c>
      <c r="M38" s="49" t="n">
        <v>22</v>
      </c>
      <c r="N38" s="192"/>
      <c r="O38" s="191" t="s">
        <v>101</v>
      </c>
      <c r="P38" s="52" t="n">
        <v>15</v>
      </c>
      <c r="Q38" s="193"/>
      <c r="R38" s="191" t="s">
        <v>101</v>
      </c>
      <c r="S38" s="49" t="n">
        <v>15</v>
      </c>
      <c r="T38" s="190"/>
      <c r="U38" s="56" t="s">
        <v>101</v>
      </c>
      <c r="V38" s="54"/>
      <c r="W38" s="54" t="s">
        <v>11</v>
      </c>
      <c r="X38" s="19"/>
      <c r="Y38" s="113"/>
      <c r="AA38" s="7"/>
      <c r="AB38" s="1" t="s">
        <v>23</v>
      </c>
      <c r="AC38" s="2" t="s">
        <v>3</v>
      </c>
      <c r="AD38" s="49" t="n">
        <v>30</v>
      </c>
      <c r="AE38" s="49"/>
      <c r="AF38" s="50" t="s">
        <v>3</v>
      </c>
      <c r="AG38" s="49" t="n">
        <v>20</v>
      </c>
      <c r="AH38" s="49"/>
      <c r="AI38" s="51" t="s">
        <v>3</v>
      </c>
      <c r="AJ38" s="49" t="n">
        <v>25</v>
      </c>
      <c r="AK38" s="49"/>
      <c r="AL38" s="4" t="s">
        <v>3</v>
      </c>
      <c r="AM38" s="49" t="n">
        <v>22</v>
      </c>
      <c r="AN38" s="49"/>
      <c r="AO38" s="51" t="s">
        <v>3</v>
      </c>
      <c r="AP38" s="52" t="n">
        <v>15</v>
      </c>
      <c r="AQ38" s="52"/>
      <c r="AR38" s="51" t="s">
        <v>3</v>
      </c>
      <c r="AS38" s="49" t="n">
        <v>15</v>
      </c>
      <c r="AT38" s="49"/>
      <c r="AU38" s="53" t="s">
        <v>3</v>
      </c>
      <c r="AV38" s="54"/>
      <c r="AW38" s="19" t="s">
        <v>11</v>
      </c>
      <c r="AX38" s="113"/>
      <c r="AY38" s="10"/>
    </row>
    <row r="39" customFormat="false" ht="15" hidden="false" customHeight="false" outlineLevel="0" collapsed="false">
      <c r="A39" s="7"/>
      <c r="B39" s="1" t="s">
        <v>24</v>
      </c>
      <c r="C39" s="2" t="s">
        <v>3</v>
      </c>
      <c r="D39" s="55" t="n">
        <v>390</v>
      </c>
      <c r="E39" s="194"/>
      <c r="F39" s="189" t="s">
        <v>101</v>
      </c>
      <c r="G39" s="55" t="n">
        <v>200</v>
      </c>
      <c r="H39" s="193"/>
      <c r="I39" s="56" t="s">
        <v>101</v>
      </c>
      <c r="J39" s="55" t="s">
        <v>102</v>
      </c>
      <c r="K39" s="193"/>
      <c r="L39" s="56" t="s">
        <v>101</v>
      </c>
      <c r="M39" s="55" t="s">
        <v>102</v>
      </c>
      <c r="N39" s="195"/>
      <c r="O39" s="56" t="s">
        <v>101</v>
      </c>
      <c r="P39" s="55" t="n">
        <v>480</v>
      </c>
      <c r="Q39" s="193"/>
      <c r="R39" s="56" t="s">
        <v>101</v>
      </c>
      <c r="S39" s="55" t="n">
        <v>1395</v>
      </c>
      <c r="T39" s="193"/>
      <c r="U39" s="56" t="s">
        <v>101</v>
      </c>
      <c r="V39" s="55" t="n">
        <v>2465</v>
      </c>
      <c r="W39" s="55" t="s">
        <v>11</v>
      </c>
      <c r="X39" s="19"/>
      <c r="Y39" s="113"/>
      <c r="AA39" s="7"/>
      <c r="AB39" s="1" t="s">
        <v>24</v>
      </c>
      <c r="AC39" s="2" t="s">
        <v>3</v>
      </c>
      <c r="AD39" s="55" t="n">
        <f aca="false">AD37*AD38</f>
        <v>390</v>
      </c>
      <c r="AE39" s="55"/>
      <c r="AF39" s="50" t="s">
        <v>3</v>
      </c>
      <c r="AG39" s="55" t="n">
        <f aca="false">AG37*AG38</f>
        <v>200</v>
      </c>
      <c r="AH39" s="55"/>
      <c r="AI39" s="53" t="s">
        <v>3</v>
      </c>
      <c r="AJ39" s="55" t="n">
        <f aca="false">AJ37*AJ38</f>
        <v>0</v>
      </c>
      <c r="AK39" s="55"/>
      <c r="AL39" s="56" t="s">
        <v>3</v>
      </c>
      <c r="AM39" s="55" t="n">
        <f aca="false">AM37*AM38</f>
        <v>0</v>
      </c>
      <c r="AN39" s="55"/>
      <c r="AO39" s="53" t="s">
        <v>3</v>
      </c>
      <c r="AP39" s="55" t="n">
        <f aca="false">AP37*AP38</f>
        <v>480</v>
      </c>
      <c r="AQ39" s="55"/>
      <c r="AR39" s="53" t="s">
        <v>3</v>
      </c>
      <c r="AS39" s="55" t="n">
        <f aca="false">AS37*AS38</f>
        <v>1395</v>
      </c>
      <c r="AT39" s="55"/>
      <c r="AU39" s="53" t="s">
        <v>3</v>
      </c>
      <c r="AV39" s="55" t="n">
        <f aca="false">SUM(AD39:AS39)</f>
        <v>2465</v>
      </c>
      <c r="AW39" s="19" t="s">
        <v>11</v>
      </c>
      <c r="AX39" s="113"/>
      <c r="AY39" s="10"/>
    </row>
    <row r="40" customFormat="false" ht="15" hidden="false" customHeight="false" outlineLevel="0" collapsed="false">
      <c r="A40" s="7"/>
      <c r="B40" s="2" t="s">
        <v>25</v>
      </c>
      <c r="C40" s="0"/>
      <c r="D40" s="13"/>
      <c r="E40" s="149"/>
      <c r="F40" s="196"/>
      <c r="G40" s="58"/>
      <c r="H40" s="197"/>
      <c r="I40" s="59"/>
      <c r="J40" s="58"/>
      <c r="K40" s="197"/>
      <c r="L40" s="59"/>
      <c r="M40" s="58"/>
      <c r="N40" s="198"/>
      <c r="O40" s="59"/>
      <c r="P40" s="58"/>
      <c r="Q40" s="197"/>
      <c r="R40" s="59"/>
      <c r="S40" s="58"/>
      <c r="T40" s="197"/>
      <c r="U40" s="59"/>
      <c r="V40" s="58"/>
      <c r="W40" s="58"/>
      <c r="X40" s="0"/>
      <c r="Y40" s="113"/>
      <c r="AA40" s="7"/>
      <c r="AB40" s="2" t="s">
        <v>25</v>
      </c>
      <c r="AC40" s="2"/>
      <c r="AD40" s="13"/>
      <c r="AE40" s="13"/>
      <c r="AF40" s="57"/>
      <c r="AG40" s="58"/>
      <c r="AH40" s="58"/>
      <c r="AI40" s="13"/>
      <c r="AJ40" s="58"/>
      <c r="AK40" s="58"/>
      <c r="AL40" s="59"/>
      <c r="AM40" s="58"/>
      <c r="AN40" s="58"/>
      <c r="AO40" s="13"/>
      <c r="AP40" s="58"/>
      <c r="AQ40" s="58"/>
      <c r="AR40" s="13"/>
      <c r="AS40" s="58"/>
      <c r="AT40" s="58"/>
      <c r="AU40" s="13"/>
      <c r="AV40" s="58"/>
      <c r="AW40" s="5"/>
      <c r="AX40" s="113"/>
      <c r="AY40" s="10"/>
    </row>
    <row r="41" customFormat="false" ht="15" hidden="false" customHeight="false" outlineLevel="0" collapsed="false">
      <c r="A41" s="7"/>
      <c r="B41" s="60" t="s">
        <v>98</v>
      </c>
      <c r="C41" s="0"/>
      <c r="E41" s="0"/>
      <c r="F41" s="0"/>
      <c r="H41" s="0"/>
      <c r="I41" s="0"/>
      <c r="K41" s="0"/>
      <c r="L41" s="0"/>
      <c r="N41" s="0"/>
      <c r="O41" s="0"/>
      <c r="Q41" s="0"/>
      <c r="R41" s="0"/>
      <c r="T41" s="0"/>
      <c r="U41" s="0"/>
      <c r="X41" s="0"/>
      <c r="Y41" s="113"/>
      <c r="AA41" s="7"/>
      <c r="AB41" s="60" t="s">
        <v>98</v>
      </c>
      <c r="AC41" s="2"/>
      <c r="AF41" s="3"/>
      <c r="AI41" s="2"/>
      <c r="AL41" s="4"/>
      <c r="AO41" s="2"/>
      <c r="AR41" s="2"/>
      <c r="AU41" s="2"/>
      <c r="AW41" s="5"/>
      <c r="AX41" s="113"/>
      <c r="AY41" s="10"/>
      <c r="BB41" s="0" t="n">
        <f aca="false">25+31+19+4+30</f>
        <v>109</v>
      </c>
    </row>
    <row r="42" customFormat="false" ht="21" hidden="false" customHeight="false" outlineLevel="0" collapsed="false">
      <c r="A42" s="7"/>
      <c r="B42" s="61" t="s">
        <v>103</v>
      </c>
      <c r="C42" s="0"/>
      <c r="E42" s="0"/>
      <c r="F42" s="0"/>
      <c r="H42" s="0"/>
      <c r="I42" s="0"/>
      <c r="K42" s="0"/>
      <c r="L42" s="0"/>
      <c r="N42" s="0"/>
      <c r="O42" s="0"/>
      <c r="Q42" s="0"/>
      <c r="R42" s="0"/>
      <c r="T42" s="0"/>
      <c r="U42" s="0"/>
      <c r="X42" s="0"/>
      <c r="Y42" s="113"/>
      <c r="AA42" s="7"/>
      <c r="AB42" s="61" t="s">
        <v>91</v>
      </c>
      <c r="AC42" s="2"/>
      <c r="AF42" s="3"/>
      <c r="AI42" s="2"/>
      <c r="AL42" s="4"/>
      <c r="AO42" s="2"/>
      <c r="AR42" s="2"/>
      <c r="AU42" s="2"/>
      <c r="AW42" s="5"/>
      <c r="AX42" s="113"/>
      <c r="AY42" s="10"/>
    </row>
    <row r="43" customFormat="false" ht="15" hidden="false" customHeight="false" outlineLevel="0" collapsed="false">
      <c r="A43" s="7"/>
      <c r="B43" s="2" t="s">
        <v>89</v>
      </c>
      <c r="C43" s="0"/>
      <c r="E43" s="0"/>
      <c r="F43" s="0"/>
      <c r="H43" s="0"/>
      <c r="I43" s="0"/>
      <c r="K43" s="0"/>
      <c r="L43" s="0"/>
      <c r="N43" s="0"/>
      <c r="O43" s="0"/>
      <c r="Q43" s="0"/>
      <c r="R43" s="0"/>
      <c r="T43" s="0"/>
      <c r="U43" s="0"/>
      <c r="X43" s="0"/>
      <c r="Y43" s="113"/>
      <c r="AA43" s="7"/>
      <c r="AB43" s="2" t="s">
        <v>89</v>
      </c>
      <c r="AC43" s="2"/>
      <c r="AF43" s="3"/>
      <c r="AI43" s="2"/>
      <c r="AL43" s="4"/>
      <c r="AO43" s="2"/>
      <c r="AR43" s="2"/>
      <c r="AU43" s="2"/>
      <c r="AW43" s="5"/>
      <c r="AX43" s="113"/>
      <c r="AY43" s="10"/>
    </row>
    <row r="44" customFormat="false" ht="15" hidden="false" customHeight="false" outlineLevel="0" collapsed="false">
      <c r="B44" s="0"/>
      <c r="C44" s="0"/>
      <c r="E44" s="0"/>
      <c r="F44" s="4"/>
      <c r="H44" s="0"/>
      <c r="I44" s="0"/>
      <c r="K44" s="0"/>
      <c r="L44" s="0"/>
      <c r="N44" s="0"/>
      <c r="O44" s="0"/>
      <c r="Q44" s="0"/>
      <c r="R44" s="0"/>
      <c r="T44" s="0"/>
      <c r="U44" s="0"/>
      <c r="V44" s="67" t="str">
        <f aca="false">IF(S36&gt;=V36*0.3,"OK","NO")</f>
        <v>OK</v>
      </c>
      <c r="W44" s="67"/>
      <c r="X44" s="0"/>
      <c r="AV44" s="67"/>
    </row>
    <row r="45" customFormat="false" ht="15" hidden="false" customHeight="false" outlineLevel="0" collapsed="false">
      <c r="B45" s="0"/>
      <c r="C45" s="0"/>
      <c r="E45" s="0"/>
      <c r="F45" s="4"/>
      <c r="H45" s="0"/>
      <c r="I45" s="0"/>
      <c r="K45" s="0"/>
      <c r="L45" s="0"/>
      <c r="N45" s="0"/>
      <c r="O45" s="0"/>
      <c r="Q45" s="0"/>
      <c r="R45" s="0"/>
      <c r="T45" s="0"/>
      <c r="U45" s="0"/>
      <c r="V45" s="67" t="str">
        <f aca="false">IF(S37&gt;=V37*0.3,"OK","NO")</f>
        <v>OK</v>
      </c>
      <c r="W45" s="67"/>
      <c r="X45" s="0"/>
      <c r="AV45" s="67"/>
    </row>
    <row r="46" customFormat="false" ht="15" hidden="false" customHeight="false" outlineLevel="0" collapsed="false">
      <c r="B46" s="0"/>
      <c r="C46" s="0"/>
      <c r="E46" s="0"/>
      <c r="F46" s="4"/>
      <c r="H46" s="0"/>
      <c r="I46" s="0"/>
      <c r="K46" s="0"/>
      <c r="L46" s="0"/>
      <c r="N46" s="0"/>
      <c r="O46" s="0"/>
      <c r="Q46" s="0"/>
      <c r="R46" s="0"/>
      <c r="T46" s="0"/>
      <c r="U46" s="0"/>
      <c r="X46" s="0"/>
    </row>
    <row r="47" customFormat="false" ht="15" hidden="false" customHeight="false" outlineLevel="0" collapsed="false">
      <c r="B47" s="0"/>
      <c r="C47" s="0"/>
      <c r="E47" s="0"/>
      <c r="F47" s="0"/>
      <c r="H47" s="0"/>
      <c r="I47" s="0"/>
      <c r="K47" s="0"/>
      <c r="L47" s="0"/>
      <c r="N47" s="0"/>
      <c r="O47" s="0"/>
      <c r="Q47" s="0"/>
      <c r="R47" s="0"/>
      <c r="T47" s="0"/>
      <c r="U47" s="0"/>
      <c r="X47" s="0"/>
    </row>
    <row r="48" customFormat="false" ht="15" hidden="false" customHeight="false" outlineLevel="0" collapsed="false">
      <c r="A48" s="7"/>
      <c r="B48" s="8" t="s">
        <v>1</v>
      </c>
      <c r="C48" s="9"/>
      <c r="D48" s="9"/>
      <c r="E48" s="145"/>
      <c r="F48" s="146"/>
      <c r="G48" s="9"/>
      <c r="H48" s="147"/>
      <c r="I48" s="146"/>
      <c r="J48" s="9"/>
      <c r="K48" s="147"/>
      <c r="L48" s="146"/>
      <c r="M48" s="9"/>
      <c r="N48" s="148"/>
      <c r="O48" s="146"/>
      <c r="P48" s="9"/>
      <c r="Q48" s="147"/>
      <c r="R48" s="146"/>
      <c r="S48" s="9"/>
      <c r="T48" s="147"/>
      <c r="U48" s="146"/>
      <c r="V48" s="9"/>
      <c r="W48" s="9"/>
      <c r="X48" s="0"/>
      <c r="Y48" s="113"/>
      <c r="AA48" s="7"/>
      <c r="AB48" s="8" t="s">
        <v>1</v>
      </c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5"/>
      <c r="AX48" s="113"/>
    </row>
    <row r="49" customFormat="false" ht="15" hidden="false" customHeight="false" outlineLevel="0" collapsed="false">
      <c r="A49" s="7"/>
      <c r="B49" s="11" t="s">
        <v>2</v>
      </c>
      <c r="C49" s="12"/>
      <c r="D49" s="13"/>
      <c r="E49" s="149"/>
      <c r="F49" s="150"/>
      <c r="G49" s="15"/>
      <c r="H49" s="151"/>
      <c r="I49" s="152"/>
      <c r="J49" s="15"/>
      <c r="K49" s="151"/>
      <c r="L49" s="152"/>
      <c r="M49" s="15"/>
      <c r="N49" s="153"/>
      <c r="O49" s="152"/>
      <c r="P49" s="15"/>
      <c r="Q49" s="151"/>
      <c r="R49" s="152"/>
      <c r="S49" s="15"/>
      <c r="T49" s="151"/>
      <c r="U49" s="152"/>
      <c r="V49" s="15"/>
      <c r="W49" s="15"/>
      <c r="X49" s="0"/>
      <c r="Y49" s="113"/>
      <c r="AA49" s="7"/>
      <c r="AB49" s="11" t="s">
        <v>2</v>
      </c>
      <c r="AC49" s="12"/>
      <c r="AD49" s="13"/>
      <c r="AE49" s="13"/>
      <c r="AF49" s="14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15"/>
      <c r="AW49" s="5"/>
      <c r="AX49" s="113"/>
    </row>
    <row r="50" customFormat="false" ht="15" hidden="false" customHeight="false" outlineLevel="0" collapsed="false">
      <c r="A50" s="7"/>
      <c r="B50" s="16"/>
      <c r="C50" s="17" t="s">
        <v>3</v>
      </c>
      <c r="D50" s="16" t="s">
        <v>4</v>
      </c>
      <c r="E50" s="154"/>
      <c r="F50" s="146" t="s">
        <v>3</v>
      </c>
      <c r="G50" s="16" t="s">
        <v>5</v>
      </c>
      <c r="H50" s="155"/>
      <c r="I50" s="18" t="s">
        <v>3</v>
      </c>
      <c r="J50" s="16" t="s">
        <v>6</v>
      </c>
      <c r="K50" s="155"/>
      <c r="L50" s="18" t="s">
        <v>3</v>
      </c>
      <c r="M50" s="16" t="s">
        <v>7</v>
      </c>
      <c r="N50" s="156"/>
      <c r="O50" s="18" t="s">
        <v>3</v>
      </c>
      <c r="P50" s="16" t="s">
        <v>8</v>
      </c>
      <c r="Q50" s="155"/>
      <c r="R50" s="18" t="s">
        <v>3</v>
      </c>
      <c r="S50" s="16" t="s">
        <v>9</v>
      </c>
      <c r="T50" s="155"/>
      <c r="U50" s="18" t="s">
        <v>3</v>
      </c>
      <c r="V50" s="16" t="s">
        <v>10</v>
      </c>
      <c r="W50" s="16"/>
      <c r="X50" s="19" t="s">
        <v>11</v>
      </c>
      <c r="Y50" s="113"/>
      <c r="AA50" s="7"/>
      <c r="AB50" s="16"/>
      <c r="AC50" s="17" t="s">
        <v>3</v>
      </c>
      <c r="AD50" s="16" t="s">
        <v>4</v>
      </c>
      <c r="AE50" s="16"/>
      <c r="AF50" s="8" t="s">
        <v>3</v>
      </c>
      <c r="AG50" s="16" t="s">
        <v>5</v>
      </c>
      <c r="AH50" s="16"/>
      <c r="AI50" s="17" t="s">
        <v>3</v>
      </c>
      <c r="AJ50" s="16" t="s">
        <v>6</v>
      </c>
      <c r="AK50" s="16"/>
      <c r="AL50" s="18" t="s">
        <v>3</v>
      </c>
      <c r="AM50" s="16" t="s">
        <v>7</v>
      </c>
      <c r="AN50" s="16"/>
      <c r="AO50" s="17" t="s">
        <v>3</v>
      </c>
      <c r="AP50" s="16" t="s">
        <v>8</v>
      </c>
      <c r="AQ50" s="16"/>
      <c r="AR50" s="17" t="s">
        <v>3</v>
      </c>
      <c r="AS50" s="16" t="s">
        <v>9</v>
      </c>
      <c r="AT50" s="16"/>
      <c r="AU50" s="17" t="s">
        <v>3</v>
      </c>
      <c r="AV50" s="16" t="s">
        <v>10</v>
      </c>
      <c r="AW50" s="19" t="s">
        <v>11</v>
      </c>
      <c r="AX50" s="113"/>
    </row>
    <row r="51" customFormat="false" ht="15" hidden="false" customHeight="false" outlineLevel="0" collapsed="false">
      <c r="A51" s="7"/>
      <c r="B51" s="20" t="s">
        <v>12</v>
      </c>
      <c r="C51" s="17"/>
      <c r="D51" s="21"/>
      <c r="E51" s="157"/>
      <c r="F51" s="150"/>
      <c r="G51" s="22"/>
      <c r="H51" s="158"/>
      <c r="I51" s="24"/>
      <c r="J51" s="22"/>
      <c r="K51" s="158"/>
      <c r="L51" s="24"/>
      <c r="M51" s="22"/>
      <c r="N51" s="159"/>
      <c r="O51" s="24"/>
      <c r="P51" s="22"/>
      <c r="Q51" s="158"/>
      <c r="R51" s="24"/>
      <c r="S51" s="22"/>
      <c r="T51" s="158"/>
      <c r="U51" s="24"/>
      <c r="V51" s="22"/>
      <c r="W51" s="22"/>
      <c r="X51" s="19" t="s">
        <v>11</v>
      </c>
      <c r="Y51" s="113"/>
      <c r="AA51" s="7"/>
      <c r="AB51" s="20" t="s">
        <v>12</v>
      </c>
      <c r="AC51" s="17"/>
      <c r="AD51" s="21"/>
      <c r="AE51" s="21"/>
      <c r="AF51" s="14"/>
      <c r="AG51" s="22"/>
      <c r="AH51" s="22"/>
      <c r="AI51" s="23"/>
      <c r="AJ51" s="22"/>
      <c r="AK51" s="22"/>
      <c r="AL51" s="24"/>
      <c r="AM51" s="22"/>
      <c r="AN51" s="22"/>
      <c r="AO51" s="23"/>
      <c r="AP51" s="22"/>
      <c r="AQ51" s="22"/>
      <c r="AR51" s="23"/>
      <c r="AS51" s="22"/>
      <c r="AT51" s="22"/>
      <c r="AU51" s="23"/>
      <c r="AV51" s="22"/>
      <c r="AW51" s="19" t="s">
        <v>11</v>
      </c>
      <c r="AX51" s="113"/>
    </row>
    <row r="52" customFormat="false" ht="15" hidden="false" customHeight="false" outlineLevel="0" collapsed="false">
      <c r="A52" s="7"/>
      <c r="B52" s="1" t="s">
        <v>13</v>
      </c>
      <c r="C52" s="2" t="s">
        <v>3</v>
      </c>
      <c r="D52" s="25" t="n">
        <f aca="false">SUM(D5,AD5,D28,AD28)</f>
        <v>4</v>
      </c>
      <c r="E52" s="160" t="e">
        <f aca="false">SUM(E5,AE5,E28,#REF!,#REF!,AE28)</f>
        <v>#REF!</v>
      </c>
      <c r="F52" s="161" t="s">
        <v>3</v>
      </c>
      <c r="G52" s="25" t="n">
        <f aca="false">SUM(G5,AG5,G28,AG28)</f>
        <v>4</v>
      </c>
      <c r="H52" s="162" t="e">
        <f aca="false">SUM(H5,AH5,H28,#REF!,#REF!,AH28)</f>
        <v>#REF!</v>
      </c>
      <c r="I52" s="98" t="e">
        <f aca="false">SUM(I5,AI5,I28,#REF!,#REF!,AI28)</f>
        <v>#REF!</v>
      </c>
      <c r="J52" s="25" t="n">
        <f aca="false">SUM(J5,AJ5,J28,AJ28)</f>
        <v>13</v>
      </c>
      <c r="K52" s="162" t="e">
        <f aca="false">SUM(K5,AK5,K28,#REF!,#REF!,AK28)</f>
        <v>#REF!</v>
      </c>
      <c r="L52" s="98" t="e">
        <f aca="false">SUM(L5,AL5,L28,#REF!,#REF!,AL28)</f>
        <v>#REF!</v>
      </c>
      <c r="M52" s="25" t="n">
        <f aca="false">SUM(M5,AM5,M28,AM28)</f>
        <v>26</v>
      </c>
      <c r="N52" s="164" t="e">
        <f aca="false">SUM(N5,AN5,N28,#REF!,#REF!,AN28)</f>
        <v>#REF!</v>
      </c>
      <c r="O52" s="98" t="e">
        <f aca="false">SUM(O5,AO5,O28,#REF!,#REF!,AO28)</f>
        <v>#REF!</v>
      </c>
      <c r="P52" s="25" t="n">
        <f aca="false">SUM(AP28)</f>
        <v>6</v>
      </c>
      <c r="Q52" s="162" t="e">
        <f aca="false">SUM(Q5,AQ5,Q28,#REF!,#REF!,AQ28)</f>
        <v>#REF!</v>
      </c>
      <c r="R52" s="98" t="e">
        <f aca="false">SUM(R5,AR5,R28,#REF!,#REF!,AR28)</f>
        <v>#REF!</v>
      </c>
      <c r="S52" s="25" t="n">
        <f aca="false">SUM(S5,AS5,S28,AS28)</f>
        <v>62</v>
      </c>
      <c r="T52" s="162" t="e">
        <f aca="false">SUM(T5,AT5,T28,#REF!,#REF!,AT28)</f>
        <v>#REF!</v>
      </c>
      <c r="U52" s="208" t="e">
        <f aca="false">SUM(U5,AU5,U28,#REF!,#REF!,AU28)</f>
        <v>#REF!</v>
      </c>
      <c r="V52" s="25" t="n">
        <f aca="false">SUM(V5,AV5,V28,AV28)</f>
        <v>102</v>
      </c>
      <c r="W52" s="34"/>
      <c r="X52" s="19" t="s">
        <v>11</v>
      </c>
      <c r="Y52" s="113"/>
      <c r="AA52" s="7"/>
      <c r="AB52" s="1" t="s">
        <v>13</v>
      </c>
      <c r="AC52" s="2" t="s">
        <v>3</v>
      </c>
      <c r="AD52" s="25" t="n">
        <f aca="false">SUM(AD5,D28,AD28)</f>
        <v>4</v>
      </c>
      <c r="AE52" s="97" t="e">
        <f aca="false">SUM(AE5,E28,#REF!,#REF!,AE28)</f>
        <v>#REF!</v>
      </c>
      <c r="AF52" s="97" t="e">
        <f aca="false">SUM(AF5,F28,#REF!,#REF!,AF28)</f>
        <v>#REF!</v>
      </c>
      <c r="AG52" s="25" t="n">
        <f aca="false">SUM(AG5,G28,AG28)</f>
        <v>4</v>
      </c>
      <c r="AH52" s="97" t="e">
        <f aca="false">SUM(AH5,H28,#REF!,#REF!,AH28)</f>
        <v>#REF!</v>
      </c>
      <c r="AI52" s="97" t="e">
        <f aca="false">SUM(AI5,I28,#REF!,#REF!,AI28)</f>
        <v>#REF!</v>
      </c>
      <c r="AJ52" s="25" t="n">
        <f aca="false">SUM(AJ5,J28,AJ28)</f>
        <v>0</v>
      </c>
      <c r="AK52" s="209" t="e">
        <f aca="false">SUM(AK5,K28,#REF!,#REF!,AK28)</f>
        <v>#REF!</v>
      </c>
      <c r="AL52" s="209" t="e">
        <f aca="false">SUM(AL5,L28,#REF!,#REF!,AL28)</f>
        <v>#REF!</v>
      </c>
      <c r="AM52" s="25" t="n">
        <f aca="false">SUM(AM5,M28,AM28)</f>
        <v>26</v>
      </c>
      <c r="AN52" s="97" t="e">
        <f aca="false">SUM(AN5,N28,#REF!,#REF!,AN28)</f>
        <v>#REF!</v>
      </c>
      <c r="AO52" s="97" t="e">
        <f aca="false">SUM(AO5,O28,#REF!,#REF!,AO28)</f>
        <v>#REF!</v>
      </c>
      <c r="AP52" s="25" t="n">
        <f aca="false">SUM(AP5,P28,AP28)</f>
        <v>11</v>
      </c>
      <c r="AQ52" s="209" t="e">
        <f aca="false">SUM(AQ5,Q28,#REF!,#REF!,AQ28)</f>
        <v>#REF!</v>
      </c>
      <c r="AR52" s="209" t="e">
        <f aca="false">SUM(AR5,R28,#REF!,#REF!,AR28)</f>
        <v>#REF!</v>
      </c>
      <c r="AS52" s="25" t="n">
        <f aca="false">SUM(AS5,S28,AS28)</f>
        <v>50</v>
      </c>
      <c r="AT52" s="209" t="e">
        <f aca="false">SUM(AT5,T28,#REF!,#REF!,AT28)</f>
        <v>#REF!</v>
      </c>
      <c r="AU52" s="209" t="e">
        <f aca="false">SUM(AU5,U28,#REF!,#REF!,AU28)</f>
        <v>#REF!</v>
      </c>
      <c r="AV52" s="25" t="n">
        <f aca="false">SUM(AV5,V28,AV28)</f>
        <v>77</v>
      </c>
      <c r="AW52" s="19" t="s">
        <v>11</v>
      </c>
      <c r="AX52" s="113"/>
    </row>
    <row r="53" customFormat="false" ht="15" hidden="false" customHeight="false" outlineLevel="0" collapsed="false">
      <c r="A53" s="7"/>
      <c r="B53" s="1" t="s">
        <v>15</v>
      </c>
      <c r="C53" s="2" t="s">
        <v>3</v>
      </c>
      <c r="D53" s="25" t="n">
        <f aca="false">SUM(D6,AD6,D29,AD29)</f>
        <v>5</v>
      </c>
      <c r="E53" s="166" t="inlineStr">
        <f aca="false">SUM(E6,AE6,E29,#REF!,#REF!,AE29)</f>
        <is>
          <t/>
        </is>
      </c>
      <c r="F53" s="167" t="s">
        <v>3</v>
      </c>
      <c r="G53" s="25" t="n">
        <f aca="false">SUM(G6,AG6,G29,AG29)</f>
        <v>9</v>
      </c>
      <c r="H53" s="171" t="inlineStr">
        <f aca="false">SUM(H6,AH6,H29,#REF!,#REF!,AH29)</f>
        <is>
          <t/>
        </is>
      </c>
      <c r="I53" s="210" t="inlineStr">
        <f aca="false">SUM(I6,AI6,I29,#REF!,#REF!,AI29)</f>
        <is>
          <t/>
        </is>
      </c>
      <c r="J53" s="25" t="n">
        <f aca="false">SUM(J6,AJ6,J29,AJ29)</f>
        <v>16</v>
      </c>
      <c r="K53" s="171" t="inlineStr">
        <f aca="false">SUM(K6,AK6,K29,#REF!,#REF!,AK29)</f>
        <is>
          <t/>
        </is>
      </c>
      <c r="L53" s="210" t="inlineStr">
        <f aca="false">SUM(L6,AL6,L29,#REF!,#REF!,AL29)</f>
        <is>
          <t/>
        </is>
      </c>
      <c r="M53" s="25" t="n">
        <f aca="false">SUM(M6,AM6,M29,AM29)</f>
        <v>39</v>
      </c>
      <c r="N53" s="170" t="inlineStr">
        <f aca="false">SUM(N6,AN6,N29,#REF!,#REF!,AN29)</f>
        <is>
          <t/>
        </is>
      </c>
      <c r="O53" s="210" t="inlineStr">
        <f aca="false">SUM(O6,AO6,O29,#REF!,#REF!,AO29)</f>
        <is>
          <t/>
        </is>
      </c>
      <c r="P53" s="25" t="n">
        <f aca="false">SUM(AP29)</f>
        <v>0</v>
      </c>
      <c r="Q53" s="171" t="inlineStr">
        <f aca="false">SUM(Q6,AQ6,Q29,#REF!,#REF!,AQ29)</f>
        <is>
          <t/>
        </is>
      </c>
      <c r="R53" s="210" t="inlineStr">
        <f aca="false">SUM(R6,AR6,R29,#REF!,#REF!,AR29)</f>
        <is>
          <t/>
        </is>
      </c>
      <c r="S53" s="25" t="n">
        <f aca="false">SUM(S6,AS6,S29,AS29)</f>
        <v>41</v>
      </c>
      <c r="T53" s="171" t="inlineStr">
        <f aca="false">SUM(T6,AT6,T29,#REF!,#REF!,AT29)</f>
        <is>
          <t/>
        </is>
      </c>
      <c r="U53" s="211" t="inlineStr">
        <f aca="false">SUM(U6,AU6,U29,#REF!,#REF!,AU29)</f>
        <is>
          <t/>
        </is>
      </c>
      <c r="V53" s="25" t="n">
        <f aca="false">SUM(V6,AV6,V29,AV29)</f>
        <v>60</v>
      </c>
      <c r="W53" s="34"/>
      <c r="X53" s="19" t="s">
        <v>11</v>
      </c>
      <c r="Y53" s="113"/>
      <c r="AA53" s="7"/>
      <c r="AB53" s="1" t="s">
        <v>15</v>
      </c>
      <c r="AC53" s="2" t="s">
        <v>3</v>
      </c>
      <c r="AD53" s="25" t="n">
        <f aca="false">SUM(AD6,D29,AD29)</f>
        <v>5</v>
      </c>
      <c r="AE53" s="43" t="inlineStr">
        <f aca="false">SUM(AE6,E29,#REF!,#REF!,AE29)</f>
        <is>
          <t/>
        </is>
      </c>
      <c r="AF53" s="43" t="inlineStr">
        <f aca="false">SUM(AF6,F29,#REF!,#REF!,AF29)</f>
        <is>
          <t/>
        </is>
      </c>
      <c r="AG53" s="25" t="n">
        <f aca="false">SUM(AG6,G29,AG29)</f>
        <v>0</v>
      </c>
      <c r="AH53" s="43" t="inlineStr">
        <f aca="false">SUM(AH6,H29,#REF!,#REF!,AH29)</f>
        <is>
          <t/>
        </is>
      </c>
      <c r="AI53" s="43" t="inlineStr">
        <f aca="false">SUM(AI6,I29,#REF!,#REF!,AI29)</f>
        <is>
          <t/>
        </is>
      </c>
      <c r="AJ53" s="25" t="n">
        <f aca="false">SUM(AJ6,J29,AJ29)</f>
        <v>0</v>
      </c>
      <c r="AK53" s="212" t="inlineStr">
        <f aca="false">SUM(AK6,K29,#REF!,#REF!,AK29)</f>
        <is>
          <t/>
        </is>
      </c>
      <c r="AL53" s="212" t="inlineStr">
        <f aca="false">SUM(AL6,L29,#REF!,#REF!,AL29)</f>
        <is>
          <t/>
        </is>
      </c>
      <c r="AM53" s="25" t="n">
        <f aca="false">SUM(AM6,M29,AM29)</f>
        <v>39</v>
      </c>
      <c r="AN53" s="43" t="inlineStr">
        <f aca="false">SUM(AN6,N29,#REF!,#REF!,AN29)</f>
        <is>
          <t/>
        </is>
      </c>
      <c r="AO53" s="43" t="inlineStr">
        <f aca="false">SUM(AO6,O29,#REF!,#REF!,AO29)</f>
        <is>
          <t/>
        </is>
      </c>
      <c r="AP53" s="25" t="n">
        <f aca="false">SUM(AP6,P29,AP29)</f>
        <v>9</v>
      </c>
      <c r="AQ53" s="212" t="inlineStr">
        <f aca="false">SUM(AQ6,Q29,#REF!,#REF!,AQ29)</f>
        <is>
          <t/>
        </is>
      </c>
      <c r="AR53" s="212" t="inlineStr">
        <f aca="false">SUM(AR6,R29,#REF!,#REF!,AR29)</f>
        <is>
          <t/>
        </is>
      </c>
      <c r="AS53" s="25" t="n">
        <f aca="false">SUM(AS6,S29,AS29)</f>
        <v>41</v>
      </c>
      <c r="AT53" s="212" t="inlineStr">
        <f aca="false">SUM(AT6,T29,#REF!,#REF!,AT29)</f>
        <is>
          <t/>
        </is>
      </c>
      <c r="AU53" s="212" t="inlineStr">
        <f aca="false">SUM(AU6,U29,#REF!,#REF!,AU29)</f>
        <is>
          <t/>
        </is>
      </c>
      <c r="AV53" s="25" t="n">
        <f aca="false">SUM(AV6,V29,AV29)</f>
        <v>35</v>
      </c>
      <c r="AW53" s="19" t="s">
        <v>11</v>
      </c>
      <c r="AX53" s="113"/>
    </row>
    <row r="54" customFormat="false" ht="15" hidden="false" customHeight="false" outlineLevel="0" collapsed="false">
      <c r="A54" s="7"/>
      <c r="B54" s="1" t="s">
        <v>16</v>
      </c>
      <c r="C54" s="2" t="s">
        <v>3</v>
      </c>
      <c r="D54" s="25" t="n">
        <f aca="false">SUM(D7,AD7,D30,AD30)</f>
        <v>0</v>
      </c>
      <c r="E54" s="166" t="n">
        <v>0</v>
      </c>
      <c r="F54" s="167" t="s">
        <v>3</v>
      </c>
      <c r="G54" s="25" t="n">
        <f aca="false">SUM(G7,AG7,G30,AG30)</f>
        <v>20</v>
      </c>
      <c r="H54" s="171" t="inlineStr">
        <f aca="false">SUM(H7,AH7,H30,#REF!,#REF!,AH30)</f>
        <is>
          <t/>
        </is>
      </c>
      <c r="I54" s="210" t="inlineStr">
        <f aca="false">SUM(I7,AI7,I30,#REF!,#REF!,AI30)</f>
        <is>
          <t/>
        </is>
      </c>
      <c r="J54" s="25" t="n">
        <f aca="false">SUM(J7,AJ7,J30,AJ30)</f>
        <v>13</v>
      </c>
      <c r="K54" s="171" t="inlineStr">
        <f aca="false">SUM(K7,AK7,K30,#REF!,#REF!,AK30)</f>
        <is>
          <t/>
        </is>
      </c>
      <c r="L54" s="210" t="inlineStr">
        <f aca="false">SUM(L7,AL7,L30,#REF!,#REF!,AL30)</f>
        <is>
          <t/>
        </is>
      </c>
      <c r="M54" s="25" t="n">
        <f aca="false">SUM(M7,AM7,M30,AM30)</f>
        <v>18</v>
      </c>
      <c r="N54" s="170" t="inlineStr">
        <f aca="false">SUM(N7,AN7,N30,#REF!,#REF!,AN30)</f>
        <is>
          <t/>
        </is>
      </c>
      <c r="O54" s="210" t="inlineStr">
        <f aca="false">SUM(O7,AO7,O30,#REF!,#REF!,AO30)</f>
        <is>
          <t/>
        </is>
      </c>
      <c r="P54" s="25" t="n">
        <f aca="false">SUM(AP30)</f>
        <v>0</v>
      </c>
      <c r="Q54" s="171" t="inlineStr">
        <f aca="false">SUM(Q7,AQ7,Q30,#REF!,#REF!,AQ30)</f>
        <is>
          <t/>
        </is>
      </c>
      <c r="R54" s="210" t="inlineStr">
        <f aca="false">SUM(R7,AR7,R30,#REF!,#REF!,AR30)</f>
        <is>
          <t/>
        </is>
      </c>
      <c r="S54" s="25" t="n">
        <f aca="false">SUM(S7,AS7,S30,AS30)</f>
        <v>54</v>
      </c>
      <c r="T54" s="171" t="inlineStr">
        <f aca="false">SUM(T7,AT7,T30,#REF!,#REF!,AT30)</f>
        <is>
          <t/>
        </is>
      </c>
      <c r="U54" s="211" t="inlineStr">
        <f aca="false">SUM(U7,AU7,U30,#REF!,#REF!,AU30)</f>
        <is>
          <t/>
        </is>
      </c>
      <c r="V54" s="25" t="n">
        <f aca="false">SUM(V7,AV7,V30,AV30)</f>
        <v>99</v>
      </c>
      <c r="W54" s="34"/>
      <c r="X54" s="19" t="s">
        <v>11</v>
      </c>
      <c r="Y54" s="113"/>
      <c r="AA54" s="7"/>
      <c r="AB54" s="1" t="s">
        <v>16</v>
      </c>
      <c r="AC54" s="2" t="s">
        <v>3</v>
      </c>
      <c r="AD54" s="25" t="n">
        <f aca="false">SUM(AD7,D30,AD30)</f>
        <v>0</v>
      </c>
      <c r="AE54" s="43" t="inlineStr">
        <f aca="false">SUM(AE7,E30,#REF!,#REF!,AE30)</f>
        <is>
          <t/>
        </is>
      </c>
      <c r="AF54" s="43" t="inlineStr">
        <f aca="false">SUM(AF7,F30,#REF!,#REF!,AF30)</f>
        <is>
          <t/>
        </is>
      </c>
      <c r="AG54" s="25" t="n">
        <f aca="false">SUM(AG7,G30,AG30)</f>
        <v>20</v>
      </c>
      <c r="AH54" s="43" t="inlineStr">
        <f aca="false">SUM(AH7,H30,#REF!,#REF!,AH30)</f>
        <is>
          <t/>
        </is>
      </c>
      <c r="AI54" s="43" t="inlineStr">
        <f aca="false">SUM(AI7,I30,#REF!,#REF!,AI30)</f>
        <is>
          <t/>
        </is>
      </c>
      <c r="AJ54" s="25" t="n">
        <f aca="false">SUM(AJ7,J30,AJ30)</f>
        <v>0</v>
      </c>
      <c r="AK54" s="212" t="inlineStr">
        <f aca="false">SUM(AK7,K30,#REF!,#REF!,AK30)</f>
        <is>
          <t/>
        </is>
      </c>
      <c r="AL54" s="212" t="inlineStr">
        <f aca="false">SUM(AL7,L30,#REF!,#REF!,AL30)</f>
        <is>
          <t/>
        </is>
      </c>
      <c r="AM54" s="25" t="n">
        <f aca="false">SUM(AM7,M30,AM30)</f>
        <v>18</v>
      </c>
      <c r="AN54" s="43" t="inlineStr">
        <f aca="false">SUM(AN7,N30,#REF!,#REF!,AN30)</f>
        <is>
          <t/>
        </is>
      </c>
      <c r="AO54" s="43" t="inlineStr">
        <f aca="false">SUM(AO7,O30,#REF!,#REF!,AO30)</f>
        <is>
          <t/>
        </is>
      </c>
      <c r="AP54" s="25" t="n">
        <f aca="false">SUM(AP7,P30,AP30)</f>
        <v>8</v>
      </c>
      <c r="AQ54" s="212" t="inlineStr">
        <f aca="false">SUM(AQ7,Q30,#REF!,#REF!,AQ30)</f>
        <is>
          <t/>
        </is>
      </c>
      <c r="AR54" s="212" t="inlineStr">
        <f aca="false">SUM(AR7,R30,#REF!,#REF!,AR30)</f>
        <is>
          <t/>
        </is>
      </c>
      <c r="AS54" s="25" t="n">
        <f aca="false">SUM(AS7,S30,AS30)</f>
        <v>42</v>
      </c>
      <c r="AT54" s="212" t="inlineStr">
        <f aca="false">SUM(AT7,T30,#REF!,#REF!,AT30)</f>
        <is>
          <t/>
        </is>
      </c>
      <c r="AU54" s="212" t="inlineStr">
        <f aca="false">SUM(AU7,U30,#REF!,#REF!,AU30)</f>
        <is>
          <t/>
        </is>
      </c>
      <c r="AV54" s="25" t="n">
        <f aca="false">SUM(AV7,V30,AV30)</f>
        <v>74</v>
      </c>
      <c r="AW54" s="19" t="s">
        <v>11</v>
      </c>
      <c r="AX54" s="113"/>
    </row>
    <row r="55" customFormat="false" ht="15" hidden="false" customHeight="false" outlineLevel="0" collapsed="false">
      <c r="A55" s="7"/>
      <c r="B55" s="1" t="s">
        <v>17</v>
      </c>
      <c r="C55" s="2" t="s">
        <v>3</v>
      </c>
      <c r="D55" s="25" t="n">
        <f aca="false">SUM(D8,AD8,D31,AD31)</f>
        <v>24</v>
      </c>
      <c r="E55" s="166" t="e">
        <f aca="false">SUM(E8,AE8,E31,#REF!,#REF!,AE31)</f>
        <v>#REF!</v>
      </c>
      <c r="F55" s="167" t="s">
        <v>3</v>
      </c>
      <c r="G55" s="25" t="n">
        <f aca="false">SUM(G8,AG8,G31,AG31)</f>
        <v>6</v>
      </c>
      <c r="H55" s="171" t="inlineStr">
        <f aca="false">SUM(H8,AH8,H31,#REF!,#REF!,AH31)</f>
        <is>
          <t/>
        </is>
      </c>
      <c r="I55" s="210" t="inlineStr">
        <f aca="false">SUM(I8,AI8,I31,#REF!,#REF!,AI31)</f>
        <is>
          <t/>
        </is>
      </c>
      <c r="J55" s="25" t="n">
        <f aca="false">SUM(J8,AJ8,J31,AJ31)</f>
        <v>11</v>
      </c>
      <c r="K55" s="171" t="inlineStr">
        <f aca="false">SUM(K8,AK8,K31,#REF!,#REF!,AK31)</f>
        <is>
          <t/>
        </is>
      </c>
      <c r="L55" s="210" t="inlineStr">
        <f aca="false">SUM(L8,AL8,L31,#REF!,#REF!,AL31)</f>
        <is>
          <t/>
        </is>
      </c>
      <c r="M55" s="25" t="n">
        <f aca="false">SUM(M8,AM8,M31,AM31)</f>
        <v>37</v>
      </c>
      <c r="N55" s="170" t="inlineStr">
        <f aca="false">SUM(N8,AN8,N31,#REF!,#REF!,AN31)</f>
        <is>
          <t/>
        </is>
      </c>
      <c r="O55" s="210" t="inlineStr">
        <f aca="false">SUM(O8,AO8,O31,#REF!,#REF!,AO31)</f>
        <is>
          <t/>
        </is>
      </c>
      <c r="P55" s="25" t="n">
        <f aca="false">SUM(AP31)</f>
        <v>8</v>
      </c>
      <c r="Q55" s="171" t="inlineStr">
        <f aca="false">SUM(Q8,AQ8,Q31,#REF!,#REF!,AQ31)</f>
        <is>
          <t/>
        </is>
      </c>
      <c r="R55" s="210" t="inlineStr">
        <f aca="false">SUM(R8,AR8,R31,#REF!,#REF!,AR31)</f>
        <is>
          <t/>
        </is>
      </c>
      <c r="S55" s="25" t="n">
        <f aca="false">SUM(S8,AS8,S31,AS31)</f>
        <v>31</v>
      </c>
      <c r="T55" s="171" t="inlineStr">
        <f aca="false">SUM(T8,AT8,T31,#REF!,#REF!,AT31)</f>
        <is>
          <t/>
        </is>
      </c>
      <c r="U55" s="211" t="inlineStr">
        <f aca="false">SUM(U8,AU8,U31,#REF!,#REF!,AU31)</f>
        <is>
          <t/>
        </is>
      </c>
      <c r="V55" s="25" t="n">
        <f aca="false">SUM(V8,AV8,V31,AV31)</f>
        <v>99</v>
      </c>
      <c r="W55" s="34"/>
      <c r="X55" s="19" t="s">
        <v>11</v>
      </c>
      <c r="Y55" s="113"/>
      <c r="AA55" s="7"/>
      <c r="AB55" s="1" t="s">
        <v>17</v>
      </c>
      <c r="AC55" s="2" t="s">
        <v>3</v>
      </c>
      <c r="AD55" s="25" t="n">
        <f aca="false">SUM(AD8,D31,AD31)</f>
        <v>10</v>
      </c>
      <c r="AE55" s="43" t="inlineStr">
        <f aca="false">SUM(AE8,E31,#REF!,#REF!,AE31)</f>
        <is>
          <t/>
        </is>
      </c>
      <c r="AF55" s="43" t="inlineStr">
        <f aca="false">SUM(AF8,F31,#REF!,#REF!,AF31)</f>
        <is>
          <t/>
        </is>
      </c>
      <c r="AG55" s="25" t="n">
        <f aca="false">SUM(AG8,G31,AG31)</f>
        <v>6</v>
      </c>
      <c r="AH55" s="43" t="inlineStr">
        <f aca="false">SUM(AH8,H31,#REF!,#REF!,AH31)</f>
        <is>
          <t/>
        </is>
      </c>
      <c r="AI55" s="43" t="inlineStr">
        <f aca="false">SUM(AI8,I31,#REF!,#REF!,AI31)</f>
        <is>
          <t/>
        </is>
      </c>
      <c r="AJ55" s="25" t="n">
        <f aca="false">SUM(AJ8,J31,AJ31)</f>
        <v>0</v>
      </c>
      <c r="AK55" s="212" t="inlineStr">
        <f aca="false">SUM(AK8,K31,#REF!,#REF!,AK31)</f>
        <is>
          <t/>
        </is>
      </c>
      <c r="AL55" s="212" t="inlineStr">
        <f aca="false">SUM(AL8,L31,#REF!,#REF!,AL31)</f>
        <is>
          <t/>
        </is>
      </c>
      <c r="AM55" s="25" t="n">
        <f aca="false">SUM(AM8,M31,AM31)</f>
        <v>37</v>
      </c>
      <c r="AN55" s="43" t="inlineStr">
        <f aca="false">SUM(AN8,N31,#REF!,#REF!,AN31)</f>
        <is>
          <t/>
        </is>
      </c>
      <c r="AO55" s="43" t="inlineStr">
        <f aca="false">SUM(AO8,O31,#REF!,#REF!,AO31)</f>
        <is>
          <t/>
        </is>
      </c>
      <c r="AP55" s="25" t="n">
        <f aca="false">SUM(AP8,P31,AP31)</f>
        <v>35</v>
      </c>
      <c r="AQ55" s="212" t="inlineStr">
        <f aca="false">SUM(AQ8,Q31,#REF!,#REF!,AQ31)</f>
        <is>
          <t/>
        </is>
      </c>
      <c r="AR55" s="212" t="inlineStr">
        <f aca="false">SUM(AR8,R31,#REF!,#REF!,AR31)</f>
        <is>
          <t/>
        </is>
      </c>
      <c r="AS55" s="25" t="n">
        <f aca="false">SUM(AS8,S31,AS31)</f>
        <v>31</v>
      </c>
      <c r="AT55" s="212" t="inlineStr">
        <f aca="false">SUM(AT8,T31,#REF!,#REF!,AT31)</f>
        <is>
          <t/>
        </is>
      </c>
      <c r="AU55" s="212" t="inlineStr">
        <f aca="false">SUM(AU8,U31,#REF!,#REF!,AU31)</f>
        <is>
          <t/>
        </is>
      </c>
      <c r="AV55" s="25" t="n">
        <f aca="false">SUM(AV8,V31,AV31)</f>
        <v>74</v>
      </c>
      <c r="AW55" s="19" t="s">
        <v>11</v>
      </c>
      <c r="AX55" s="113"/>
    </row>
    <row r="56" customFormat="false" ht="15" hidden="false" customHeight="false" outlineLevel="0" collapsed="false">
      <c r="A56" s="7"/>
      <c r="B56" s="1" t="s">
        <v>18</v>
      </c>
      <c r="C56" s="2" t="s">
        <v>3</v>
      </c>
      <c r="D56" s="25" t="n">
        <f aca="false">SUM(D9,AD9,D32,AD32)</f>
        <v>13</v>
      </c>
      <c r="E56" s="166" t="inlineStr">
        <f aca="false">SUM(E9,AE9,E32,#REF!,#REF!,AE32)</f>
        <is>
          <t/>
        </is>
      </c>
      <c r="F56" s="167" t="s">
        <v>3</v>
      </c>
      <c r="G56" s="25" t="n">
        <f aca="false">SUM(G9,AG9,G32,AG32)</f>
        <v>7</v>
      </c>
      <c r="H56" s="171" t="inlineStr">
        <f aca="false">SUM(H9,AH9,H32,#REF!,#REF!,AH32)</f>
        <is>
          <t/>
        </is>
      </c>
      <c r="I56" s="210" t="inlineStr">
        <f aca="false">SUM(I9,AI9,I32,#REF!,#REF!,AI32)</f>
        <is>
          <t/>
        </is>
      </c>
      <c r="J56" s="25" t="n">
        <f aca="false">SUM(J9,AJ9,J32,AJ32)</f>
        <v>18</v>
      </c>
      <c r="K56" s="171" t="inlineStr">
        <f aca="false">SUM(K9,AK9,K32,#REF!,#REF!,AK32)</f>
        <is>
          <t/>
        </is>
      </c>
      <c r="L56" s="210" t="inlineStr">
        <f aca="false">SUM(L9,AL9,L32,#REF!,#REF!,AL32)</f>
        <is>
          <t/>
        </is>
      </c>
      <c r="M56" s="25" t="n">
        <f aca="false">SUM(M9,AM9,M32,AM32)</f>
        <v>45</v>
      </c>
      <c r="N56" s="170" t="inlineStr">
        <f aca="false">SUM(N9,AN9,N32,#REF!,#REF!,AN32)</f>
        <is>
          <t/>
        </is>
      </c>
      <c r="O56" s="210" t="inlineStr">
        <f aca="false">SUM(O9,AO9,O32,#REF!,#REF!,AO32)</f>
        <is>
          <t/>
        </is>
      </c>
      <c r="P56" s="25" t="n">
        <f aca="false">SUM(AP32)</f>
        <v>0</v>
      </c>
      <c r="Q56" s="171" t="inlineStr">
        <f aca="false">SUM(Q9,AQ9,Q32,#REF!,#REF!,AQ32)</f>
        <is>
          <t/>
        </is>
      </c>
      <c r="R56" s="210" t="inlineStr">
        <f aca="false">SUM(R9,AR9,R32,#REF!,#REF!,AR32)</f>
        <is>
          <t/>
        </is>
      </c>
      <c r="S56" s="25" t="n">
        <f aca="false">SUM(S9,AS9,S32,AS32)</f>
        <v>29</v>
      </c>
      <c r="T56" s="171" t="inlineStr">
        <f aca="false">SUM(T9,AT9,T32,#REF!,#REF!,AT32)</f>
        <is>
          <t/>
        </is>
      </c>
      <c r="U56" s="211" t="inlineStr">
        <f aca="false">SUM(U9,AU9,U32,#REF!,#REF!,AU32)</f>
        <is>
          <t/>
        </is>
      </c>
      <c r="V56" s="25" t="n">
        <f aca="false">SUM(V9,AV9,V32,AV32)</f>
        <v>95</v>
      </c>
      <c r="W56" s="34"/>
      <c r="X56" s="19" t="s">
        <v>11</v>
      </c>
      <c r="Y56" s="113"/>
      <c r="AA56" s="7"/>
      <c r="AB56" s="1" t="s">
        <v>18</v>
      </c>
      <c r="AC56" s="2" t="s">
        <v>3</v>
      </c>
      <c r="AD56" s="25" t="n">
        <f aca="false">SUM(AD9,D32,AD32)</f>
        <v>13</v>
      </c>
      <c r="AE56" s="43" t="inlineStr">
        <f aca="false">SUM(AE9,E32,#REF!,#REF!,AE32)</f>
        <is>
          <t/>
        </is>
      </c>
      <c r="AF56" s="43" t="inlineStr">
        <f aca="false">SUM(AF9,F32,#REF!,#REF!,AF32)</f>
        <is>
          <t/>
        </is>
      </c>
      <c r="AG56" s="25" t="n">
        <f aca="false">SUM(AG9,G32,AG32)</f>
        <v>7</v>
      </c>
      <c r="AH56" s="43" t="inlineStr">
        <f aca="false">SUM(AH9,H32,#REF!,#REF!,AH32)</f>
        <is>
          <t/>
        </is>
      </c>
      <c r="AI56" s="43" t="inlineStr">
        <f aca="false">SUM(AI9,I32,#REF!,#REF!,AI32)</f>
        <is>
          <t/>
        </is>
      </c>
      <c r="AJ56" s="25" t="n">
        <f aca="false">SUM(AJ9,J32,AJ32)</f>
        <v>5</v>
      </c>
      <c r="AK56" s="212" t="inlineStr">
        <f aca="false">SUM(AK9,K32,#REF!,#REF!,AK32)</f>
        <is>
          <t/>
        </is>
      </c>
      <c r="AL56" s="212" t="inlineStr">
        <f aca="false">SUM(AL9,L32,#REF!,#REF!,AL32)</f>
        <is>
          <t/>
        </is>
      </c>
      <c r="AM56" s="25" t="n">
        <f aca="false">SUM(AM9,M32,AM32)</f>
        <v>45</v>
      </c>
      <c r="AN56" s="43" t="inlineStr">
        <f aca="false">SUM(AN9,N32,#REF!,#REF!,AN32)</f>
        <is>
          <t/>
        </is>
      </c>
      <c r="AO56" s="43" t="inlineStr">
        <f aca="false">SUM(AO9,O32,#REF!,#REF!,AO32)</f>
        <is>
          <t/>
        </is>
      </c>
      <c r="AP56" s="25" t="n">
        <f aca="false">SUM(AP9,P32,AP32)</f>
        <v>29</v>
      </c>
      <c r="AQ56" s="212" t="inlineStr">
        <f aca="false">SUM(AQ9,Q32,#REF!,#REF!,AQ32)</f>
        <is>
          <t/>
        </is>
      </c>
      <c r="AR56" s="212" t="inlineStr">
        <f aca="false">SUM(AR9,R32,#REF!,#REF!,AR32)</f>
        <is>
          <t/>
        </is>
      </c>
      <c r="AS56" s="25" t="n">
        <f aca="false">SUM(AS9,S32,AS32)</f>
        <v>17</v>
      </c>
      <c r="AT56" s="212" t="inlineStr">
        <f aca="false">SUM(AT9,T32,#REF!,#REF!,AT32)</f>
        <is>
          <t/>
        </is>
      </c>
      <c r="AU56" s="212" t="inlineStr">
        <f aca="false">SUM(AU9,U32,#REF!,#REF!,AU32)</f>
        <is>
          <t/>
        </is>
      </c>
      <c r="AV56" s="25" t="n">
        <f aca="false">SUM(AV9,V32,AV32)</f>
        <v>70</v>
      </c>
      <c r="AW56" s="19" t="s">
        <v>11</v>
      </c>
      <c r="AX56" s="113"/>
    </row>
    <row r="57" customFormat="false" ht="15" hidden="false" customHeight="false" outlineLevel="0" collapsed="false">
      <c r="A57" s="7"/>
      <c r="B57" s="1" t="s">
        <v>19</v>
      </c>
      <c r="C57" s="2" t="s">
        <v>3</v>
      </c>
      <c r="D57" s="25" t="n">
        <f aca="false">SUM(D10,AD10,D33,AD33)</f>
        <v>7</v>
      </c>
      <c r="E57" s="166" t="inlineStr">
        <f aca="false">SUM(E10,AE10,E33,#REF!,#REF!,AE33)</f>
        <is>
          <t/>
        </is>
      </c>
      <c r="F57" s="167" t="s">
        <v>3</v>
      </c>
      <c r="G57" s="25" t="n">
        <f aca="false">SUM(G10,AG10,G33,AG33)</f>
        <v>9</v>
      </c>
      <c r="H57" s="171" t="inlineStr">
        <f aca="false">SUM(H10,AH10,H33,#REF!,#REF!,AH33)</f>
        <is>
          <t/>
        </is>
      </c>
      <c r="I57" s="210" t="inlineStr">
        <f aca="false">SUM(I10,AI10,I33,#REF!,#REF!,AI33)</f>
        <is>
          <t/>
        </is>
      </c>
      <c r="J57" s="25" t="n">
        <f aca="false">SUM(J10,AJ10,J33,AJ33)</f>
        <v>23</v>
      </c>
      <c r="K57" s="171" t="inlineStr">
        <f aca="false">SUM(K10,AK10,K33,#REF!,#REF!,AK33)</f>
        <is>
          <t/>
        </is>
      </c>
      <c r="L57" s="210" t="inlineStr">
        <f aca="false">SUM(L10,AL10,L33,#REF!,#REF!,AL33)</f>
        <is>
          <t/>
        </is>
      </c>
      <c r="M57" s="25" t="n">
        <f aca="false">SUM(M10,AM10,M33,AM33)</f>
        <v>28</v>
      </c>
      <c r="N57" s="170" t="inlineStr">
        <f aca="false">SUM(N10,AN10,N33,#REF!,#REF!,AN33)</f>
        <is>
          <t/>
        </is>
      </c>
      <c r="O57" s="210" t="inlineStr">
        <f aca="false">SUM(O10,AO10,O33,#REF!,#REF!,AO33)</f>
        <is>
          <t/>
        </is>
      </c>
      <c r="P57" s="25" t="n">
        <f aca="false">SUM(AP33)</f>
        <v>7</v>
      </c>
      <c r="Q57" s="171" t="inlineStr">
        <f aca="false">SUM(Q10,AQ10,Q33,#REF!,#REF!,AQ33)</f>
        <is>
          <t/>
        </is>
      </c>
      <c r="R57" s="210" t="inlineStr">
        <f aca="false">SUM(R10,AR10,R33,#REF!,#REF!,AR33)</f>
        <is>
          <t/>
        </is>
      </c>
      <c r="S57" s="25" t="n">
        <f aca="false">SUM(S10,AS10,S33,AS33)</f>
        <v>35</v>
      </c>
      <c r="T57" s="171" t="inlineStr">
        <f aca="false">SUM(T10,AT10,T33,#REF!,#REF!,AT33)</f>
        <is>
          <t/>
        </is>
      </c>
      <c r="U57" s="211" t="inlineStr">
        <f aca="false">SUM(U10,AU10,U33,#REF!,#REF!,AU33)</f>
        <is>
          <t/>
        </is>
      </c>
      <c r="V57" s="25" t="n">
        <f aca="false">SUM(V10,AV10,V33,AV33)</f>
        <v>97</v>
      </c>
      <c r="W57" s="34"/>
      <c r="X57" s="19" t="s">
        <v>11</v>
      </c>
      <c r="Y57" s="113"/>
      <c r="AA57" s="7"/>
      <c r="AB57" s="1" t="s">
        <v>19</v>
      </c>
      <c r="AC57" s="2" t="s">
        <v>3</v>
      </c>
      <c r="AD57" s="25" t="n">
        <f aca="false">SUM(AD10,D33,AD33)</f>
        <v>0</v>
      </c>
      <c r="AE57" s="43" t="inlineStr">
        <f aca="false">SUM(AE10,E33,#REF!,#REF!,AE33)</f>
        <is>
          <t/>
        </is>
      </c>
      <c r="AF57" s="43" t="inlineStr">
        <f aca="false">SUM(AF10,F33,#REF!,#REF!,AF33)</f>
        <is>
          <t/>
        </is>
      </c>
      <c r="AG57" s="25" t="n">
        <f aca="false">SUM(AG10,G33,AG33)</f>
        <v>9</v>
      </c>
      <c r="AH57" s="43" t="inlineStr">
        <f aca="false">SUM(AH10,H33,#REF!,#REF!,AH33)</f>
        <is>
          <t/>
        </is>
      </c>
      <c r="AI57" s="43" t="inlineStr">
        <f aca="false">SUM(AI10,I33,#REF!,#REF!,AI33)</f>
        <is>
          <t/>
        </is>
      </c>
      <c r="AJ57" s="25" t="n">
        <f aca="false">SUM(AJ10,J33,AJ33)</f>
        <v>5</v>
      </c>
      <c r="AK57" s="212" t="inlineStr">
        <f aca="false">SUM(AK10,K33,#REF!,#REF!,AK33)</f>
        <is>
          <t/>
        </is>
      </c>
      <c r="AL57" s="212" t="inlineStr">
        <f aca="false">SUM(AL10,L33,#REF!,#REF!,AL33)</f>
        <is>
          <t/>
        </is>
      </c>
      <c r="AM57" s="25" t="n">
        <f aca="false">SUM(AM10,M33,AM33)</f>
        <v>28</v>
      </c>
      <c r="AN57" s="43" t="inlineStr">
        <f aca="false">SUM(AN10,N33,#REF!,#REF!,AN33)</f>
        <is>
          <t/>
        </is>
      </c>
      <c r="AO57" s="43" t="inlineStr">
        <f aca="false">SUM(AO10,O33,#REF!,#REF!,AO33)</f>
        <is>
          <t/>
        </is>
      </c>
      <c r="AP57" s="25" t="n">
        <f aca="false">SUM(AP10,P33,AP33)</f>
        <v>18</v>
      </c>
      <c r="AQ57" s="212" t="inlineStr">
        <f aca="false">SUM(AQ10,Q33,#REF!,#REF!,AQ33)</f>
        <is>
          <t/>
        </is>
      </c>
      <c r="AR57" s="212" t="inlineStr">
        <f aca="false">SUM(AR10,R33,#REF!,#REF!,AR33)</f>
        <is>
          <t/>
        </is>
      </c>
      <c r="AS57" s="25" t="n">
        <f aca="false">SUM(AS10,S33,AS33)</f>
        <v>35</v>
      </c>
      <c r="AT57" s="212" t="inlineStr">
        <f aca="false">SUM(AT10,T33,#REF!,#REF!,AT33)</f>
        <is>
          <t/>
        </is>
      </c>
      <c r="AU57" s="212" t="inlineStr">
        <f aca="false">SUM(AU10,U33,#REF!,#REF!,AU33)</f>
        <is>
          <t/>
        </is>
      </c>
      <c r="AV57" s="25" t="n">
        <f aca="false">SUM(AV10,V33,AV33)</f>
        <v>72</v>
      </c>
      <c r="AW57" s="19" t="s">
        <v>11</v>
      </c>
      <c r="AX57" s="113"/>
    </row>
    <row r="58" customFormat="false" ht="15" hidden="false" customHeight="false" outlineLevel="0" collapsed="false">
      <c r="A58" s="7"/>
      <c r="B58" s="1" t="s">
        <v>20</v>
      </c>
      <c r="C58" s="2" t="s">
        <v>3</v>
      </c>
      <c r="D58" s="25" t="n">
        <f aca="false">SUM(D11,AD11,D34,AD34)</f>
        <v>10</v>
      </c>
      <c r="E58" s="175" t="inlineStr">
        <f aca="false">SUM(E11,AE11,E34,#REF!,#REF!,AE34)</f>
        <is>
          <t/>
        </is>
      </c>
      <c r="F58" s="176" t="s">
        <v>3</v>
      </c>
      <c r="G58" s="25" t="n">
        <f aca="false">SUM(G11,AG11,G34,AG34)</f>
        <v>10</v>
      </c>
      <c r="H58" s="177" t="inlineStr">
        <f aca="false">SUM(H11,AH11,H34,#REF!,#REF!,AH34)</f>
        <is>
          <t/>
        </is>
      </c>
      <c r="I58" s="213" t="inlineStr">
        <f aca="false">SUM(I11,AI11,I34,#REF!,#REF!,AI34)</f>
        <is>
          <t/>
        </is>
      </c>
      <c r="J58" s="25" t="n">
        <f aca="false">SUM(J11,AJ11,J34,AJ34)</f>
        <v>15</v>
      </c>
      <c r="K58" s="177" t="inlineStr">
        <f aca="false">SUM(K11,AK11,K34,#REF!,#REF!,AK34)</f>
        <is>
          <t/>
        </is>
      </c>
      <c r="L58" s="213" t="inlineStr">
        <f aca="false">SUM(L11,AL11,L34,#REF!,#REF!,AL34)</f>
        <is>
          <t/>
        </is>
      </c>
      <c r="M58" s="25" t="n">
        <f aca="false">SUM(M11,AM11,M34,AM34)</f>
        <v>19</v>
      </c>
      <c r="N58" s="179" t="inlineStr">
        <f aca="false">SUM(N11,AN11,N34,#REF!,#REF!,AN34)</f>
        <is>
          <t/>
        </is>
      </c>
      <c r="O58" s="213" t="inlineStr">
        <f aca="false">SUM(O11,AO11,O34,#REF!,#REF!,AO34)</f>
        <is>
          <t/>
        </is>
      </c>
      <c r="P58" s="25" t="n">
        <f aca="false">SUM(AP34)</f>
        <v>11</v>
      </c>
      <c r="Q58" s="177" t="inlineStr">
        <f aca="false">SUM(Q11,AQ11,Q34,#REF!,#REF!,AQ34)</f>
        <is>
          <t/>
        </is>
      </c>
      <c r="R58" s="213" t="inlineStr">
        <f aca="false">SUM(R11,AR11,R34,#REF!,#REF!,AR34)</f>
        <is>
          <t/>
        </is>
      </c>
      <c r="S58" s="25" t="n">
        <f aca="false">SUM(S11,AS11,S34,AS34)</f>
        <v>47</v>
      </c>
      <c r="T58" s="177" t="inlineStr">
        <f aca="false">SUM(T11,AT11,T34,#REF!,#REF!,AT34)</f>
        <is>
          <t/>
        </is>
      </c>
      <c r="U58" s="214" t="inlineStr">
        <f aca="false">SUM(U11,AU11,U34,#REF!,#REF!,AU34)</f>
        <is>
          <t/>
        </is>
      </c>
      <c r="V58" s="25" t="n">
        <f aca="false">SUM(V11,AV11,V34,AV34)</f>
        <v>106</v>
      </c>
      <c r="W58" s="34"/>
      <c r="X58" s="19" t="s">
        <v>11</v>
      </c>
      <c r="Y58" s="113"/>
      <c r="AA58" s="7"/>
      <c r="AB58" s="1" t="s">
        <v>20</v>
      </c>
      <c r="AC58" s="2" t="s">
        <v>3</v>
      </c>
      <c r="AD58" s="25" t="n">
        <f aca="false">SUM(AD11,D34,AD34)</f>
        <v>10</v>
      </c>
      <c r="AE58" s="215" t="inlineStr">
        <f aca="false">SUM(AE11,E34,#REF!,#REF!,AE34)</f>
        <is>
          <t/>
        </is>
      </c>
      <c r="AF58" s="215" t="inlineStr">
        <f aca="false">SUM(AF11,F34,#REF!,#REF!,AF34)</f>
        <is>
          <t/>
        </is>
      </c>
      <c r="AG58" s="25" t="n">
        <f aca="false">SUM(AG11,G34,AG34)</f>
        <v>0</v>
      </c>
      <c r="AH58" s="215" t="inlineStr">
        <f aca="false">SUM(AH11,H34,#REF!,#REF!,AH34)</f>
        <is>
          <t/>
        </is>
      </c>
      <c r="AI58" s="215" t="inlineStr">
        <f aca="false">SUM(AI11,I34,#REF!,#REF!,AI34)</f>
        <is>
          <t/>
        </is>
      </c>
      <c r="AJ58" s="25" t="n">
        <f aca="false">SUM(AJ11,J34,AJ34)</f>
        <v>0</v>
      </c>
      <c r="AK58" s="216" t="inlineStr">
        <f aca="false">SUM(AK11,K34,#REF!,#REF!,AK34)</f>
        <is>
          <t/>
        </is>
      </c>
      <c r="AL58" s="216" t="inlineStr">
        <f aca="false">SUM(AL11,L34,#REF!,#REF!,AL34)</f>
        <is>
          <t/>
        </is>
      </c>
      <c r="AM58" s="25" t="n">
        <f aca="false">SUM(AM11,M34,AM34)</f>
        <v>19</v>
      </c>
      <c r="AN58" s="215" t="inlineStr">
        <f aca="false">SUM(AN11,N34,#REF!,#REF!,AN34)</f>
        <is>
          <t/>
        </is>
      </c>
      <c r="AO58" s="215" t="inlineStr">
        <f aca="false">SUM(AO11,O34,#REF!,#REF!,AO34)</f>
        <is>
          <t/>
        </is>
      </c>
      <c r="AP58" s="25" t="n">
        <f aca="false">SUM(AP11,P34,AP34)</f>
        <v>17</v>
      </c>
      <c r="AQ58" s="216" t="inlineStr">
        <f aca="false">SUM(AQ11,Q34,#REF!,#REF!,AQ34)</f>
        <is>
          <t/>
        </is>
      </c>
      <c r="AR58" s="216" t="inlineStr">
        <f aca="false">SUM(AR11,R34,#REF!,#REF!,AR34)</f>
        <is>
          <t/>
        </is>
      </c>
      <c r="AS58" s="25" t="n">
        <f aca="false">SUM(AS11,S34,AS34)</f>
        <v>47</v>
      </c>
      <c r="AT58" s="216" t="inlineStr">
        <f aca="false">SUM(AT11,T34,#REF!,#REF!,AT34)</f>
        <is>
          <t/>
        </is>
      </c>
      <c r="AU58" s="216" t="inlineStr">
        <f aca="false">SUM(AU11,U34,#REF!,#REF!,AU34)</f>
        <is>
          <t/>
        </is>
      </c>
      <c r="AV58" s="25" t="n">
        <f aca="false">SUM(AV11,V34,AV34)</f>
        <v>81</v>
      </c>
      <c r="AW58" s="19" t="s">
        <v>11</v>
      </c>
      <c r="AX58" s="113"/>
    </row>
    <row r="59" customFormat="false" ht="15" hidden="false" customHeight="false" outlineLevel="0" collapsed="false">
      <c r="A59" s="7"/>
      <c r="B59" s="43" t="s">
        <v>12</v>
      </c>
      <c r="C59" s="0"/>
      <c r="D59" s="44"/>
      <c r="E59" s="181"/>
      <c r="F59" s="182"/>
      <c r="G59" s="46"/>
      <c r="H59" s="183"/>
      <c r="I59" s="47"/>
      <c r="J59" s="46"/>
      <c r="K59" s="183"/>
      <c r="L59" s="47"/>
      <c r="M59" s="46"/>
      <c r="N59" s="184"/>
      <c r="O59" s="47"/>
      <c r="P59" s="46"/>
      <c r="Q59" s="183"/>
      <c r="R59" s="47"/>
      <c r="S59" s="46"/>
      <c r="T59" s="183"/>
      <c r="U59" s="59"/>
      <c r="V59" s="48"/>
      <c r="W59" s="48"/>
      <c r="X59" s="19" t="s">
        <v>11</v>
      </c>
      <c r="Y59" s="113"/>
      <c r="AA59" s="7"/>
      <c r="AB59" s="43" t="s">
        <v>12</v>
      </c>
      <c r="AC59" s="2"/>
      <c r="AD59" s="44"/>
      <c r="AE59" s="44"/>
      <c r="AF59" s="45"/>
      <c r="AG59" s="46"/>
      <c r="AH59" s="46"/>
      <c r="AI59" s="21"/>
      <c r="AJ59" s="46"/>
      <c r="AK59" s="46"/>
      <c r="AL59" s="47"/>
      <c r="AM59" s="46"/>
      <c r="AN59" s="46"/>
      <c r="AO59" s="21"/>
      <c r="AP59" s="46"/>
      <c r="AQ59" s="46"/>
      <c r="AR59" s="21"/>
      <c r="AS59" s="46"/>
      <c r="AT59" s="46"/>
      <c r="AU59" s="13"/>
      <c r="AV59" s="48"/>
      <c r="AW59" s="19" t="s">
        <v>11</v>
      </c>
      <c r="AX59" s="113"/>
    </row>
    <row r="60" customFormat="false" ht="15" hidden="false" customHeight="false" outlineLevel="0" collapsed="false">
      <c r="A60" s="7"/>
      <c r="B60" s="1" t="s">
        <v>21</v>
      </c>
      <c r="C60" s="2" t="s">
        <v>3</v>
      </c>
      <c r="D60" s="31" t="n">
        <f aca="false">SUM(D52:D58)</f>
        <v>63</v>
      </c>
      <c r="E60" s="185"/>
      <c r="F60" s="142" t="s">
        <v>3</v>
      </c>
      <c r="G60" s="31" t="n">
        <f aca="false">SUM(G52:G58)</f>
        <v>65</v>
      </c>
      <c r="H60" s="186"/>
      <c r="I60" s="4" t="s">
        <v>3</v>
      </c>
      <c r="J60" s="31" t="n">
        <f aca="false">SUM(J52:J58)</f>
        <v>109</v>
      </c>
      <c r="K60" s="186"/>
      <c r="L60" s="4" t="s">
        <v>3</v>
      </c>
      <c r="M60" s="31" t="n">
        <f aca="false">SUM(M52:M58)</f>
        <v>212</v>
      </c>
      <c r="N60" s="187"/>
      <c r="O60" s="4" t="s">
        <v>3</v>
      </c>
      <c r="P60" s="31" t="n">
        <f aca="false">SUM(P52:P58)</f>
        <v>32</v>
      </c>
      <c r="Q60" s="186"/>
      <c r="R60" s="4" t="s">
        <v>3</v>
      </c>
      <c r="S60" s="31" t="n">
        <f aca="false">SUM(S52:S58)</f>
        <v>299</v>
      </c>
      <c r="T60" s="186"/>
      <c r="U60" s="4" t="s">
        <v>3</v>
      </c>
      <c r="V60" s="31" t="n">
        <f aca="false">SUM(V52:V58)</f>
        <v>658</v>
      </c>
      <c r="W60" s="31"/>
      <c r="X60" s="19" t="s">
        <v>11</v>
      </c>
      <c r="Y60" s="113"/>
      <c r="AA60" s="7"/>
      <c r="AB60" s="1" t="s">
        <v>21</v>
      </c>
      <c r="AC60" s="2" t="s">
        <v>3</v>
      </c>
      <c r="AD60" s="31" t="n">
        <f aca="false">SUM(AD52:AD58)</f>
        <v>42</v>
      </c>
      <c r="AE60" s="31"/>
      <c r="AF60" s="3" t="s">
        <v>3</v>
      </c>
      <c r="AG60" s="31" t="n">
        <f aca="false">SUM(AG52:AG58)</f>
        <v>46</v>
      </c>
      <c r="AH60" s="31"/>
      <c r="AI60" s="2" t="s">
        <v>3</v>
      </c>
      <c r="AJ60" s="31" t="n">
        <f aca="false">SUM(AJ52:AJ58)</f>
        <v>10</v>
      </c>
      <c r="AK60" s="31"/>
      <c r="AL60" s="4" t="s">
        <v>3</v>
      </c>
      <c r="AM60" s="31" t="n">
        <f aca="false">SUM(AM52:AM58)</f>
        <v>212</v>
      </c>
      <c r="AN60" s="31"/>
      <c r="AO60" s="2" t="s">
        <v>3</v>
      </c>
      <c r="AP60" s="31" t="n">
        <f aca="false">SUM(AP52:AP58)</f>
        <v>127</v>
      </c>
      <c r="AQ60" s="31"/>
      <c r="AR60" s="2" t="s">
        <v>3</v>
      </c>
      <c r="AS60" s="31" t="n">
        <f aca="false">SUM(AS52:AS58)</f>
        <v>263</v>
      </c>
      <c r="AT60" s="31"/>
      <c r="AU60" s="2" t="s">
        <v>3</v>
      </c>
      <c r="AV60" s="31" t="n">
        <f aca="false">SUM(AV52:AV58)</f>
        <v>483</v>
      </c>
      <c r="AW60" s="19" t="s">
        <v>11</v>
      </c>
      <c r="AX60" s="113"/>
    </row>
    <row r="61" customFormat="false" ht="15" hidden="false" customHeight="false" outlineLevel="0" collapsed="false">
      <c r="A61" s="7"/>
      <c r="B61" s="1" t="s">
        <v>22</v>
      </c>
      <c r="C61" s="2" t="s">
        <v>3</v>
      </c>
      <c r="D61" s="31" t="n">
        <f aca="false">AD61</f>
        <v>42</v>
      </c>
      <c r="E61" s="185"/>
      <c r="F61" s="142" t="s">
        <v>3</v>
      </c>
      <c r="G61" s="31" t="n">
        <f aca="false">AG61</f>
        <v>46</v>
      </c>
      <c r="H61" s="186"/>
      <c r="I61" s="4" t="s">
        <v>3</v>
      </c>
      <c r="J61" s="31" t="n">
        <f aca="false">AJ61</f>
        <v>10</v>
      </c>
      <c r="K61" s="186"/>
      <c r="L61" s="4" t="s">
        <v>3</v>
      </c>
      <c r="M61" s="31" t="n">
        <f aca="false">AM61</f>
        <v>212</v>
      </c>
      <c r="N61" s="187"/>
      <c r="O61" s="4" t="s">
        <v>3</v>
      </c>
      <c r="P61" s="31" t="n">
        <f aca="false">AP61</f>
        <v>127</v>
      </c>
      <c r="Q61" s="186"/>
      <c r="R61" s="4" t="s">
        <v>3</v>
      </c>
      <c r="S61" s="31" t="n">
        <f aca="false">AS61</f>
        <v>263</v>
      </c>
      <c r="T61" s="186"/>
      <c r="U61" s="4" t="s">
        <v>3</v>
      </c>
      <c r="V61" s="31" t="n">
        <f aca="false">SUM(D61:S61)</f>
        <v>700</v>
      </c>
      <c r="W61" s="31"/>
      <c r="X61" s="19" t="s">
        <v>11</v>
      </c>
      <c r="Y61" s="113"/>
      <c r="AA61" s="7"/>
      <c r="AB61" s="1" t="s">
        <v>22</v>
      </c>
      <c r="AC61" s="2" t="s">
        <v>3</v>
      </c>
      <c r="AD61" s="31" t="n">
        <f aca="false">AD60</f>
        <v>42</v>
      </c>
      <c r="AE61" s="31"/>
      <c r="AF61" s="3" t="s">
        <v>3</v>
      </c>
      <c r="AG61" s="31" t="n">
        <f aca="false">AG60</f>
        <v>46</v>
      </c>
      <c r="AH61" s="31"/>
      <c r="AI61" s="2" t="s">
        <v>3</v>
      </c>
      <c r="AJ61" s="31" t="n">
        <f aca="false">AJ60</f>
        <v>10</v>
      </c>
      <c r="AK61" s="31"/>
      <c r="AL61" s="4" t="s">
        <v>3</v>
      </c>
      <c r="AM61" s="31" t="n">
        <f aca="false">AM60</f>
        <v>212</v>
      </c>
      <c r="AN61" s="31"/>
      <c r="AO61" s="2" t="s">
        <v>3</v>
      </c>
      <c r="AP61" s="31" t="n">
        <f aca="false">AP60</f>
        <v>127</v>
      </c>
      <c r="AQ61" s="31"/>
      <c r="AR61" s="2" t="s">
        <v>3</v>
      </c>
      <c r="AS61" s="31" t="n">
        <f aca="false">AS60</f>
        <v>263</v>
      </c>
      <c r="AT61" s="31"/>
      <c r="AU61" s="2" t="s">
        <v>3</v>
      </c>
      <c r="AV61" s="31" t="n">
        <f aca="false">SUM(AD61:AS61)</f>
        <v>700</v>
      </c>
      <c r="AW61" s="19" t="s">
        <v>11</v>
      </c>
      <c r="AX61" s="113"/>
    </row>
    <row r="62" customFormat="false" ht="15" hidden="false" customHeight="false" outlineLevel="0" collapsed="false">
      <c r="A62" s="7"/>
      <c r="B62" s="1" t="s">
        <v>23</v>
      </c>
      <c r="C62" s="2" t="s">
        <v>3</v>
      </c>
      <c r="D62" s="49" t="n">
        <v>30</v>
      </c>
      <c r="E62" s="188"/>
      <c r="F62" s="189" t="s">
        <v>3</v>
      </c>
      <c r="G62" s="49" t="n">
        <v>20</v>
      </c>
      <c r="H62" s="190"/>
      <c r="I62" s="191" t="s">
        <v>3</v>
      </c>
      <c r="J62" s="49" t="n">
        <v>25</v>
      </c>
      <c r="K62" s="190"/>
      <c r="L62" s="4" t="s">
        <v>3</v>
      </c>
      <c r="M62" s="49" t="n">
        <v>22</v>
      </c>
      <c r="N62" s="192"/>
      <c r="O62" s="191" t="s">
        <v>3</v>
      </c>
      <c r="P62" s="52" t="n">
        <v>15</v>
      </c>
      <c r="Q62" s="193"/>
      <c r="R62" s="191" t="s">
        <v>3</v>
      </c>
      <c r="S62" s="49" t="n">
        <v>15</v>
      </c>
      <c r="T62" s="190"/>
      <c r="U62" s="56" t="s">
        <v>3</v>
      </c>
      <c r="V62" s="54"/>
      <c r="W62" s="54"/>
      <c r="X62" s="19" t="s">
        <v>11</v>
      </c>
      <c r="Y62" s="113"/>
      <c r="AA62" s="7"/>
      <c r="AB62" s="1" t="s">
        <v>23</v>
      </c>
      <c r="AC62" s="2" t="s">
        <v>3</v>
      </c>
      <c r="AD62" s="49" t="n">
        <v>30</v>
      </c>
      <c r="AE62" s="49"/>
      <c r="AF62" s="50" t="s">
        <v>3</v>
      </c>
      <c r="AG62" s="49" t="n">
        <v>20</v>
      </c>
      <c r="AH62" s="49"/>
      <c r="AI62" s="51" t="s">
        <v>3</v>
      </c>
      <c r="AJ62" s="49" t="n">
        <v>25</v>
      </c>
      <c r="AK62" s="49"/>
      <c r="AL62" s="4" t="s">
        <v>3</v>
      </c>
      <c r="AM62" s="49" t="n">
        <v>22</v>
      </c>
      <c r="AN62" s="49"/>
      <c r="AO62" s="51" t="s">
        <v>3</v>
      </c>
      <c r="AP62" s="52" t="n">
        <v>15</v>
      </c>
      <c r="AQ62" s="52"/>
      <c r="AR62" s="51" t="s">
        <v>3</v>
      </c>
      <c r="AS62" s="49" t="n">
        <v>15</v>
      </c>
      <c r="AT62" s="49"/>
      <c r="AU62" s="53" t="s">
        <v>3</v>
      </c>
      <c r="AV62" s="54"/>
      <c r="AW62" s="19" t="s">
        <v>11</v>
      </c>
      <c r="AX62" s="113"/>
    </row>
    <row r="63" customFormat="false" ht="15" hidden="false" customHeight="false" outlineLevel="0" collapsed="false">
      <c r="A63" s="7"/>
      <c r="B63" s="1" t="s">
        <v>24</v>
      </c>
      <c r="C63" s="2" t="s">
        <v>3</v>
      </c>
      <c r="D63" s="55" t="n">
        <f aca="false">D61*D62</f>
        <v>1260</v>
      </c>
      <c r="E63" s="194"/>
      <c r="F63" s="189" t="s">
        <v>3</v>
      </c>
      <c r="G63" s="55" t="n">
        <f aca="false">G61*G62</f>
        <v>920</v>
      </c>
      <c r="H63" s="193"/>
      <c r="I63" s="56" t="s">
        <v>3</v>
      </c>
      <c r="J63" s="55" t="n">
        <f aca="false">J61*J62</f>
        <v>250</v>
      </c>
      <c r="K63" s="193"/>
      <c r="L63" s="56" t="s">
        <v>3</v>
      </c>
      <c r="M63" s="55" t="n">
        <f aca="false">M61*M62</f>
        <v>4664</v>
      </c>
      <c r="N63" s="195"/>
      <c r="O63" s="56" t="s">
        <v>3</v>
      </c>
      <c r="P63" s="55" t="n">
        <f aca="false">P61*P62</f>
        <v>1905</v>
      </c>
      <c r="Q63" s="193"/>
      <c r="R63" s="56" t="s">
        <v>3</v>
      </c>
      <c r="S63" s="55" t="n">
        <f aca="false">S61*S62</f>
        <v>3945</v>
      </c>
      <c r="T63" s="193"/>
      <c r="U63" s="56" t="s">
        <v>3</v>
      </c>
      <c r="V63" s="55" t="n">
        <f aca="false">SUM(D63:S63)</f>
        <v>12944</v>
      </c>
      <c r="W63" s="55"/>
      <c r="X63" s="19" t="s">
        <v>11</v>
      </c>
      <c r="Y63" s="113"/>
      <c r="AA63" s="7"/>
      <c r="AB63" s="1" t="s">
        <v>24</v>
      </c>
      <c r="AC63" s="2" t="s">
        <v>3</v>
      </c>
      <c r="AD63" s="55" t="n">
        <f aca="false">AD61*AD62</f>
        <v>1260</v>
      </c>
      <c r="AE63" s="55"/>
      <c r="AF63" s="50" t="s">
        <v>3</v>
      </c>
      <c r="AG63" s="55" t="n">
        <f aca="false">AG61*AG62</f>
        <v>920</v>
      </c>
      <c r="AH63" s="55"/>
      <c r="AI63" s="53" t="s">
        <v>3</v>
      </c>
      <c r="AJ63" s="55" t="n">
        <f aca="false">AJ61*AJ62</f>
        <v>250</v>
      </c>
      <c r="AK63" s="55"/>
      <c r="AL63" s="56" t="s">
        <v>3</v>
      </c>
      <c r="AM63" s="55" t="n">
        <f aca="false">AM61*AM62</f>
        <v>4664</v>
      </c>
      <c r="AN63" s="55"/>
      <c r="AO63" s="53" t="s">
        <v>3</v>
      </c>
      <c r="AP63" s="55" t="n">
        <f aca="false">AP61*AP62</f>
        <v>1905</v>
      </c>
      <c r="AQ63" s="55"/>
      <c r="AR63" s="53" t="s">
        <v>3</v>
      </c>
      <c r="AS63" s="55" t="n">
        <f aca="false">AS61*AS62</f>
        <v>3945</v>
      </c>
      <c r="AT63" s="55"/>
      <c r="AU63" s="53" t="s">
        <v>3</v>
      </c>
      <c r="AV63" s="55" t="n">
        <f aca="false">SUM(AD63:AS63)</f>
        <v>12944</v>
      </c>
      <c r="AW63" s="19" t="s">
        <v>11</v>
      </c>
      <c r="AX63" s="113"/>
    </row>
    <row r="64" customFormat="false" ht="15" hidden="false" customHeight="false" outlineLevel="0" collapsed="false">
      <c r="A64" s="7"/>
      <c r="B64" s="2" t="s">
        <v>25</v>
      </c>
      <c r="D64" s="13"/>
      <c r="E64" s="149"/>
      <c r="F64" s="196"/>
      <c r="G64" s="58"/>
      <c r="H64" s="197"/>
      <c r="I64" s="59"/>
      <c r="J64" s="58"/>
      <c r="K64" s="197"/>
      <c r="L64" s="59"/>
      <c r="M64" s="58"/>
      <c r="N64" s="198"/>
      <c r="O64" s="59"/>
      <c r="P64" s="58"/>
      <c r="Q64" s="197"/>
      <c r="R64" s="59"/>
      <c r="S64" s="58"/>
      <c r="T64" s="197"/>
      <c r="U64" s="59"/>
      <c r="V64" s="58"/>
      <c r="W64" s="58"/>
      <c r="Y64" s="113"/>
      <c r="AA64" s="7"/>
      <c r="AB64" s="2" t="s">
        <v>25</v>
      </c>
      <c r="AC64" s="2"/>
      <c r="AD64" s="13"/>
      <c r="AE64" s="13"/>
      <c r="AF64" s="57"/>
      <c r="AG64" s="58"/>
      <c r="AH64" s="58"/>
      <c r="AI64" s="13"/>
      <c r="AJ64" s="58"/>
      <c r="AK64" s="58"/>
      <c r="AL64" s="59"/>
      <c r="AM64" s="58"/>
      <c r="AN64" s="58"/>
      <c r="AO64" s="13"/>
      <c r="AP64" s="58"/>
      <c r="AQ64" s="58"/>
      <c r="AR64" s="13"/>
      <c r="AS64" s="58"/>
      <c r="AT64" s="58"/>
      <c r="AU64" s="13"/>
      <c r="AV64" s="58"/>
      <c r="AW64" s="5"/>
      <c r="AX64" s="113"/>
    </row>
    <row r="65" customFormat="false" ht="15" hidden="false" customHeight="false" outlineLevel="0" collapsed="false">
      <c r="A65" s="7"/>
      <c r="B65" s="60" t="s">
        <v>98</v>
      </c>
      <c r="Y65" s="113"/>
      <c r="AA65" s="7"/>
      <c r="AB65" s="60" t="s">
        <v>98</v>
      </c>
      <c r="AC65" s="2"/>
      <c r="AF65" s="3"/>
      <c r="AI65" s="2"/>
      <c r="AL65" s="4"/>
      <c r="AO65" s="2"/>
      <c r="AR65" s="2"/>
      <c r="AU65" s="2"/>
      <c r="AW65" s="5"/>
      <c r="AX65" s="113"/>
    </row>
    <row r="66" customFormat="false" ht="21" hidden="false" customHeight="false" outlineLevel="0" collapsed="false">
      <c r="A66" s="7"/>
      <c r="B66" s="61" t="s">
        <v>92</v>
      </c>
      <c r="Y66" s="113"/>
      <c r="AA66" s="7"/>
      <c r="AB66" s="61" t="s">
        <v>93</v>
      </c>
      <c r="AC66" s="2"/>
      <c r="AF66" s="3"/>
      <c r="AI66" s="2"/>
      <c r="AL66" s="4"/>
      <c r="AO66" s="2"/>
      <c r="AR66" s="2"/>
      <c r="AU66" s="2"/>
      <c r="AW66" s="5"/>
      <c r="AX66" s="113"/>
    </row>
    <row r="67" customFormat="false" ht="15" hidden="false" customHeight="false" outlineLevel="0" collapsed="false">
      <c r="A67" s="7"/>
      <c r="B67" s="2" t="s">
        <v>89</v>
      </c>
      <c r="Y67" s="113"/>
      <c r="AA67" s="7"/>
      <c r="AB67" s="2" t="s">
        <v>89</v>
      </c>
      <c r="AC67" s="2"/>
      <c r="AF67" s="3"/>
      <c r="AI67" s="2"/>
      <c r="AL67" s="4"/>
      <c r="AO67" s="2"/>
      <c r="AR67" s="2"/>
      <c r="AU67" s="2"/>
      <c r="AW67" s="5"/>
      <c r="AX67" s="113"/>
    </row>
    <row r="68" customFormat="false" ht="15" hidden="false" customHeight="false" outlineLevel="0" collapsed="false">
      <c r="V68" s="67" t="str">
        <f aca="false">IF(S60&gt;=V60*0.3,"OK","NO")</f>
        <v>OK</v>
      </c>
      <c r="W68" s="67"/>
      <c r="AV68" s="67" t="str">
        <f aca="false">IF(AS60&gt;=AV60*0.3,"OK","NO")</f>
        <v>OK</v>
      </c>
    </row>
    <row r="69" customFormat="false" ht="15" hidden="false" customHeight="false" outlineLevel="0" collapsed="false">
      <c r="V69" s="67" t="str">
        <f aca="false">IF(S61&gt;=V61*0.3,"OK","NO")</f>
        <v>OK</v>
      </c>
      <c r="W69" s="67"/>
      <c r="AV69" s="67" t="str">
        <f aca="false">IF(AS61&gt;=AV61*0.3,"OK","NO")</f>
        <v>OK</v>
      </c>
    </row>
  </sheetData>
  <mergeCells count="6">
    <mergeCell ref="A1:A20"/>
    <mergeCell ref="AA1:AA20"/>
    <mergeCell ref="A24:A43"/>
    <mergeCell ref="AA24:AA43"/>
    <mergeCell ref="A48:A67"/>
    <mergeCell ref="AA48:AA6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X81"/>
  <sheetViews>
    <sheetView windowProtection="false" showFormulas="false" showGridLines="true" showRowColHeaders="true" showZeros="true" rightToLeft="false" tabSelected="false" showOutlineSymbols="true" defaultGridColor="true" view="normal" topLeftCell="A42" colorId="64" zoomScale="60" zoomScaleNormal="60" zoomScalePageLayoutView="100" workbookViewId="0">
      <selection pane="topLeft" activeCell="AX62" activeCellId="0" sqref="AX62"/>
    </sheetView>
  </sheetViews>
  <sheetFormatPr defaultRowHeight="15"/>
  <cols>
    <col collapsed="false" hidden="false" max="1" min="1" style="0" width="3.71255060728745"/>
    <col collapsed="false" hidden="false" max="2" min="2" style="0" width="12.8542510121458"/>
    <col collapsed="false" hidden="false" max="3" min="3" style="0" width="2.71255060728745"/>
    <col collapsed="false" hidden="false" max="4" min="4" style="0" width="9.85425101214575"/>
    <col collapsed="false" hidden="false" max="5" min="5" style="0" width="3.57085020242915"/>
    <col collapsed="false" hidden="false" max="6" min="6" style="0" width="3.42914979757085"/>
    <col collapsed="false" hidden="false" max="8" min="8" style="0" width="3.57085020242915"/>
    <col collapsed="false" hidden="false" max="9" min="9" style="0" width="3.42914979757085"/>
    <col collapsed="false" hidden="false" max="10" min="10" style="0" width="10.5708502024292"/>
    <col collapsed="false" hidden="false" max="11" min="11" style="0" width="2.1417004048583"/>
    <col collapsed="false" hidden="false" max="12" min="12" style="0" width="3.42914979757085"/>
    <col collapsed="false" hidden="false" max="13" min="13" style="0" width="5"/>
    <col collapsed="false" hidden="false" max="14" min="14" style="0" width="2.42914979757085"/>
    <col collapsed="false" hidden="false" max="15" min="15" style="0" width="3.42914979757085"/>
    <col collapsed="false" hidden="false" max="16" min="16" style="0" width="5"/>
    <col collapsed="false" hidden="false" max="17" min="17" style="0" width="3.1417004048583"/>
    <col collapsed="false" hidden="false" max="18" min="18" style="0" width="3.42914979757085"/>
    <col collapsed="false" hidden="false" max="20" min="20" style="0" width="2.8582995951417"/>
    <col collapsed="false" hidden="false" max="21" min="21" style="0" width="3.42914979757085"/>
    <col collapsed="false" hidden="false" max="22" min="22" style="0" width="8"/>
    <col collapsed="false" hidden="false" max="23" min="23" style="0" width="2.1417004048583"/>
    <col collapsed="false" hidden="false" max="24" min="24" style="0" width="3.71255060728745"/>
    <col collapsed="false" hidden="false" max="25" min="25" style="0" width="2.8582995951417"/>
    <col collapsed="false" hidden="false" max="26" min="26" style="0" width="4"/>
    <col collapsed="false" hidden="false" max="27" min="27" style="0" width="2.57085020242915"/>
    <col collapsed="false" hidden="false" max="28" min="28" style="0" width="14.2834008097166"/>
    <col collapsed="false" hidden="false" max="29" min="29" style="0" width="3"/>
    <col collapsed="false" hidden="false" max="30" min="30" style="0" width="8.57085020242915"/>
    <col collapsed="false" hidden="false" max="31" min="31" style="0" width="3.42914979757085"/>
    <col collapsed="false" hidden="false" max="32" min="32" style="0" width="3"/>
    <col collapsed="false" hidden="false" max="33" min="33" style="0" width="8.53441295546559"/>
    <col collapsed="false" hidden="false" max="34" min="34" style="0" width="3.1417004048583"/>
    <col collapsed="false" hidden="false" max="35" min="35" style="0" width="2.8582995951417"/>
    <col collapsed="false" hidden="false" max="36" min="36" style="0" width="8.53441295546559"/>
    <col collapsed="false" hidden="false" max="37" min="37" style="0" width="4.57085020242915"/>
    <col collapsed="false" hidden="false" max="38" min="38" style="0" width="3.2834008097166"/>
    <col collapsed="false" hidden="false" max="39" min="39" style="0" width="8.53441295546559"/>
    <col collapsed="false" hidden="false" max="40" min="40" style="0" width="3.2834008097166"/>
    <col collapsed="false" hidden="false" max="41" min="41" style="0" width="3.71255060728745"/>
    <col collapsed="false" hidden="false" max="42" min="42" style="0" width="8.53441295546559"/>
    <col collapsed="false" hidden="false" max="43" min="43" style="0" width="3.71255060728745"/>
    <col collapsed="false" hidden="false" max="44" min="44" style="0" width="4"/>
    <col collapsed="false" hidden="false" max="45" min="45" style="0" width="8.53441295546559"/>
    <col collapsed="false" hidden="false" max="46" min="46" style="0" width="3"/>
    <col collapsed="false" hidden="false" max="47" min="47" style="0" width="4.57085020242915"/>
    <col collapsed="false" hidden="false" max="48" min="48" style="0" width="8.53441295546559"/>
    <col collapsed="false" hidden="false" max="50" min="49" style="0" width="4.71255060728745"/>
    <col collapsed="false" hidden="false" max="1025" min="51" style="0" width="8.53441295546559"/>
  </cols>
  <sheetData>
    <row r="1" customFormat="false" ht="15" hidden="false" customHeight="false" outlineLevel="0" collapsed="false">
      <c r="A1" s="7"/>
      <c r="B1" s="8" t="s">
        <v>1</v>
      </c>
      <c r="C1" s="9"/>
      <c r="D1" s="9"/>
      <c r="E1" s="145"/>
      <c r="F1" s="146"/>
      <c r="G1" s="9"/>
      <c r="H1" s="147"/>
      <c r="I1" s="146"/>
      <c r="J1" s="9"/>
      <c r="K1" s="147"/>
      <c r="L1" s="146"/>
      <c r="M1" s="9"/>
      <c r="N1" s="148"/>
      <c r="O1" s="146"/>
      <c r="P1" s="9"/>
      <c r="Q1" s="147"/>
      <c r="R1" s="146"/>
      <c r="S1" s="9"/>
      <c r="T1" s="147"/>
      <c r="U1" s="146"/>
      <c r="V1" s="9"/>
      <c r="W1" s="9"/>
      <c r="X1" s="5"/>
      <c r="Y1" s="113"/>
      <c r="AA1" s="7"/>
      <c r="AB1" s="8" t="s">
        <v>1</v>
      </c>
      <c r="AC1" s="9"/>
      <c r="AD1" s="9"/>
      <c r="AE1" s="145"/>
      <c r="AF1" s="146"/>
      <c r="AG1" s="9"/>
      <c r="AH1" s="147"/>
      <c r="AI1" s="146"/>
      <c r="AJ1" s="9"/>
      <c r="AK1" s="147"/>
      <c r="AL1" s="146"/>
      <c r="AM1" s="9"/>
      <c r="AN1" s="148"/>
      <c r="AO1" s="146"/>
      <c r="AP1" s="9"/>
      <c r="AQ1" s="147"/>
      <c r="AR1" s="146"/>
      <c r="AS1" s="9"/>
      <c r="AT1" s="147"/>
      <c r="AU1" s="146"/>
      <c r="AV1" s="9"/>
      <c r="AW1" s="5"/>
      <c r="AX1" s="7"/>
    </row>
    <row r="2" customFormat="false" ht="15" hidden="false" customHeight="false" outlineLevel="0" collapsed="false">
      <c r="A2" s="7"/>
      <c r="B2" s="11" t="s">
        <v>2</v>
      </c>
      <c r="C2" s="12"/>
      <c r="D2" s="13"/>
      <c r="E2" s="149"/>
      <c r="F2" s="150"/>
      <c r="G2" s="15"/>
      <c r="H2" s="151"/>
      <c r="I2" s="152"/>
      <c r="J2" s="15"/>
      <c r="K2" s="151"/>
      <c r="L2" s="152"/>
      <c r="M2" s="15"/>
      <c r="N2" s="153"/>
      <c r="O2" s="152"/>
      <c r="P2" s="15"/>
      <c r="Q2" s="151"/>
      <c r="R2" s="152"/>
      <c r="S2" s="15"/>
      <c r="T2" s="151"/>
      <c r="U2" s="152"/>
      <c r="V2" s="15"/>
      <c r="W2" s="15"/>
      <c r="X2" s="5"/>
      <c r="Y2" s="113"/>
      <c r="AA2" s="7"/>
      <c r="AB2" s="11" t="s">
        <v>2</v>
      </c>
      <c r="AC2" s="12"/>
      <c r="AD2" s="13"/>
      <c r="AE2" s="149"/>
      <c r="AF2" s="150"/>
      <c r="AG2" s="15"/>
      <c r="AH2" s="151"/>
      <c r="AI2" s="152"/>
      <c r="AJ2" s="15"/>
      <c r="AK2" s="151"/>
      <c r="AL2" s="152"/>
      <c r="AM2" s="15"/>
      <c r="AN2" s="153"/>
      <c r="AO2" s="152"/>
      <c r="AP2" s="15"/>
      <c r="AQ2" s="151"/>
      <c r="AR2" s="152"/>
      <c r="AS2" s="15"/>
      <c r="AT2" s="151"/>
      <c r="AU2" s="152"/>
      <c r="AV2" s="15"/>
      <c r="AW2" s="5"/>
      <c r="AX2" s="7"/>
    </row>
    <row r="3" customFormat="false" ht="15" hidden="false" customHeight="false" outlineLevel="0" collapsed="false">
      <c r="A3" s="7"/>
      <c r="B3" s="16"/>
      <c r="C3" s="17" t="s">
        <v>3</v>
      </c>
      <c r="D3" s="16" t="s">
        <v>4</v>
      </c>
      <c r="E3" s="154"/>
      <c r="F3" s="146" t="s">
        <v>3</v>
      </c>
      <c r="G3" s="16" t="s">
        <v>5</v>
      </c>
      <c r="H3" s="155"/>
      <c r="I3" s="18" t="s">
        <v>3</v>
      </c>
      <c r="J3" s="16" t="s">
        <v>6</v>
      </c>
      <c r="K3" s="155"/>
      <c r="L3" s="18" t="s">
        <v>3</v>
      </c>
      <c r="M3" s="16" t="s">
        <v>7</v>
      </c>
      <c r="N3" s="156"/>
      <c r="O3" s="18" t="s">
        <v>3</v>
      </c>
      <c r="P3" s="16" t="s">
        <v>8</v>
      </c>
      <c r="Q3" s="155"/>
      <c r="R3" s="18" t="s">
        <v>3</v>
      </c>
      <c r="S3" s="16" t="s">
        <v>9</v>
      </c>
      <c r="T3" s="155"/>
      <c r="U3" s="18" t="s">
        <v>3</v>
      </c>
      <c r="V3" s="16" t="s">
        <v>10</v>
      </c>
      <c r="W3" s="16"/>
      <c r="X3" s="19" t="s">
        <v>11</v>
      </c>
      <c r="Y3" s="113"/>
      <c r="AA3" s="7"/>
      <c r="AB3" s="16"/>
      <c r="AC3" s="17" t="s">
        <v>3</v>
      </c>
      <c r="AD3" s="16" t="s">
        <v>4</v>
      </c>
      <c r="AE3" s="154"/>
      <c r="AF3" s="146" t="s">
        <v>3</v>
      </c>
      <c r="AG3" s="16" t="s">
        <v>5</v>
      </c>
      <c r="AH3" s="155"/>
      <c r="AI3" s="18" t="s">
        <v>3</v>
      </c>
      <c r="AJ3" s="16" t="s">
        <v>6</v>
      </c>
      <c r="AK3" s="155"/>
      <c r="AL3" s="18" t="s">
        <v>3</v>
      </c>
      <c r="AM3" s="16" t="s">
        <v>7</v>
      </c>
      <c r="AN3" s="156"/>
      <c r="AO3" s="18" t="s">
        <v>3</v>
      </c>
      <c r="AP3" s="16" t="s">
        <v>8</v>
      </c>
      <c r="AQ3" s="155"/>
      <c r="AR3" s="18" t="s">
        <v>3</v>
      </c>
      <c r="AS3" s="16" t="s">
        <v>9</v>
      </c>
      <c r="AT3" s="155"/>
      <c r="AU3" s="18" t="s">
        <v>3</v>
      </c>
      <c r="AV3" s="16" t="s">
        <v>10</v>
      </c>
      <c r="AW3" s="19" t="s">
        <v>11</v>
      </c>
      <c r="AX3" s="7"/>
    </row>
    <row r="4" customFormat="false" ht="15" hidden="false" customHeight="false" outlineLevel="0" collapsed="false">
      <c r="A4" s="7"/>
      <c r="B4" s="20" t="s">
        <v>12</v>
      </c>
      <c r="C4" s="17"/>
      <c r="D4" s="21"/>
      <c r="E4" s="157"/>
      <c r="F4" s="150"/>
      <c r="G4" s="22"/>
      <c r="H4" s="158"/>
      <c r="I4" s="24"/>
      <c r="J4" s="22"/>
      <c r="K4" s="158"/>
      <c r="L4" s="24"/>
      <c r="M4" s="22"/>
      <c r="N4" s="159"/>
      <c r="O4" s="24"/>
      <c r="P4" s="22"/>
      <c r="Q4" s="158"/>
      <c r="R4" s="24"/>
      <c r="S4" s="22"/>
      <c r="T4" s="158"/>
      <c r="U4" s="24"/>
      <c r="V4" s="22"/>
      <c r="W4" s="22"/>
      <c r="X4" s="19" t="s">
        <v>11</v>
      </c>
      <c r="Y4" s="113"/>
      <c r="AA4" s="7"/>
      <c r="AB4" s="20" t="s">
        <v>12</v>
      </c>
      <c r="AC4" s="17"/>
      <c r="AD4" s="21"/>
      <c r="AE4" s="157"/>
      <c r="AF4" s="150"/>
      <c r="AG4" s="22"/>
      <c r="AH4" s="158"/>
      <c r="AI4" s="24"/>
      <c r="AJ4" s="22"/>
      <c r="AK4" s="158"/>
      <c r="AL4" s="24"/>
      <c r="AM4" s="22"/>
      <c r="AN4" s="159"/>
      <c r="AO4" s="24"/>
      <c r="AP4" s="22"/>
      <c r="AQ4" s="158"/>
      <c r="AR4" s="24"/>
      <c r="AS4" s="22"/>
      <c r="AT4" s="158"/>
      <c r="AU4" s="24"/>
      <c r="AV4" s="22"/>
      <c r="AW4" s="19" t="s">
        <v>11</v>
      </c>
      <c r="AX4" s="7"/>
    </row>
    <row r="5" customFormat="false" ht="15" hidden="false" customHeight="false" outlineLevel="0" collapsed="false">
      <c r="A5" s="7"/>
      <c r="B5" s="1" t="s">
        <v>13</v>
      </c>
      <c r="C5" s="2" t="s">
        <v>3</v>
      </c>
      <c r="D5" s="25" t="s">
        <v>14</v>
      </c>
      <c r="E5" s="160"/>
      <c r="F5" s="161" t="s">
        <v>3</v>
      </c>
      <c r="G5" s="27" t="s">
        <v>14</v>
      </c>
      <c r="H5" s="162"/>
      <c r="I5" s="29" t="s">
        <v>3</v>
      </c>
      <c r="J5" s="27" t="n">
        <v>13</v>
      </c>
      <c r="K5" s="163" t="n">
        <v>1</v>
      </c>
      <c r="L5" s="29" t="s">
        <v>3</v>
      </c>
      <c r="M5" s="27" t="s">
        <v>14</v>
      </c>
      <c r="N5" s="164"/>
      <c r="O5" s="29" t="s">
        <v>3</v>
      </c>
      <c r="P5" s="27" t="s">
        <v>14</v>
      </c>
      <c r="Q5" s="162"/>
      <c r="R5" s="29" t="s">
        <v>3</v>
      </c>
      <c r="S5" s="30" t="n">
        <v>12</v>
      </c>
      <c r="T5" s="147"/>
      <c r="U5" s="4" t="s">
        <v>3</v>
      </c>
      <c r="V5" s="31" t="n">
        <f aca="false">SUM(D5,G5,J5,M5,P5,S5)</f>
        <v>25</v>
      </c>
      <c r="W5" s="31" t="n">
        <f aca="false">SUM(E5+H5+K5+N5+Q5+T5)</f>
        <v>1</v>
      </c>
      <c r="X5" s="19" t="s">
        <v>11</v>
      </c>
      <c r="Y5" s="113"/>
      <c r="AA5" s="7"/>
      <c r="AB5" s="1" t="s">
        <v>13</v>
      </c>
      <c r="AC5" s="2" t="s">
        <v>3</v>
      </c>
      <c r="AD5" s="25" t="n">
        <v>2</v>
      </c>
      <c r="AE5" s="160"/>
      <c r="AF5" s="161" t="s">
        <v>3</v>
      </c>
      <c r="AG5" s="27" t="s">
        <v>14</v>
      </c>
      <c r="AH5" s="162"/>
      <c r="AI5" s="29" t="s">
        <v>3</v>
      </c>
      <c r="AJ5" s="217" t="n">
        <v>1</v>
      </c>
      <c r="AK5" s="163" t="s">
        <v>14</v>
      </c>
      <c r="AL5" s="29" t="s">
        <v>3</v>
      </c>
      <c r="AM5" s="27" t="n">
        <v>2</v>
      </c>
      <c r="AN5" s="164"/>
      <c r="AO5" s="29" t="s">
        <v>3</v>
      </c>
      <c r="AP5" s="27" t="s">
        <v>14</v>
      </c>
      <c r="AQ5" s="162"/>
      <c r="AR5" s="29" t="s">
        <v>3</v>
      </c>
      <c r="AS5" s="218"/>
      <c r="AT5" s="147"/>
      <c r="AU5" s="4" t="s">
        <v>3</v>
      </c>
      <c r="AV5" s="31" t="n">
        <f aca="false">SUM(AD5,AG5,AJ5,AM5,AP5,AS5)</f>
        <v>5</v>
      </c>
      <c r="AW5" s="19" t="s">
        <v>11</v>
      </c>
      <c r="AX5" s="7"/>
    </row>
    <row r="6" customFormat="false" ht="15" hidden="false" customHeight="false" outlineLevel="0" collapsed="false">
      <c r="A6" s="7"/>
      <c r="B6" s="1" t="s">
        <v>15</v>
      </c>
      <c r="C6" s="2" t="s">
        <v>3</v>
      </c>
      <c r="D6" s="32" t="s">
        <v>14</v>
      </c>
      <c r="E6" s="166"/>
      <c r="F6" s="167" t="s">
        <v>3</v>
      </c>
      <c r="G6" s="34" t="n">
        <v>9</v>
      </c>
      <c r="H6" s="168"/>
      <c r="I6" s="35" t="s">
        <v>3</v>
      </c>
      <c r="J6" s="34" t="n">
        <v>16</v>
      </c>
      <c r="K6" s="169" t="n">
        <v>1</v>
      </c>
      <c r="L6" s="35" t="s">
        <v>3</v>
      </c>
      <c r="M6" s="34" t="s">
        <v>14</v>
      </c>
      <c r="N6" s="170"/>
      <c r="O6" s="35" t="s">
        <v>3</v>
      </c>
      <c r="P6" s="34" t="s">
        <v>14</v>
      </c>
      <c r="Q6" s="171"/>
      <c r="R6" s="35" t="s">
        <v>3</v>
      </c>
      <c r="S6" s="36" t="s">
        <v>14</v>
      </c>
      <c r="T6" s="168"/>
      <c r="U6" s="4" t="s">
        <v>3</v>
      </c>
      <c r="V6" s="31" t="n">
        <f aca="false">SUM(D6,G6,J6,M6,P6,S6)</f>
        <v>25</v>
      </c>
      <c r="W6" s="31" t="n">
        <f aca="false">SUM(E6+H6+K6+N6+Q6+T6)</f>
        <v>1</v>
      </c>
      <c r="X6" s="19" t="s">
        <v>11</v>
      </c>
      <c r="Y6" s="113"/>
      <c r="AA6" s="7"/>
      <c r="AB6" s="1" t="s">
        <v>15</v>
      </c>
      <c r="AC6" s="2" t="s">
        <v>3</v>
      </c>
      <c r="AD6" s="32" t="n">
        <v>2</v>
      </c>
      <c r="AE6" s="166"/>
      <c r="AF6" s="167" t="s">
        <v>3</v>
      </c>
      <c r="AG6" s="219" t="n">
        <v>3</v>
      </c>
      <c r="AH6" s="168"/>
      <c r="AI6" s="35" t="s">
        <v>3</v>
      </c>
      <c r="AJ6" s="219" t="n">
        <v>1</v>
      </c>
      <c r="AK6" s="169" t="s">
        <v>14</v>
      </c>
      <c r="AL6" s="35" t="s">
        <v>3</v>
      </c>
      <c r="AM6" s="34" t="n">
        <v>2</v>
      </c>
      <c r="AN6" s="170"/>
      <c r="AO6" s="35" t="s">
        <v>3</v>
      </c>
      <c r="AP6" s="34" t="s">
        <v>14</v>
      </c>
      <c r="AQ6" s="171"/>
      <c r="AR6" s="35" t="s">
        <v>3</v>
      </c>
      <c r="AS6" s="36" t="s">
        <v>14</v>
      </c>
      <c r="AT6" s="168"/>
      <c r="AU6" s="4" t="s">
        <v>3</v>
      </c>
      <c r="AV6" s="31" t="n">
        <f aca="false">SUM(AD6,AG6,AJ6,AM6,AP6,AS6)</f>
        <v>8</v>
      </c>
      <c r="AW6" s="19" t="s">
        <v>11</v>
      </c>
      <c r="AX6" s="7"/>
    </row>
    <row r="7" customFormat="false" ht="15" hidden="false" customHeight="false" outlineLevel="0" collapsed="false">
      <c r="A7" s="7"/>
      <c r="B7" s="1" t="s">
        <v>16</v>
      </c>
      <c r="C7" s="2" t="s">
        <v>3</v>
      </c>
      <c r="D7" s="32" t="s">
        <v>14</v>
      </c>
      <c r="E7" s="166"/>
      <c r="F7" s="167" t="s">
        <v>3</v>
      </c>
      <c r="G7" s="34" t="s">
        <v>14</v>
      </c>
      <c r="H7" s="171"/>
      <c r="I7" s="35" t="s">
        <v>3</v>
      </c>
      <c r="J7" s="34" t="n">
        <v>13</v>
      </c>
      <c r="K7" s="169" t="n">
        <v>1</v>
      </c>
      <c r="L7" s="35" t="s">
        <v>3</v>
      </c>
      <c r="M7" s="34" t="s">
        <v>14</v>
      </c>
      <c r="N7" s="170"/>
      <c r="O7" s="35" t="s">
        <v>3</v>
      </c>
      <c r="P7" s="34" t="s">
        <v>14</v>
      </c>
      <c r="Q7" s="171"/>
      <c r="R7" s="35" t="s">
        <v>3</v>
      </c>
      <c r="S7" s="172" t="n">
        <v>12</v>
      </c>
      <c r="T7" s="168"/>
      <c r="U7" s="4" t="s">
        <v>3</v>
      </c>
      <c r="V7" s="31" t="n">
        <f aca="false">SUM(D7,G7,J7,M7,P7,S7)</f>
        <v>25</v>
      </c>
      <c r="W7" s="31" t="n">
        <f aca="false">SUM(E7+H7+K7+N7+Q7+T7)</f>
        <v>1</v>
      </c>
      <c r="X7" s="19" t="s">
        <v>11</v>
      </c>
      <c r="Y7" s="113"/>
      <c r="AA7" s="7"/>
      <c r="AB7" s="1" t="s">
        <v>16</v>
      </c>
      <c r="AC7" s="2" t="s">
        <v>3</v>
      </c>
      <c r="AD7" s="32" t="s">
        <v>14</v>
      </c>
      <c r="AE7" s="166"/>
      <c r="AF7" s="167" t="s">
        <v>3</v>
      </c>
      <c r="AG7" s="34" t="s">
        <v>14</v>
      </c>
      <c r="AH7" s="171"/>
      <c r="AI7" s="35" t="s">
        <v>3</v>
      </c>
      <c r="AJ7" s="219" t="n">
        <v>1</v>
      </c>
      <c r="AK7" s="169" t="s">
        <v>14</v>
      </c>
      <c r="AL7" s="35" t="s">
        <v>3</v>
      </c>
      <c r="AM7" s="34" t="n">
        <v>2</v>
      </c>
      <c r="AN7" s="170"/>
      <c r="AO7" s="35" t="s">
        <v>3</v>
      </c>
      <c r="AP7" s="34" t="s">
        <v>14</v>
      </c>
      <c r="AQ7" s="171"/>
      <c r="AR7" s="35" t="s">
        <v>3</v>
      </c>
      <c r="AS7" s="220" t="n">
        <v>2</v>
      </c>
      <c r="AT7" s="168"/>
      <c r="AU7" s="4" t="s">
        <v>3</v>
      </c>
      <c r="AV7" s="31" t="n">
        <f aca="false">SUM(AD7,AG7,AJ7,AM7,AP7,AS7)</f>
        <v>5</v>
      </c>
      <c r="AW7" s="19" t="s">
        <v>11</v>
      </c>
      <c r="AX7" s="7"/>
    </row>
    <row r="8" customFormat="false" ht="15" hidden="false" customHeight="false" outlineLevel="0" collapsed="false">
      <c r="A8" s="7"/>
      <c r="B8" s="1" t="s">
        <v>17</v>
      </c>
      <c r="C8" s="2" t="s">
        <v>3</v>
      </c>
      <c r="D8" s="32" t="n">
        <v>14</v>
      </c>
      <c r="E8" s="174"/>
      <c r="F8" s="167" t="s">
        <v>3</v>
      </c>
      <c r="G8" s="34" t="s">
        <v>14</v>
      </c>
      <c r="H8" s="171"/>
      <c r="I8" s="35" t="s">
        <v>3</v>
      </c>
      <c r="J8" s="34" t="n">
        <v>11</v>
      </c>
      <c r="K8" s="169" t="n">
        <v>1</v>
      </c>
      <c r="L8" s="35" t="s">
        <v>3</v>
      </c>
      <c r="M8" s="34" t="s">
        <v>14</v>
      </c>
      <c r="N8" s="170"/>
      <c r="O8" s="35" t="s">
        <v>3</v>
      </c>
      <c r="P8" s="34" t="s">
        <v>14</v>
      </c>
      <c r="Q8" s="171"/>
      <c r="R8" s="35" t="s">
        <v>3</v>
      </c>
      <c r="S8" s="36" t="s">
        <v>14</v>
      </c>
      <c r="T8" s="171"/>
      <c r="U8" s="4" t="s">
        <v>3</v>
      </c>
      <c r="V8" s="31" t="n">
        <f aca="false">SUM(D8,G8,J8,M8,P8,S8)</f>
        <v>25</v>
      </c>
      <c r="W8" s="31" t="n">
        <f aca="false">SUM(E8+H8+K8+N8+Q8+T8)</f>
        <v>1</v>
      </c>
      <c r="X8" s="19" t="s">
        <v>11</v>
      </c>
      <c r="Y8" s="113"/>
      <c r="AA8" s="7"/>
      <c r="AB8" s="1" t="s">
        <v>17</v>
      </c>
      <c r="AC8" s="2" t="s">
        <v>3</v>
      </c>
      <c r="AD8" s="221" t="n">
        <v>2</v>
      </c>
      <c r="AE8" s="174"/>
      <c r="AF8" s="167" t="s">
        <v>3</v>
      </c>
      <c r="AG8" s="34" t="s">
        <v>14</v>
      </c>
      <c r="AH8" s="171"/>
      <c r="AI8" s="35" t="s">
        <v>3</v>
      </c>
      <c r="AJ8" s="219" t="n">
        <v>1</v>
      </c>
      <c r="AK8" s="169" t="s">
        <v>14</v>
      </c>
      <c r="AL8" s="35" t="s">
        <v>3</v>
      </c>
      <c r="AM8" s="34" t="n">
        <v>2</v>
      </c>
      <c r="AN8" s="170"/>
      <c r="AO8" s="35" t="s">
        <v>3</v>
      </c>
      <c r="AP8" s="34" t="s">
        <v>14</v>
      </c>
      <c r="AQ8" s="171"/>
      <c r="AR8" s="35" t="s">
        <v>3</v>
      </c>
      <c r="AS8" s="36" t="n">
        <v>2</v>
      </c>
      <c r="AT8" s="171"/>
      <c r="AU8" s="4" t="s">
        <v>3</v>
      </c>
      <c r="AV8" s="31" t="n">
        <f aca="false">SUM(AD8,AG8,AJ8,AM8,AP8,AS8)</f>
        <v>7</v>
      </c>
      <c r="AW8" s="19" t="s">
        <v>11</v>
      </c>
      <c r="AX8" s="7"/>
    </row>
    <row r="9" customFormat="false" ht="15" hidden="false" customHeight="false" outlineLevel="0" collapsed="false">
      <c r="A9" s="7"/>
      <c r="B9" s="1" t="s">
        <v>18</v>
      </c>
      <c r="C9" s="2" t="s">
        <v>3</v>
      </c>
      <c r="D9" s="32" t="s">
        <v>14</v>
      </c>
      <c r="E9" s="166"/>
      <c r="F9" s="167" t="s">
        <v>3</v>
      </c>
      <c r="G9" s="34" t="s">
        <v>14</v>
      </c>
      <c r="H9" s="171"/>
      <c r="I9" s="35" t="s">
        <v>3</v>
      </c>
      <c r="J9" s="34" t="n">
        <v>13</v>
      </c>
      <c r="K9" s="169" t="n">
        <v>1</v>
      </c>
      <c r="L9" s="35" t="s">
        <v>3</v>
      </c>
      <c r="M9" s="34" t="s">
        <v>14</v>
      </c>
      <c r="N9" s="170"/>
      <c r="O9" s="35" t="s">
        <v>3</v>
      </c>
      <c r="P9" s="34" t="s">
        <v>14</v>
      </c>
      <c r="Q9" s="171"/>
      <c r="R9" s="35" t="s">
        <v>3</v>
      </c>
      <c r="S9" s="36" t="n">
        <v>12</v>
      </c>
      <c r="T9" s="171"/>
      <c r="U9" s="4" t="s">
        <v>3</v>
      </c>
      <c r="V9" s="31" t="n">
        <f aca="false">SUM(D9,G9,J9,M9,P9,S9)</f>
        <v>25</v>
      </c>
      <c r="W9" s="31" t="n">
        <f aca="false">SUM(E9+H9+K9+N9+Q9+T9)</f>
        <v>1</v>
      </c>
      <c r="X9" s="19" t="s">
        <v>11</v>
      </c>
      <c r="Y9" s="113"/>
      <c r="AA9" s="7"/>
      <c r="AB9" s="1" t="s">
        <v>18</v>
      </c>
      <c r="AC9" s="2" t="s">
        <v>3</v>
      </c>
      <c r="AD9" s="32" t="s">
        <v>14</v>
      </c>
      <c r="AE9" s="166"/>
      <c r="AF9" s="167" t="s">
        <v>3</v>
      </c>
      <c r="AG9" s="34" t="n">
        <v>3</v>
      </c>
      <c r="AH9" s="171"/>
      <c r="AI9" s="35" t="s">
        <v>3</v>
      </c>
      <c r="AJ9" s="219" t="n">
        <v>1</v>
      </c>
      <c r="AK9" s="169" t="s">
        <v>14</v>
      </c>
      <c r="AL9" s="35" t="s">
        <v>3</v>
      </c>
      <c r="AM9" s="34" t="n">
        <v>2</v>
      </c>
      <c r="AN9" s="170"/>
      <c r="AO9" s="35" t="s">
        <v>3</v>
      </c>
      <c r="AP9" s="34" t="s">
        <v>14</v>
      </c>
      <c r="AQ9" s="171"/>
      <c r="AR9" s="35" t="s">
        <v>3</v>
      </c>
      <c r="AS9" s="172"/>
      <c r="AT9" s="171"/>
      <c r="AU9" s="4" t="s">
        <v>3</v>
      </c>
      <c r="AV9" s="31" t="n">
        <f aca="false">SUM(AD9,AG9,AJ9,AM9,AP9,AS9)</f>
        <v>6</v>
      </c>
      <c r="AW9" s="19" t="s">
        <v>11</v>
      </c>
      <c r="AX9" s="7"/>
    </row>
    <row r="10" customFormat="false" ht="15" hidden="false" customHeight="false" outlineLevel="0" collapsed="false">
      <c r="A10" s="7"/>
      <c r="B10" s="1" t="s">
        <v>19</v>
      </c>
      <c r="C10" s="2" t="s">
        <v>3</v>
      </c>
      <c r="D10" s="32" t="n">
        <v>7</v>
      </c>
      <c r="E10" s="166"/>
      <c r="F10" s="167" t="s">
        <v>3</v>
      </c>
      <c r="G10" s="34" t="s">
        <v>14</v>
      </c>
      <c r="H10" s="171"/>
      <c r="I10" s="35" t="s">
        <v>3</v>
      </c>
      <c r="J10" s="34" t="n">
        <v>18</v>
      </c>
      <c r="K10" s="169" t="n">
        <v>1</v>
      </c>
      <c r="L10" s="35" t="s">
        <v>3</v>
      </c>
      <c r="M10" s="34" t="s">
        <v>14</v>
      </c>
      <c r="N10" s="170"/>
      <c r="O10" s="35" t="s">
        <v>3</v>
      </c>
      <c r="P10" s="34" t="s">
        <v>14</v>
      </c>
      <c r="Q10" s="171"/>
      <c r="R10" s="35" t="s">
        <v>3</v>
      </c>
      <c r="S10" s="36" t="s">
        <v>14</v>
      </c>
      <c r="T10" s="171"/>
      <c r="U10" s="4" t="s">
        <v>3</v>
      </c>
      <c r="V10" s="31" t="n">
        <f aca="false">SUM(D10,G10,J10,M10,P10,S10)</f>
        <v>25</v>
      </c>
      <c r="W10" s="31" t="n">
        <f aca="false">SUM(E10+H10+K10+N10+Q10+T10)</f>
        <v>1</v>
      </c>
      <c r="X10" s="19" t="s">
        <v>11</v>
      </c>
      <c r="Y10" s="113"/>
      <c r="AA10" s="7"/>
      <c r="AB10" s="1" t="s">
        <v>19</v>
      </c>
      <c r="AC10" s="2" t="s">
        <v>3</v>
      </c>
      <c r="AD10" s="221" t="n">
        <v>2</v>
      </c>
      <c r="AE10" s="166"/>
      <c r="AF10" s="167" t="s">
        <v>3</v>
      </c>
      <c r="AG10" s="34" t="n">
        <v>3</v>
      </c>
      <c r="AH10" s="171"/>
      <c r="AI10" s="35" t="s">
        <v>3</v>
      </c>
      <c r="AJ10" s="219" t="n">
        <v>1</v>
      </c>
      <c r="AK10" s="169" t="s">
        <v>14</v>
      </c>
      <c r="AL10" s="35" t="s">
        <v>3</v>
      </c>
      <c r="AM10" s="34" t="n">
        <v>2</v>
      </c>
      <c r="AN10" s="170"/>
      <c r="AO10" s="35" t="s">
        <v>3</v>
      </c>
      <c r="AP10" s="34" t="s">
        <v>14</v>
      </c>
      <c r="AQ10" s="171"/>
      <c r="AR10" s="35" t="s">
        <v>3</v>
      </c>
      <c r="AS10" s="36" t="s">
        <v>14</v>
      </c>
      <c r="AT10" s="171"/>
      <c r="AU10" s="4" t="s">
        <v>3</v>
      </c>
      <c r="AV10" s="31" t="n">
        <f aca="false">SUM(AD10,AG10,AJ10,AM10,AP10,AS10)</f>
        <v>8</v>
      </c>
      <c r="AW10" s="19" t="s">
        <v>11</v>
      </c>
      <c r="AX10" s="7"/>
    </row>
    <row r="11" customFormat="false" ht="15" hidden="false" customHeight="false" outlineLevel="0" collapsed="false">
      <c r="A11" s="7"/>
      <c r="B11" s="1" t="s">
        <v>20</v>
      </c>
      <c r="C11" s="2" t="s">
        <v>3</v>
      </c>
      <c r="D11" s="37" t="s">
        <v>14</v>
      </c>
      <c r="E11" s="175"/>
      <c r="F11" s="176" t="s">
        <v>3</v>
      </c>
      <c r="G11" s="39" t="n">
        <v>10</v>
      </c>
      <c r="H11" s="177"/>
      <c r="I11" s="41" t="s">
        <v>3</v>
      </c>
      <c r="J11" s="39" t="n">
        <v>15</v>
      </c>
      <c r="K11" s="178" t="n">
        <v>1</v>
      </c>
      <c r="L11" s="41" t="s">
        <v>3</v>
      </c>
      <c r="M11" s="39" t="s">
        <v>14</v>
      </c>
      <c r="N11" s="179"/>
      <c r="O11" s="41" t="s">
        <v>3</v>
      </c>
      <c r="P11" s="39" t="s">
        <v>14</v>
      </c>
      <c r="Q11" s="177"/>
      <c r="R11" s="41" t="s">
        <v>3</v>
      </c>
      <c r="S11" s="42" t="s">
        <v>14</v>
      </c>
      <c r="T11" s="171"/>
      <c r="U11" s="4" t="s">
        <v>3</v>
      </c>
      <c r="V11" s="31" t="n">
        <f aca="false">SUM(D11,G11,J11,M11,P11,S11)</f>
        <v>25</v>
      </c>
      <c r="W11" s="31" t="n">
        <f aca="false">SUM(E11+H11+K11+N11+Q11+T11)</f>
        <v>1</v>
      </c>
      <c r="X11" s="19" t="s">
        <v>11</v>
      </c>
      <c r="Y11" s="113"/>
      <c r="AA11" s="7"/>
      <c r="AB11" s="1" t="s">
        <v>20</v>
      </c>
      <c r="AC11" s="2" t="s">
        <v>3</v>
      </c>
      <c r="AD11" s="37" t="s">
        <v>14</v>
      </c>
      <c r="AE11" s="175"/>
      <c r="AF11" s="176" t="s">
        <v>3</v>
      </c>
      <c r="AG11" s="222" t="n">
        <v>3</v>
      </c>
      <c r="AH11" s="177"/>
      <c r="AI11" s="41" t="s">
        <v>3</v>
      </c>
      <c r="AJ11" s="222" t="n">
        <v>1</v>
      </c>
      <c r="AK11" s="178" t="s">
        <v>14</v>
      </c>
      <c r="AL11" s="41" t="s">
        <v>3</v>
      </c>
      <c r="AM11" s="39" t="n">
        <v>2</v>
      </c>
      <c r="AN11" s="179"/>
      <c r="AO11" s="41" t="s">
        <v>3</v>
      </c>
      <c r="AP11" s="39" t="s">
        <v>14</v>
      </c>
      <c r="AQ11" s="177"/>
      <c r="AR11" s="41" t="s">
        <v>3</v>
      </c>
      <c r="AS11" s="42" t="n">
        <v>2</v>
      </c>
      <c r="AT11" s="171"/>
      <c r="AU11" s="4" t="s">
        <v>3</v>
      </c>
      <c r="AV11" s="31" t="n">
        <f aca="false">SUM(AD11,AG11,AJ11,AM11,AP11,AS11)</f>
        <v>8</v>
      </c>
      <c r="AW11" s="19" t="s">
        <v>11</v>
      </c>
      <c r="AX11" s="7"/>
    </row>
    <row r="12" customFormat="false" ht="15" hidden="false" customHeight="false" outlineLevel="0" collapsed="false">
      <c r="A12" s="7"/>
      <c r="B12" s="43" t="s">
        <v>12</v>
      </c>
      <c r="C12" s="2"/>
      <c r="D12" s="44"/>
      <c r="E12" s="181"/>
      <c r="F12" s="182"/>
      <c r="G12" s="46"/>
      <c r="H12" s="183"/>
      <c r="I12" s="47"/>
      <c r="J12" s="46"/>
      <c r="K12" s="183"/>
      <c r="L12" s="47"/>
      <c r="M12" s="46"/>
      <c r="N12" s="184"/>
      <c r="O12" s="47"/>
      <c r="P12" s="46"/>
      <c r="Q12" s="183"/>
      <c r="R12" s="47"/>
      <c r="S12" s="46"/>
      <c r="T12" s="183"/>
      <c r="U12" s="59"/>
      <c r="V12" s="48"/>
      <c r="W12" s="48"/>
      <c r="X12" s="19" t="s">
        <v>11</v>
      </c>
      <c r="Y12" s="113"/>
      <c r="AA12" s="7"/>
      <c r="AB12" s="43" t="s">
        <v>12</v>
      </c>
      <c r="AC12" s="2"/>
      <c r="AD12" s="44"/>
      <c r="AE12" s="181"/>
      <c r="AF12" s="182"/>
      <c r="AG12" s="46"/>
      <c r="AH12" s="183"/>
      <c r="AI12" s="47"/>
      <c r="AJ12" s="46"/>
      <c r="AK12" s="183"/>
      <c r="AL12" s="47"/>
      <c r="AM12" s="46"/>
      <c r="AN12" s="184"/>
      <c r="AO12" s="47"/>
      <c r="AP12" s="46"/>
      <c r="AQ12" s="183"/>
      <c r="AR12" s="47"/>
      <c r="AS12" s="46"/>
      <c r="AT12" s="183"/>
      <c r="AU12" s="59"/>
      <c r="AV12" s="48"/>
      <c r="AW12" s="19" t="s">
        <v>11</v>
      </c>
      <c r="AX12" s="7"/>
    </row>
    <row r="13" customFormat="false" ht="15" hidden="false" customHeight="false" outlineLevel="0" collapsed="false">
      <c r="A13" s="7"/>
      <c r="B13" s="1" t="s">
        <v>21</v>
      </c>
      <c r="C13" s="2" t="s">
        <v>3</v>
      </c>
      <c r="D13" s="31" t="n">
        <f aca="false">SUM(D5:D11)</f>
        <v>21</v>
      </c>
      <c r="E13" s="185"/>
      <c r="F13" s="142" t="s">
        <v>3</v>
      </c>
      <c r="G13" s="31" t="n">
        <f aca="false">SUM(G5:G11)</f>
        <v>19</v>
      </c>
      <c r="H13" s="186"/>
      <c r="I13" s="4" t="s">
        <v>3</v>
      </c>
      <c r="J13" s="31" t="n">
        <f aca="false">SUM(J5:J11)</f>
        <v>99</v>
      </c>
      <c r="K13" s="186" t="n">
        <f aca="false">SUM(K5:K11)</f>
        <v>7</v>
      </c>
      <c r="L13" s="4" t="s">
        <v>3</v>
      </c>
      <c r="M13" s="31" t="n">
        <f aca="false">SUM(M5:M11)</f>
        <v>0</v>
      </c>
      <c r="N13" s="187"/>
      <c r="O13" s="4" t="s">
        <v>3</v>
      </c>
      <c r="P13" s="31" t="n">
        <f aca="false">SUM(P5:P11)</f>
        <v>0</v>
      </c>
      <c r="Q13" s="186"/>
      <c r="R13" s="4" t="s">
        <v>3</v>
      </c>
      <c r="S13" s="31" t="n">
        <f aca="false">SUM(S5:S11)</f>
        <v>36</v>
      </c>
      <c r="T13" s="186"/>
      <c r="U13" s="4" t="s">
        <v>3</v>
      </c>
      <c r="V13" s="31" t="n">
        <f aca="false">SUM(V5:V11)</f>
        <v>175</v>
      </c>
      <c r="W13" s="31" t="n">
        <f aca="false">SUM(E13+H13+K13+N13+Q13+T13)</f>
        <v>7</v>
      </c>
      <c r="X13" s="19" t="s">
        <v>11</v>
      </c>
      <c r="Y13" s="113"/>
      <c r="AA13" s="7"/>
      <c r="AB13" s="1" t="s">
        <v>21</v>
      </c>
      <c r="AC13" s="2" t="s">
        <v>3</v>
      </c>
      <c r="AD13" s="31" t="n">
        <f aca="false">SUM(AD5:AD11)</f>
        <v>8</v>
      </c>
      <c r="AE13" s="185"/>
      <c r="AF13" s="142" t="s">
        <v>3</v>
      </c>
      <c r="AG13" s="31" t="n">
        <f aca="false">SUM(AG5:AG11)</f>
        <v>12</v>
      </c>
      <c r="AH13" s="186"/>
      <c r="AI13" s="4" t="s">
        <v>3</v>
      </c>
      <c r="AJ13" s="31" t="n">
        <f aca="false">SUM(AJ5:AJ11)</f>
        <v>7</v>
      </c>
      <c r="AK13" s="186" t="n">
        <f aca="false">SUM(AK5:AK11)</f>
        <v>0</v>
      </c>
      <c r="AL13" s="4" t="s">
        <v>3</v>
      </c>
      <c r="AM13" s="31" t="n">
        <f aca="false">SUM(AM5:AM11)</f>
        <v>14</v>
      </c>
      <c r="AN13" s="187"/>
      <c r="AO13" s="4" t="s">
        <v>3</v>
      </c>
      <c r="AP13" s="31" t="n">
        <f aca="false">SUM(AP5:AP11)</f>
        <v>0</v>
      </c>
      <c r="AQ13" s="186"/>
      <c r="AR13" s="4" t="s">
        <v>3</v>
      </c>
      <c r="AS13" s="31" t="n">
        <f aca="false">SUM(AS5:AS11)</f>
        <v>6</v>
      </c>
      <c r="AT13" s="186"/>
      <c r="AU13" s="4" t="s">
        <v>3</v>
      </c>
      <c r="AV13" s="31" t="n">
        <f aca="false">SUM(AV5:AV11)</f>
        <v>47</v>
      </c>
      <c r="AW13" s="19" t="s">
        <v>11</v>
      </c>
      <c r="AX13" s="7"/>
    </row>
    <row r="14" customFormat="false" ht="15" hidden="false" customHeight="false" outlineLevel="0" collapsed="false">
      <c r="A14" s="7"/>
      <c r="B14" s="1"/>
      <c r="C14" s="2"/>
      <c r="D14" s="49"/>
      <c r="E14" s="188"/>
      <c r="F14" s="189"/>
      <c r="G14" s="49"/>
      <c r="H14" s="190"/>
      <c r="I14" s="191"/>
      <c r="J14" s="49"/>
      <c r="K14" s="190"/>
      <c r="L14" s="4"/>
      <c r="M14" s="49"/>
      <c r="N14" s="192"/>
      <c r="O14" s="191"/>
      <c r="P14" s="52"/>
      <c r="Q14" s="193"/>
      <c r="R14" s="191"/>
      <c r="S14" s="49"/>
      <c r="T14" s="190"/>
      <c r="U14" s="56"/>
      <c r="V14" s="54"/>
      <c r="W14" s="54"/>
      <c r="X14" s="19"/>
      <c r="Y14" s="113"/>
      <c r="AA14" s="7"/>
      <c r="AB14" s="1"/>
      <c r="AC14" s="2"/>
      <c r="AD14" s="49"/>
      <c r="AE14" s="188"/>
      <c r="AF14" s="189"/>
      <c r="AG14" s="49"/>
      <c r="AH14" s="190"/>
      <c r="AI14" s="191"/>
      <c r="AJ14" s="49"/>
      <c r="AK14" s="190"/>
      <c r="AL14" s="4"/>
      <c r="AM14" s="49"/>
      <c r="AN14" s="192"/>
      <c r="AO14" s="191"/>
      <c r="AP14" s="52"/>
      <c r="AQ14" s="193"/>
      <c r="AR14" s="191"/>
      <c r="AS14" s="49"/>
      <c r="AT14" s="190"/>
      <c r="AU14" s="56"/>
      <c r="AV14" s="54"/>
      <c r="AW14" s="19"/>
      <c r="AX14" s="7"/>
    </row>
    <row r="15" customFormat="false" ht="15" hidden="false" customHeight="false" outlineLevel="0" collapsed="false">
      <c r="A15" s="7"/>
      <c r="B15" s="1" t="s">
        <v>24</v>
      </c>
      <c r="C15" s="2" t="s">
        <v>3</v>
      </c>
      <c r="D15" s="110" t="n">
        <f aca="false">30*D13</f>
        <v>630</v>
      </c>
      <c r="E15" s="194"/>
      <c r="F15" s="189" t="s">
        <v>3</v>
      </c>
      <c r="G15" s="110" t="n">
        <f aca="false">20*G13</f>
        <v>380</v>
      </c>
      <c r="H15" s="193"/>
      <c r="I15" s="56" t="s">
        <v>3</v>
      </c>
      <c r="J15" s="110" t="n">
        <f aca="false">25*J13</f>
        <v>2475</v>
      </c>
      <c r="K15" s="193"/>
      <c r="L15" s="56" t="s">
        <v>3</v>
      </c>
      <c r="M15" s="110" t="n">
        <f aca="false">22*M13</f>
        <v>0</v>
      </c>
      <c r="N15" s="195"/>
      <c r="O15" s="56" t="s">
        <v>3</v>
      </c>
      <c r="P15" s="110" t="n">
        <f aca="false">15*P13</f>
        <v>0</v>
      </c>
      <c r="Q15" s="193"/>
      <c r="R15" s="56" t="s">
        <v>3</v>
      </c>
      <c r="S15" s="110" t="n">
        <f aca="false">15*S13</f>
        <v>540</v>
      </c>
      <c r="T15" s="193"/>
      <c r="U15" s="56" t="s">
        <v>3</v>
      </c>
      <c r="V15" s="55" t="n">
        <f aca="false">SUM(D15:S15)</f>
        <v>4025</v>
      </c>
      <c r="W15" s="55"/>
      <c r="X15" s="19" t="s">
        <v>11</v>
      </c>
      <c r="Y15" s="113"/>
      <c r="AA15" s="7"/>
      <c r="AB15" s="1" t="s">
        <v>24</v>
      </c>
      <c r="AC15" s="2" t="s">
        <v>3</v>
      </c>
      <c r="AD15" s="110" t="n">
        <f aca="false">30*AD13</f>
        <v>240</v>
      </c>
      <c r="AE15" s="194"/>
      <c r="AF15" s="189" t="s">
        <v>3</v>
      </c>
      <c r="AG15" s="110" t="n">
        <f aca="false">20*AG13</f>
        <v>240</v>
      </c>
      <c r="AH15" s="193"/>
      <c r="AI15" s="56" t="s">
        <v>3</v>
      </c>
      <c r="AJ15" s="110" t="n">
        <f aca="false">25*AJ13</f>
        <v>175</v>
      </c>
      <c r="AK15" s="193"/>
      <c r="AL15" s="56" t="s">
        <v>3</v>
      </c>
      <c r="AM15" s="110" t="n">
        <f aca="false">22*AM13</f>
        <v>308</v>
      </c>
      <c r="AN15" s="195"/>
      <c r="AO15" s="56" t="s">
        <v>3</v>
      </c>
      <c r="AP15" s="110" t="n">
        <f aca="false">15*AP13</f>
        <v>0</v>
      </c>
      <c r="AQ15" s="193"/>
      <c r="AR15" s="56" t="s">
        <v>3</v>
      </c>
      <c r="AS15" s="110" t="n">
        <f aca="false">15*AS13</f>
        <v>90</v>
      </c>
      <c r="AT15" s="193"/>
      <c r="AU15" s="56" t="s">
        <v>3</v>
      </c>
      <c r="AV15" s="55" t="n">
        <f aca="false">SUM(AD15:AS15)</f>
        <v>1053</v>
      </c>
      <c r="AW15" s="19" t="s">
        <v>11</v>
      </c>
      <c r="AX15" s="7"/>
    </row>
    <row r="16" customFormat="false" ht="15" hidden="false" customHeight="false" outlineLevel="0" collapsed="false">
      <c r="A16" s="7"/>
      <c r="B16" s="2" t="s">
        <v>25</v>
      </c>
      <c r="C16" s="2"/>
      <c r="D16" s="13"/>
      <c r="E16" s="149"/>
      <c r="F16" s="196"/>
      <c r="G16" s="58"/>
      <c r="H16" s="197"/>
      <c r="I16" s="59"/>
      <c r="J16" s="58"/>
      <c r="K16" s="197"/>
      <c r="L16" s="59"/>
      <c r="M16" s="58"/>
      <c r="N16" s="198"/>
      <c r="O16" s="59"/>
      <c r="P16" s="58"/>
      <c r="Q16" s="197"/>
      <c r="R16" s="59"/>
      <c r="S16" s="58"/>
      <c r="T16" s="197"/>
      <c r="U16" s="59"/>
      <c r="V16" s="58"/>
      <c r="W16" s="58"/>
      <c r="X16" s="5"/>
      <c r="Y16" s="113"/>
      <c r="AA16" s="7"/>
      <c r="AB16" s="2" t="s">
        <v>25</v>
      </c>
      <c r="AC16" s="2"/>
      <c r="AD16" s="13"/>
      <c r="AE16" s="149"/>
      <c r="AF16" s="196"/>
      <c r="AG16" s="58"/>
      <c r="AH16" s="197"/>
      <c r="AI16" s="59"/>
      <c r="AJ16" s="58"/>
      <c r="AK16" s="197"/>
      <c r="AL16" s="59"/>
      <c r="AM16" s="58"/>
      <c r="AN16" s="198"/>
      <c r="AO16" s="59"/>
      <c r="AP16" s="58"/>
      <c r="AQ16" s="197"/>
      <c r="AR16" s="59"/>
      <c r="AS16" s="58"/>
      <c r="AT16" s="197"/>
      <c r="AU16" s="59"/>
      <c r="AV16" s="58"/>
      <c r="AW16" s="5"/>
      <c r="AX16" s="7"/>
    </row>
    <row r="17" customFormat="false" ht="15" hidden="false" customHeight="false" outlineLevel="0" collapsed="false">
      <c r="A17" s="7"/>
      <c r="B17" s="60" t="s">
        <v>97</v>
      </c>
      <c r="C17" s="2"/>
      <c r="E17" s="141"/>
      <c r="F17" s="142"/>
      <c r="H17" s="143"/>
      <c r="I17" s="4"/>
      <c r="K17" s="143"/>
      <c r="L17" s="4"/>
      <c r="N17" s="144"/>
      <c r="O17" s="4"/>
      <c r="Q17" s="143"/>
      <c r="R17" s="4"/>
      <c r="T17" s="143"/>
      <c r="U17" s="4"/>
      <c r="X17" s="5"/>
      <c r="Y17" s="113"/>
      <c r="AA17" s="7"/>
      <c r="AB17" s="60" t="s">
        <v>97</v>
      </c>
      <c r="AC17" s="2"/>
      <c r="AE17" s="141"/>
      <c r="AF17" s="142"/>
      <c r="AH17" s="143"/>
      <c r="AI17" s="4"/>
      <c r="AK17" s="143"/>
      <c r="AL17" s="4"/>
      <c r="AN17" s="144"/>
      <c r="AO17" s="4"/>
      <c r="AQ17" s="143"/>
      <c r="AR17" s="4"/>
      <c r="AT17" s="143"/>
      <c r="AU17" s="4"/>
      <c r="AW17" s="5"/>
      <c r="AX17" s="7"/>
    </row>
    <row r="18" customFormat="false" ht="21" hidden="false" customHeight="false" outlineLevel="0" collapsed="false">
      <c r="A18" s="7"/>
      <c r="B18" s="61" t="s">
        <v>87</v>
      </c>
      <c r="C18" s="2"/>
      <c r="E18" s="141"/>
      <c r="F18" s="142"/>
      <c r="H18" s="143"/>
      <c r="I18" s="4"/>
      <c r="K18" s="143"/>
      <c r="L18" s="4"/>
      <c r="N18" s="144"/>
      <c r="O18" s="4"/>
      <c r="Q18" s="143"/>
      <c r="R18" s="4"/>
      <c r="T18" s="143"/>
      <c r="U18" s="4"/>
      <c r="X18" s="5"/>
      <c r="Y18" s="113"/>
      <c r="AA18" s="7"/>
      <c r="AB18" s="61" t="s">
        <v>88</v>
      </c>
      <c r="AC18" s="2"/>
      <c r="AE18" s="141"/>
      <c r="AF18" s="142"/>
      <c r="AH18" s="143"/>
      <c r="AI18" s="4"/>
      <c r="AK18" s="143"/>
      <c r="AL18" s="4"/>
      <c r="AN18" s="144"/>
      <c r="AO18" s="4"/>
      <c r="AQ18" s="143"/>
      <c r="AR18" s="4"/>
      <c r="AT18" s="143"/>
      <c r="AU18" s="4"/>
      <c r="AW18" s="5"/>
      <c r="AX18" s="7"/>
    </row>
    <row r="19" customFormat="false" ht="15" hidden="false" customHeight="false" outlineLevel="0" collapsed="false">
      <c r="A19" s="7"/>
      <c r="B19" s="2" t="s">
        <v>89</v>
      </c>
      <c r="C19" s="2"/>
      <c r="E19" s="141"/>
      <c r="F19" s="142"/>
      <c r="H19" s="143"/>
      <c r="I19" s="4"/>
      <c r="K19" s="143"/>
      <c r="L19" s="4"/>
      <c r="N19" s="144"/>
      <c r="O19" s="4"/>
      <c r="Q19" s="143"/>
      <c r="R19" s="4"/>
      <c r="T19" s="143"/>
      <c r="U19" s="4"/>
      <c r="X19" s="5"/>
      <c r="Y19" s="113"/>
      <c r="AA19" s="7"/>
      <c r="AB19" s="2" t="s">
        <v>89</v>
      </c>
      <c r="AC19" s="2"/>
      <c r="AE19" s="141"/>
      <c r="AF19" s="142"/>
      <c r="AH19" s="143"/>
      <c r="AI19" s="4"/>
      <c r="AK19" s="143"/>
      <c r="AL19" s="4"/>
      <c r="AN19" s="144"/>
      <c r="AO19" s="4"/>
      <c r="AQ19" s="143"/>
      <c r="AR19" s="4"/>
      <c r="AT19" s="143"/>
      <c r="AU19" s="4"/>
      <c r="AW19" s="5"/>
      <c r="AX19" s="7"/>
    </row>
    <row r="21" customFormat="false" ht="15" hidden="false" customHeight="false" outlineLevel="0" collapsed="false">
      <c r="A21" s="7"/>
      <c r="B21" s="8" t="s">
        <v>1</v>
      </c>
      <c r="C21" s="9"/>
      <c r="D21" s="9"/>
      <c r="E21" s="145"/>
      <c r="F21" s="146"/>
      <c r="G21" s="9"/>
      <c r="H21" s="147"/>
      <c r="I21" s="146"/>
      <c r="J21" s="9"/>
      <c r="K21" s="147"/>
      <c r="L21" s="146"/>
      <c r="M21" s="9"/>
      <c r="N21" s="148"/>
      <c r="O21" s="146"/>
      <c r="P21" s="9"/>
      <c r="Q21" s="147"/>
      <c r="R21" s="146"/>
      <c r="S21" s="9"/>
      <c r="T21" s="147"/>
      <c r="U21" s="146"/>
      <c r="V21" s="9"/>
      <c r="W21" s="9"/>
      <c r="X21" s="5"/>
      <c r="Y21" s="113"/>
      <c r="AA21" s="7"/>
      <c r="AB21" s="8" t="s">
        <v>1</v>
      </c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19" t="s">
        <v>11</v>
      </c>
      <c r="AX21" s="7"/>
    </row>
    <row r="22" customFormat="false" ht="15" hidden="false" customHeight="false" outlineLevel="0" collapsed="false">
      <c r="A22" s="7"/>
      <c r="B22" s="11" t="s">
        <v>2</v>
      </c>
      <c r="C22" s="12"/>
      <c r="D22" s="13"/>
      <c r="E22" s="149"/>
      <c r="F22" s="150"/>
      <c r="G22" s="15"/>
      <c r="H22" s="151"/>
      <c r="I22" s="152"/>
      <c r="J22" s="15"/>
      <c r="K22" s="151"/>
      <c r="L22" s="152"/>
      <c r="M22" s="15"/>
      <c r="N22" s="153"/>
      <c r="O22" s="152"/>
      <c r="P22" s="15"/>
      <c r="Q22" s="151"/>
      <c r="R22" s="152"/>
      <c r="S22" s="15"/>
      <c r="T22" s="151"/>
      <c r="U22" s="152"/>
      <c r="V22" s="15"/>
      <c r="W22" s="15"/>
      <c r="X22" s="5"/>
      <c r="Y22" s="113"/>
      <c r="AA22" s="7"/>
      <c r="AB22" s="11" t="s">
        <v>2</v>
      </c>
      <c r="AC22" s="12"/>
      <c r="AD22" s="13"/>
      <c r="AE22" s="13"/>
      <c r="AF22" s="14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9" t="s">
        <v>11</v>
      </c>
      <c r="AX22" s="7"/>
    </row>
    <row r="23" customFormat="false" ht="15" hidden="false" customHeight="false" outlineLevel="0" collapsed="false">
      <c r="A23" s="7"/>
      <c r="B23" s="16"/>
      <c r="C23" s="17" t="s">
        <v>3</v>
      </c>
      <c r="D23" s="16" t="s">
        <v>4</v>
      </c>
      <c r="E23" s="154"/>
      <c r="F23" s="146" t="s">
        <v>3</v>
      </c>
      <c r="G23" s="16" t="s">
        <v>5</v>
      </c>
      <c r="H23" s="155"/>
      <c r="I23" s="18" t="s">
        <v>3</v>
      </c>
      <c r="J23" s="16" t="s">
        <v>6</v>
      </c>
      <c r="K23" s="155"/>
      <c r="L23" s="18" t="s">
        <v>3</v>
      </c>
      <c r="M23" s="16" t="s">
        <v>7</v>
      </c>
      <c r="N23" s="156"/>
      <c r="O23" s="18" t="s">
        <v>3</v>
      </c>
      <c r="P23" s="16" t="s">
        <v>8</v>
      </c>
      <c r="Q23" s="155"/>
      <c r="R23" s="18" t="s">
        <v>3</v>
      </c>
      <c r="S23" s="16" t="s">
        <v>9</v>
      </c>
      <c r="T23" s="155"/>
      <c r="U23" s="18" t="s">
        <v>3</v>
      </c>
      <c r="V23" s="16" t="s">
        <v>10</v>
      </c>
      <c r="W23" s="16"/>
      <c r="X23" s="19" t="s">
        <v>11</v>
      </c>
      <c r="Y23" s="113"/>
      <c r="AA23" s="7"/>
      <c r="AB23" s="16"/>
      <c r="AC23" s="17" t="s">
        <v>3</v>
      </c>
      <c r="AD23" s="16" t="s">
        <v>4</v>
      </c>
      <c r="AE23" s="16"/>
      <c r="AF23" s="8" t="s">
        <v>3</v>
      </c>
      <c r="AG23" s="16" t="s">
        <v>5</v>
      </c>
      <c r="AH23" s="16"/>
      <c r="AI23" s="17" t="s">
        <v>3</v>
      </c>
      <c r="AJ23" s="16" t="s">
        <v>6</v>
      </c>
      <c r="AK23" s="16"/>
      <c r="AL23" s="18" t="s">
        <v>3</v>
      </c>
      <c r="AM23" s="16" t="s">
        <v>7</v>
      </c>
      <c r="AN23" s="16"/>
      <c r="AO23" s="17" t="s">
        <v>3</v>
      </c>
      <c r="AP23" s="16" t="s">
        <v>8</v>
      </c>
      <c r="AQ23" s="16"/>
      <c r="AR23" s="17" t="s">
        <v>3</v>
      </c>
      <c r="AS23" s="16" t="s">
        <v>9</v>
      </c>
      <c r="AT23" s="16"/>
      <c r="AU23" s="17" t="s">
        <v>3</v>
      </c>
      <c r="AV23" s="16" t="s">
        <v>10</v>
      </c>
      <c r="AW23" s="19" t="s">
        <v>11</v>
      </c>
      <c r="AX23" s="7"/>
    </row>
    <row r="24" customFormat="false" ht="15" hidden="false" customHeight="false" outlineLevel="0" collapsed="false">
      <c r="A24" s="7"/>
      <c r="B24" s="20" t="s">
        <v>12</v>
      </c>
      <c r="C24" s="17"/>
      <c r="D24" s="21"/>
      <c r="E24" s="157"/>
      <c r="F24" s="150"/>
      <c r="G24" s="22"/>
      <c r="H24" s="158"/>
      <c r="I24" s="24"/>
      <c r="J24" s="22"/>
      <c r="K24" s="158"/>
      <c r="L24" s="24"/>
      <c r="M24" s="22"/>
      <c r="N24" s="159"/>
      <c r="O24" s="24"/>
      <c r="P24" s="22"/>
      <c r="Q24" s="158"/>
      <c r="R24" s="24"/>
      <c r="S24" s="22"/>
      <c r="T24" s="158"/>
      <c r="U24" s="24"/>
      <c r="V24" s="22"/>
      <c r="W24" s="22"/>
      <c r="X24" s="19" t="s">
        <v>11</v>
      </c>
      <c r="Y24" s="113"/>
      <c r="AA24" s="7"/>
      <c r="AB24" s="20" t="s">
        <v>12</v>
      </c>
      <c r="AC24" s="17"/>
      <c r="AD24" s="21"/>
      <c r="AE24" s="21"/>
      <c r="AF24" s="14"/>
      <c r="AG24" s="22"/>
      <c r="AH24" s="22"/>
      <c r="AI24" s="23"/>
      <c r="AJ24" s="22"/>
      <c r="AK24" s="22"/>
      <c r="AL24" s="24"/>
      <c r="AM24" s="22"/>
      <c r="AN24" s="22"/>
      <c r="AO24" s="23"/>
      <c r="AP24" s="22"/>
      <c r="AQ24" s="22"/>
      <c r="AR24" s="23"/>
      <c r="AS24" s="22"/>
      <c r="AT24" s="22"/>
      <c r="AU24" s="23"/>
      <c r="AV24" s="22"/>
      <c r="AW24" s="19" t="s">
        <v>11</v>
      </c>
      <c r="AX24" s="7"/>
    </row>
    <row r="25" customFormat="false" ht="15" hidden="false" customHeight="false" outlineLevel="0" collapsed="false">
      <c r="A25" s="7"/>
      <c r="B25" s="1" t="s">
        <v>13</v>
      </c>
      <c r="C25" s="2" t="s">
        <v>3</v>
      </c>
      <c r="D25" s="25" t="s">
        <v>14</v>
      </c>
      <c r="E25" s="160"/>
      <c r="F25" s="161" t="s">
        <v>3</v>
      </c>
      <c r="G25" s="27" t="n">
        <v>3</v>
      </c>
      <c r="H25" s="162"/>
      <c r="I25" s="29" t="s">
        <v>3</v>
      </c>
      <c r="J25" s="27" t="s">
        <v>14</v>
      </c>
      <c r="K25" s="162"/>
      <c r="L25" s="29" t="s">
        <v>3</v>
      </c>
      <c r="M25" s="27" t="s">
        <v>14</v>
      </c>
      <c r="N25" s="164"/>
      <c r="O25" s="29" t="s">
        <v>3</v>
      </c>
      <c r="P25" s="27" t="n">
        <v>2</v>
      </c>
      <c r="Q25" s="162"/>
      <c r="R25" s="29" t="s">
        <v>3</v>
      </c>
      <c r="S25" s="223" t="n">
        <v>2</v>
      </c>
      <c r="T25" s="169"/>
      <c r="U25" s="4" t="s">
        <v>3</v>
      </c>
      <c r="V25" s="31" t="n">
        <f aca="false">SUM(D25,G25,J25,M25,P25,S25)</f>
        <v>7</v>
      </c>
      <c r="W25" s="31"/>
      <c r="X25" s="19" t="s">
        <v>11</v>
      </c>
      <c r="Y25" s="113"/>
      <c r="AA25" s="7"/>
      <c r="AB25" s="1" t="s">
        <v>13</v>
      </c>
      <c r="AC25" s="2" t="s">
        <v>3</v>
      </c>
      <c r="AD25" s="25" t="s">
        <v>14</v>
      </c>
      <c r="AE25" s="27"/>
      <c r="AF25" s="26" t="s">
        <v>3</v>
      </c>
      <c r="AG25" s="27" t="s">
        <v>14</v>
      </c>
      <c r="AH25" s="27"/>
      <c r="AI25" s="28" t="s">
        <v>3</v>
      </c>
      <c r="AJ25" s="27" t="s">
        <v>14</v>
      </c>
      <c r="AK25" s="27"/>
      <c r="AL25" s="29" t="s">
        <v>3</v>
      </c>
      <c r="AM25" s="27" t="s">
        <v>14</v>
      </c>
      <c r="AN25" s="27"/>
      <c r="AO25" s="28" t="s">
        <v>3</v>
      </c>
      <c r="AP25" s="27" t="s">
        <v>14</v>
      </c>
      <c r="AQ25" s="27"/>
      <c r="AR25" s="28" t="s">
        <v>3</v>
      </c>
      <c r="AS25" s="30" t="s">
        <v>14</v>
      </c>
      <c r="AT25" s="206" t="n">
        <v>0</v>
      </c>
      <c r="AU25" s="2" t="s">
        <v>3</v>
      </c>
      <c r="AV25" s="31" t="n">
        <f aca="false">SUM(AD25,AG25,AJ25,AM25,AP25,AS25)</f>
        <v>0</v>
      </c>
      <c r="AW25" s="19" t="s">
        <v>11</v>
      </c>
      <c r="AX25" s="7"/>
    </row>
    <row r="26" customFormat="false" ht="15" hidden="false" customHeight="false" outlineLevel="0" collapsed="false">
      <c r="A26" s="7"/>
      <c r="B26" s="1" t="s">
        <v>15</v>
      </c>
      <c r="C26" s="2" t="s">
        <v>3</v>
      </c>
      <c r="D26" s="32" t="s">
        <v>14</v>
      </c>
      <c r="E26" s="166"/>
      <c r="F26" s="167" t="s">
        <v>3</v>
      </c>
      <c r="G26" s="34"/>
      <c r="H26" s="171"/>
      <c r="I26" s="35" t="s">
        <v>3</v>
      </c>
      <c r="J26" s="34" t="s">
        <v>14</v>
      </c>
      <c r="K26" s="171"/>
      <c r="L26" s="35" t="s">
        <v>3</v>
      </c>
      <c r="M26" s="34" t="s">
        <v>14</v>
      </c>
      <c r="N26" s="170"/>
      <c r="O26" s="35" t="s">
        <v>3</v>
      </c>
      <c r="P26" s="34" t="n">
        <v>2</v>
      </c>
      <c r="Q26" s="203"/>
      <c r="R26" s="35" t="s">
        <v>3</v>
      </c>
      <c r="S26" s="36" t="n">
        <v>2</v>
      </c>
      <c r="T26" s="169"/>
      <c r="U26" s="4" t="s">
        <v>3</v>
      </c>
      <c r="V26" s="31" t="n">
        <f aca="false">SUM(D26,G26,J26,M26,P26,S26)</f>
        <v>4</v>
      </c>
      <c r="W26" s="31"/>
      <c r="X26" s="19" t="s">
        <v>11</v>
      </c>
      <c r="Y26" s="113"/>
      <c r="AA26" s="7"/>
      <c r="AB26" s="1" t="s">
        <v>15</v>
      </c>
      <c r="AC26" s="2" t="s">
        <v>3</v>
      </c>
      <c r="AD26" s="87" t="s">
        <v>14</v>
      </c>
      <c r="AE26" s="89"/>
      <c r="AF26" s="88" t="s">
        <v>3</v>
      </c>
      <c r="AG26" s="89" t="s">
        <v>14</v>
      </c>
      <c r="AH26" s="89"/>
      <c r="AI26" s="90" t="s">
        <v>3</v>
      </c>
      <c r="AJ26" s="89" t="s">
        <v>14</v>
      </c>
      <c r="AK26" s="89"/>
      <c r="AL26" s="90" t="s">
        <v>3</v>
      </c>
      <c r="AM26" s="89" t="s">
        <v>14</v>
      </c>
      <c r="AN26" s="89"/>
      <c r="AO26" s="90" t="s">
        <v>3</v>
      </c>
      <c r="AP26" s="89" t="s">
        <v>14</v>
      </c>
      <c r="AQ26" s="89"/>
      <c r="AR26" s="90" t="s">
        <v>3</v>
      </c>
      <c r="AS26" s="91" t="s">
        <v>14</v>
      </c>
      <c r="AT26" s="89"/>
      <c r="AU26" s="92" t="s">
        <v>3</v>
      </c>
      <c r="AV26" s="31" t="n">
        <f aca="false">SUM(AD26,AG26,AJ26,AM26,AP26,AS26)</f>
        <v>0</v>
      </c>
      <c r="AW26" s="19" t="s">
        <v>11</v>
      </c>
      <c r="AX26" s="7"/>
    </row>
    <row r="27" customFormat="false" ht="15" hidden="false" customHeight="false" outlineLevel="0" collapsed="false">
      <c r="A27" s="7"/>
      <c r="B27" s="1" t="s">
        <v>16</v>
      </c>
      <c r="C27" s="2" t="s">
        <v>3</v>
      </c>
      <c r="D27" s="32" t="n">
        <v>2</v>
      </c>
      <c r="E27" s="166"/>
      <c r="F27" s="167" t="s">
        <v>3</v>
      </c>
      <c r="G27" s="34" t="s">
        <v>14</v>
      </c>
      <c r="H27" s="171"/>
      <c r="I27" s="35" t="s">
        <v>3</v>
      </c>
      <c r="J27" s="34" t="s">
        <v>14</v>
      </c>
      <c r="K27" s="171"/>
      <c r="L27" s="35" t="s">
        <v>3</v>
      </c>
      <c r="M27" s="34" t="s">
        <v>14</v>
      </c>
      <c r="N27" s="170"/>
      <c r="O27" s="35" t="s">
        <v>3</v>
      </c>
      <c r="P27" s="34" t="n">
        <v>2</v>
      </c>
      <c r="Q27" s="171"/>
      <c r="R27" s="35" t="s">
        <v>3</v>
      </c>
      <c r="S27" s="36" t="s">
        <v>14</v>
      </c>
      <c r="T27" s="171"/>
      <c r="U27" s="4" t="s">
        <v>3</v>
      </c>
      <c r="V27" s="31" t="n">
        <f aca="false">SUM(D27,G27,J27,M27,P27,S27)</f>
        <v>4</v>
      </c>
      <c r="W27" s="31"/>
      <c r="X27" s="19" t="s">
        <v>11</v>
      </c>
      <c r="Y27" s="113"/>
      <c r="AA27" s="7"/>
      <c r="AB27" s="1" t="s">
        <v>16</v>
      </c>
      <c r="AC27" s="2" t="s">
        <v>3</v>
      </c>
      <c r="AD27" s="32" t="s">
        <v>14</v>
      </c>
      <c r="AE27" s="34"/>
      <c r="AF27" s="33" t="s">
        <v>3</v>
      </c>
      <c r="AG27" s="34" t="n">
        <v>3</v>
      </c>
      <c r="AH27" s="173"/>
      <c r="AI27" s="20" t="s">
        <v>3</v>
      </c>
      <c r="AJ27" s="34" t="s">
        <v>14</v>
      </c>
      <c r="AK27" s="34"/>
      <c r="AL27" s="35" t="s">
        <v>3</v>
      </c>
      <c r="AM27" s="34" t="s">
        <v>14</v>
      </c>
      <c r="AN27" s="34"/>
      <c r="AO27" s="20" t="s">
        <v>3</v>
      </c>
      <c r="AP27" s="34" t="s">
        <v>14</v>
      </c>
      <c r="AQ27" s="34"/>
      <c r="AR27" s="20" t="s">
        <v>3</v>
      </c>
      <c r="AS27" s="36" t="s">
        <v>14</v>
      </c>
      <c r="AT27" s="204"/>
      <c r="AU27" s="2" t="s">
        <v>3</v>
      </c>
      <c r="AV27" s="31" t="n">
        <f aca="false">SUM(AD27,AG27,AJ27,AM27,AP27,AS27)</f>
        <v>3</v>
      </c>
      <c r="AW27" s="19" t="s">
        <v>11</v>
      </c>
      <c r="AX27" s="7"/>
    </row>
    <row r="28" customFormat="false" ht="15" hidden="false" customHeight="false" outlineLevel="0" collapsed="false">
      <c r="A28" s="7"/>
      <c r="B28" s="1" t="s">
        <v>17</v>
      </c>
      <c r="C28" s="2" t="s">
        <v>3</v>
      </c>
      <c r="D28" s="32" t="s">
        <v>14</v>
      </c>
      <c r="E28" s="166"/>
      <c r="F28" s="167" t="s">
        <v>3</v>
      </c>
      <c r="G28" s="34" t="n">
        <v>3</v>
      </c>
      <c r="H28" s="171"/>
      <c r="I28" s="35" t="s">
        <v>3</v>
      </c>
      <c r="J28" s="34" t="s">
        <v>14</v>
      </c>
      <c r="K28" s="171"/>
      <c r="L28" s="35" t="s">
        <v>3</v>
      </c>
      <c r="M28" s="34" t="s">
        <v>14</v>
      </c>
      <c r="N28" s="170"/>
      <c r="O28" s="35" t="s">
        <v>3</v>
      </c>
      <c r="P28" s="34" t="n">
        <v>2</v>
      </c>
      <c r="Q28" s="171"/>
      <c r="R28" s="35" t="s">
        <v>3</v>
      </c>
      <c r="S28" s="36" t="s">
        <v>14</v>
      </c>
      <c r="T28" s="171"/>
      <c r="U28" s="4" t="s">
        <v>3</v>
      </c>
      <c r="V28" s="31" t="n">
        <f aca="false">SUM(D28,G28,J28,M28,P28,S28)</f>
        <v>5</v>
      </c>
      <c r="W28" s="31"/>
      <c r="X28" s="19" t="s">
        <v>11</v>
      </c>
      <c r="Y28" s="113"/>
      <c r="AA28" s="7"/>
      <c r="AB28" s="1" t="s">
        <v>17</v>
      </c>
      <c r="AC28" s="2" t="s">
        <v>3</v>
      </c>
      <c r="AD28" s="32" t="s">
        <v>14</v>
      </c>
      <c r="AE28" s="34"/>
      <c r="AF28" s="33" t="s">
        <v>3</v>
      </c>
      <c r="AG28" s="34" t="s">
        <v>14</v>
      </c>
      <c r="AH28" s="34"/>
      <c r="AI28" s="20" t="s">
        <v>3</v>
      </c>
      <c r="AJ28" s="34" t="s">
        <v>14</v>
      </c>
      <c r="AK28" s="34"/>
      <c r="AL28" s="35" t="s">
        <v>3</v>
      </c>
      <c r="AM28" s="34" t="s">
        <v>14</v>
      </c>
      <c r="AN28" s="34"/>
      <c r="AO28" s="20" t="s">
        <v>3</v>
      </c>
      <c r="AP28" s="34" t="s">
        <v>14</v>
      </c>
      <c r="AQ28" s="204"/>
      <c r="AR28" s="20" t="s">
        <v>3</v>
      </c>
      <c r="AS28" s="36" t="s">
        <v>14</v>
      </c>
      <c r="AT28" s="34"/>
      <c r="AU28" s="2" t="s">
        <v>3</v>
      </c>
      <c r="AV28" s="31" t="n">
        <f aca="false">SUM(AD28,AG28,AJ28,AM28,AP28,AS28)</f>
        <v>0</v>
      </c>
      <c r="AW28" s="19" t="s">
        <v>11</v>
      </c>
      <c r="AX28" s="7"/>
    </row>
    <row r="29" customFormat="false" ht="15" hidden="false" customHeight="false" outlineLevel="0" collapsed="false">
      <c r="A29" s="7"/>
      <c r="B29" s="1" t="s">
        <v>18</v>
      </c>
      <c r="C29" s="2" t="s">
        <v>3</v>
      </c>
      <c r="D29" s="32" t="s">
        <v>14</v>
      </c>
      <c r="E29" s="166"/>
      <c r="F29" s="167" t="s">
        <v>3</v>
      </c>
      <c r="G29" s="34" t="s">
        <v>14</v>
      </c>
      <c r="H29" s="171"/>
      <c r="I29" s="35" t="s">
        <v>3</v>
      </c>
      <c r="J29" s="34" t="s">
        <v>14</v>
      </c>
      <c r="K29" s="171"/>
      <c r="L29" s="35" t="s">
        <v>3</v>
      </c>
      <c r="M29" s="34" t="s">
        <v>14</v>
      </c>
      <c r="N29" s="170"/>
      <c r="O29" s="35" t="s">
        <v>3</v>
      </c>
      <c r="P29" s="34" t="n">
        <v>2</v>
      </c>
      <c r="Q29" s="169"/>
      <c r="R29" s="35" t="s">
        <v>3</v>
      </c>
      <c r="S29" s="220" t="n">
        <v>2</v>
      </c>
      <c r="T29" s="171"/>
      <c r="U29" s="4" t="s">
        <v>3</v>
      </c>
      <c r="V29" s="31" t="n">
        <f aca="false">SUM(D29,G29,J29,M29,P29,S29)</f>
        <v>4</v>
      </c>
      <c r="W29" s="31"/>
      <c r="X29" s="19" t="s">
        <v>11</v>
      </c>
      <c r="Y29" s="113"/>
      <c r="AA29" s="7"/>
      <c r="AB29" s="1" t="s">
        <v>18</v>
      </c>
      <c r="AC29" s="2" t="s">
        <v>3</v>
      </c>
      <c r="AD29" s="32" t="n">
        <v>2</v>
      </c>
      <c r="AE29" s="34"/>
      <c r="AF29" s="33" t="s">
        <v>3</v>
      </c>
      <c r="AG29" s="34" t="s">
        <v>14</v>
      </c>
      <c r="AH29" s="34"/>
      <c r="AI29" s="20" t="s">
        <v>3</v>
      </c>
      <c r="AJ29" s="34" t="s">
        <v>14</v>
      </c>
      <c r="AK29" s="34"/>
      <c r="AL29" s="35" t="s">
        <v>3</v>
      </c>
      <c r="AM29" s="34" t="s">
        <v>14</v>
      </c>
      <c r="AN29" s="34"/>
      <c r="AO29" s="20" t="s">
        <v>3</v>
      </c>
      <c r="AP29" s="34" t="s">
        <v>14</v>
      </c>
      <c r="AQ29" s="34"/>
      <c r="AR29" s="20" t="s">
        <v>3</v>
      </c>
      <c r="AS29" s="36" t="s">
        <v>14</v>
      </c>
      <c r="AT29" s="34"/>
      <c r="AU29" s="2" t="s">
        <v>3</v>
      </c>
      <c r="AV29" s="31" t="n">
        <f aca="false">SUM(AD29,AG29,AJ29,AM29,AP29,AS29)</f>
        <v>2</v>
      </c>
      <c r="AW29" s="19" t="s">
        <v>11</v>
      </c>
      <c r="AX29" s="7"/>
    </row>
    <row r="30" customFormat="false" ht="15" hidden="false" customHeight="false" outlineLevel="0" collapsed="false">
      <c r="A30" s="7"/>
      <c r="B30" s="1" t="s">
        <v>19</v>
      </c>
      <c r="C30" s="2" t="s">
        <v>3</v>
      </c>
      <c r="D30" s="32" t="s">
        <v>14</v>
      </c>
      <c r="E30" s="166"/>
      <c r="F30" s="167" t="s">
        <v>3</v>
      </c>
      <c r="G30" s="34" t="s">
        <v>14</v>
      </c>
      <c r="H30" s="171"/>
      <c r="I30" s="35" t="s">
        <v>3</v>
      </c>
      <c r="J30" s="34" t="s">
        <v>14</v>
      </c>
      <c r="K30" s="171"/>
      <c r="L30" s="35" t="s">
        <v>3</v>
      </c>
      <c r="M30" s="34" t="s">
        <v>14</v>
      </c>
      <c r="N30" s="205"/>
      <c r="O30" s="35" t="s">
        <v>3</v>
      </c>
      <c r="P30" s="34" t="n">
        <v>2</v>
      </c>
      <c r="Q30" s="171"/>
      <c r="R30" s="35" t="s">
        <v>3</v>
      </c>
      <c r="S30" s="36" t="s">
        <v>14</v>
      </c>
      <c r="T30" s="171"/>
      <c r="U30" s="4" t="s">
        <v>3</v>
      </c>
      <c r="V30" s="31" t="n">
        <f aca="false">SUM(D30,G30,J30,M30,P30,S30)</f>
        <v>2</v>
      </c>
      <c r="W30" s="31"/>
      <c r="X30" s="19" t="s">
        <v>11</v>
      </c>
      <c r="Y30" s="113"/>
      <c r="AA30" s="7"/>
      <c r="AB30" s="1" t="s">
        <v>19</v>
      </c>
      <c r="AC30" s="2" t="s">
        <v>3</v>
      </c>
      <c r="AD30" s="32" t="s">
        <v>14</v>
      </c>
      <c r="AE30" s="34"/>
      <c r="AF30" s="33" t="s">
        <v>3</v>
      </c>
      <c r="AG30" s="34" t="s">
        <v>14</v>
      </c>
      <c r="AH30" s="34"/>
      <c r="AI30" s="20" t="s">
        <v>3</v>
      </c>
      <c r="AJ30" s="34" t="s">
        <v>14</v>
      </c>
      <c r="AK30" s="34"/>
      <c r="AL30" s="35" t="s">
        <v>3</v>
      </c>
      <c r="AM30" s="34" t="s">
        <v>14</v>
      </c>
      <c r="AN30" s="34"/>
      <c r="AO30" s="20" t="s">
        <v>3</v>
      </c>
      <c r="AP30" s="34" t="s">
        <v>14</v>
      </c>
      <c r="AQ30" s="34"/>
      <c r="AR30" s="20" t="s">
        <v>3</v>
      </c>
      <c r="AS30" s="36" t="s">
        <v>14</v>
      </c>
      <c r="AT30" s="34"/>
      <c r="AU30" s="2" t="s">
        <v>3</v>
      </c>
      <c r="AV30" s="31" t="n">
        <f aca="false">SUM(AD30,AG30,AJ30,AM30,AP30,AS30)</f>
        <v>0</v>
      </c>
      <c r="AW30" s="19" t="s">
        <v>11</v>
      </c>
      <c r="AX30" s="7"/>
    </row>
    <row r="31" customFormat="false" ht="15" hidden="false" customHeight="false" outlineLevel="0" collapsed="false">
      <c r="A31" s="7"/>
      <c r="B31" s="1" t="s">
        <v>20</v>
      </c>
      <c r="C31" s="2" t="s">
        <v>3</v>
      </c>
      <c r="D31" s="37" t="n">
        <v>2</v>
      </c>
      <c r="E31" s="175"/>
      <c r="F31" s="176" t="s">
        <v>3</v>
      </c>
      <c r="G31" s="39" t="s">
        <v>14</v>
      </c>
      <c r="H31" s="177"/>
      <c r="I31" s="41" t="s">
        <v>3</v>
      </c>
      <c r="J31" s="39" t="s">
        <v>14</v>
      </c>
      <c r="K31" s="177"/>
      <c r="L31" s="41" t="s">
        <v>3</v>
      </c>
      <c r="M31" s="39" t="s">
        <v>14</v>
      </c>
      <c r="N31" s="179"/>
      <c r="O31" s="41" t="n">
        <v>0</v>
      </c>
      <c r="P31" s="39" t="n">
        <v>2</v>
      </c>
      <c r="Q31" s="207"/>
      <c r="R31" s="41" t="s">
        <v>3</v>
      </c>
      <c r="S31" s="42" t="s">
        <v>14</v>
      </c>
      <c r="T31" s="171"/>
      <c r="U31" s="4" t="s">
        <v>3</v>
      </c>
      <c r="V31" s="31" t="n">
        <f aca="false">SUM(D31,G31,J31,M31,P31,S31)</f>
        <v>4</v>
      </c>
      <c r="W31" s="31"/>
      <c r="X31" s="19" t="s">
        <v>11</v>
      </c>
      <c r="Y31" s="113"/>
      <c r="AA31" s="7"/>
      <c r="AB31" s="1" t="s">
        <v>20</v>
      </c>
      <c r="AC31" s="2" t="s">
        <v>3</v>
      </c>
      <c r="AD31" s="37" t="s">
        <v>14</v>
      </c>
      <c r="AE31" s="39"/>
      <c r="AF31" s="38" t="s">
        <v>3</v>
      </c>
      <c r="AG31" s="39" t="s">
        <v>14</v>
      </c>
      <c r="AH31" s="39"/>
      <c r="AI31" s="40" t="s">
        <v>3</v>
      </c>
      <c r="AJ31" s="39" t="s">
        <v>14</v>
      </c>
      <c r="AK31" s="39"/>
      <c r="AL31" s="41" t="s">
        <v>3</v>
      </c>
      <c r="AM31" s="39" t="s">
        <v>14</v>
      </c>
      <c r="AN31" s="39"/>
      <c r="AO31" s="40" t="s">
        <v>3</v>
      </c>
      <c r="AP31" s="39" t="s">
        <v>14</v>
      </c>
      <c r="AQ31" s="39"/>
      <c r="AR31" s="40" t="s">
        <v>3</v>
      </c>
      <c r="AS31" s="42" t="s">
        <v>14</v>
      </c>
      <c r="AT31" s="34"/>
      <c r="AU31" s="2" t="s">
        <v>3</v>
      </c>
      <c r="AV31" s="31" t="n">
        <f aca="false">SUM(AD31,AG31,AJ31,AM31,AP31,AS31)</f>
        <v>0</v>
      </c>
      <c r="AW31" s="19" t="s">
        <v>11</v>
      </c>
      <c r="AX31" s="7"/>
    </row>
    <row r="32" customFormat="false" ht="15" hidden="false" customHeight="false" outlineLevel="0" collapsed="false">
      <c r="A32" s="7"/>
      <c r="B32" s="43" t="s">
        <v>12</v>
      </c>
      <c r="C32" s="2"/>
      <c r="D32" s="44"/>
      <c r="E32" s="181"/>
      <c r="F32" s="182"/>
      <c r="G32" s="46"/>
      <c r="H32" s="183"/>
      <c r="I32" s="47"/>
      <c r="J32" s="46"/>
      <c r="K32" s="183"/>
      <c r="L32" s="47"/>
      <c r="M32" s="46"/>
      <c r="N32" s="184"/>
      <c r="O32" s="47"/>
      <c r="P32" s="46"/>
      <c r="Q32" s="183"/>
      <c r="R32" s="47"/>
      <c r="S32" s="46"/>
      <c r="T32" s="183"/>
      <c r="U32" s="59"/>
      <c r="V32" s="48"/>
      <c r="W32" s="48"/>
      <c r="X32" s="19" t="s">
        <v>11</v>
      </c>
      <c r="Y32" s="113"/>
      <c r="AA32" s="7"/>
      <c r="AB32" s="43" t="s">
        <v>12</v>
      </c>
      <c r="AC32" s="2"/>
      <c r="AD32" s="44"/>
      <c r="AE32" s="44"/>
      <c r="AF32" s="45"/>
      <c r="AG32" s="46"/>
      <c r="AH32" s="46"/>
      <c r="AI32" s="21"/>
      <c r="AJ32" s="46"/>
      <c r="AK32" s="46"/>
      <c r="AL32" s="47"/>
      <c r="AM32" s="46"/>
      <c r="AN32" s="46"/>
      <c r="AO32" s="21"/>
      <c r="AP32" s="46"/>
      <c r="AQ32" s="46"/>
      <c r="AR32" s="21"/>
      <c r="AS32" s="46"/>
      <c r="AT32" s="46"/>
      <c r="AU32" s="13"/>
      <c r="AV32" s="48"/>
      <c r="AW32" s="19"/>
      <c r="AX32" s="7"/>
    </row>
    <row r="33" customFormat="false" ht="15" hidden="false" customHeight="false" outlineLevel="0" collapsed="false">
      <c r="A33" s="7"/>
      <c r="B33" s="1" t="s">
        <v>21</v>
      </c>
      <c r="C33" s="2" t="s">
        <v>3</v>
      </c>
      <c r="D33" s="31" t="n">
        <f aca="false">SUM(D25:D31)</f>
        <v>4</v>
      </c>
      <c r="E33" s="185"/>
      <c r="F33" s="142" t="s">
        <v>3</v>
      </c>
      <c r="G33" s="31" t="n">
        <f aca="false">SUM(G25:G31)</f>
        <v>6</v>
      </c>
      <c r="H33" s="186"/>
      <c r="I33" s="4" t="s">
        <v>3</v>
      </c>
      <c r="J33" s="31" t="n">
        <f aca="false">SUM(J25:J31)</f>
        <v>0</v>
      </c>
      <c r="K33" s="186"/>
      <c r="L33" s="4" t="s">
        <v>3</v>
      </c>
      <c r="M33" s="31" t="n">
        <f aca="false">SUM(M25:M31)</f>
        <v>0</v>
      </c>
      <c r="N33" s="187"/>
      <c r="O33" s="4" t="s">
        <v>3</v>
      </c>
      <c r="P33" s="31" t="n">
        <f aca="false">SUM(P25:P31)</f>
        <v>14</v>
      </c>
      <c r="Q33" s="186"/>
      <c r="R33" s="4" t="s">
        <v>3</v>
      </c>
      <c r="S33" s="31" t="n">
        <f aca="false">SUM(S25:S31)</f>
        <v>6</v>
      </c>
      <c r="T33" s="186"/>
      <c r="U33" s="4" t="s">
        <v>3</v>
      </c>
      <c r="V33" s="31" t="n">
        <f aca="false">SUM(V25:V31)</f>
        <v>30</v>
      </c>
      <c r="W33" s="31"/>
      <c r="X33" s="19" t="s">
        <v>11</v>
      </c>
      <c r="Y33" s="113"/>
      <c r="AA33" s="7"/>
      <c r="AB33" s="1" t="s">
        <v>21</v>
      </c>
      <c r="AC33" s="2" t="s">
        <v>3</v>
      </c>
      <c r="AD33" s="31" t="n">
        <f aca="false">SUM(AD25:AD31)</f>
        <v>2</v>
      </c>
      <c r="AE33" s="31"/>
      <c r="AF33" s="3" t="s">
        <v>3</v>
      </c>
      <c r="AG33" s="31" t="n">
        <f aca="false">SUM(AG25:AG31)</f>
        <v>3</v>
      </c>
      <c r="AH33" s="31"/>
      <c r="AI33" s="2" t="s">
        <v>3</v>
      </c>
      <c r="AJ33" s="31" t="n">
        <f aca="false">SUM(AJ25:AJ31)</f>
        <v>0</v>
      </c>
      <c r="AK33" s="31"/>
      <c r="AL33" s="4" t="s">
        <v>3</v>
      </c>
      <c r="AM33" s="31" t="n">
        <f aca="false">SUM(AM25:AM31)</f>
        <v>0</v>
      </c>
      <c r="AN33" s="31"/>
      <c r="AO33" s="2" t="s">
        <v>3</v>
      </c>
      <c r="AP33" s="31" t="n">
        <f aca="false">SUM(AP25:AP31)</f>
        <v>0</v>
      </c>
      <c r="AQ33" s="31"/>
      <c r="AR33" s="2" t="s">
        <v>3</v>
      </c>
      <c r="AS33" s="31" t="n">
        <f aca="false">SUM(AS25:AS31)</f>
        <v>0</v>
      </c>
      <c r="AT33" s="31"/>
      <c r="AU33" s="2" t="s">
        <v>3</v>
      </c>
      <c r="AV33" s="31" t="n">
        <f aca="false">SUM(AV25:AV31)</f>
        <v>5</v>
      </c>
      <c r="AW33" s="19" t="s">
        <v>11</v>
      </c>
      <c r="AX33" s="7"/>
    </row>
    <row r="34" customFormat="false" ht="15" hidden="false" customHeight="false" outlineLevel="0" collapsed="false">
      <c r="A34" s="7"/>
      <c r="B34" s="1"/>
      <c r="C34" s="2"/>
      <c r="D34" s="31"/>
      <c r="E34" s="185"/>
      <c r="F34" s="142"/>
      <c r="G34" s="31"/>
      <c r="H34" s="186"/>
      <c r="I34" s="4"/>
      <c r="J34" s="31"/>
      <c r="K34" s="186"/>
      <c r="L34" s="4"/>
      <c r="M34" s="31"/>
      <c r="N34" s="187"/>
      <c r="O34" s="4"/>
      <c r="P34" s="31"/>
      <c r="Q34" s="186"/>
      <c r="R34" s="4"/>
      <c r="S34" s="31"/>
      <c r="T34" s="186"/>
      <c r="U34" s="4"/>
      <c r="V34" s="31"/>
      <c r="W34" s="31"/>
      <c r="X34" s="19"/>
      <c r="Y34" s="113"/>
      <c r="AA34" s="7"/>
      <c r="AB34" s="1"/>
      <c r="AC34" s="2"/>
      <c r="AD34" s="31"/>
      <c r="AE34" s="31"/>
      <c r="AF34" s="3"/>
      <c r="AG34" s="31"/>
      <c r="AH34" s="31"/>
      <c r="AI34" s="2"/>
      <c r="AJ34" s="31"/>
      <c r="AK34" s="31"/>
      <c r="AL34" s="4"/>
      <c r="AM34" s="31"/>
      <c r="AN34" s="31"/>
      <c r="AO34" s="2"/>
      <c r="AP34" s="31"/>
      <c r="AQ34" s="31"/>
      <c r="AR34" s="2"/>
      <c r="AS34" s="31"/>
      <c r="AT34" s="31"/>
      <c r="AU34" s="2"/>
      <c r="AV34" s="31"/>
      <c r="AW34" s="19"/>
      <c r="AX34" s="7"/>
    </row>
    <row r="35" customFormat="false" ht="15" hidden="false" customHeight="false" outlineLevel="0" collapsed="false">
      <c r="A35" s="7"/>
      <c r="B35" s="1" t="s">
        <v>23</v>
      </c>
      <c r="C35" s="2" t="s">
        <v>3</v>
      </c>
      <c r="D35" s="49" t="n">
        <v>30</v>
      </c>
      <c r="E35" s="188"/>
      <c r="F35" s="189" t="s">
        <v>3</v>
      </c>
      <c r="G35" s="49" t="n">
        <v>20</v>
      </c>
      <c r="H35" s="190"/>
      <c r="I35" s="191" t="s">
        <v>3</v>
      </c>
      <c r="J35" s="49" t="n">
        <v>25</v>
      </c>
      <c r="K35" s="190"/>
      <c r="L35" s="4" t="s">
        <v>3</v>
      </c>
      <c r="M35" s="49" t="n">
        <v>22</v>
      </c>
      <c r="N35" s="192"/>
      <c r="O35" s="191" t="s">
        <v>3</v>
      </c>
      <c r="P35" s="52" t="n">
        <v>15</v>
      </c>
      <c r="Q35" s="193"/>
      <c r="R35" s="191" t="s">
        <v>3</v>
      </c>
      <c r="S35" s="49" t="n">
        <v>15</v>
      </c>
      <c r="T35" s="190"/>
      <c r="U35" s="56" t="s">
        <v>3</v>
      </c>
      <c r="V35" s="54"/>
      <c r="W35" s="54"/>
      <c r="X35" s="19" t="s">
        <v>11</v>
      </c>
      <c r="Y35" s="113"/>
      <c r="AA35" s="7"/>
      <c r="AB35" s="1" t="s">
        <v>23</v>
      </c>
      <c r="AC35" s="2" t="s">
        <v>3</v>
      </c>
      <c r="AD35" s="49" t="n">
        <v>30</v>
      </c>
      <c r="AE35" s="49"/>
      <c r="AF35" s="50" t="s">
        <v>3</v>
      </c>
      <c r="AG35" s="49" t="n">
        <v>20</v>
      </c>
      <c r="AH35" s="49"/>
      <c r="AI35" s="51" t="s">
        <v>3</v>
      </c>
      <c r="AJ35" s="49" t="n">
        <v>25</v>
      </c>
      <c r="AK35" s="49"/>
      <c r="AL35" s="4" t="s">
        <v>3</v>
      </c>
      <c r="AM35" s="49" t="n">
        <v>22</v>
      </c>
      <c r="AN35" s="49"/>
      <c r="AO35" s="51" t="s">
        <v>3</v>
      </c>
      <c r="AP35" s="52" t="n">
        <v>15</v>
      </c>
      <c r="AQ35" s="52"/>
      <c r="AR35" s="51" t="s">
        <v>3</v>
      </c>
      <c r="AS35" s="49" t="n">
        <v>15</v>
      </c>
      <c r="AT35" s="49"/>
      <c r="AU35" s="53" t="s">
        <v>3</v>
      </c>
      <c r="AV35" s="54"/>
      <c r="AW35" s="5"/>
      <c r="AX35" s="7"/>
    </row>
    <row r="36" customFormat="false" ht="15" hidden="false" customHeight="false" outlineLevel="0" collapsed="false">
      <c r="A36" s="7"/>
      <c r="B36" s="1" t="s">
        <v>24</v>
      </c>
      <c r="C36" s="2" t="s">
        <v>3</v>
      </c>
      <c r="D36" s="55" t="n">
        <f aca="false">D34*D35</f>
        <v>0</v>
      </c>
      <c r="E36" s="194"/>
      <c r="F36" s="189" t="s">
        <v>3</v>
      </c>
      <c r="G36" s="55" t="n">
        <f aca="false">G34*G35</f>
        <v>0</v>
      </c>
      <c r="H36" s="193"/>
      <c r="I36" s="56" t="s">
        <v>3</v>
      </c>
      <c r="J36" s="55" t="n">
        <f aca="false">J34*J35</f>
        <v>0</v>
      </c>
      <c r="K36" s="193"/>
      <c r="L36" s="56" t="s">
        <v>3</v>
      </c>
      <c r="M36" s="55" t="n">
        <f aca="false">M34*M35</f>
        <v>0</v>
      </c>
      <c r="N36" s="195"/>
      <c r="O36" s="56" t="s">
        <v>3</v>
      </c>
      <c r="P36" s="55" t="n">
        <f aca="false">P34*P35</f>
        <v>0</v>
      </c>
      <c r="Q36" s="193"/>
      <c r="R36" s="56" t="s">
        <v>3</v>
      </c>
      <c r="S36" s="55" t="n">
        <f aca="false">S34*S35</f>
        <v>0</v>
      </c>
      <c r="T36" s="193"/>
      <c r="U36" s="56" t="s">
        <v>3</v>
      </c>
      <c r="V36" s="55" t="n">
        <f aca="false">SUM(D36:S36)</f>
        <v>0</v>
      </c>
      <c r="W36" s="55"/>
      <c r="X36" s="19" t="s">
        <v>11</v>
      </c>
      <c r="Y36" s="113"/>
      <c r="AA36" s="7"/>
      <c r="AB36" s="1" t="s">
        <v>24</v>
      </c>
      <c r="AC36" s="2" t="s">
        <v>3</v>
      </c>
      <c r="AD36" s="55" t="n">
        <f aca="false">AD34*AD35</f>
        <v>0</v>
      </c>
      <c r="AE36" s="55"/>
      <c r="AF36" s="50" t="s">
        <v>3</v>
      </c>
      <c r="AG36" s="55" t="n">
        <f aca="false">AG34*AG35</f>
        <v>0</v>
      </c>
      <c r="AH36" s="55"/>
      <c r="AI36" s="53" t="s">
        <v>3</v>
      </c>
      <c r="AJ36" s="55" t="n">
        <f aca="false">AJ34*AJ35</f>
        <v>0</v>
      </c>
      <c r="AK36" s="55"/>
      <c r="AL36" s="56" t="s">
        <v>3</v>
      </c>
      <c r="AM36" s="55" t="n">
        <f aca="false">AM34*AM35</f>
        <v>0</v>
      </c>
      <c r="AN36" s="55"/>
      <c r="AO36" s="53" t="s">
        <v>3</v>
      </c>
      <c r="AP36" s="55" t="n">
        <f aca="false">AP34*AP35</f>
        <v>0</v>
      </c>
      <c r="AQ36" s="55"/>
      <c r="AR36" s="53" t="s">
        <v>3</v>
      </c>
      <c r="AS36" s="55" t="n">
        <f aca="false">AS34*AS35</f>
        <v>0</v>
      </c>
      <c r="AT36" s="55"/>
      <c r="AU36" s="53" t="s">
        <v>3</v>
      </c>
      <c r="AV36" s="55" t="n">
        <f aca="false">SUM(AD36:AS36)</f>
        <v>0</v>
      </c>
      <c r="AW36" s="19" t="s">
        <v>11</v>
      </c>
      <c r="AX36" s="7"/>
    </row>
    <row r="37" customFormat="false" ht="15" hidden="false" customHeight="false" outlineLevel="0" collapsed="false">
      <c r="A37" s="7"/>
      <c r="B37" s="2" t="s">
        <v>25</v>
      </c>
      <c r="C37" s="2"/>
      <c r="D37" s="13"/>
      <c r="E37" s="149"/>
      <c r="F37" s="196"/>
      <c r="G37" s="58"/>
      <c r="H37" s="197"/>
      <c r="I37" s="59"/>
      <c r="J37" s="58"/>
      <c r="K37" s="197"/>
      <c r="L37" s="59"/>
      <c r="M37" s="58"/>
      <c r="N37" s="198"/>
      <c r="O37" s="59"/>
      <c r="P37" s="58"/>
      <c r="Q37" s="197"/>
      <c r="R37" s="59"/>
      <c r="S37" s="58"/>
      <c r="T37" s="197"/>
      <c r="U37" s="59"/>
      <c r="V37" s="58"/>
      <c r="W37" s="58"/>
      <c r="X37" s="5"/>
      <c r="Y37" s="113"/>
      <c r="AA37" s="7"/>
      <c r="AB37" s="2" t="s">
        <v>25</v>
      </c>
      <c r="AC37" s="2"/>
      <c r="AD37" s="13"/>
      <c r="AE37" s="13"/>
      <c r="AF37" s="57"/>
      <c r="AG37" s="58"/>
      <c r="AH37" s="58"/>
      <c r="AI37" s="13"/>
      <c r="AJ37" s="58"/>
      <c r="AK37" s="58"/>
      <c r="AL37" s="59"/>
      <c r="AM37" s="58"/>
      <c r="AN37" s="58"/>
      <c r="AO37" s="13"/>
      <c r="AP37" s="58"/>
      <c r="AQ37" s="58"/>
      <c r="AR37" s="13"/>
      <c r="AS37" s="58"/>
      <c r="AT37" s="58"/>
      <c r="AU37" s="13"/>
      <c r="AV37" s="58"/>
      <c r="AW37" s="5"/>
      <c r="AX37" s="7"/>
    </row>
    <row r="38" customFormat="false" ht="15" hidden="false" customHeight="false" outlineLevel="0" collapsed="false">
      <c r="A38" s="7"/>
      <c r="B38" s="60" t="s">
        <v>98</v>
      </c>
      <c r="C38" s="2"/>
      <c r="E38" s="141"/>
      <c r="F38" s="142"/>
      <c r="H38" s="143"/>
      <c r="I38" s="4"/>
      <c r="K38" s="143"/>
      <c r="L38" s="4"/>
      <c r="N38" s="144"/>
      <c r="O38" s="4"/>
      <c r="Q38" s="143"/>
      <c r="R38" s="4"/>
      <c r="T38" s="143"/>
      <c r="U38" s="4"/>
      <c r="X38" s="5"/>
      <c r="Y38" s="113"/>
      <c r="AA38" s="7"/>
      <c r="AB38" s="60" t="s">
        <v>98</v>
      </c>
      <c r="AC38" s="2"/>
      <c r="AF38" s="3"/>
      <c r="AI38" s="2"/>
      <c r="AL38" s="4"/>
      <c r="AO38" s="2"/>
      <c r="AR38" s="2"/>
      <c r="AU38" s="2"/>
      <c r="AW38" s="5"/>
      <c r="AX38" s="7"/>
    </row>
    <row r="39" customFormat="false" ht="21" hidden="false" customHeight="false" outlineLevel="0" collapsed="false">
      <c r="A39" s="7"/>
      <c r="B39" s="61" t="s">
        <v>104</v>
      </c>
      <c r="C39" s="2"/>
      <c r="E39" s="141"/>
      <c r="F39" s="142"/>
      <c r="H39" s="143"/>
      <c r="I39" s="4"/>
      <c r="K39" s="143"/>
      <c r="L39" s="4"/>
      <c r="N39" s="144"/>
      <c r="O39" s="4"/>
      <c r="Q39" s="143"/>
      <c r="R39" s="4"/>
      <c r="T39" s="143"/>
      <c r="U39" s="4"/>
      <c r="X39" s="5"/>
      <c r="Y39" s="113"/>
      <c r="AA39" s="7"/>
      <c r="AB39" s="61" t="s">
        <v>105</v>
      </c>
      <c r="AC39" s="2"/>
      <c r="AF39" s="3"/>
      <c r="AI39" s="2"/>
      <c r="AL39" s="4"/>
      <c r="AO39" s="2"/>
      <c r="AR39" s="2"/>
      <c r="AU39" s="2"/>
      <c r="AW39" s="5"/>
      <c r="AX39" s="7"/>
    </row>
    <row r="40" customFormat="false" ht="15" hidden="false" customHeight="false" outlineLevel="0" collapsed="false">
      <c r="A40" s="7"/>
      <c r="B40" s="2" t="s">
        <v>89</v>
      </c>
      <c r="C40" s="2"/>
      <c r="E40" s="141"/>
      <c r="F40" s="142"/>
      <c r="H40" s="143"/>
      <c r="I40" s="4"/>
      <c r="K40" s="143"/>
      <c r="L40" s="4"/>
      <c r="N40" s="144"/>
      <c r="O40" s="4"/>
      <c r="Q40" s="143"/>
      <c r="R40" s="4"/>
      <c r="T40" s="143"/>
      <c r="U40" s="4"/>
      <c r="X40" s="5"/>
      <c r="Y40" s="113"/>
      <c r="AA40" s="7"/>
      <c r="AB40" s="2" t="s">
        <v>89</v>
      </c>
      <c r="AC40" s="2"/>
      <c r="AF40" s="3"/>
      <c r="AI40" s="2"/>
      <c r="AL40" s="4"/>
      <c r="AO40" s="2"/>
      <c r="AR40" s="2"/>
      <c r="AU40" s="2"/>
      <c r="AW40" s="5"/>
    </row>
    <row r="42" customFormat="false" ht="15" hidden="false" customHeight="false" outlineLevel="0" collapsed="false">
      <c r="A42" s="7"/>
      <c r="B42" s="8" t="s">
        <v>1</v>
      </c>
      <c r="C42" s="9"/>
      <c r="D42" s="9"/>
      <c r="E42" s="145"/>
      <c r="F42" s="146"/>
      <c r="G42" s="9"/>
      <c r="H42" s="147"/>
      <c r="I42" s="146"/>
      <c r="J42" s="9"/>
      <c r="K42" s="147"/>
      <c r="L42" s="146"/>
      <c r="M42" s="9"/>
      <c r="N42" s="148"/>
      <c r="O42" s="146"/>
      <c r="P42" s="9"/>
      <c r="Q42" s="147"/>
      <c r="R42" s="146"/>
      <c r="S42" s="9"/>
      <c r="T42" s="147"/>
      <c r="U42" s="146"/>
      <c r="V42" s="9"/>
      <c r="W42" s="9"/>
      <c r="X42" s="5"/>
      <c r="Y42" s="113"/>
      <c r="AA42" s="7"/>
      <c r="AB42" s="8" t="s">
        <v>1</v>
      </c>
      <c r="AC42" s="9"/>
      <c r="AD42" s="9"/>
      <c r="AE42" s="145"/>
      <c r="AF42" s="146"/>
      <c r="AG42" s="9"/>
      <c r="AH42" s="147"/>
      <c r="AI42" s="146"/>
      <c r="AJ42" s="9"/>
      <c r="AK42" s="147"/>
      <c r="AL42" s="146"/>
      <c r="AM42" s="9"/>
      <c r="AN42" s="148"/>
      <c r="AO42" s="146"/>
      <c r="AP42" s="9"/>
      <c r="AQ42" s="147"/>
      <c r="AR42" s="146"/>
      <c r="AS42" s="9"/>
      <c r="AT42" s="147"/>
      <c r="AU42" s="146"/>
      <c r="AV42" s="9"/>
      <c r="AW42" s="5"/>
      <c r="AX42" s="7"/>
    </row>
    <row r="43" customFormat="false" ht="15" hidden="false" customHeight="false" outlineLevel="0" collapsed="false">
      <c r="A43" s="7"/>
      <c r="B43" s="11" t="s">
        <v>2</v>
      </c>
      <c r="C43" s="12"/>
      <c r="D43" s="13"/>
      <c r="E43" s="149"/>
      <c r="F43" s="150"/>
      <c r="G43" s="15"/>
      <c r="H43" s="151"/>
      <c r="I43" s="152"/>
      <c r="J43" s="15"/>
      <c r="K43" s="151"/>
      <c r="L43" s="152"/>
      <c r="M43" s="15"/>
      <c r="N43" s="153"/>
      <c r="O43" s="152"/>
      <c r="P43" s="15"/>
      <c r="Q43" s="151"/>
      <c r="R43" s="152"/>
      <c r="S43" s="15"/>
      <c r="T43" s="151"/>
      <c r="U43" s="152"/>
      <c r="V43" s="15"/>
      <c r="W43" s="15"/>
      <c r="X43" s="5"/>
      <c r="Y43" s="113"/>
      <c r="AA43" s="7"/>
      <c r="AB43" s="11" t="s">
        <v>2</v>
      </c>
      <c r="AC43" s="12"/>
      <c r="AD43" s="13"/>
      <c r="AE43" s="149"/>
      <c r="AF43" s="150"/>
      <c r="AG43" s="15"/>
      <c r="AH43" s="151"/>
      <c r="AI43" s="152"/>
      <c r="AJ43" s="15"/>
      <c r="AK43" s="151"/>
      <c r="AL43" s="152"/>
      <c r="AM43" s="15"/>
      <c r="AN43" s="153"/>
      <c r="AO43" s="152"/>
      <c r="AP43" s="15"/>
      <c r="AQ43" s="151"/>
      <c r="AR43" s="152"/>
      <c r="AS43" s="15"/>
      <c r="AT43" s="151"/>
      <c r="AU43" s="152"/>
      <c r="AV43" s="15"/>
      <c r="AW43" s="5"/>
      <c r="AX43" s="7"/>
    </row>
    <row r="44" customFormat="false" ht="15" hidden="false" customHeight="false" outlineLevel="0" collapsed="false">
      <c r="A44" s="7"/>
      <c r="B44" s="16"/>
      <c r="C44" s="17" t="s">
        <v>3</v>
      </c>
      <c r="D44" s="16" t="s">
        <v>4</v>
      </c>
      <c r="E44" s="154"/>
      <c r="F44" s="146" t="s">
        <v>3</v>
      </c>
      <c r="G44" s="16" t="s">
        <v>5</v>
      </c>
      <c r="H44" s="155"/>
      <c r="I44" s="18" t="s">
        <v>3</v>
      </c>
      <c r="J44" s="16" t="s">
        <v>6</v>
      </c>
      <c r="K44" s="155"/>
      <c r="L44" s="18" t="s">
        <v>3</v>
      </c>
      <c r="M44" s="16" t="s">
        <v>7</v>
      </c>
      <c r="N44" s="156"/>
      <c r="O44" s="18" t="s">
        <v>3</v>
      </c>
      <c r="P44" s="16" t="s">
        <v>8</v>
      </c>
      <c r="Q44" s="155"/>
      <c r="R44" s="18" t="s">
        <v>3</v>
      </c>
      <c r="S44" s="16" t="s">
        <v>9</v>
      </c>
      <c r="T44" s="155"/>
      <c r="U44" s="18" t="s">
        <v>3</v>
      </c>
      <c r="V44" s="16" t="s">
        <v>10</v>
      </c>
      <c r="W44" s="16"/>
      <c r="X44" s="19" t="s">
        <v>11</v>
      </c>
      <c r="Y44" s="113"/>
      <c r="AA44" s="7"/>
      <c r="AB44" s="16"/>
      <c r="AC44" s="17" t="s">
        <v>3</v>
      </c>
      <c r="AD44" s="16" t="s">
        <v>4</v>
      </c>
      <c r="AE44" s="154"/>
      <c r="AF44" s="146" t="s">
        <v>3</v>
      </c>
      <c r="AG44" s="16" t="s">
        <v>5</v>
      </c>
      <c r="AH44" s="155"/>
      <c r="AI44" s="18" t="s">
        <v>3</v>
      </c>
      <c r="AJ44" s="16" t="s">
        <v>6</v>
      </c>
      <c r="AK44" s="155"/>
      <c r="AL44" s="18" t="s">
        <v>3</v>
      </c>
      <c r="AM44" s="16" t="s">
        <v>7</v>
      </c>
      <c r="AN44" s="156"/>
      <c r="AO44" s="18" t="s">
        <v>3</v>
      </c>
      <c r="AP44" s="16" t="s">
        <v>8</v>
      </c>
      <c r="AQ44" s="155"/>
      <c r="AR44" s="18" t="s">
        <v>3</v>
      </c>
      <c r="AS44" s="16" t="s">
        <v>9</v>
      </c>
      <c r="AT44" s="155"/>
      <c r="AU44" s="18" t="s">
        <v>3</v>
      </c>
      <c r="AV44" s="16" t="s">
        <v>10</v>
      </c>
      <c r="AW44" s="19" t="s">
        <v>11</v>
      </c>
      <c r="AX44" s="7"/>
    </row>
    <row r="45" customFormat="false" ht="15" hidden="false" customHeight="false" outlineLevel="0" collapsed="false">
      <c r="A45" s="7"/>
      <c r="B45" s="20" t="s">
        <v>12</v>
      </c>
      <c r="C45" s="17"/>
      <c r="D45" s="21"/>
      <c r="E45" s="157"/>
      <c r="F45" s="150"/>
      <c r="G45" s="22"/>
      <c r="H45" s="158"/>
      <c r="I45" s="24"/>
      <c r="J45" s="22"/>
      <c r="K45" s="158"/>
      <c r="L45" s="24"/>
      <c r="M45" s="22"/>
      <c r="N45" s="159"/>
      <c r="O45" s="24"/>
      <c r="P45" s="22"/>
      <c r="Q45" s="158"/>
      <c r="R45" s="24"/>
      <c r="S45" s="22"/>
      <c r="T45" s="158"/>
      <c r="U45" s="24"/>
      <c r="V45" s="22"/>
      <c r="W45" s="22"/>
      <c r="X45" s="19" t="s">
        <v>11</v>
      </c>
      <c r="Y45" s="113"/>
      <c r="AA45" s="7"/>
      <c r="AB45" s="20" t="s">
        <v>12</v>
      </c>
      <c r="AC45" s="17"/>
      <c r="AD45" s="21"/>
      <c r="AE45" s="157"/>
      <c r="AF45" s="150"/>
      <c r="AG45" s="22"/>
      <c r="AH45" s="158"/>
      <c r="AI45" s="24"/>
      <c r="AJ45" s="22"/>
      <c r="AK45" s="158"/>
      <c r="AL45" s="24"/>
      <c r="AM45" s="22"/>
      <c r="AN45" s="159"/>
      <c r="AO45" s="24"/>
      <c r="AP45" s="22"/>
      <c r="AQ45" s="158"/>
      <c r="AR45" s="24"/>
      <c r="AS45" s="22"/>
      <c r="AT45" s="158"/>
      <c r="AU45" s="24"/>
      <c r="AV45" s="22"/>
      <c r="AW45" s="19" t="s">
        <v>11</v>
      </c>
      <c r="AX45" s="7"/>
    </row>
    <row r="46" customFormat="false" ht="15" hidden="false" customHeight="false" outlineLevel="0" collapsed="false">
      <c r="A46" s="7"/>
      <c r="B46" s="1" t="s">
        <v>13</v>
      </c>
      <c r="C46" s="2" t="s">
        <v>3</v>
      </c>
      <c r="D46" s="25" t="s">
        <v>14</v>
      </c>
      <c r="E46" s="160"/>
      <c r="F46" s="161" t="s">
        <v>3</v>
      </c>
      <c r="G46" s="27" t="s">
        <v>14</v>
      </c>
      <c r="H46" s="162"/>
      <c r="I46" s="29" t="s">
        <v>3</v>
      </c>
      <c r="J46" s="27" t="n">
        <v>13</v>
      </c>
      <c r="K46" s="163" t="n">
        <v>1</v>
      </c>
      <c r="L46" s="29" t="s">
        <v>3</v>
      </c>
      <c r="M46" s="27" t="s">
        <v>14</v>
      </c>
      <c r="N46" s="164"/>
      <c r="O46" s="29" t="s">
        <v>3</v>
      </c>
      <c r="P46" s="27" t="s">
        <v>14</v>
      </c>
      <c r="Q46" s="162"/>
      <c r="R46" s="29" t="s">
        <v>3</v>
      </c>
      <c r="S46" s="30" t="n">
        <v>12</v>
      </c>
      <c r="T46" s="147"/>
      <c r="U46" s="4" t="s">
        <v>3</v>
      </c>
      <c r="V46" s="31" t="n">
        <f aca="false">SUM(D46,G46,J46,M46,P46,S46)</f>
        <v>25</v>
      </c>
      <c r="W46" s="31" t="n">
        <f aca="false">SUM(E46+H46+K46+N46+Q46+T46)</f>
        <v>1</v>
      </c>
      <c r="X46" s="19" t="s">
        <v>11</v>
      </c>
      <c r="Y46" s="113"/>
      <c r="AA46" s="7"/>
      <c r="AB46" s="1" t="s">
        <v>13</v>
      </c>
      <c r="AC46" s="2" t="s">
        <v>3</v>
      </c>
      <c r="AD46" s="25" t="n">
        <f aca="false">SUM(D5,AD5)</f>
        <v>2</v>
      </c>
      <c r="AE46" s="160"/>
      <c r="AF46" s="161" t="s">
        <v>3</v>
      </c>
      <c r="AG46" s="25" t="n">
        <f aca="false">SUM(G5,AG5)</f>
        <v>0</v>
      </c>
      <c r="AH46" s="162"/>
      <c r="AI46" s="29" t="s">
        <v>3</v>
      </c>
      <c r="AJ46" s="25" t="n">
        <f aca="false">SUM(J5,AJ5)</f>
        <v>14</v>
      </c>
      <c r="AK46" s="163" t="s">
        <v>14</v>
      </c>
      <c r="AL46" s="29" t="s">
        <v>3</v>
      </c>
      <c r="AM46" s="25" t="n">
        <f aca="false">SUM(M5,AM5)</f>
        <v>2</v>
      </c>
      <c r="AN46" s="164"/>
      <c r="AO46" s="29" t="s">
        <v>3</v>
      </c>
      <c r="AP46" s="25" t="n">
        <f aca="false">SUM(P5,AP5)</f>
        <v>0</v>
      </c>
      <c r="AQ46" s="162"/>
      <c r="AR46" s="29" t="s">
        <v>3</v>
      </c>
      <c r="AS46" s="25" t="n">
        <f aca="false">SUM(S5,AS5)</f>
        <v>12</v>
      </c>
      <c r="AT46" s="147"/>
      <c r="AU46" s="4" t="s">
        <v>3</v>
      </c>
      <c r="AV46" s="31" t="n">
        <f aca="false">SUM(AD46,AG46,AJ46,AM46,AP46,AS46)</f>
        <v>30</v>
      </c>
      <c r="AW46" s="19" t="s">
        <v>11</v>
      </c>
      <c r="AX46" s="7"/>
    </row>
    <row r="47" customFormat="false" ht="15" hidden="false" customHeight="false" outlineLevel="0" collapsed="false">
      <c r="A47" s="7"/>
      <c r="B47" s="1" t="s">
        <v>15</v>
      </c>
      <c r="C47" s="2" t="s">
        <v>3</v>
      </c>
      <c r="D47" s="32" t="s">
        <v>14</v>
      </c>
      <c r="E47" s="166"/>
      <c r="F47" s="167" t="s">
        <v>3</v>
      </c>
      <c r="G47" s="34" t="n">
        <v>9</v>
      </c>
      <c r="H47" s="168"/>
      <c r="I47" s="35" t="s">
        <v>3</v>
      </c>
      <c r="J47" s="34" t="n">
        <v>16</v>
      </c>
      <c r="K47" s="169" t="n">
        <v>1</v>
      </c>
      <c r="L47" s="35" t="s">
        <v>3</v>
      </c>
      <c r="M47" s="34" t="s">
        <v>14</v>
      </c>
      <c r="N47" s="170"/>
      <c r="O47" s="35" t="s">
        <v>3</v>
      </c>
      <c r="P47" s="34" t="s">
        <v>14</v>
      </c>
      <c r="Q47" s="171"/>
      <c r="R47" s="35" t="s">
        <v>3</v>
      </c>
      <c r="S47" s="36" t="s">
        <v>14</v>
      </c>
      <c r="T47" s="168"/>
      <c r="U47" s="4" t="s">
        <v>3</v>
      </c>
      <c r="V47" s="31" t="n">
        <f aca="false">SUM(D47,G47,J47,M47,P47,S47)</f>
        <v>25</v>
      </c>
      <c r="W47" s="31" t="n">
        <f aca="false">SUM(E47+H47+K47+N47+Q47+T47)</f>
        <v>1</v>
      </c>
      <c r="X47" s="19" t="s">
        <v>11</v>
      </c>
      <c r="Y47" s="113"/>
      <c r="AA47" s="7"/>
      <c r="AB47" s="1" t="s">
        <v>15</v>
      </c>
      <c r="AC47" s="2" t="s">
        <v>3</v>
      </c>
      <c r="AD47" s="25" t="n">
        <f aca="false">SUM(D6,AD6)</f>
        <v>2</v>
      </c>
      <c r="AE47" s="166"/>
      <c r="AF47" s="167" t="s">
        <v>3</v>
      </c>
      <c r="AG47" s="25" t="n">
        <f aca="false">SUM(G6,AG6)</f>
        <v>12</v>
      </c>
      <c r="AH47" s="168"/>
      <c r="AI47" s="35" t="s">
        <v>3</v>
      </c>
      <c r="AJ47" s="25" t="n">
        <f aca="false">SUM(J6,AJ6)</f>
        <v>17</v>
      </c>
      <c r="AK47" s="169" t="s">
        <v>14</v>
      </c>
      <c r="AL47" s="35" t="s">
        <v>3</v>
      </c>
      <c r="AM47" s="25" t="n">
        <f aca="false">SUM(M6,AM6)</f>
        <v>2</v>
      </c>
      <c r="AN47" s="170"/>
      <c r="AO47" s="35" t="s">
        <v>3</v>
      </c>
      <c r="AP47" s="25" t="n">
        <f aca="false">SUM(P6,AP6)</f>
        <v>0</v>
      </c>
      <c r="AQ47" s="171"/>
      <c r="AR47" s="35" t="s">
        <v>3</v>
      </c>
      <c r="AS47" s="25" t="n">
        <f aca="false">SUM(S6,AS6)</f>
        <v>0</v>
      </c>
      <c r="AT47" s="168"/>
      <c r="AU47" s="4" t="s">
        <v>3</v>
      </c>
      <c r="AV47" s="31" t="n">
        <f aca="false">SUM(AD47,AG47,AJ47,AM47,AP47,AS47)</f>
        <v>33</v>
      </c>
      <c r="AW47" s="19" t="s">
        <v>11</v>
      </c>
      <c r="AX47" s="7"/>
    </row>
    <row r="48" customFormat="false" ht="15" hidden="false" customHeight="false" outlineLevel="0" collapsed="false">
      <c r="A48" s="7"/>
      <c r="B48" s="1" t="s">
        <v>16</v>
      </c>
      <c r="C48" s="2" t="s">
        <v>3</v>
      </c>
      <c r="D48" s="32" t="s">
        <v>14</v>
      </c>
      <c r="E48" s="166"/>
      <c r="F48" s="167" t="s">
        <v>3</v>
      </c>
      <c r="G48" s="34" t="s">
        <v>14</v>
      </c>
      <c r="H48" s="171"/>
      <c r="I48" s="35" t="s">
        <v>3</v>
      </c>
      <c r="J48" s="34" t="n">
        <v>13</v>
      </c>
      <c r="K48" s="169" t="n">
        <v>1</v>
      </c>
      <c r="L48" s="35" t="s">
        <v>3</v>
      </c>
      <c r="M48" s="34" t="s">
        <v>14</v>
      </c>
      <c r="N48" s="170"/>
      <c r="O48" s="35" t="s">
        <v>3</v>
      </c>
      <c r="P48" s="34" t="s">
        <v>14</v>
      </c>
      <c r="Q48" s="171"/>
      <c r="R48" s="35" t="s">
        <v>3</v>
      </c>
      <c r="S48" s="172" t="n">
        <v>12</v>
      </c>
      <c r="T48" s="168"/>
      <c r="U48" s="4" t="s">
        <v>3</v>
      </c>
      <c r="V48" s="31" t="n">
        <f aca="false">SUM(D48,G48,J48,M48,P48,S48)</f>
        <v>25</v>
      </c>
      <c r="W48" s="31" t="n">
        <f aca="false">SUM(E48+H48+K48+N48+Q48+T48)</f>
        <v>1</v>
      </c>
      <c r="X48" s="19" t="s">
        <v>11</v>
      </c>
      <c r="Y48" s="113"/>
      <c r="AA48" s="7"/>
      <c r="AB48" s="1" t="s">
        <v>16</v>
      </c>
      <c r="AC48" s="2" t="s">
        <v>3</v>
      </c>
      <c r="AD48" s="25" t="n">
        <f aca="false">SUM(D7,AD7)</f>
        <v>0</v>
      </c>
      <c r="AE48" s="166"/>
      <c r="AF48" s="167" t="s">
        <v>3</v>
      </c>
      <c r="AG48" s="25" t="n">
        <f aca="false">SUM(G7,AG7)</f>
        <v>0</v>
      </c>
      <c r="AH48" s="171"/>
      <c r="AI48" s="35" t="s">
        <v>3</v>
      </c>
      <c r="AJ48" s="25" t="n">
        <f aca="false">SUM(J7,AJ7)</f>
        <v>14</v>
      </c>
      <c r="AK48" s="169" t="s">
        <v>14</v>
      </c>
      <c r="AL48" s="35" t="s">
        <v>3</v>
      </c>
      <c r="AM48" s="25" t="n">
        <f aca="false">SUM(M7,AM7)</f>
        <v>2</v>
      </c>
      <c r="AN48" s="170"/>
      <c r="AO48" s="35" t="s">
        <v>3</v>
      </c>
      <c r="AP48" s="25" t="n">
        <f aca="false">SUM(P7,AP7)</f>
        <v>0</v>
      </c>
      <c r="AQ48" s="171"/>
      <c r="AR48" s="35" t="s">
        <v>3</v>
      </c>
      <c r="AS48" s="25" t="n">
        <f aca="false">SUM(S7,AS7)</f>
        <v>14</v>
      </c>
      <c r="AT48" s="168"/>
      <c r="AU48" s="4" t="s">
        <v>3</v>
      </c>
      <c r="AV48" s="31" t="n">
        <f aca="false">SUM(AD48,AG48,AJ48,AM48,AP48,AS48)</f>
        <v>30</v>
      </c>
      <c r="AW48" s="19" t="s">
        <v>11</v>
      </c>
      <c r="AX48" s="7"/>
    </row>
    <row r="49" customFormat="false" ht="15" hidden="false" customHeight="false" outlineLevel="0" collapsed="false">
      <c r="A49" s="7"/>
      <c r="B49" s="1" t="s">
        <v>17</v>
      </c>
      <c r="C49" s="2" t="s">
        <v>3</v>
      </c>
      <c r="D49" s="32" t="n">
        <v>14</v>
      </c>
      <c r="E49" s="174"/>
      <c r="F49" s="167" t="s">
        <v>3</v>
      </c>
      <c r="G49" s="34" t="s">
        <v>14</v>
      </c>
      <c r="H49" s="171"/>
      <c r="I49" s="35" t="s">
        <v>3</v>
      </c>
      <c r="J49" s="34" t="n">
        <v>11</v>
      </c>
      <c r="K49" s="169" t="n">
        <v>1</v>
      </c>
      <c r="L49" s="35" t="s">
        <v>3</v>
      </c>
      <c r="M49" s="34" t="s">
        <v>14</v>
      </c>
      <c r="N49" s="170"/>
      <c r="O49" s="35" t="s">
        <v>3</v>
      </c>
      <c r="P49" s="34" t="s">
        <v>14</v>
      </c>
      <c r="Q49" s="171"/>
      <c r="R49" s="35" t="s">
        <v>3</v>
      </c>
      <c r="S49" s="36" t="s">
        <v>14</v>
      </c>
      <c r="T49" s="171"/>
      <c r="U49" s="4" t="s">
        <v>3</v>
      </c>
      <c r="V49" s="31" t="n">
        <f aca="false">SUM(D49,G49,J49,M49,P49,S49)</f>
        <v>25</v>
      </c>
      <c r="W49" s="31" t="n">
        <f aca="false">SUM(E49+H49+K49+N49+Q49+T49)</f>
        <v>1</v>
      </c>
      <c r="X49" s="19" t="s">
        <v>11</v>
      </c>
      <c r="Y49" s="113"/>
      <c r="AA49" s="7"/>
      <c r="AB49" s="1" t="s">
        <v>17</v>
      </c>
      <c r="AC49" s="2" t="s">
        <v>3</v>
      </c>
      <c r="AD49" s="25" t="n">
        <f aca="false">SUM(D8,AD8)</f>
        <v>16</v>
      </c>
      <c r="AE49" s="174"/>
      <c r="AF49" s="167" t="s">
        <v>3</v>
      </c>
      <c r="AG49" s="25" t="n">
        <f aca="false">SUM(G8,AG8)</f>
        <v>0</v>
      </c>
      <c r="AH49" s="171"/>
      <c r="AI49" s="35" t="s">
        <v>3</v>
      </c>
      <c r="AJ49" s="25" t="n">
        <f aca="false">SUM(J8,AJ8)</f>
        <v>12</v>
      </c>
      <c r="AK49" s="169" t="s">
        <v>14</v>
      </c>
      <c r="AL49" s="35" t="s">
        <v>3</v>
      </c>
      <c r="AM49" s="25" t="n">
        <f aca="false">SUM(M8,AM8)</f>
        <v>2</v>
      </c>
      <c r="AN49" s="170"/>
      <c r="AO49" s="35" t="s">
        <v>3</v>
      </c>
      <c r="AP49" s="25" t="n">
        <f aca="false">SUM(P8,AP8)</f>
        <v>0</v>
      </c>
      <c r="AQ49" s="171"/>
      <c r="AR49" s="35" t="s">
        <v>3</v>
      </c>
      <c r="AS49" s="25" t="n">
        <f aca="false">SUM(S8,AS8)</f>
        <v>2</v>
      </c>
      <c r="AT49" s="171"/>
      <c r="AU49" s="4" t="s">
        <v>3</v>
      </c>
      <c r="AV49" s="31" t="n">
        <f aca="false">SUM(AD49,AG49,AJ49,AM49,AP49,AS49)</f>
        <v>32</v>
      </c>
      <c r="AW49" s="19" t="s">
        <v>11</v>
      </c>
      <c r="AX49" s="7"/>
    </row>
    <row r="50" customFormat="false" ht="15" hidden="false" customHeight="false" outlineLevel="0" collapsed="false">
      <c r="A50" s="7"/>
      <c r="B50" s="1" t="s">
        <v>18</v>
      </c>
      <c r="C50" s="2" t="s">
        <v>3</v>
      </c>
      <c r="D50" s="32" t="s">
        <v>14</v>
      </c>
      <c r="E50" s="166"/>
      <c r="F50" s="167" t="s">
        <v>3</v>
      </c>
      <c r="G50" s="34" t="s">
        <v>14</v>
      </c>
      <c r="H50" s="171"/>
      <c r="I50" s="35" t="s">
        <v>3</v>
      </c>
      <c r="J50" s="34" t="n">
        <v>13</v>
      </c>
      <c r="K50" s="169" t="n">
        <v>1</v>
      </c>
      <c r="L50" s="35" t="s">
        <v>3</v>
      </c>
      <c r="M50" s="34" t="s">
        <v>14</v>
      </c>
      <c r="N50" s="170"/>
      <c r="O50" s="35" t="s">
        <v>3</v>
      </c>
      <c r="P50" s="34" t="s">
        <v>14</v>
      </c>
      <c r="Q50" s="171"/>
      <c r="R50" s="35" t="s">
        <v>3</v>
      </c>
      <c r="S50" s="36" t="n">
        <v>12</v>
      </c>
      <c r="T50" s="171"/>
      <c r="U50" s="4" t="s">
        <v>3</v>
      </c>
      <c r="V50" s="31" t="n">
        <f aca="false">SUM(D50,G50,J50,M50,P50,S50)</f>
        <v>25</v>
      </c>
      <c r="W50" s="31" t="n">
        <f aca="false">SUM(E50+H50+K50+N50+Q50+T50)</f>
        <v>1</v>
      </c>
      <c r="X50" s="19" t="s">
        <v>11</v>
      </c>
      <c r="Y50" s="113"/>
      <c r="AA50" s="7"/>
      <c r="AB50" s="1" t="s">
        <v>18</v>
      </c>
      <c r="AC50" s="2" t="s">
        <v>3</v>
      </c>
      <c r="AD50" s="25" t="n">
        <f aca="false">SUM(D9,AD9)</f>
        <v>0</v>
      </c>
      <c r="AE50" s="166"/>
      <c r="AF50" s="167" t="s">
        <v>3</v>
      </c>
      <c r="AG50" s="25" t="n">
        <f aca="false">SUM(G9,AG9)</f>
        <v>3</v>
      </c>
      <c r="AH50" s="171"/>
      <c r="AI50" s="35" t="s">
        <v>3</v>
      </c>
      <c r="AJ50" s="25" t="n">
        <f aca="false">SUM(J9,AJ9)</f>
        <v>14</v>
      </c>
      <c r="AK50" s="169" t="s">
        <v>14</v>
      </c>
      <c r="AL50" s="35" t="s">
        <v>3</v>
      </c>
      <c r="AM50" s="25" t="n">
        <f aca="false">SUM(M9,AM9)</f>
        <v>2</v>
      </c>
      <c r="AN50" s="170"/>
      <c r="AO50" s="35" t="s">
        <v>3</v>
      </c>
      <c r="AP50" s="25" t="n">
        <f aca="false">SUM(P9,AP9)</f>
        <v>0</v>
      </c>
      <c r="AQ50" s="171"/>
      <c r="AR50" s="35" t="s">
        <v>3</v>
      </c>
      <c r="AS50" s="25" t="n">
        <f aca="false">SUM(S9,AS9)</f>
        <v>12</v>
      </c>
      <c r="AT50" s="171"/>
      <c r="AU50" s="4" t="s">
        <v>3</v>
      </c>
      <c r="AV50" s="31" t="n">
        <f aca="false">SUM(AD50,AG50,AJ50,AM50,AP50,AS50)</f>
        <v>31</v>
      </c>
      <c r="AW50" s="19" t="s">
        <v>11</v>
      </c>
      <c r="AX50" s="7"/>
    </row>
    <row r="51" customFormat="false" ht="15" hidden="false" customHeight="false" outlineLevel="0" collapsed="false">
      <c r="A51" s="7"/>
      <c r="B51" s="1" t="s">
        <v>19</v>
      </c>
      <c r="C51" s="2" t="s">
        <v>3</v>
      </c>
      <c r="D51" s="32" t="n">
        <v>7</v>
      </c>
      <c r="E51" s="166"/>
      <c r="F51" s="167" t="s">
        <v>3</v>
      </c>
      <c r="G51" s="34" t="s">
        <v>14</v>
      </c>
      <c r="H51" s="171"/>
      <c r="I51" s="35" t="s">
        <v>3</v>
      </c>
      <c r="J51" s="34" t="n">
        <v>18</v>
      </c>
      <c r="K51" s="169" t="n">
        <v>1</v>
      </c>
      <c r="L51" s="35" t="s">
        <v>3</v>
      </c>
      <c r="M51" s="34" t="s">
        <v>14</v>
      </c>
      <c r="N51" s="170"/>
      <c r="O51" s="35" t="s">
        <v>3</v>
      </c>
      <c r="P51" s="34" t="s">
        <v>14</v>
      </c>
      <c r="Q51" s="171"/>
      <c r="R51" s="35" t="s">
        <v>3</v>
      </c>
      <c r="S51" s="36" t="s">
        <v>14</v>
      </c>
      <c r="T51" s="171"/>
      <c r="U51" s="4" t="s">
        <v>3</v>
      </c>
      <c r="V51" s="31" t="n">
        <f aca="false">SUM(D51,G51,J51,M51,P51,S51)</f>
        <v>25</v>
      </c>
      <c r="W51" s="31" t="n">
        <f aca="false">SUM(E51+H51+K51+N51+Q51+T51)</f>
        <v>1</v>
      </c>
      <c r="X51" s="19" t="s">
        <v>11</v>
      </c>
      <c r="Y51" s="113"/>
      <c r="AA51" s="7"/>
      <c r="AB51" s="1" t="s">
        <v>19</v>
      </c>
      <c r="AC51" s="2" t="s">
        <v>3</v>
      </c>
      <c r="AD51" s="25" t="n">
        <f aca="false">SUM(D10,AD10)</f>
        <v>9</v>
      </c>
      <c r="AE51" s="166"/>
      <c r="AF51" s="167" t="s">
        <v>3</v>
      </c>
      <c r="AG51" s="25" t="n">
        <f aca="false">SUM(G10,AG10)</f>
        <v>3</v>
      </c>
      <c r="AH51" s="171"/>
      <c r="AI51" s="35" t="s">
        <v>3</v>
      </c>
      <c r="AJ51" s="25" t="n">
        <f aca="false">SUM(J10,AJ10)</f>
        <v>19</v>
      </c>
      <c r="AK51" s="169" t="s">
        <v>14</v>
      </c>
      <c r="AL51" s="35" t="s">
        <v>3</v>
      </c>
      <c r="AM51" s="25" t="n">
        <f aca="false">SUM(M10,AM10)</f>
        <v>2</v>
      </c>
      <c r="AN51" s="170"/>
      <c r="AO51" s="35" t="s">
        <v>3</v>
      </c>
      <c r="AP51" s="25" t="n">
        <f aca="false">SUM(P10,AP10)</f>
        <v>0</v>
      </c>
      <c r="AQ51" s="171"/>
      <c r="AR51" s="35" t="s">
        <v>3</v>
      </c>
      <c r="AS51" s="25" t="n">
        <f aca="false">SUM(S10,AS10)</f>
        <v>0</v>
      </c>
      <c r="AT51" s="171"/>
      <c r="AU51" s="4" t="s">
        <v>3</v>
      </c>
      <c r="AV51" s="31" t="n">
        <f aca="false">SUM(AD51,AG51,AJ51,AM51,AP51,AS51)</f>
        <v>33</v>
      </c>
      <c r="AW51" s="19" t="s">
        <v>11</v>
      </c>
      <c r="AX51" s="7"/>
    </row>
    <row r="52" customFormat="false" ht="15" hidden="false" customHeight="false" outlineLevel="0" collapsed="false">
      <c r="A52" s="7"/>
      <c r="B52" s="1" t="s">
        <v>20</v>
      </c>
      <c r="C52" s="2" t="s">
        <v>3</v>
      </c>
      <c r="D52" s="37" t="s">
        <v>14</v>
      </c>
      <c r="E52" s="175"/>
      <c r="F52" s="176" t="s">
        <v>3</v>
      </c>
      <c r="G52" s="39" t="n">
        <v>10</v>
      </c>
      <c r="H52" s="177"/>
      <c r="I52" s="41" t="s">
        <v>3</v>
      </c>
      <c r="J52" s="39" t="n">
        <v>15</v>
      </c>
      <c r="K52" s="178" t="n">
        <v>1</v>
      </c>
      <c r="L52" s="41" t="s">
        <v>3</v>
      </c>
      <c r="M52" s="39" t="s">
        <v>14</v>
      </c>
      <c r="N52" s="179"/>
      <c r="O52" s="41" t="s">
        <v>3</v>
      </c>
      <c r="P52" s="39" t="s">
        <v>14</v>
      </c>
      <c r="Q52" s="177"/>
      <c r="R52" s="41" t="s">
        <v>3</v>
      </c>
      <c r="S52" s="42" t="s">
        <v>14</v>
      </c>
      <c r="T52" s="171"/>
      <c r="U52" s="4" t="s">
        <v>3</v>
      </c>
      <c r="V52" s="31" t="n">
        <f aca="false">SUM(D52,G52,J52,M52,P52,S52)</f>
        <v>25</v>
      </c>
      <c r="W52" s="31" t="n">
        <f aca="false">SUM(E52+H52+K52+N52+Q52+T52)</f>
        <v>1</v>
      </c>
      <c r="X52" s="19" t="s">
        <v>11</v>
      </c>
      <c r="Y52" s="113"/>
      <c r="AA52" s="7"/>
      <c r="AB52" s="1" t="s">
        <v>20</v>
      </c>
      <c r="AC52" s="2" t="s">
        <v>3</v>
      </c>
      <c r="AD52" s="25" t="n">
        <f aca="false">SUM(D11,AD11)</f>
        <v>0</v>
      </c>
      <c r="AE52" s="175"/>
      <c r="AF52" s="176" t="s">
        <v>3</v>
      </c>
      <c r="AG52" s="25" t="n">
        <f aca="false">SUM(G11,AG11)</f>
        <v>13</v>
      </c>
      <c r="AH52" s="177"/>
      <c r="AI52" s="41" t="s">
        <v>3</v>
      </c>
      <c r="AJ52" s="25" t="n">
        <f aca="false">SUM(J11,AJ11)</f>
        <v>16</v>
      </c>
      <c r="AK52" s="178" t="s">
        <v>14</v>
      </c>
      <c r="AL52" s="41" t="s">
        <v>3</v>
      </c>
      <c r="AM52" s="25" t="n">
        <f aca="false">SUM(M11,AM11)</f>
        <v>2</v>
      </c>
      <c r="AN52" s="179"/>
      <c r="AO52" s="41" t="s">
        <v>3</v>
      </c>
      <c r="AP52" s="25" t="n">
        <f aca="false">SUM(P11,AP11)</f>
        <v>0</v>
      </c>
      <c r="AQ52" s="177"/>
      <c r="AR52" s="41" t="s">
        <v>3</v>
      </c>
      <c r="AS52" s="25" t="n">
        <f aca="false">SUM(S11,AS11)</f>
        <v>2</v>
      </c>
      <c r="AT52" s="171"/>
      <c r="AU52" s="4" t="s">
        <v>3</v>
      </c>
      <c r="AV52" s="31" t="n">
        <f aca="false">SUM(AD52,AG52,AJ52,AM52,AP52,AS52)</f>
        <v>33</v>
      </c>
      <c r="AW52" s="19" t="s">
        <v>11</v>
      </c>
      <c r="AX52" s="7"/>
    </row>
    <row r="53" customFormat="false" ht="15" hidden="false" customHeight="false" outlineLevel="0" collapsed="false">
      <c r="A53" s="7"/>
      <c r="B53" s="43" t="s">
        <v>12</v>
      </c>
      <c r="C53" s="2"/>
      <c r="D53" s="44"/>
      <c r="E53" s="181"/>
      <c r="F53" s="182"/>
      <c r="G53" s="46"/>
      <c r="H53" s="183"/>
      <c r="I53" s="47"/>
      <c r="J53" s="46"/>
      <c r="K53" s="183"/>
      <c r="L53" s="47"/>
      <c r="M53" s="46"/>
      <c r="N53" s="184"/>
      <c r="O53" s="47"/>
      <c r="P53" s="46"/>
      <c r="Q53" s="183"/>
      <c r="R53" s="47"/>
      <c r="S53" s="46"/>
      <c r="T53" s="183"/>
      <c r="U53" s="59"/>
      <c r="V53" s="48"/>
      <c r="W53" s="48"/>
      <c r="X53" s="19" t="s">
        <v>11</v>
      </c>
      <c r="Y53" s="113"/>
      <c r="AA53" s="7"/>
      <c r="AB53" s="43" t="s">
        <v>12</v>
      </c>
      <c r="AC53" s="2"/>
      <c r="AD53" s="44"/>
      <c r="AE53" s="181"/>
      <c r="AF53" s="182"/>
      <c r="AG53" s="46"/>
      <c r="AH53" s="183"/>
      <c r="AI53" s="47"/>
      <c r="AJ53" s="46"/>
      <c r="AK53" s="183"/>
      <c r="AL53" s="47"/>
      <c r="AM53" s="46"/>
      <c r="AN53" s="184"/>
      <c r="AO53" s="47"/>
      <c r="AP53" s="46"/>
      <c r="AQ53" s="183"/>
      <c r="AR53" s="47"/>
      <c r="AS53" s="46"/>
      <c r="AT53" s="183"/>
      <c r="AU53" s="59"/>
      <c r="AV53" s="48"/>
      <c r="AW53" s="19" t="s">
        <v>11</v>
      </c>
      <c r="AX53" s="7"/>
    </row>
    <row r="54" customFormat="false" ht="15" hidden="false" customHeight="false" outlineLevel="0" collapsed="false">
      <c r="A54" s="7"/>
      <c r="B54" s="1" t="s">
        <v>21</v>
      </c>
      <c r="C54" s="2" t="s">
        <v>3</v>
      </c>
      <c r="D54" s="31" t="n">
        <f aca="false">SUM(D46:D52)</f>
        <v>21</v>
      </c>
      <c r="E54" s="185"/>
      <c r="F54" s="142" t="s">
        <v>3</v>
      </c>
      <c r="G54" s="31" t="n">
        <f aca="false">SUM(G46:G52)</f>
        <v>19</v>
      </c>
      <c r="H54" s="186"/>
      <c r="I54" s="4" t="s">
        <v>3</v>
      </c>
      <c r="J54" s="31" t="n">
        <f aca="false">SUM(J46:J52)</f>
        <v>99</v>
      </c>
      <c r="K54" s="186" t="n">
        <f aca="false">SUM(K46:K52)</f>
        <v>7</v>
      </c>
      <c r="L54" s="4" t="s">
        <v>3</v>
      </c>
      <c r="M54" s="31" t="n">
        <f aca="false">SUM(M46:M52)</f>
        <v>0</v>
      </c>
      <c r="N54" s="187"/>
      <c r="O54" s="4" t="s">
        <v>3</v>
      </c>
      <c r="P54" s="31" t="n">
        <f aca="false">SUM(P46:P52)</f>
        <v>0</v>
      </c>
      <c r="Q54" s="186"/>
      <c r="R54" s="4" t="s">
        <v>3</v>
      </c>
      <c r="S54" s="31" t="n">
        <f aca="false">SUM(S46:S52)</f>
        <v>36</v>
      </c>
      <c r="T54" s="186"/>
      <c r="U54" s="4" t="s">
        <v>3</v>
      </c>
      <c r="V54" s="31" t="n">
        <f aca="false">SUM(V46:V52)</f>
        <v>175</v>
      </c>
      <c r="W54" s="31" t="n">
        <f aca="false">SUM(E54+H54+K54+N54+Q54+T54)</f>
        <v>7</v>
      </c>
      <c r="X54" s="19" t="s">
        <v>11</v>
      </c>
      <c r="Y54" s="113"/>
      <c r="AA54" s="7"/>
      <c r="AB54" s="1" t="s">
        <v>21</v>
      </c>
      <c r="AC54" s="2" t="s">
        <v>3</v>
      </c>
      <c r="AD54" s="31" t="n">
        <f aca="false">SUM(AD46:AD52)</f>
        <v>29</v>
      </c>
      <c r="AE54" s="185"/>
      <c r="AF54" s="142" t="s">
        <v>3</v>
      </c>
      <c r="AG54" s="31" t="n">
        <f aca="false">SUM(AG46:AG52)</f>
        <v>31</v>
      </c>
      <c r="AH54" s="186"/>
      <c r="AI54" s="4" t="s">
        <v>3</v>
      </c>
      <c r="AJ54" s="31" t="n">
        <f aca="false">SUM(AJ46:AJ52)</f>
        <v>106</v>
      </c>
      <c r="AK54" s="186" t="n">
        <f aca="false">SUM(AK46:AK52)</f>
        <v>0</v>
      </c>
      <c r="AL54" s="4" t="s">
        <v>3</v>
      </c>
      <c r="AM54" s="31" t="n">
        <f aca="false">SUM(AM46:AM52)</f>
        <v>14</v>
      </c>
      <c r="AN54" s="187"/>
      <c r="AO54" s="4" t="s">
        <v>3</v>
      </c>
      <c r="AP54" s="31" t="n">
        <f aca="false">SUM(AP46:AP52)</f>
        <v>0</v>
      </c>
      <c r="AQ54" s="186"/>
      <c r="AR54" s="4" t="s">
        <v>3</v>
      </c>
      <c r="AS54" s="31" t="n">
        <f aca="false">SUM(AS46:AS52)</f>
        <v>42</v>
      </c>
      <c r="AT54" s="186"/>
      <c r="AU54" s="4" t="s">
        <v>3</v>
      </c>
      <c r="AV54" s="31" t="n">
        <f aca="false">SUM(AV46:AV52)</f>
        <v>222</v>
      </c>
      <c r="AW54" s="19" t="s">
        <v>11</v>
      </c>
      <c r="AX54" s="7"/>
    </row>
    <row r="55" customFormat="false" ht="15" hidden="false" customHeight="false" outlineLevel="0" collapsed="false">
      <c r="A55" s="7"/>
      <c r="B55" s="1"/>
      <c r="C55" s="2"/>
      <c r="D55" s="49"/>
      <c r="E55" s="188"/>
      <c r="F55" s="189"/>
      <c r="G55" s="49"/>
      <c r="H55" s="190"/>
      <c r="I55" s="191"/>
      <c r="J55" s="49"/>
      <c r="K55" s="190"/>
      <c r="L55" s="4"/>
      <c r="M55" s="49"/>
      <c r="N55" s="192"/>
      <c r="O55" s="191"/>
      <c r="P55" s="52"/>
      <c r="Q55" s="193"/>
      <c r="R55" s="191"/>
      <c r="S55" s="49"/>
      <c r="T55" s="190"/>
      <c r="U55" s="56"/>
      <c r="V55" s="54"/>
      <c r="W55" s="54"/>
      <c r="X55" s="19"/>
      <c r="Y55" s="113"/>
      <c r="AA55" s="7"/>
      <c r="AB55" s="1"/>
      <c r="AC55" s="2"/>
      <c r="AD55" s="49"/>
      <c r="AE55" s="188"/>
      <c r="AF55" s="189"/>
      <c r="AG55" s="49"/>
      <c r="AH55" s="190"/>
      <c r="AI55" s="191"/>
      <c r="AJ55" s="49"/>
      <c r="AK55" s="190"/>
      <c r="AL55" s="4"/>
      <c r="AM55" s="49"/>
      <c r="AN55" s="192"/>
      <c r="AO55" s="191"/>
      <c r="AP55" s="52"/>
      <c r="AQ55" s="193"/>
      <c r="AR55" s="191"/>
      <c r="AS55" s="49"/>
      <c r="AT55" s="190"/>
      <c r="AU55" s="56"/>
      <c r="AV55" s="54"/>
      <c r="AW55" s="19"/>
      <c r="AX55" s="7"/>
    </row>
    <row r="56" customFormat="false" ht="15" hidden="false" customHeight="false" outlineLevel="0" collapsed="false">
      <c r="A56" s="7"/>
      <c r="B56" s="1" t="s">
        <v>24</v>
      </c>
      <c r="C56" s="2" t="s">
        <v>3</v>
      </c>
      <c r="D56" s="110" t="n">
        <f aca="false">30*D54</f>
        <v>630</v>
      </c>
      <c r="E56" s="194"/>
      <c r="F56" s="189" t="s">
        <v>3</v>
      </c>
      <c r="G56" s="110" t="n">
        <f aca="false">20*G54</f>
        <v>380</v>
      </c>
      <c r="H56" s="193"/>
      <c r="I56" s="56" t="s">
        <v>3</v>
      </c>
      <c r="J56" s="110" t="n">
        <f aca="false">25*J54</f>
        <v>2475</v>
      </c>
      <c r="K56" s="193"/>
      <c r="L56" s="56" t="s">
        <v>3</v>
      </c>
      <c r="M56" s="110" t="n">
        <f aca="false">22*M54</f>
        <v>0</v>
      </c>
      <c r="N56" s="195"/>
      <c r="O56" s="56" t="s">
        <v>3</v>
      </c>
      <c r="P56" s="110" t="n">
        <f aca="false">15*P54</f>
        <v>0</v>
      </c>
      <c r="Q56" s="193"/>
      <c r="R56" s="56" t="s">
        <v>3</v>
      </c>
      <c r="S56" s="110" t="n">
        <f aca="false">15*S54</f>
        <v>540</v>
      </c>
      <c r="T56" s="193"/>
      <c r="U56" s="56" t="s">
        <v>3</v>
      </c>
      <c r="V56" s="55" t="n">
        <f aca="false">SUM(D56:S56)</f>
        <v>4025</v>
      </c>
      <c r="W56" s="55"/>
      <c r="X56" s="19" t="s">
        <v>11</v>
      </c>
      <c r="Y56" s="113"/>
      <c r="AA56" s="7"/>
      <c r="AB56" s="1" t="s">
        <v>24</v>
      </c>
      <c r="AC56" s="2" t="s">
        <v>3</v>
      </c>
      <c r="AD56" s="110" t="n">
        <f aca="false">30*AD54</f>
        <v>870</v>
      </c>
      <c r="AE56" s="194"/>
      <c r="AF56" s="189" t="s">
        <v>3</v>
      </c>
      <c r="AG56" s="110" t="n">
        <f aca="false">20*AG54</f>
        <v>620</v>
      </c>
      <c r="AH56" s="193"/>
      <c r="AI56" s="56" t="s">
        <v>3</v>
      </c>
      <c r="AJ56" s="110" t="n">
        <f aca="false">25*AJ54</f>
        <v>2650</v>
      </c>
      <c r="AK56" s="193"/>
      <c r="AL56" s="56" t="s">
        <v>3</v>
      </c>
      <c r="AM56" s="110" t="n">
        <f aca="false">22*AM54</f>
        <v>308</v>
      </c>
      <c r="AN56" s="195"/>
      <c r="AO56" s="56" t="s">
        <v>3</v>
      </c>
      <c r="AP56" s="110" t="n">
        <f aca="false">15*AP54</f>
        <v>0</v>
      </c>
      <c r="AQ56" s="193"/>
      <c r="AR56" s="56" t="s">
        <v>3</v>
      </c>
      <c r="AS56" s="110" t="n">
        <f aca="false">15*AS54</f>
        <v>630</v>
      </c>
      <c r="AT56" s="193"/>
      <c r="AU56" s="56" t="s">
        <v>3</v>
      </c>
      <c r="AV56" s="55" t="n">
        <f aca="false">SUM(AD56:AS56)</f>
        <v>5078</v>
      </c>
      <c r="AW56" s="19" t="s">
        <v>11</v>
      </c>
      <c r="AX56" s="7"/>
    </row>
    <row r="57" customFormat="false" ht="15" hidden="false" customHeight="false" outlineLevel="0" collapsed="false">
      <c r="A57" s="7"/>
      <c r="B57" s="2" t="s">
        <v>25</v>
      </c>
      <c r="C57" s="2"/>
      <c r="D57" s="13"/>
      <c r="E57" s="149"/>
      <c r="F57" s="196"/>
      <c r="G57" s="58"/>
      <c r="H57" s="197"/>
      <c r="I57" s="59"/>
      <c r="J57" s="58"/>
      <c r="K57" s="197"/>
      <c r="L57" s="59"/>
      <c r="M57" s="58"/>
      <c r="N57" s="198"/>
      <c r="O57" s="59"/>
      <c r="P57" s="58"/>
      <c r="Q57" s="197"/>
      <c r="R57" s="59"/>
      <c r="S57" s="58"/>
      <c r="T57" s="197"/>
      <c r="U57" s="59"/>
      <c r="V57" s="58"/>
      <c r="W57" s="58"/>
      <c r="X57" s="5"/>
      <c r="Y57" s="113"/>
      <c r="AA57" s="7"/>
      <c r="AB57" s="2" t="s">
        <v>25</v>
      </c>
      <c r="AC57" s="2"/>
      <c r="AD57" s="13"/>
      <c r="AE57" s="149"/>
      <c r="AF57" s="196"/>
      <c r="AG57" s="58"/>
      <c r="AH57" s="197"/>
      <c r="AI57" s="59"/>
      <c r="AJ57" s="58"/>
      <c r="AK57" s="197"/>
      <c r="AL57" s="59"/>
      <c r="AM57" s="58"/>
      <c r="AN57" s="198"/>
      <c r="AO57" s="59"/>
      <c r="AP57" s="58"/>
      <c r="AQ57" s="197"/>
      <c r="AR57" s="59"/>
      <c r="AS57" s="58"/>
      <c r="AT57" s="197"/>
      <c r="AU57" s="59"/>
      <c r="AV57" s="58"/>
      <c r="AW57" s="5"/>
      <c r="AX57" s="7"/>
    </row>
    <row r="58" customFormat="false" ht="15" hidden="false" customHeight="false" outlineLevel="0" collapsed="false">
      <c r="A58" s="7"/>
      <c r="B58" s="60" t="s">
        <v>97</v>
      </c>
      <c r="C58" s="2"/>
      <c r="E58" s="141"/>
      <c r="F58" s="142"/>
      <c r="H58" s="143"/>
      <c r="I58" s="4"/>
      <c r="K58" s="143"/>
      <c r="L58" s="4"/>
      <c r="N58" s="144"/>
      <c r="O58" s="4"/>
      <c r="Q58" s="143"/>
      <c r="R58" s="4"/>
      <c r="T58" s="143"/>
      <c r="U58" s="4"/>
      <c r="X58" s="5"/>
      <c r="Y58" s="113"/>
      <c r="AA58" s="7"/>
      <c r="AB58" s="60" t="s">
        <v>97</v>
      </c>
      <c r="AC58" s="2"/>
      <c r="AE58" s="141"/>
      <c r="AF58" s="142"/>
      <c r="AH58" s="143"/>
      <c r="AI58" s="4"/>
      <c r="AK58" s="143"/>
      <c r="AL58" s="4"/>
      <c r="AN58" s="144"/>
      <c r="AO58" s="4"/>
      <c r="AQ58" s="143"/>
      <c r="AR58" s="4"/>
      <c r="AT58" s="143"/>
      <c r="AU58" s="4"/>
      <c r="AW58" s="5"/>
      <c r="AX58" s="7"/>
    </row>
    <row r="59" customFormat="false" ht="21" hidden="false" customHeight="false" outlineLevel="0" collapsed="false">
      <c r="A59" s="7"/>
      <c r="B59" s="61" t="s">
        <v>87</v>
      </c>
      <c r="C59" s="2"/>
      <c r="E59" s="141"/>
      <c r="F59" s="142"/>
      <c r="H59" s="143"/>
      <c r="I59" s="4"/>
      <c r="K59" s="143"/>
      <c r="L59" s="4"/>
      <c r="N59" s="144"/>
      <c r="O59" s="4"/>
      <c r="Q59" s="143"/>
      <c r="R59" s="4"/>
      <c r="T59" s="143"/>
      <c r="U59" s="4"/>
      <c r="X59" s="5"/>
      <c r="Y59" s="113"/>
      <c r="AA59" s="7"/>
      <c r="AB59" s="61" t="s">
        <v>88</v>
      </c>
      <c r="AC59" s="2"/>
      <c r="AE59" s="141"/>
      <c r="AF59" s="142"/>
      <c r="AH59" s="143"/>
      <c r="AI59" s="4"/>
      <c r="AK59" s="143"/>
      <c r="AL59" s="4"/>
      <c r="AN59" s="144"/>
      <c r="AO59" s="4"/>
      <c r="AQ59" s="143"/>
      <c r="AR59" s="4"/>
      <c r="AT59" s="143"/>
      <c r="AU59" s="4"/>
      <c r="AW59" s="5"/>
      <c r="AX59" s="7"/>
    </row>
    <row r="60" customFormat="false" ht="15" hidden="false" customHeight="false" outlineLevel="0" collapsed="false">
      <c r="A60" s="7"/>
      <c r="B60" s="2" t="s">
        <v>89</v>
      </c>
      <c r="C60" s="2"/>
      <c r="E60" s="141"/>
      <c r="F60" s="142"/>
      <c r="H60" s="143"/>
      <c r="I60" s="4"/>
      <c r="K60" s="143"/>
      <c r="L60" s="4"/>
      <c r="N60" s="144"/>
      <c r="O60" s="4"/>
      <c r="Q60" s="143"/>
      <c r="R60" s="4"/>
      <c r="T60" s="143"/>
      <c r="U60" s="4"/>
      <c r="X60" s="5"/>
      <c r="Y60" s="113"/>
      <c r="AA60" s="7"/>
      <c r="AB60" s="2" t="s">
        <v>89</v>
      </c>
      <c r="AC60" s="2"/>
      <c r="AE60" s="141"/>
      <c r="AF60" s="142"/>
      <c r="AH60" s="143"/>
      <c r="AI60" s="4"/>
      <c r="AK60" s="143"/>
      <c r="AL60" s="4"/>
      <c r="AN60" s="144"/>
      <c r="AO60" s="4"/>
      <c r="AQ60" s="143"/>
      <c r="AR60" s="4"/>
      <c r="AT60" s="143"/>
      <c r="AU60" s="4"/>
      <c r="AW60" s="5"/>
      <c r="AX60" s="7"/>
    </row>
    <row r="62" customFormat="false" ht="15" hidden="false" customHeight="false" outlineLevel="0" collapsed="false">
      <c r="A62" s="7"/>
      <c r="B62" s="8" t="s">
        <v>1</v>
      </c>
      <c r="C62" s="9"/>
      <c r="D62" s="9"/>
      <c r="E62" s="145"/>
      <c r="F62" s="146"/>
      <c r="G62" s="9"/>
      <c r="H62" s="147"/>
      <c r="I62" s="146"/>
      <c r="J62" s="9"/>
      <c r="K62" s="147"/>
      <c r="L62" s="146"/>
      <c r="M62" s="9"/>
      <c r="N62" s="148"/>
      <c r="O62" s="146"/>
      <c r="P62" s="9"/>
      <c r="Q62" s="147"/>
      <c r="R62" s="146"/>
      <c r="S62" s="9"/>
      <c r="T62" s="147"/>
      <c r="U62" s="146"/>
      <c r="V62" s="9"/>
      <c r="W62" s="9"/>
      <c r="X62" s="5"/>
      <c r="Y62" s="113"/>
      <c r="AA62" s="7"/>
      <c r="AB62" s="8" t="s">
        <v>1</v>
      </c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19" t="s">
        <v>11</v>
      </c>
      <c r="AX62" s="7"/>
    </row>
    <row r="63" customFormat="false" ht="15" hidden="false" customHeight="false" outlineLevel="0" collapsed="false">
      <c r="A63" s="7"/>
      <c r="B63" s="11" t="s">
        <v>2</v>
      </c>
      <c r="C63" s="12"/>
      <c r="D63" s="13"/>
      <c r="E63" s="149"/>
      <c r="F63" s="150"/>
      <c r="G63" s="15"/>
      <c r="H63" s="151"/>
      <c r="I63" s="152"/>
      <c r="J63" s="15"/>
      <c r="K63" s="151"/>
      <c r="L63" s="152"/>
      <c r="M63" s="15"/>
      <c r="N63" s="153"/>
      <c r="O63" s="152"/>
      <c r="P63" s="15"/>
      <c r="Q63" s="151"/>
      <c r="R63" s="152"/>
      <c r="S63" s="15"/>
      <c r="T63" s="151"/>
      <c r="U63" s="152"/>
      <c r="V63" s="15"/>
      <c r="W63" s="15"/>
      <c r="X63" s="5"/>
      <c r="Y63" s="113"/>
      <c r="AA63" s="7"/>
      <c r="AB63" s="11" t="s">
        <v>2</v>
      </c>
      <c r="AC63" s="12"/>
      <c r="AD63" s="13"/>
      <c r="AE63" s="13"/>
      <c r="AF63" s="14"/>
      <c r="AG63" s="15"/>
      <c r="AH63" s="15"/>
      <c r="AI63" s="15"/>
      <c r="AJ63" s="15"/>
      <c r="AK63" s="15"/>
      <c r="AL63" s="15"/>
      <c r="AM63" s="15"/>
      <c r="AN63" s="15"/>
      <c r="AO63" s="15"/>
      <c r="AP63" s="15"/>
      <c r="AQ63" s="15"/>
      <c r="AR63" s="15"/>
      <c r="AS63" s="15"/>
      <c r="AT63" s="15"/>
      <c r="AU63" s="15"/>
      <c r="AV63" s="15"/>
      <c r="AW63" s="19" t="s">
        <v>11</v>
      </c>
      <c r="AX63" s="7"/>
    </row>
    <row r="64" customFormat="false" ht="15" hidden="false" customHeight="false" outlineLevel="0" collapsed="false">
      <c r="A64" s="7"/>
      <c r="B64" s="16"/>
      <c r="C64" s="17" t="s">
        <v>3</v>
      </c>
      <c r="D64" s="16" t="s">
        <v>4</v>
      </c>
      <c r="E64" s="154"/>
      <c r="F64" s="146" t="s">
        <v>3</v>
      </c>
      <c r="G64" s="16" t="s">
        <v>5</v>
      </c>
      <c r="H64" s="155"/>
      <c r="I64" s="18" t="s">
        <v>3</v>
      </c>
      <c r="J64" s="16" t="s">
        <v>6</v>
      </c>
      <c r="K64" s="155"/>
      <c r="L64" s="18" t="s">
        <v>3</v>
      </c>
      <c r="M64" s="16" t="s">
        <v>7</v>
      </c>
      <c r="N64" s="156"/>
      <c r="O64" s="18" t="s">
        <v>3</v>
      </c>
      <c r="P64" s="16" t="s">
        <v>8</v>
      </c>
      <c r="Q64" s="155"/>
      <c r="R64" s="18" t="s">
        <v>3</v>
      </c>
      <c r="S64" s="16" t="s">
        <v>9</v>
      </c>
      <c r="T64" s="155"/>
      <c r="U64" s="18" t="s">
        <v>3</v>
      </c>
      <c r="V64" s="16" t="s">
        <v>10</v>
      </c>
      <c r="W64" s="16"/>
      <c r="X64" s="19" t="s">
        <v>11</v>
      </c>
      <c r="Y64" s="113"/>
      <c r="AA64" s="7"/>
      <c r="AB64" s="16"/>
      <c r="AC64" s="17" t="s">
        <v>3</v>
      </c>
      <c r="AD64" s="16" t="s">
        <v>4</v>
      </c>
      <c r="AE64" s="16"/>
      <c r="AF64" s="8" t="s">
        <v>3</v>
      </c>
      <c r="AG64" s="16" t="s">
        <v>5</v>
      </c>
      <c r="AH64" s="16"/>
      <c r="AI64" s="17" t="s">
        <v>3</v>
      </c>
      <c r="AJ64" s="16" t="s">
        <v>6</v>
      </c>
      <c r="AK64" s="16"/>
      <c r="AL64" s="18" t="s">
        <v>3</v>
      </c>
      <c r="AM64" s="16" t="s">
        <v>7</v>
      </c>
      <c r="AN64" s="16"/>
      <c r="AO64" s="17" t="s">
        <v>3</v>
      </c>
      <c r="AP64" s="16" t="s">
        <v>8</v>
      </c>
      <c r="AQ64" s="16"/>
      <c r="AR64" s="17" t="s">
        <v>3</v>
      </c>
      <c r="AS64" s="16" t="s">
        <v>9</v>
      </c>
      <c r="AT64" s="16"/>
      <c r="AU64" s="17" t="s">
        <v>3</v>
      </c>
      <c r="AV64" s="16" t="s">
        <v>10</v>
      </c>
      <c r="AW64" s="19" t="s">
        <v>11</v>
      </c>
      <c r="AX64" s="7"/>
    </row>
    <row r="65" customFormat="false" ht="15" hidden="false" customHeight="false" outlineLevel="0" collapsed="false">
      <c r="A65" s="7"/>
      <c r="B65" s="20" t="s">
        <v>12</v>
      </c>
      <c r="C65" s="17"/>
      <c r="D65" s="21"/>
      <c r="E65" s="157"/>
      <c r="F65" s="150"/>
      <c r="G65" s="22"/>
      <c r="H65" s="158"/>
      <c r="I65" s="24"/>
      <c r="J65" s="22"/>
      <c r="K65" s="158"/>
      <c r="L65" s="24"/>
      <c r="M65" s="22"/>
      <c r="N65" s="159"/>
      <c r="O65" s="24"/>
      <c r="P65" s="22"/>
      <c r="Q65" s="158"/>
      <c r="R65" s="24"/>
      <c r="S65" s="22"/>
      <c r="T65" s="158"/>
      <c r="U65" s="24"/>
      <c r="V65" s="22"/>
      <c r="W65" s="22"/>
      <c r="X65" s="19" t="s">
        <v>11</v>
      </c>
      <c r="Y65" s="113"/>
      <c r="AA65" s="7"/>
      <c r="AB65" s="20" t="s">
        <v>12</v>
      </c>
      <c r="AC65" s="17"/>
      <c r="AD65" s="21"/>
      <c r="AE65" s="21"/>
      <c r="AF65" s="14"/>
      <c r="AG65" s="22"/>
      <c r="AH65" s="22"/>
      <c r="AI65" s="23"/>
      <c r="AJ65" s="22"/>
      <c r="AK65" s="22"/>
      <c r="AL65" s="24"/>
      <c r="AM65" s="22"/>
      <c r="AN65" s="22"/>
      <c r="AO65" s="23"/>
      <c r="AP65" s="22"/>
      <c r="AQ65" s="22"/>
      <c r="AR65" s="23"/>
      <c r="AS65" s="22"/>
      <c r="AT65" s="22"/>
      <c r="AU65" s="23"/>
      <c r="AV65" s="22"/>
      <c r="AW65" s="19" t="s">
        <v>11</v>
      </c>
      <c r="AX65" s="7"/>
    </row>
    <row r="66" customFormat="false" ht="15" hidden="false" customHeight="false" outlineLevel="0" collapsed="false">
      <c r="A66" s="7"/>
      <c r="B66" s="1" t="s">
        <v>13</v>
      </c>
      <c r="C66" s="2" t="s">
        <v>3</v>
      </c>
      <c r="D66" s="25" t="n">
        <f aca="false">SUM(AD46,D25)</f>
        <v>2</v>
      </c>
      <c r="E66" s="160"/>
      <c r="F66" s="161" t="s">
        <v>3</v>
      </c>
      <c r="G66" s="25" t="n">
        <f aca="false">SUM(AG46,G25)</f>
        <v>3</v>
      </c>
      <c r="H66" s="162"/>
      <c r="I66" s="29" t="s">
        <v>3</v>
      </c>
      <c r="J66" s="25" t="n">
        <f aca="false">SUM(AJ46,J25)</f>
        <v>14</v>
      </c>
      <c r="K66" s="162"/>
      <c r="L66" s="29" t="s">
        <v>3</v>
      </c>
      <c r="M66" s="25" t="n">
        <f aca="false">SUM(AM46,M25)</f>
        <v>2</v>
      </c>
      <c r="N66" s="164"/>
      <c r="O66" s="29" t="s">
        <v>3</v>
      </c>
      <c r="P66" s="25" t="n">
        <f aca="false">SUM(AP46,P25)</f>
        <v>2</v>
      </c>
      <c r="Q66" s="162"/>
      <c r="R66" s="29" t="s">
        <v>3</v>
      </c>
      <c r="S66" s="25" t="n">
        <f aca="false">SUM(AS46,S25)</f>
        <v>14</v>
      </c>
      <c r="T66" s="169"/>
      <c r="U66" s="4" t="s">
        <v>3</v>
      </c>
      <c r="V66" s="31" t="n">
        <f aca="false">SUM(D66,G66,J66,M66,P66,S66)</f>
        <v>37</v>
      </c>
      <c r="W66" s="31"/>
      <c r="X66" s="19" t="s">
        <v>11</v>
      </c>
      <c r="Y66" s="113"/>
      <c r="AA66" s="7"/>
      <c r="AB66" s="1" t="s">
        <v>13</v>
      </c>
      <c r="AC66" s="2" t="s">
        <v>3</v>
      </c>
      <c r="AD66" s="25" t="n">
        <f aca="false">SUM(D66,AD25)</f>
        <v>2</v>
      </c>
      <c r="AE66" s="27"/>
      <c r="AF66" s="26" t="s">
        <v>3</v>
      </c>
      <c r="AG66" s="25" t="n">
        <f aca="false">SUM(G66,AG25)</f>
        <v>3</v>
      </c>
      <c r="AH66" s="27"/>
      <c r="AI66" s="28" t="s">
        <v>3</v>
      </c>
      <c r="AJ66" s="25" t="n">
        <f aca="false">SUM(J66,AJ25)</f>
        <v>14</v>
      </c>
      <c r="AK66" s="27"/>
      <c r="AL66" s="29" t="s">
        <v>3</v>
      </c>
      <c r="AM66" s="25" t="n">
        <f aca="false">SUM(M66,AM25)</f>
        <v>2</v>
      </c>
      <c r="AN66" s="27"/>
      <c r="AO66" s="28" t="s">
        <v>3</v>
      </c>
      <c r="AP66" s="25" t="n">
        <f aca="false">SUM(P66,AP25)</f>
        <v>2</v>
      </c>
      <c r="AQ66" s="27"/>
      <c r="AR66" s="28" t="s">
        <v>3</v>
      </c>
      <c r="AS66" s="25" t="n">
        <f aca="false">SUM(S66,AS25)</f>
        <v>14</v>
      </c>
      <c r="AT66" s="206" t="n">
        <v>0</v>
      </c>
      <c r="AU66" s="2" t="s">
        <v>3</v>
      </c>
      <c r="AV66" s="31" t="n">
        <f aca="false">SUM(AD66,AG66,AJ66,AM66,AP66,AS66)</f>
        <v>37</v>
      </c>
      <c r="AW66" s="19" t="s">
        <v>11</v>
      </c>
      <c r="AX66" s="7"/>
    </row>
    <row r="67" customFormat="false" ht="15" hidden="false" customHeight="false" outlineLevel="0" collapsed="false">
      <c r="A67" s="7"/>
      <c r="B67" s="1" t="s">
        <v>15</v>
      </c>
      <c r="C67" s="2" t="s">
        <v>3</v>
      </c>
      <c r="D67" s="25" t="n">
        <f aca="false">SUM(AD47,D26)</f>
        <v>2</v>
      </c>
      <c r="E67" s="166"/>
      <c r="F67" s="167" t="s">
        <v>3</v>
      </c>
      <c r="G67" s="25" t="n">
        <f aca="false">SUM(AG47,G26)</f>
        <v>12</v>
      </c>
      <c r="H67" s="171"/>
      <c r="I67" s="35" t="s">
        <v>3</v>
      </c>
      <c r="J67" s="25" t="n">
        <f aca="false">SUM(AJ47,J26)</f>
        <v>17</v>
      </c>
      <c r="K67" s="171"/>
      <c r="L67" s="35" t="s">
        <v>3</v>
      </c>
      <c r="M67" s="25" t="n">
        <f aca="false">SUM(AM47,M26)</f>
        <v>2</v>
      </c>
      <c r="N67" s="170"/>
      <c r="O67" s="35" t="s">
        <v>3</v>
      </c>
      <c r="P67" s="25" t="n">
        <f aca="false">SUM(AP47,P26)</f>
        <v>2</v>
      </c>
      <c r="Q67" s="203"/>
      <c r="R67" s="35" t="s">
        <v>3</v>
      </c>
      <c r="S67" s="25" t="n">
        <f aca="false">SUM(AS47,S26)</f>
        <v>2</v>
      </c>
      <c r="T67" s="169"/>
      <c r="U67" s="4" t="s">
        <v>3</v>
      </c>
      <c r="V67" s="31" t="n">
        <f aca="false">SUM(D67,G67,J67,M67,P67,S67)</f>
        <v>37</v>
      </c>
      <c r="W67" s="31"/>
      <c r="X67" s="19" t="s">
        <v>11</v>
      </c>
      <c r="Y67" s="113"/>
      <c r="AA67" s="7"/>
      <c r="AB67" s="1" t="s">
        <v>15</v>
      </c>
      <c r="AC67" s="2" t="s">
        <v>3</v>
      </c>
      <c r="AD67" s="25" t="n">
        <f aca="false">SUM(D67,AD26)</f>
        <v>2</v>
      </c>
      <c r="AE67" s="89"/>
      <c r="AF67" s="88" t="s">
        <v>3</v>
      </c>
      <c r="AG67" s="25" t="n">
        <f aca="false">SUM(G67,AG26)</f>
        <v>12</v>
      </c>
      <c r="AH67" s="89"/>
      <c r="AI67" s="90" t="s">
        <v>3</v>
      </c>
      <c r="AJ67" s="25" t="n">
        <f aca="false">SUM(J67,AJ26)</f>
        <v>17</v>
      </c>
      <c r="AK67" s="89"/>
      <c r="AL67" s="90" t="s">
        <v>3</v>
      </c>
      <c r="AM67" s="25" t="n">
        <f aca="false">SUM(M67,AM26)</f>
        <v>2</v>
      </c>
      <c r="AN67" s="89"/>
      <c r="AO67" s="90" t="s">
        <v>3</v>
      </c>
      <c r="AP67" s="25" t="n">
        <f aca="false">SUM(P67,AP26)</f>
        <v>2</v>
      </c>
      <c r="AQ67" s="89"/>
      <c r="AR67" s="90" t="s">
        <v>3</v>
      </c>
      <c r="AS67" s="25" t="n">
        <f aca="false">SUM(S67,AS26)</f>
        <v>2</v>
      </c>
      <c r="AT67" s="89"/>
      <c r="AU67" s="92" t="s">
        <v>3</v>
      </c>
      <c r="AV67" s="31" t="n">
        <f aca="false">SUM(AD67,AG67,AJ67,AM67,AP67,AS67)</f>
        <v>37</v>
      </c>
      <c r="AW67" s="19" t="s">
        <v>11</v>
      </c>
      <c r="AX67" s="7"/>
    </row>
    <row r="68" customFormat="false" ht="15" hidden="false" customHeight="false" outlineLevel="0" collapsed="false">
      <c r="A68" s="7"/>
      <c r="B68" s="1" t="s">
        <v>16</v>
      </c>
      <c r="C68" s="2" t="s">
        <v>3</v>
      </c>
      <c r="D68" s="25" t="n">
        <f aca="false">SUM(AD48,D27)</f>
        <v>2</v>
      </c>
      <c r="E68" s="166"/>
      <c r="F68" s="167" t="s">
        <v>3</v>
      </c>
      <c r="G68" s="25" t="n">
        <f aca="false">SUM(AG48,G27)</f>
        <v>0</v>
      </c>
      <c r="H68" s="171"/>
      <c r="I68" s="35" t="s">
        <v>3</v>
      </c>
      <c r="J68" s="25" t="n">
        <f aca="false">SUM(AJ48,J27)</f>
        <v>14</v>
      </c>
      <c r="K68" s="171"/>
      <c r="L68" s="35" t="s">
        <v>3</v>
      </c>
      <c r="M68" s="25" t="n">
        <f aca="false">SUM(AM48,M27)</f>
        <v>2</v>
      </c>
      <c r="N68" s="170"/>
      <c r="O68" s="35" t="s">
        <v>3</v>
      </c>
      <c r="P68" s="25" t="n">
        <f aca="false">SUM(AP48,P27)</f>
        <v>2</v>
      </c>
      <c r="Q68" s="171"/>
      <c r="R68" s="35" t="s">
        <v>3</v>
      </c>
      <c r="S68" s="25" t="n">
        <f aca="false">SUM(AS48,S27)</f>
        <v>14</v>
      </c>
      <c r="T68" s="171"/>
      <c r="U68" s="4" t="s">
        <v>3</v>
      </c>
      <c r="V68" s="31" t="n">
        <f aca="false">SUM(D68,G68,J68,M68,P68,S68)</f>
        <v>34</v>
      </c>
      <c r="W68" s="31"/>
      <c r="X68" s="19" t="s">
        <v>11</v>
      </c>
      <c r="Y68" s="113"/>
      <c r="AA68" s="7"/>
      <c r="AB68" s="1" t="s">
        <v>16</v>
      </c>
      <c r="AC68" s="2" t="s">
        <v>3</v>
      </c>
      <c r="AD68" s="25" t="n">
        <f aca="false">SUM(D68,AD27)</f>
        <v>2</v>
      </c>
      <c r="AE68" s="34"/>
      <c r="AF68" s="33" t="s">
        <v>3</v>
      </c>
      <c r="AG68" s="25" t="n">
        <f aca="false">SUM(G68,AG27)</f>
        <v>3</v>
      </c>
      <c r="AH68" s="173"/>
      <c r="AI68" s="20" t="s">
        <v>3</v>
      </c>
      <c r="AJ68" s="25" t="n">
        <f aca="false">SUM(J68,AJ27)</f>
        <v>14</v>
      </c>
      <c r="AK68" s="34"/>
      <c r="AL68" s="35" t="s">
        <v>3</v>
      </c>
      <c r="AM68" s="25" t="n">
        <f aca="false">SUM(M68,AM27)</f>
        <v>2</v>
      </c>
      <c r="AN68" s="34"/>
      <c r="AO68" s="20" t="s">
        <v>3</v>
      </c>
      <c r="AP68" s="25" t="n">
        <f aca="false">SUM(P68,AP27)</f>
        <v>2</v>
      </c>
      <c r="AQ68" s="34"/>
      <c r="AR68" s="20" t="s">
        <v>3</v>
      </c>
      <c r="AS68" s="25" t="n">
        <f aca="false">SUM(S68,AS27)</f>
        <v>14</v>
      </c>
      <c r="AT68" s="204" t="n">
        <v>3</v>
      </c>
      <c r="AU68" s="2" t="s">
        <v>3</v>
      </c>
      <c r="AV68" s="31" t="n">
        <f aca="false">SUM(AD68,AG68,AJ68,AM68,AP68,AS68)</f>
        <v>37</v>
      </c>
      <c r="AW68" s="19" t="s">
        <v>11</v>
      </c>
      <c r="AX68" s="7"/>
    </row>
    <row r="69" customFormat="false" ht="15" hidden="false" customHeight="false" outlineLevel="0" collapsed="false">
      <c r="A69" s="7"/>
      <c r="B69" s="1" t="s">
        <v>17</v>
      </c>
      <c r="C69" s="2" t="s">
        <v>3</v>
      </c>
      <c r="D69" s="25" t="n">
        <f aca="false">SUM(AD49,D28)</f>
        <v>16</v>
      </c>
      <c r="E69" s="166"/>
      <c r="F69" s="167" t="s">
        <v>3</v>
      </c>
      <c r="G69" s="25" t="n">
        <f aca="false">SUM(AG49,G28)</f>
        <v>3</v>
      </c>
      <c r="H69" s="171"/>
      <c r="I69" s="35" t="s">
        <v>3</v>
      </c>
      <c r="J69" s="25" t="n">
        <f aca="false">SUM(AJ49,J28)</f>
        <v>12</v>
      </c>
      <c r="K69" s="171"/>
      <c r="L69" s="35" t="s">
        <v>3</v>
      </c>
      <c r="M69" s="25" t="n">
        <f aca="false">SUM(AM49,M28)</f>
        <v>2</v>
      </c>
      <c r="N69" s="170"/>
      <c r="O69" s="35" t="s">
        <v>3</v>
      </c>
      <c r="P69" s="25" t="n">
        <f aca="false">SUM(AP49,P28)</f>
        <v>2</v>
      </c>
      <c r="Q69" s="171"/>
      <c r="R69" s="35" t="s">
        <v>3</v>
      </c>
      <c r="S69" s="25" t="n">
        <f aca="false">SUM(AS49,S28)</f>
        <v>2</v>
      </c>
      <c r="T69" s="171"/>
      <c r="U69" s="4" t="s">
        <v>3</v>
      </c>
      <c r="V69" s="31" t="n">
        <f aca="false">SUM(D69,G69,J69,M69,P69,S69)</f>
        <v>37</v>
      </c>
      <c r="W69" s="31"/>
      <c r="X69" s="19" t="s">
        <v>11</v>
      </c>
      <c r="Y69" s="113"/>
      <c r="AA69" s="7"/>
      <c r="AB69" s="1" t="s">
        <v>17</v>
      </c>
      <c r="AC69" s="2" t="s">
        <v>3</v>
      </c>
      <c r="AD69" s="25" t="n">
        <f aca="false">SUM(D69,AD28)</f>
        <v>16</v>
      </c>
      <c r="AE69" s="34"/>
      <c r="AF69" s="33" t="s">
        <v>3</v>
      </c>
      <c r="AG69" s="25" t="n">
        <f aca="false">SUM(G69,AG28)</f>
        <v>3</v>
      </c>
      <c r="AH69" s="34"/>
      <c r="AI69" s="20" t="s">
        <v>3</v>
      </c>
      <c r="AJ69" s="25" t="n">
        <f aca="false">SUM(J69,AJ28)</f>
        <v>12</v>
      </c>
      <c r="AK69" s="34"/>
      <c r="AL69" s="35" t="s">
        <v>3</v>
      </c>
      <c r="AM69" s="25" t="n">
        <f aca="false">SUM(M69,AM28)</f>
        <v>2</v>
      </c>
      <c r="AN69" s="34"/>
      <c r="AO69" s="20" t="s">
        <v>3</v>
      </c>
      <c r="AP69" s="25" t="n">
        <f aca="false">SUM(P69,AP28)</f>
        <v>2</v>
      </c>
      <c r="AQ69" s="204" t="s">
        <v>14</v>
      </c>
      <c r="AR69" s="20" t="s">
        <v>3</v>
      </c>
      <c r="AS69" s="25" t="n">
        <f aca="false">SUM(S69,AS28)</f>
        <v>2</v>
      </c>
      <c r="AT69" s="34"/>
      <c r="AU69" s="2" t="s">
        <v>3</v>
      </c>
      <c r="AV69" s="31" t="n">
        <f aca="false">SUM(AD69,AG69,AJ69,AM69,AP69,AS69)</f>
        <v>37</v>
      </c>
      <c r="AW69" s="19" t="s">
        <v>11</v>
      </c>
      <c r="AX69" s="7"/>
    </row>
    <row r="70" customFormat="false" ht="15" hidden="false" customHeight="false" outlineLevel="0" collapsed="false">
      <c r="A70" s="7"/>
      <c r="B70" s="1" t="s">
        <v>18</v>
      </c>
      <c r="C70" s="2" t="s">
        <v>3</v>
      </c>
      <c r="D70" s="25" t="n">
        <f aca="false">SUM(AD50,D29)</f>
        <v>0</v>
      </c>
      <c r="E70" s="166"/>
      <c r="F70" s="167" t="s">
        <v>3</v>
      </c>
      <c r="G70" s="25" t="n">
        <f aca="false">SUM(AG50,G29)</f>
        <v>3</v>
      </c>
      <c r="H70" s="171"/>
      <c r="I70" s="35" t="s">
        <v>3</v>
      </c>
      <c r="J70" s="25" t="n">
        <f aca="false">SUM(AJ50,J29)</f>
        <v>14</v>
      </c>
      <c r="K70" s="171"/>
      <c r="L70" s="35" t="s">
        <v>3</v>
      </c>
      <c r="M70" s="25" t="n">
        <f aca="false">SUM(AM50,M29)</f>
        <v>2</v>
      </c>
      <c r="N70" s="170"/>
      <c r="O70" s="35" t="s">
        <v>3</v>
      </c>
      <c r="P70" s="25" t="n">
        <f aca="false">SUM(AP50,P29)</f>
        <v>2</v>
      </c>
      <c r="Q70" s="169"/>
      <c r="R70" s="35" t="s">
        <v>3</v>
      </c>
      <c r="S70" s="25" t="n">
        <f aca="false">SUM(AS50,S29)</f>
        <v>14</v>
      </c>
      <c r="T70" s="171"/>
      <c r="U70" s="4" t="s">
        <v>3</v>
      </c>
      <c r="V70" s="31" t="n">
        <f aca="false">SUM(D70,G70,J70,M70,P70,S70)</f>
        <v>35</v>
      </c>
      <c r="W70" s="31"/>
      <c r="X70" s="19" t="s">
        <v>11</v>
      </c>
      <c r="Y70" s="113"/>
      <c r="AA70" s="7"/>
      <c r="AB70" s="1" t="s">
        <v>18</v>
      </c>
      <c r="AC70" s="2" t="s">
        <v>3</v>
      </c>
      <c r="AD70" s="25" t="n">
        <f aca="false">SUM(D70,AD29)</f>
        <v>2</v>
      </c>
      <c r="AE70" s="34"/>
      <c r="AF70" s="33" t="s">
        <v>3</v>
      </c>
      <c r="AG70" s="25" t="n">
        <f aca="false">SUM(G70,AG29)</f>
        <v>3</v>
      </c>
      <c r="AH70" s="34"/>
      <c r="AI70" s="20" t="s">
        <v>3</v>
      </c>
      <c r="AJ70" s="25" t="n">
        <f aca="false">SUM(J70,AJ29)</f>
        <v>14</v>
      </c>
      <c r="AK70" s="34"/>
      <c r="AL70" s="35" t="s">
        <v>3</v>
      </c>
      <c r="AM70" s="25" t="n">
        <f aca="false">SUM(M70,AM29)</f>
        <v>2</v>
      </c>
      <c r="AN70" s="34"/>
      <c r="AO70" s="20" t="s">
        <v>3</v>
      </c>
      <c r="AP70" s="25" t="n">
        <f aca="false">SUM(P70,AP29)</f>
        <v>2</v>
      </c>
      <c r="AQ70" s="34"/>
      <c r="AR70" s="20" t="s">
        <v>3</v>
      </c>
      <c r="AS70" s="25" t="n">
        <f aca="false">SUM(S70,AS29)</f>
        <v>14</v>
      </c>
      <c r="AT70" s="34"/>
      <c r="AU70" s="2" t="s">
        <v>3</v>
      </c>
      <c r="AV70" s="31" t="n">
        <f aca="false">SUM(AD70,AG70,AJ70,AM70,AP70,AS70)</f>
        <v>37</v>
      </c>
      <c r="AW70" s="19" t="s">
        <v>11</v>
      </c>
      <c r="AX70" s="7"/>
    </row>
    <row r="71" customFormat="false" ht="15" hidden="false" customHeight="false" outlineLevel="0" collapsed="false">
      <c r="A71" s="7"/>
      <c r="B71" s="1" t="s">
        <v>19</v>
      </c>
      <c r="C71" s="2" t="s">
        <v>3</v>
      </c>
      <c r="D71" s="25" t="n">
        <f aca="false">SUM(AD51,D30)</f>
        <v>9</v>
      </c>
      <c r="E71" s="166"/>
      <c r="F71" s="167" t="s">
        <v>3</v>
      </c>
      <c r="G71" s="25" t="n">
        <f aca="false">SUM(AG51,G30)</f>
        <v>3</v>
      </c>
      <c r="H71" s="171"/>
      <c r="I71" s="35" t="s">
        <v>3</v>
      </c>
      <c r="J71" s="25" t="n">
        <f aca="false">SUM(AJ51,J30)</f>
        <v>19</v>
      </c>
      <c r="K71" s="171"/>
      <c r="L71" s="35" t="s">
        <v>3</v>
      </c>
      <c r="M71" s="25" t="n">
        <f aca="false">SUM(AM51,M30)</f>
        <v>2</v>
      </c>
      <c r="N71" s="205"/>
      <c r="O71" s="35" t="s">
        <v>3</v>
      </c>
      <c r="P71" s="25" t="n">
        <f aca="false">SUM(AP51,P30)</f>
        <v>2</v>
      </c>
      <c r="Q71" s="171"/>
      <c r="R71" s="35" t="s">
        <v>3</v>
      </c>
      <c r="S71" s="25" t="n">
        <f aca="false">SUM(AS51,S30)</f>
        <v>0</v>
      </c>
      <c r="T71" s="171"/>
      <c r="U71" s="4" t="s">
        <v>3</v>
      </c>
      <c r="V71" s="31" t="n">
        <f aca="false">SUM(D71,G71,J71,M71,P71,S71)</f>
        <v>35</v>
      </c>
      <c r="W71" s="31"/>
      <c r="X71" s="19" t="s">
        <v>11</v>
      </c>
      <c r="Y71" s="113"/>
      <c r="AA71" s="7"/>
      <c r="AB71" s="1" t="s">
        <v>19</v>
      </c>
      <c r="AC71" s="2" t="s">
        <v>3</v>
      </c>
      <c r="AD71" s="25" t="n">
        <f aca="false">SUM(D71,AD30)</f>
        <v>9</v>
      </c>
      <c r="AE71" s="34"/>
      <c r="AF71" s="33" t="s">
        <v>3</v>
      </c>
      <c r="AG71" s="25" t="n">
        <f aca="false">SUM(G71,AG30)</f>
        <v>3</v>
      </c>
      <c r="AH71" s="34"/>
      <c r="AI71" s="20" t="s">
        <v>3</v>
      </c>
      <c r="AJ71" s="25" t="n">
        <f aca="false">SUM(J71,AJ30)</f>
        <v>19</v>
      </c>
      <c r="AK71" s="34"/>
      <c r="AL71" s="35" t="s">
        <v>3</v>
      </c>
      <c r="AM71" s="25" t="n">
        <f aca="false">SUM(M71,AM30)</f>
        <v>2</v>
      </c>
      <c r="AN71" s="34"/>
      <c r="AO71" s="20" t="s">
        <v>3</v>
      </c>
      <c r="AP71" s="25" t="n">
        <f aca="false">SUM(P71,AP30)</f>
        <v>2</v>
      </c>
      <c r="AQ71" s="34"/>
      <c r="AR71" s="20" t="s">
        <v>3</v>
      </c>
      <c r="AS71" s="25" t="n">
        <f aca="false">SUM(S71,AS30)</f>
        <v>0</v>
      </c>
      <c r="AT71" s="34"/>
      <c r="AU71" s="2" t="s">
        <v>3</v>
      </c>
      <c r="AV71" s="31" t="n">
        <f aca="false">SUM(AD71,AG71,AJ71,AM71,AP71,AS71)</f>
        <v>35</v>
      </c>
      <c r="AW71" s="19" t="s">
        <v>11</v>
      </c>
      <c r="AX71" s="7"/>
    </row>
    <row r="72" customFormat="false" ht="15" hidden="false" customHeight="false" outlineLevel="0" collapsed="false">
      <c r="A72" s="7"/>
      <c r="B72" s="1" t="s">
        <v>20</v>
      </c>
      <c r="C72" s="2" t="s">
        <v>3</v>
      </c>
      <c r="D72" s="25" t="n">
        <f aca="false">SUM(AD52,D31)</f>
        <v>2</v>
      </c>
      <c r="E72" s="175"/>
      <c r="F72" s="176" t="s">
        <v>3</v>
      </c>
      <c r="G72" s="25" t="n">
        <f aca="false">SUM(AG52,G31)</f>
        <v>13</v>
      </c>
      <c r="H72" s="177"/>
      <c r="I72" s="41" t="s">
        <v>3</v>
      </c>
      <c r="J72" s="25" t="n">
        <f aca="false">SUM(AJ52,J31)</f>
        <v>16</v>
      </c>
      <c r="K72" s="177"/>
      <c r="L72" s="41" t="s">
        <v>3</v>
      </c>
      <c r="M72" s="25" t="n">
        <f aca="false">SUM(AM52,M31)</f>
        <v>2</v>
      </c>
      <c r="N72" s="179"/>
      <c r="O72" s="41" t="n">
        <v>0</v>
      </c>
      <c r="P72" s="25" t="n">
        <f aca="false">SUM(AP52,P31)</f>
        <v>2</v>
      </c>
      <c r="Q72" s="207"/>
      <c r="R72" s="41" t="s">
        <v>3</v>
      </c>
      <c r="S72" s="25" t="n">
        <f aca="false">SUM(AS52,S31)</f>
        <v>2</v>
      </c>
      <c r="T72" s="171"/>
      <c r="U72" s="4" t="s">
        <v>3</v>
      </c>
      <c r="V72" s="31" t="n">
        <f aca="false">SUM(D72,G72,J72,M72,P72,S72)</f>
        <v>37</v>
      </c>
      <c r="W72" s="31"/>
      <c r="X72" s="19" t="s">
        <v>11</v>
      </c>
      <c r="Y72" s="113"/>
      <c r="AA72" s="7"/>
      <c r="AB72" s="1" t="s">
        <v>20</v>
      </c>
      <c r="AC72" s="2" t="s">
        <v>3</v>
      </c>
      <c r="AD72" s="25" t="n">
        <f aca="false">SUM(D72,AD31)</f>
        <v>2</v>
      </c>
      <c r="AE72" s="39"/>
      <c r="AF72" s="38" t="s">
        <v>3</v>
      </c>
      <c r="AG72" s="25" t="n">
        <f aca="false">SUM(G72,AG31)</f>
        <v>13</v>
      </c>
      <c r="AH72" s="39"/>
      <c r="AI72" s="40" t="s">
        <v>3</v>
      </c>
      <c r="AJ72" s="25" t="n">
        <f aca="false">SUM(J72,AJ31)</f>
        <v>16</v>
      </c>
      <c r="AK72" s="39"/>
      <c r="AL72" s="41" t="s">
        <v>3</v>
      </c>
      <c r="AM72" s="25" t="n">
        <f aca="false">SUM(M72,AM31)</f>
        <v>2</v>
      </c>
      <c r="AN72" s="39"/>
      <c r="AO72" s="40" t="s">
        <v>3</v>
      </c>
      <c r="AP72" s="25" t="n">
        <f aca="false">SUM(P72,AP31)</f>
        <v>2</v>
      </c>
      <c r="AQ72" s="39"/>
      <c r="AR72" s="40" t="s">
        <v>3</v>
      </c>
      <c r="AS72" s="25" t="n">
        <f aca="false">SUM(S72,AS31)</f>
        <v>2</v>
      </c>
      <c r="AT72" s="34"/>
      <c r="AU72" s="2" t="s">
        <v>3</v>
      </c>
      <c r="AV72" s="31" t="n">
        <f aca="false">SUM(AD72,AG72,AJ72,AM72,AP72,AS72)</f>
        <v>37</v>
      </c>
      <c r="AW72" s="19" t="s">
        <v>11</v>
      </c>
      <c r="AX72" s="7"/>
    </row>
    <row r="73" customFormat="false" ht="15" hidden="false" customHeight="false" outlineLevel="0" collapsed="false">
      <c r="A73" s="7"/>
      <c r="B73" s="43" t="s">
        <v>12</v>
      </c>
      <c r="C73" s="2"/>
      <c r="D73" s="44"/>
      <c r="E73" s="181"/>
      <c r="F73" s="182"/>
      <c r="G73" s="46"/>
      <c r="H73" s="183"/>
      <c r="I73" s="47"/>
      <c r="J73" s="46"/>
      <c r="K73" s="183"/>
      <c r="L73" s="47"/>
      <c r="M73" s="46"/>
      <c r="N73" s="184"/>
      <c r="O73" s="47"/>
      <c r="P73" s="46"/>
      <c r="Q73" s="183"/>
      <c r="R73" s="47"/>
      <c r="S73" s="46"/>
      <c r="T73" s="183"/>
      <c r="U73" s="59"/>
      <c r="V73" s="48"/>
      <c r="W73" s="48"/>
      <c r="X73" s="19" t="s">
        <v>11</v>
      </c>
      <c r="Y73" s="113"/>
      <c r="AA73" s="7"/>
      <c r="AB73" s="43" t="s">
        <v>12</v>
      </c>
      <c r="AC73" s="2"/>
      <c r="AD73" s="44"/>
      <c r="AE73" s="44"/>
      <c r="AF73" s="45"/>
      <c r="AG73" s="46"/>
      <c r="AH73" s="46"/>
      <c r="AI73" s="21"/>
      <c r="AJ73" s="46"/>
      <c r="AK73" s="46"/>
      <c r="AL73" s="47"/>
      <c r="AM73" s="46"/>
      <c r="AN73" s="46"/>
      <c r="AO73" s="21"/>
      <c r="AP73" s="46"/>
      <c r="AQ73" s="46"/>
      <c r="AR73" s="21"/>
      <c r="AS73" s="46"/>
      <c r="AT73" s="46"/>
      <c r="AU73" s="13"/>
      <c r="AV73" s="48"/>
      <c r="AW73" s="19"/>
      <c r="AX73" s="7"/>
    </row>
    <row r="74" customFormat="false" ht="15" hidden="false" customHeight="false" outlineLevel="0" collapsed="false">
      <c r="A74" s="7"/>
      <c r="B74" s="1" t="s">
        <v>21</v>
      </c>
      <c r="C74" s="2" t="s">
        <v>3</v>
      </c>
      <c r="D74" s="31" t="n">
        <f aca="false">SUM(D66:D72)</f>
        <v>33</v>
      </c>
      <c r="E74" s="185"/>
      <c r="F74" s="142" t="s">
        <v>3</v>
      </c>
      <c r="G74" s="31" t="n">
        <f aca="false">SUM(G66:G72)</f>
        <v>37</v>
      </c>
      <c r="H74" s="186"/>
      <c r="I74" s="4" t="s">
        <v>3</v>
      </c>
      <c r="J74" s="31" t="n">
        <f aca="false">SUM(J66:J72)</f>
        <v>106</v>
      </c>
      <c r="K74" s="186"/>
      <c r="L74" s="4" t="s">
        <v>3</v>
      </c>
      <c r="M74" s="31" t="n">
        <f aca="false">SUM(M66:M72)</f>
        <v>14</v>
      </c>
      <c r="N74" s="187"/>
      <c r="O74" s="4" t="s">
        <v>3</v>
      </c>
      <c r="P74" s="31" t="n">
        <f aca="false">SUM(P66:P72)</f>
        <v>14</v>
      </c>
      <c r="Q74" s="186"/>
      <c r="R74" s="4" t="s">
        <v>3</v>
      </c>
      <c r="S74" s="31" t="n">
        <f aca="false">SUM(S66:S72)</f>
        <v>48</v>
      </c>
      <c r="T74" s="186"/>
      <c r="U74" s="4" t="s">
        <v>3</v>
      </c>
      <c r="V74" s="31" t="n">
        <f aca="false">SUM(V66:V72)</f>
        <v>252</v>
      </c>
      <c r="W74" s="31"/>
      <c r="X74" s="19" t="s">
        <v>11</v>
      </c>
      <c r="Y74" s="113"/>
      <c r="AA74" s="7"/>
      <c r="AB74" s="1" t="s">
        <v>21</v>
      </c>
      <c r="AC74" s="2" t="s">
        <v>3</v>
      </c>
      <c r="AD74" s="31" t="n">
        <f aca="false">SUM(AD66:AD72)</f>
        <v>35</v>
      </c>
      <c r="AE74" s="31"/>
      <c r="AF74" s="3" t="s">
        <v>3</v>
      </c>
      <c r="AG74" s="31" t="n">
        <f aca="false">SUM(AG66:AG72)</f>
        <v>40</v>
      </c>
      <c r="AH74" s="31"/>
      <c r="AI74" s="2" t="s">
        <v>3</v>
      </c>
      <c r="AJ74" s="31" t="n">
        <f aca="false">SUM(AJ66:AJ72)</f>
        <v>106</v>
      </c>
      <c r="AK74" s="31"/>
      <c r="AL74" s="4" t="s">
        <v>3</v>
      </c>
      <c r="AM74" s="31" t="n">
        <f aca="false">SUM(AM66:AM72)</f>
        <v>14</v>
      </c>
      <c r="AN74" s="31"/>
      <c r="AO74" s="2" t="s">
        <v>3</v>
      </c>
      <c r="AP74" s="31" t="n">
        <f aca="false">SUM(AP66:AP72)</f>
        <v>14</v>
      </c>
      <c r="AQ74" s="31"/>
      <c r="AR74" s="2" t="s">
        <v>3</v>
      </c>
      <c r="AS74" s="31" t="n">
        <f aca="false">SUM(AS66:AS72)</f>
        <v>48</v>
      </c>
      <c r="AT74" s="31"/>
      <c r="AU74" s="2" t="s">
        <v>3</v>
      </c>
      <c r="AV74" s="31" t="n">
        <f aca="false">SUM(AV66:AV72)</f>
        <v>257</v>
      </c>
      <c r="AW74" s="19" t="s">
        <v>11</v>
      </c>
      <c r="AX74" s="7"/>
    </row>
    <row r="75" customFormat="false" ht="15" hidden="false" customHeight="false" outlineLevel="0" collapsed="false">
      <c r="A75" s="7"/>
      <c r="B75" s="1" t="s">
        <v>22</v>
      </c>
      <c r="C75" s="2" t="s">
        <v>3</v>
      </c>
      <c r="D75" s="31" t="n">
        <f aca="false">D74</f>
        <v>33</v>
      </c>
      <c r="E75" s="185"/>
      <c r="F75" s="142" t="s">
        <v>3</v>
      </c>
      <c r="G75" s="31" t="n">
        <f aca="false">G74</f>
        <v>37</v>
      </c>
      <c r="H75" s="186"/>
      <c r="I75" s="4" t="s">
        <v>3</v>
      </c>
      <c r="J75" s="31" t="n">
        <f aca="false">J74</f>
        <v>106</v>
      </c>
      <c r="K75" s="186"/>
      <c r="L75" s="4" t="s">
        <v>3</v>
      </c>
      <c r="M75" s="31" t="n">
        <f aca="false">M74</f>
        <v>14</v>
      </c>
      <c r="N75" s="187"/>
      <c r="O75" s="4" t="s">
        <v>3</v>
      </c>
      <c r="P75" s="31" t="n">
        <f aca="false">P74</f>
        <v>14</v>
      </c>
      <c r="Q75" s="186"/>
      <c r="R75" s="4" t="s">
        <v>3</v>
      </c>
      <c r="S75" s="31" t="n">
        <f aca="false">S74</f>
        <v>48</v>
      </c>
      <c r="T75" s="186"/>
      <c r="U75" s="4" t="s">
        <v>3</v>
      </c>
      <c r="V75" s="31" t="n">
        <f aca="false">SUM(D75:S75)</f>
        <v>252</v>
      </c>
      <c r="W75" s="31"/>
      <c r="X75" s="19" t="s">
        <v>11</v>
      </c>
      <c r="Y75" s="113"/>
      <c r="AA75" s="7"/>
      <c r="AB75" s="1" t="s">
        <v>22</v>
      </c>
      <c r="AC75" s="2" t="s">
        <v>3</v>
      </c>
      <c r="AD75" s="31" t="n">
        <f aca="false">AD74</f>
        <v>35</v>
      </c>
      <c r="AE75" s="31"/>
      <c r="AF75" s="3" t="s">
        <v>3</v>
      </c>
      <c r="AG75" s="31" t="n">
        <f aca="false">AG74</f>
        <v>40</v>
      </c>
      <c r="AH75" s="31"/>
      <c r="AI75" s="2" t="s">
        <v>3</v>
      </c>
      <c r="AJ75" s="31" t="n">
        <f aca="false">AJ74</f>
        <v>106</v>
      </c>
      <c r="AK75" s="31"/>
      <c r="AL75" s="4" t="s">
        <v>3</v>
      </c>
      <c r="AM75" s="31" t="n">
        <f aca="false">AM74</f>
        <v>14</v>
      </c>
      <c r="AN75" s="31"/>
      <c r="AO75" s="2" t="s">
        <v>3</v>
      </c>
      <c r="AP75" s="31" t="n">
        <f aca="false">AP74</f>
        <v>14</v>
      </c>
      <c r="AQ75" s="31"/>
      <c r="AR75" s="2" t="s">
        <v>3</v>
      </c>
      <c r="AS75" s="31" t="n">
        <f aca="false">AS74</f>
        <v>48</v>
      </c>
      <c r="AT75" s="31"/>
      <c r="AU75" s="2" t="s">
        <v>3</v>
      </c>
      <c r="AV75" s="31" t="n">
        <f aca="false">SUM(AD75:AS75)</f>
        <v>257</v>
      </c>
      <c r="AW75" s="19" t="s">
        <v>11</v>
      </c>
      <c r="AX75" s="7"/>
    </row>
    <row r="76" customFormat="false" ht="15" hidden="false" customHeight="false" outlineLevel="0" collapsed="false">
      <c r="A76" s="7"/>
      <c r="B76" s="1" t="s">
        <v>23</v>
      </c>
      <c r="C76" s="2" t="s">
        <v>3</v>
      </c>
      <c r="D76" s="49" t="n">
        <v>30</v>
      </c>
      <c r="E76" s="188"/>
      <c r="F76" s="189" t="s">
        <v>3</v>
      </c>
      <c r="G76" s="49" t="n">
        <v>20</v>
      </c>
      <c r="H76" s="190"/>
      <c r="I76" s="191" t="s">
        <v>3</v>
      </c>
      <c r="J76" s="49" t="n">
        <v>25</v>
      </c>
      <c r="K76" s="190"/>
      <c r="L76" s="4" t="s">
        <v>3</v>
      </c>
      <c r="M76" s="49" t="n">
        <v>22</v>
      </c>
      <c r="N76" s="192"/>
      <c r="O76" s="191" t="s">
        <v>3</v>
      </c>
      <c r="P76" s="52" t="n">
        <v>15</v>
      </c>
      <c r="Q76" s="193"/>
      <c r="R76" s="191" t="s">
        <v>3</v>
      </c>
      <c r="S76" s="49" t="n">
        <v>15</v>
      </c>
      <c r="T76" s="190"/>
      <c r="U76" s="56" t="s">
        <v>3</v>
      </c>
      <c r="V76" s="54"/>
      <c r="W76" s="54"/>
      <c r="X76" s="19" t="s">
        <v>11</v>
      </c>
      <c r="Y76" s="113"/>
      <c r="AA76" s="7"/>
      <c r="AB76" s="1" t="s">
        <v>23</v>
      </c>
      <c r="AC76" s="2" t="s">
        <v>3</v>
      </c>
      <c r="AD76" s="49" t="n">
        <v>30</v>
      </c>
      <c r="AE76" s="49"/>
      <c r="AF76" s="50" t="s">
        <v>3</v>
      </c>
      <c r="AG76" s="49" t="n">
        <v>20</v>
      </c>
      <c r="AH76" s="49"/>
      <c r="AI76" s="51" t="s">
        <v>3</v>
      </c>
      <c r="AJ76" s="49" t="n">
        <v>25</v>
      </c>
      <c r="AK76" s="49"/>
      <c r="AL76" s="4" t="s">
        <v>3</v>
      </c>
      <c r="AM76" s="49" t="n">
        <v>22</v>
      </c>
      <c r="AN76" s="49"/>
      <c r="AO76" s="51" t="s">
        <v>3</v>
      </c>
      <c r="AP76" s="52" t="n">
        <v>15</v>
      </c>
      <c r="AQ76" s="52"/>
      <c r="AR76" s="51" t="s">
        <v>3</v>
      </c>
      <c r="AS76" s="49" t="n">
        <v>15</v>
      </c>
      <c r="AT76" s="49"/>
      <c r="AU76" s="53" t="s">
        <v>3</v>
      </c>
      <c r="AV76" s="54"/>
      <c r="AW76" s="5"/>
      <c r="AX76" s="7"/>
    </row>
    <row r="77" customFormat="false" ht="15" hidden="false" customHeight="false" outlineLevel="0" collapsed="false">
      <c r="A77" s="7"/>
      <c r="B77" s="1" t="s">
        <v>24</v>
      </c>
      <c r="C77" s="2" t="s">
        <v>3</v>
      </c>
      <c r="D77" s="55" t="n">
        <f aca="false">D75*D76</f>
        <v>990</v>
      </c>
      <c r="E77" s="194"/>
      <c r="F77" s="189" t="s">
        <v>3</v>
      </c>
      <c r="G77" s="55" t="n">
        <f aca="false">G75*G76</f>
        <v>740</v>
      </c>
      <c r="H77" s="193"/>
      <c r="I77" s="56" t="s">
        <v>3</v>
      </c>
      <c r="J77" s="55" t="n">
        <f aca="false">J75*J76</f>
        <v>2650</v>
      </c>
      <c r="K77" s="193"/>
      <c r="L77" s="56" t="s">
        <v>3</v>
      </c>
      <c r="M77" s="55" t="n">
        <f aca="false">M75*M76</f>
        <v>308</v>
      </c>
      <c r="N77" s="195"/>
      <c r="O77" s="56" t="s">
        <v>3</v>
      </c>
      <c r="P77" s="55" t="n">
        <f aca="false">P75*P76</f>
        <v>210</v>
      </c>
      <c r="Q77" s="193"/>
      <c r="R77" s="56" t="s">
        <v>3</v>
      </c>
      <c r="S77" s="55" t="n">
        <f aca="false">S75*S76</f>
        <v>720</v>
      </c>
      <c r="T77" s="193"/>
      <c r="U77" s="56" t="s">
        <v>3</v>
      </c>
      <c r="V77" s="55" t="n">
        <f aca="false">SUM(D77:S77)</f>
        <v>5618</v>
      </c>
      <c r="W77" s="55"/>
      <c r="X77" s="19" t="s">
        <v>11</v>
      </c>
      <c r="Y77" s="113"/>
      <c r="AA77" s="7"/>
      <c r="AB77" s="1" t="s">
        <v>24</v>
      </c>
      <c r="AC77" s="2" t="s">
        <v>3</v>
      </c>
      <c r="AD77" s="55" t="n">
        <f aca="false">AD75*AD76</f>
        <v>1050</v>
      </c>
      <c r="AE77" s="55"/>
      <c r="AF77" s="50" t="s">
        <v>3</v>
      </c>
      <c r="AG77" s="55" t="n">
        <f aca="false">AG75*AG76</f>
        <v>800</v>
      </c>
      <c r="AH77" s="55"/>
      <c r="AI77" s="53" t="s">
        <v>3</v>
      </c>
      <c r="AJ77" s="55" t="n">
        <f aca="false">AJ75*AJ76</f>
        <v>2650</v>
      </c>
      <c r="AK77" s="55"/>
      <c r="AL77" s="56" t="s">
        <v>3</v>
      </c>
      <c r="AM77" s="55" t="n">
        <f aca="false">AM75*AM76</f>
        <v>308</v>
      </c>
      <c r="AN77" s="55"/>
      <c r="AO77" s="53" t="s">
        <v>3</v>
      </c>
      <c r="AP77" s="55" t="n">
        <f aca="false">AP75*AP76</f>
        <v>210</v>
      </c>
      <c r="AQ77" s="55"/>
      <c r="AR77" s="53" t="s">
        <v>3</v>
      </c>
      <c r="AS77" s="55" t="n">
        <f aca="false">AS75*AS76</f>
        <v>720</v>
      </c>
      <c r="AT77" s="55"/>
      <c r="AU77" s="53" t="s">
        <v>3</v>
      </c>
      <c r="AV77" s="55" t="n">
        <f aca="false">SUM(AD77:AS77)</f>
        <v>5738</v>
      </c>
      <c r="AW77" s="19" t="s">
        <v>11</v>
      </c>
      <c r="AX77" s="7"/>
    </row>
    <row r="78" customFormat="false" ht="15" hidden="false" customHeight="false" outlineLevel="0" collapsed="false">
      <c r="A78" s="7"/>
      <c r="B78" s="2" t="s">
        <v>25</v>
      </c>
      <c r="C78" s="2"/>
      <c r="D78" s="13"/>
      <c r="E78" s="149"/>
      <c r="F78" s="196"/>
      <c r="G78" s="58"/>
      <c r="H78" s="197"/>
      <c r="I78" s="59"/>
      <c r="J78" s="58"/>
      <c r="K78" s="197"/>
      <c r="L78" s="59"/>
      <c r="M78" s="58"/>
      <c r="N78" s="198"/>
      <c r="O78" s="59"/>
      <c r="P78" s="58"/>
      <c r="Q78" s="197"/>
      <c r="R78" s="59"/>
      <c r="S78" s="58"/>
      <c r="T78" s="197"/>
      <c r="U78" s="59"/>
      <c r="V78" s="58"/>
      <c r="W78" s="58"/>
      <c r="X78" s="5"/>
      <c r="Y78" s="113"/>
      <c r="AA78" s="7"/>
      <c r="AB78" s="2" t="s">
        <v>25</v>
      </c>
      <c r="AC78" s="2"/>
      <c r="AD78" s="13"/>
      <c r="AE78" s="13"/>
      <c r="AF78" s="57"/>
      <c r="AG78" s="58"/>
      <c r="AH78" s="58"/>
      <c r="AI78" s="13"/>
      <c r="AJ78" s="58"/>
      <c r="AK78" s="58"/>
      <c r="AL78" s="59"/>
      <c r="AM78" s="58"/>
      <c r="AN78" s="58"/>
      <c r="AO78" s="13"/>
      <c r="AP78" s="58"/>
      <c r="AQ78" s="58"/>
      <c r="AR78" s="13"/>
      <c r="AS78" s="58"/>
      <c r="AT78" s="58"/>
      <c r="AU78" s="13"/>
      <c r="AV78" s="58"/>
      <c r="AW78" s="5"/>
      <c r="AX78" s="7"/>
    </row>
    <row r="79" customFormat="false" ht="15" hidden="false" customHeight="false" outlineLevel="0" collapsed="false">
      <c r="A79" s="7"/>
      <c r="B79" s="60" t="s">
        <v>98</v>
      </c>
      <c r="C79" s="2"/>
      <c r="E79" s="141"/>
      <c r="F79" s="142"/>
      <c r="H79" s="143"/>
      <c r="I79" s="4"/>
      <c r="K79" s="143"/>
      <c r="L79" s="4"/>
      <c r="N79" s="144"/>
      <c r="O79" s="4"/>
      <c r="Q79" s="143"/>
      <c r="R79" s="4"/>
      <c r="T79" s="143"/>
      <c r="U79" s="4"/>
      <c r="X79" s="5"/>
      <c r="Y79" s="113"/>
      <c r="AA79" s="7"/>
      <c r="AB79" s="60" t="s">
        <v>98</v>
      </c>
      <c r="AC79" s="2"/>
      <c r="AF79" s="3"/>
      <c r="AI79" s="2"/>
      <c r="AL79" s="4"/>
      <c r="AO79" s="2"/>
      <c r="AR79" s="2"/>
      <c r="AU79" s="2"/>
      <c r="AW79" s="5"/>
      <c r="AX79" s="7"/>
    </row>
    <row r="80" customFormat="false" ht="21" hidden="false" customHeight="false" outlineLevel="0" collapsed="false">
      <c r="A80" s="7"/>
      <c r="B80" s="61" t="s">
        <v>104</v>
      </c>
      <c r="C80" s="2"/>
      <c r="E80" s="141"/>
      <c r="F80" s="142"/>
      <c r="H80" s="143"/>
      <c r="I80" s="4"/>
      <c r="K80" s="143"/>
      <c r="L80" s="4"/>
      <c r="N80" s="144"/>
      <c r="O80" s="4"/>
      <c r="Q80" s="143"/>
      <c r="R80" s="4"/>
      <c r="T80" s="143"/>
      <c r="U80" s="4"/>
      <c r="X80" s="5"/>
      <c r="Y80" s="113"/>
      <c r="AA80" s="7"/>
      <c r="AB80" s="61" t="s">
        <v>105</v>
      </c>
      <c r="AC80" s="2"/>
      <c r="AF80" s="3"/>
      <c r="AI80" s="2"/>
      <c r="AL80" s="4"/>
      <c r="AO80" s="2"/>
      <c r="AR80" s="2"/>
      <c r="AU80" s="2"/>
      <c r="AW80" s="5"/>
      <c r="AX80" s="7"/>
    </row>
    <row r="81" customFormat="false" ht="15" hidden="false" customHeight="false" outlineLevel="0" collapsed="false">
      <c r="A81" s="7"/>
      <c r="B81" s="2" t="s">
        <v>89</v>
      </c>
      <c r="C81" s="2"/>
      <c r="E81" s="141"/>
      <c r="F81" s="142"/>
      <c r="H81" s="143"/>
      <c r="I81" s="4"/>
      <c r="K81" s="143"/>
      <c r="L81" s="4"/>
      <c r="N81" s="144"/>
      <c r="O81" s="4"/>
      <c r="Q81" s="143"/>
      <c r="R81" s="4"/>
      <c r="T81" s="143"/>
      <c r="U81" s="4"/>
      <c r="X81" s="5"/>
      <c r="Y81" s="113"/>
      <c r="AA81" s="7"/>
      <c r="AB81" s="2" t="s">
        <v>89</v>
      </c>
      <c r="AC81" s="2"/>
      <c r="AF81" s="3"/>
      <c r="AI81" s="2"/>
      <c r="AL81" s="4"/>
      <c r="AO81" s="2"/>
      <c r="AR81" s="2"/>
      <c r="AU81" s="2"/>
      <c r="AW81" s="5"/>
    </row>
  </sheetData>
  <mergeCells count="12">
    <mergeCell ref="A1:A19"/>
    <mergeCell ref="AA1:AA19"/>
    <mergeCell ref="AX1:AX19"/>
    <mergeCell ref="A21:A40"/>
    <mergeCell ref="AA21:AA40"/>
    <mergeCell ref="AX21:AX39"/>
    <mergeCell ref="A42:A60"/>
    <mergeCell ref="AA42:AA60"/>
    <mergeCell ref="AX42:AX60"/>
    <mergeCell ref="A62:A81"/>
    <mergeCell ref="AA62:AA81"/>
    <mergeCell ref="AX62:AX8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D91"/>
  <sheetViews>
    <sheetView windowProtection="false" showFormulas="false" showGridLines="true" showRowColHeaders="true" showZeros="true" rightToLeft="false" tabSelected="false" showOutlineSymbols="true" defaultGridColor="true" view="normal" topLeftCell="AZ1" colorId="64" zoomScale="60" zoomScaleNormal="60" zoomScalePageLayoutView="100" workbookViewId="0">
      <selection pane="topLeft" activeCell="BJ29" activeCellId="0" sqref="BJ29"/>
    </sheetView>
  </sheetViews>
  <sheetFormatPr defaultRowHeight="15"/>
  <cols>
    <col collapsed="false" hidden="false" max="1" min="1" style="0" width="4.57085020242915"/>
    <col collapsed="false" hidden="false" max="2" min="2" style="1" width="10.5708502024292"/>
    <col collapsed="false" hidden="false" max="3" min="3" style="2" width="2.8582995951417"/>
    <col collapsed="false" hidden="false" max="4" min="4" style="0" width="10.5708502024292"/>
    <col collapsed="false" hidden="false" max="5" min="5" style="141" width="3.8582995951417"/>
    <col collapsed="false" hidden="false" max="6" min="6" style="142" width="2.57085020242915"/>
    <col collapsed="false" hidden="false" max="7" min="7" style="0" width="7.1417004048583"/>
    <col collapsed="false" hidden="false" max="8" min="8" style="143" width="3.8582995951417"/>
    <col collapsed="false" hidden="false" max="9" min="9" style="4" width="2.57085020242915"/>
    <col collapsed="false" hidden="false" max="10" min="10" style="0" width="10.5708502024292"/>
    <col collapsed="false" hidden="false" max="11" min="11" style="143" width="4.2834008097166"/>
    <col collapsed="false" hidden="false" max="12" min="12" style="4" width="2.57085020242915"/>
    <col collapsed="false" hidden="false" max="13" min="13" style="0" width="8.53441295546559"/>
    <col collapsed="false" hidden="false" max="14" min="14" style="144" width="3.57085020242915"/>
    <col collapsed="false" hidden="false" max="15" min="15" style="4" width="3.1417004048583"/>
    <col collapsed="false" hidden="false" max="16" min="16" style="0" width="10.8542510121457"/>
    <col collapsed="false" hidden="false" max="17" min="17" style="143" width="5.1417004048583"/>
    <col collapsed="false" hidden="false" max="18" min="18" style="4" width="2.57085020242915"/>
    <col collapsed="false" hidden="false" max="19" min="19" style="0" width="8.53441295546559"/>
    <col collapsed="false" hidden="false" max="20" min="20" style="143" width="5.57085020242915"/>
    <col collapsed="false" hidden="false" max="21" min="21" style="4" width="2.57085020242915"/>
    <col collapsed="false" hidden="false" max="23" min="22" style="0" width="13.1417004048583"/>
    <col collapsed="false" hidden="false" max="24" min="24" style="5" width="3.42914979757085"/>
    <col collapsed="false" hidden="false" max="25" min="25" style="0" width="2.57085020242915"/>
    <col collapsed="false" hidden="false" max="26" min="26" style="0" width="3.42914979757085"/>
    <col collapsed="false" hidden="false" max="27" min="27" style="0" width="4.1417004048583"/>
    <col collapsed="false" hidden="false" max="28" min="28" style="0" width="18.8542510121457"/>
    <col collapsed="false" hidden="false" max="29" min="29" style="0" width="2.71255060728745"/>
    <col collapsed="false" hidden="false" max="30" min="30" style="0" width="8"/>
    <col collapsed="false" hidden="false" max="31" min="31" style="0" width="5"/>
    <col collapsed="false" hidden="false" max="32" min="32" style="0" width="3.42914979757085"/>
    <col collapsed="false" hidden="false" max="33" min="33" style="0" width="8.4251012145749"/>
    <col collapsed="false" hidden="false" max="34" min="34" style="0" width="4.71255060728745"/>
    <col collapsed="false" hidden="false" max="35" min="35" style="0" width="3.42914979757085"/>
    <col collapsed="false" hidden="false" max="36" min="36" style="0" width="8"/>
    <col collapsed="false" hidden="false" max="37" min="37" style="0" width="4.1417004048583"/>
    <col collapsed="false" hidden="false" max="38" min="38" style="0" width="3.42914979757085"/>
    <col collapsed="false" hidden="false" max="39" min="39" style="0" width="8"/>
    <col collapsed="false" hidden="false" max="40" min="40" style="0" width="5.42914979757085"/>
    <col collapsed="false" hidden="false" max="41" min="41" style="0" width="3.42914979757085"/>
    <col collapsed="false" hidden="false" max="42" min="42" style="0" width="7.57085020242915"/>
    <col collapsed="false" hidden="false" max="43" min="43" style="0" width="3.71255060728745"/>
    <col collapsed="false" hidden="false" max="44" min="44" style="0" width="3.42914979757085"/>
    <col collapsed="false" hidden="false" max="45" min="45" style="0" width="8"/>
    <col collapsed="false" hidden="false" max="46" min="46" style="0" width="5.42914979757085"/>
    <col collapsed="false" hidden="false" max="47" min="47" style="0" width="3.42914979757085"/>
    <col collapsed="false" hidden="false" max="48" min="48" style="0" width="9.2834008097166"/>
    <col collapsed="false" hidden="false" max="49" min="49" style="0" width="3.71255060728745"/>
    <col collapsed="false" hidden="false" max="50" min="50" style="0" width="3.57085020242915"/>
    <col collapsed="false" hidden="false" max="51" min="51" style="6" width="3.57085020242915"/>
    <col collapsed="false" hidden="false" max="52" min="52" style="0" width="8.4251012145749"/>
    <col collapsed="false" hidden="false" max="53" min="53" style="0" width="6.42914979757085"/>
    <col collapsed="false" hidden="false" max="54" min="54" style="0" width="18.1376518218623"/>
    <col collapsed="false" hidden="false" max="1025" min="55" style="0" width="8.53441295546559"/>
  </cols>
  <sheetData>
    <row r="1" customFormat="false" ht="15" hidden="false" customHeight="false" outlineLevel="0" collapsed="false">
      <c r="A1" s="7"/>
      <c r="B1" s="8" t="s">
        <v>1</v>
      </c>
      <c r="C1" s="9"/>
      <c r="D1" s="9"/>
      <c r="E1" s="145"/>
      <c r="F1" s="146"/>
      <c r="G1" s="9"/>
      <c r="H1" s="147"/>
      <c r="I1" s="146"/>
      <c r="J1" s="9"/>
      <c r="K1" s="147"/>
      <c r="L1" s="146"/>
      <c r="M1" s="9"/>
      <c r="N1" s="148"/>
      <c r="O1" s="146"/>
      <c r="P1" s="9"/>
      <c r="Q1" s="147"/>
      <c r="R1" s="146"/>
      <c r="S1" s="9"/>
      <c r="T1" s="147"/>
      <c r="U1" s="146"/>
      <c r="V1" s="9"/>
      <c r="W1" s="9"/>
      <c r="X1" s="0"/>
      <c r="Y1" s="113"/>
      <c r="AA1" s="7"/>
      <c r="AB1" s="8" t="s">
        <v>1</v>
      </c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5"/>
      <c r="AX1" s="113"/>
      <c r="AY1" s="10"/>
      <c r="BG1" s="7"/>
      <c r="BH1" s="8" t="s">
        <v>1</v>
      </c>
      <c r="BI1" s="9"/>
      <c r="BJ1" s="9"/>
      <c r="BK1" s="9"/>
      <c r="BL1" s="9"/>
      <c r="BM1" s="9"/>
      <c r="BN1" s="9"/>
      <c r="BO1" s="9"/>
      <c r="BP1" s="9"/>
      <c r="BQ1" s="9"/>
      <c r="BR1" s="9"/>
      <c r="BS1" s="9"/>
      <c r="BT1" s="9"/>
      <c r="BU1" s="9"/>
      <c r="BV1" s="9"/>
      <c r="BW1" s="9"/>
      <c r="BX1" s="9"/>
      <c r="BY1" s="9"/>
      <c r="BZ1" s="9"/>
      <c r="CA1" s="9"/>
      <c r="CB1" s="9"/>
      <c r="CC1" s="5"/>
      <c r="CD1" s="113"/>
    </row>
    <row r="2" customFormat="false" ht="15" hidden="false" customHeight="false" outlineLevel="0" collapsed="false">
      <c r="A2" s="7"/>
      <c r="B2" s="11" t="s">
        <v>2</v>
      </c>
      <c r="C2" s="12"/>
      <c r="D2" s="13"/>
      <c r="E2" s="149"/>
      <c r="F2" s="150"/>
      <c r="G2" s="15"/>
      <c r="H2" s="151"/>
      <c r="I2" s="152"/>
      <c r="J2" s="15"/>
      <c r="K2" s="151"/>
      <c r="L2" s="152"/>
      <c r="M2" s="15"/>
      <c r="N2" s="153"/>
      <c r="O2" s="152"/>
      <c r="P2" s="15"/>
      <c r="Q2" s="151"/>
      <c r="R2" s="152"/>
      <c r="S2" s="15"/>
      <c r="T2" s="151"/>
      <c r="U2" s="152"/>
      <c r="V2" s="15"/>
      <c r="W2" s="15"/>
      <c r="X2" s="0"/>
      <c r="Y2" s="113"/>
      <c r="Z2" s="2"/>
      <c r="AA2" s="7"/>
      <c r="AB2" s="11" t="s">
        <v>2</v>
      </c>
      <c r="AC2" s="12"/>
      <c r="AD2" s="13"/>
      <c r="AE2" s="13"/>
      <c r="AF2" s="14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5"/>
      <c r="AX2" s="113"/>
      <c r="AY2" s="10"/>
      <c r="AZ2" s="2"/>
      <c r="BA2" s="2"/>
      <c r="BB2" s="2"/>
      <c r="BC2" s="2"/>
      <c r="BD2" s="2"/>
      <c r="BE2" s="2"/>
      <c r="BF2" s="2"/>
      <c r="BG2" s="7"/>
      <c r="BH2" s="11" t="s">
        <v>2</v>
      </c>
      <c r="BI2" s="12"/>
      <c r="BJ2" s="13"/>
      <c r="BK2" s="13"/>
      <c r="BL2" s="14"/>
      <c r="BM2" s="15"/>
      <c r="BN2" s="15"/>
      <c r="BO2" s="15"/>
      <c r="BP2" s="15"/>
      <c r="BQ2" s="15"/>
      <c r="BR2" s="15"/>
      <c r="BS2" s="15"/>
      <c r="BT2" s="15"/>
      <c r="BU2" s="15"/>
      <c r="BV2" s="15"/>
      <c r="BW2" s="15"/>
      <c r="BX2" s="15"/>
      <c r="BY2" s="15"/>
      <c r="BZ2" s="15"/>
      <c r="CA2" s="15"/>
      <c r="CB2" s="15"/>
      <c r="CC2" s="5"/>
      <c r="CD2" s="113"/>
    </row>
    <row r="3" customFormat="false" ht="15" hidden="false" customHeight="false" outlineLevel="0" collapsed="false">
      <c r="A3" s="7"/>
      <c r="B3" s="16"/>
      <c r="C3" s="17" t="s">
        <v>3</v>
      </c>
      <c r="D3" s="16" t="s">
        <v>4</v>
      </c>
      <c r="E3" s="154"/>
      <c r="F3" s="146" t="s">
        <v>3</v>
      </c>
      <c r="G3" s="16" t="s">
        <v>5</v>
      </c>
      <c r="H3" s="155"/>
      <c r="I3" s="18" t="s">
        <v>3</v>
      </c>
      <c r="J3" s="16" t="s">
        <v>6</v>
      </c>
      <c r="K3" s="155"/>
      <c r="L3" s="18" t="s">
        <v>3</v>
      </c>
      <c r="M3" s="16" t="s">
        <v>7</v>
      </c>
      <c r="N3" s="156"/>
      <c r="O3" s="18" t="s">
        <v>3</v>
      </c>
      <c r="P3" s="16" t="s">
        <v>8</v>
      </c>
      <c r="Q3" s="155"/>
      <c r="R3" s="18" t="s">
        <v>3</v>
      </c>
      <c r="S3" s="16" t="s">
        <v>9</v>
      </c>
      <c r="T3" s="155"/>
      <c r="U3" s="18" t="s">
        <v>3</v>
      </c>
      <c r="V3" s="16" t="s">
        <v>10</v>
      </c>
      <c r="W3" s="16"/>
      <c r="X3" s="19" t="s">
        <v>11</v>
      </c>
      <c r="Y3" s="113"/>
      <c r="Z3" s="1"/>
      <c r="AA3" s="7"/>
      <c r="AB3" s="16"/>
      <c r="AC3" s="17" t="s">
        <v>3</v>
      </c>
      <c r="AD3" s="16" t="s">
        <v>4</v>
      </c>
      <c r="AE3" s="16"/>
      <c r="AF3" s="8" t="s">
        <v>3</v>
      </c>
      <c r="AG3" s="16" t="s">
        <v>5</v>
      </c>
      <c r="AH3" s="16"/>
      <c r="AI3" s="17" t="s">
        <v>3</v>
      </c>
      <c r="AJ3" s="16" t="s">
        <v>6</v>
      </c>
      <c r="AK3" s="16"/>
      <c r="AL3" s="18" t="s">
        <v>3</v>
      </c>
      <c r="AM3" s="16" t="s">
        <v>7</v>
      </c>
      <c r="AN3" s="16"/>
      <c r="AO3" s="17" t="s">
        <v>3</v>
      </c>
      <c r="AP3" s="16" t="s">
        <v>8</v>
      </c>
      <c r="AQ3" s="16"/>
      <c r="AR3" s="17" t="s">
        <v>3</v>
      </c>
      <c r="AS3" s="16" t="s">
        <v>9</v>
      </c>
      <c r="AT3" s="16"/>
      <c r="AU3" s="17" t="s">
        <v>3</v>
      </c>
      <c r="AV3" s="16" t="s">
        <v>10</v>
      </c>
      <c r="AW3" s="19" t="s">
        <v>11</v>
      </c>
      <c r="AX3" s="113"/>
      <c r="AY3" s="10"/>
      <c r="AZ3" s="1"/>
      <c r="BA3" s="1"/>
      <c r="BB3" s="1"/>
      <c r="BC3" s="1"/>
      <c r="BD3" s="1"/>
      <c r="BE3" s="1"/>
      <c r="BF3" s="1"/>
      <c r="BG3" s="7"/>
      <c r="BH3" s="16"/>
      <c r="BI3" s="17" t="s">
        <v>3</v>
      </c>
      <c r="BJ3" s="16" t="s">
        <v>4</v>
      </c>
      <c r="BK3" s="16"/>
      <c r="BL3" s="8" t="s">
        <v>3</v>
      </c>
      <c r="BM3" s="16" t="s">
        <v>5</v>
      </c>
      <c r="BN3" s="16"/>
      <c r="BO3" s="17" t="s">
        <v>3</v>
      </c>
      <c r="BP3" s="16" t="s">
        <v>6</v>
      </c>
      <c r="BQ3" s="16"/>
      <c r="BR3" s="18" t="s">
        <v>3</v>
      </c>
      <c r="BS3" s="16" t="s">
        <v>7</v>
      </c>
      <c r="BT3" s="16"/>
      <c r="BU3" s="17" t="s">
        <v>3</v>
      </c>
      <c r="BV3" s="16" t="s">
        <v>8</v>
      </c>
      <c r="BW3" s="16"/>
      <c r="BX3" s="17" t="s">
        <v>3</v>
      </c>
      <c r="BY3" s="16" t="s">
        <v>9</v>
      </c>
      <c r="BZ3" s="16"/>
      <c r="CA3" s="17" t="s">
        <v>3</v>
      </c>
      <c r="CB3" s="16" t="s">
        <v>10</v>
      </c>
      <c r="CC3" s="19" t="s">
        <v>11</v>
      </c>
      <c r="CD3" s="113"/>
    </row>
    <row r="4" customFormat="false" ht="15" hidden="false" customHeight="false" outlineLevel="0" collapsed="false">
      <c r="A4" s="7"/>
      <c r="B4" s="20" t="s">
        <v>12</v>
      </c>
      <c r="C4" s="17"/>
      <c r="D4" s="21"/>
      <c r="E4" s="157"/>
      <c r="F4" s="150"/>
      <c r="G4" s="22"/>
      <c r="H4" s="158"/>
      <c r="I4" s="24"/>
      <c r="J4" s="22"/>
      <c r="K4" s="158"/>
      <c r="L4" s="24"/>
      <c r="M4" s="22"/>
      <c r="N4" s="159"/>
      <c r="O4" s="24"/>
      <c r="P4" s="22"/>
      <c r="Q4" s="158"/>
      <c r="R4" s="24"/>
      <c r="S4" s="22"/>
      <c r="T4" s="158"/>
      <c r="U4" s="24"/>
      <c r="V4" s="22"/>
      <c r="W4" s="22"/>
      <c r="X4" s="19" t="s">
        <v>11</v>
      </c>
      <c r="Y4" s="113"/>
      <c r="Z4" s="1"/>
      <c r="AA4" s="7"/>
      <c r="AB4" s="20" t="s">
        <v>12</v>
      </c>
      <c r="AC4" s="17"/>
      <c r="AD4" s="21"/>
      <c r="AE4" s="21"/>
      <c r="AF4" s="14"/>
      <c r="AG4" s="22"/>
      <c r="AH4" s="22"/>
      <c r="AI4" s="23"/>
      <c r="AJ4" s="22"/>
      <c r="AK4" s="22"/>
      <c r="AL4" s="24"/>
      <c r="AM4" s="22"/>
      <c r="AN4" s="22"/>
      <c r="AO4" s="23"/>
      <c r="AP4" s="22"/>
      <c r="AQ4" s="22"/>
      <c r="AR4" s="23"/>
      <c r="AS4" s="22"/>
      <c r="AT4" s="22"/>
      <c r="AU4" s="23"/>
      <c r="AV4" s="22"/>
      <c r="AW4" s="19" t="s">
        <v>11</v>
      </c>
      <c r="AX4" s="113"/>
      <c r="AY4" s="10"/>
      <c r="AZ4" s="1"/>
      <c r="BA4" s="1"/>
      <c r="BB4" s="1"/>
      <c r="BC4" s="1"/>
      <c r="BD4" s="1"/>
      <c r="BE4" s="1"/>
      <c r="BF4" s="1"/>
      <c r="BG4" s="7"/>
      <c r="BH4" s="20" t="s">
        <v>12</v>
      </c>
      <c r="BI4" s="17"/>
      <c r="BJ4" s="21"/>
      <c r="BK4" s="21"/>
      <c r="BL4" s="14"/>
      <c r="BM4" s="22"/>
      <c r="BN4" s="22"/>
      <c r="BO4" s="23"/>
      <c r="BP4" s="22"/>
      <c r="BQ4" s="22"/>
      <c r="BR4" s="24"/>
      <c r="BS4" s="22"/>
      <c r="BT4" s="22"/>
      <c r="BU4" s="23"/>
      <c r="BV4" s="22"/>
      <c r="BW4" s="22"/>
      <c r="BX4" s="23"/>
      <c r="BY4" s="22"/>
      <c r="BZ4" s="22"/>
      <c r="CA4" s="23"/>
      <c r="CB4" s="22"/>
      <c r="CC4" s="19" t="s">
        <v>11</v>
      </c>
      <c r="CD4" s="113"/>
    </row>
    <row r="5" customFormat="false" ht="15" hidden="false" customHeight="false" outlineLevel="0" collapsed="false">
      <c r="A5" s="7"/>
      <c r="B5" s="1" t="s">
        <v>13</v>
      </c>
      <c r="C5" s="2" t="s">
        <v>3</v>
      </c>
      <c r="D5" s="25" t="s">
        <v>14</v>
      </c>
      <c r="E5" s="160"/>
      <c r="F5" s="161" t="s">
        <v>3</v>
      </c>
      <c r="G5" s="27" t="s">
        <v>14</v>
      </c>
      <c r="H5" s="162"/>
      <c r="I5" s="29" t="s">
        <v>3</v>
      </c>
      <c r="J5" s="27" t="n">
        <v>13</v>
      </c>
      <c r="K5" s="163" t="n">
        <v>1</v>
      </c>
      <c r="L5" s="29" t="s">
        <v>3</v>
      </c>
      <c r="M5" s="27" t="s">
        <v>14</v>
      </c>
      <c r="N5" s="164"/>
      <c r="O5" s="29" t="s">
        <v>3</v>
      </c>
      <c r="P5" s="27" t="s">
        <v>14</v>
      </c>
      <c r="Q5" s="162"/>
      <c r="R5" s="29" t="s">
        <v>3</v>
      </c>
      <c r="S5" s="30" t="n">
        <v>12</v>
      </c>
      <c r="T5" s="147"/>
      <c r="U5" s="4" t="s">
        <v>3</v>
      </c>
      <c r="V5" s="31" t="n">
        <f aca="false">SUM(D5,G5,J5,M5,P5,S5)</f>
        <v>25</v>
      </c>
      <c r="W5" s="31" t="n">
        <f aca="false">SUM(E5+H5+K5+N5+Q5+T5)</f>
        <v>1</v>
      </c>
      <c r="X5" s="19" t="s">
        <v>11</v>
      </c>
      <c r="Y5" s="113"/>
      <c r="AA5" s="7"/>
      <c r="AB5" s="1" t="s">
        <v>13</v>
      </c>
      <c r="AC5" s="2" t="s">
        <v>3</v>
      </c>
      <c r="AD5" s="25" t="n">
        <v>4</v>
      </c>
      <c r="AE5" s="165" t="n">
        <v>-1</v>
      </c>
      <c r="AF5" s="26" t="s">
        <v>3</v>
      </c>
      <c r="AG5" s="27" t="s">
        <v>14</v>
      </c>
      <c r="AH5" s="27"/>
      <c r="AI5" s="28" t="s">
        <v>3</v>
      </c>
      <c r="AJ5" s="27" t="s">
        <v>14</v>
      </c>
      <c r="AK5" s="27"/>
      <c r="AL5" s="29" t="s">
        <v>3</v>
      </c>
      <c r="AM5" s="27" t="n">
        <v>21</v>
      </c>
      <c r="AN5" s="27"/>
      <c r="AO5" s="28" t="s">
        <v>3</v>
      </c>
      <c r="AP5" s="27" t="s">
        <v>14</v>
      </c>
      <c r="AQ5" s="27"/>
      <c r="AR5" s="28" t="s">
        <v>3</v>
      </c>
      <c r="AS5" s="30" t="s">
        <v>14</v>
      </c>
      <c r="AT5" s="34"/>
      <c r="AU5" s="2" t="s">
        <v>3</v>
      </c>
      <c r="AV5" s="31" t="n">
        <f aca="false">SUM(AD5,AG5,AJ5,AM5,AP5,AS5)</f>
        <v>25</v>
      </c>
      <c r="AW5" s="19" t="s">
        <v>11</v>
      </c>
      <c r="AX5" s="113"/>
      <c r="AY5" s="10"/>
      <c r="BG5" s="7"/>
      <c r="BH5" s="1" t="s">
        <v>13</v>
      </c>
      <c r="BI5" s="2" t="s">
        <v>3</v>
      </c>
      <c r="BJ5" s="25" t="n">
        <f aca="false">IF(SUM(D5,AD5)=0,"-",SUM(D5,AD5))</f>
        <v>4</v>
      </c>
      <c r="BK5" s="25" t="str">
        <f aca="false">IF(SUM(E5,AE5)=0,"","("&amp;SUM(E5,AE5)&amp;")")</f>
        <v>(-1)</v>
      </c>
      <c r="BL5" s="28" t="s">
        <v>3</v>
      </c>
      <c r="BM5" s="25" t="str">
        <f aca="false">IF(SUM(G5,AG5)=0,"-",SUM(G5,AG5))</f>
        <v>-</v>
      </c>
      <c r="BN5" s="25" t="str">
        <f aca="false">IF(SUM(H5,AH5)=0,"","("&amp;SUM(H5,AH5)&amp;")")</f>
        <v/>
      </c>
      <c r="BO5" s="28" t="s">
        <v>3</v>
      </c>
      <c r="BP5" s="25" t="n">
        <f aca="false">IF(SUM(J5,AJ5)=0,"-",SUM(J5,AJ5))</f>
        <v>13</v>
      </c>
      <c r="BQ5" s="25" t="str">
        <f aca="false">IF(SUM(K5,AK5)=0,"","("&amp;SUM(K5,AK5)&amp;")")</f>
        <v>(1)</v>
      </c>
      <c r="BR5" s="28" t="s">
        <v>3</v>
      </c>
      <c r="BS5" s="25" t="n">
        <f aca="false">IF(SUM(M5,AM5)=0,"-",SUM(M5,AM5))</f>
        <v>21</v>
      </c>
      <c r="BT5" s="25" t="str">
        <f aca="false">IF(SUM(N5,AN5)=0,"","("&amp;SUM(N5,AN5)&amp;")")</f>
        <v/>
      </c>
      <c r="BU5" s="28" t="s">
        <v>3</v>
      </c>
      <c r="BV5" s="25" t="str">
        <f aca="false">IF(SUM(P5,AP5)=0,"-",SUM(P5,AP5))</f>
        <v>-</v>
      </c>
      <c r="BW5" s="25" t="str">
        <f aca="false">IF(SUM(Q5,AQ5)=0,"","("&amp;SUM(Q5,AQ5)&amp;")")</f>
        <v/>
      </c>
      <c r="BX5" s="28" t="s">
        <v>3</v>
      </c>
      <c r="BY5" s="25" t="n">
        <f aca="false">IF(SUM(S5,AS5)=0,"-",SUM(S5,AS5))</f>
        <v>12</v>
      </c>
      <c r="BZ5" s="25" t="str">
        <f aca="false">IF(SUM(T5,AT5)=0,"","("&amp;SUM(T5,AT5)&amp;")")</f>
        <v/>
      </c>
      <c r="CA5" s="2" t="s">
        <v>3</v>
      </c>
      <c r="CB5" s="31" t="n">
        <f aca="false">SUM(BJ5,BM5,BP5,BS5,BV5,BY5)</f>
        <v>50</v>
      </c>
      <c r="CC5" s="19" t="s">
        <v>11</v>
      </c>
      <c r="CD5" s="113"/>
    </row>
    <row r="6" customFormat="false" ht="15" hidden="false" customHeight="false" outlineLevel="0" collapsed="false">
      <c r="A6" s="7"/>
      <c r="B6" s="1" t="s">
        <v>15</v>
      </c>
      <c r="C6" s="2" t="s">
        <v>3</v>
      </c>
      <c r="D6" s="32" t="s">
        <v>14</v>
      </c>
      <c r="E6" s="166"/>
      <c r="F6" s="167" t="s">
        <v>3</v>
      </c>
      <c r="G6" s="34" t="n">
        <v>9</v>
      </c>
      <c r="H6" s="168"/>
      <c r="I6" s="35" t="s">
        <v>3</v>
      </c>
      <c r="J6" s="34" t="n">
        <v>16</v>
      </c>
      <c r="K6" s="169" t="n">
        <v>1</v>
      </c>
      <c r="L6" s="35" t="s">
        <v>3</v>
      </c>
      <c r="M6" s="34" t="s">
        <v>14</v>
      </c>
      <c r="N6" s="170"/>
      <c r="O6" s="35" t="s">
        <v>3</v>
      </c>
      <c r="P6" s="34" t="s">
        <v>14</v>
      </c>
      <c r="Q6" s="171"/>
      <c r="R6" s="35" t="s">
        <v>3</v>
      </c>
      <c r="S6" s="36" t="s">
        <v>14</v>
      </c>
      <c r="T6" s="168"/>
      <c r="U6" s="4" t="s">
        <v>3</v>
      </c>
      <c r="V6" s="31" t="n">
        <f aca="false">SUM(D6,G6,J6,M6,P6,S6)</f>
        <v>25</v>
      </c>
      <c r="W6" s="31" t="n">
        <f aca="false">SUM(E6+H6+K6+N6+Q6+T6)</f>
        <v>1</v>
      </c>
      <c r="X6" s="19" t="s">
        <v>11</v>
      </c>
      <c r="Y6" s="113"/>
      <c r="AA6" s="7"/>
      <c r="AB6" s="1" t="s">
        <v>15</v>
      </c>
      <c r="AC6" s="2" t="s">
        <v>3</v>
      </c>
      <c r="AD6" s="32" t="n">
        <v>5</v>
      </c>
      <c r="AE6" s="34"/>
      <c r="AF6" s="33" t="s">
        <v>3</v>
      </c>
      <c r="AG6" s="34" t="s">
        <v>14</v>
      </c>
      <c r="AH6" s="34"/>
      <c r="AI6" s="20" t="s">
        <v>3</v>
      </c>
      <c r="AJ6" s="34" t="s">
        <v>14</v>
      </c>
      <c r="AK6" s="34"/>
      <c r="AL6" s="35" t="s">
        <v>3</v>
      </c>
      <c r="AM6" s="34" t="n">
        <v>30</v>
      </c>
      <c r="AN6" s="34"/>
      <c r="AO6" s="20" t="s">
        <v>3</v>
      </c>
      <c r="AP6" s="34" t="s">
        <v>14</v>
      </c>
      <c r="AQ6" s="34"/>
      <c r="AR6" s="20" t="s">
        <v>3</v>
      </c>
      <c r="AS6" s="36" t="s">
        <v>14</v>
      </c>
      <c r="AT6" s="34"/>
      <c r="AU6" s="2" t="s">
        <v>3</v>
      </c>
      <c r="AV6" s="31" t="n">
        <f aca="false">SUM(AD6,AG6,AJ6,AM6,AP6,AS6)</f>
        <v>35</v>
      </c>
      <c r="AW6" s="19" t="s">
        <v>11</v>
      </c>
      <c r="AX6" s="113"/>
      <c r="AY6" s="10"/>
      <c r="BG6" s="7"/>
      <c r="BH6" s="1" t="s">
        <v>15</v>
      </c>
      <c r="BI6" s="2" t="s">
        <v>3</v>
      </c>
      <c r="BJ6" s="25" t="n">
        <f aca="false">IF(SUM(D6,AD6)=0,"-",SUM(D6,AD6))</f>
        <v>5</v>
      </c>
      <c r="BK6" s="25" t="str">
        <f aca="false">IF(SUM(E6,AE6)=0,"","("&amp;SUM(E6,AE6)&amp;")")</f>
        <v/>
      </c>
      <c r="BL6" s="20" t="s">
        <v>3</v>
      </c>
      <c r="BM6" s="25" t="n">
        <f aca="false">IF(SUM(G6,AG6)=0,"-",SUM(G6,AG6))</f>
        <v>9</v>
      </c>
      <c r="BN6" s="25" t="str">
        <f aca="false">IF(SUM(H6,AH6)=0,"","("&amp;SUM(H6,AH6)&amp;")")</f>
        <v/>
      </c>
      <c r="BO6" s="20" t="s">
        <v>3</v>
      </c>
      <c r="BP6" s="25" t="n">
        <f aca="false">IF(SUM(J6,AJ6)=0,"-",SUM(J6,AJ6))</f>
        <v>16</v>
      </c>
      <c r="BQ6" s="25" t="str">
        <f aca="false">IF(SUM(K6,AK6)=0,"","("&amp;SUM(K6,AK6)&amp;")")</f>
        <v>(1)</v>
      </c>
      <c r="BR6" s="20" t="s">
        <v>3</v>
      </c>
      <c r="BS6" s="25" t="n">
        <f aca="false">IF(SUM(M6,AM6)=0,"-",SUM(M6,AM6))</f>
        <v>30</v>
      </c>
      <c r="BT6" s="25" t="str">
        <f aca="false">IF(SUM(N6,AN6)=0,"","("&amp;SUM(N6,AN6)&amp;")")</f>
        <v/>
      </c>
      <c r="BU6" s="20" t="s">
        <v>3</v>
      </c>
      <c r="BV6" s="25" t="str">
        <f aca="false">IF(SUM(P6,AP6)=0,"-",SUM(P6,AP6))</f>
        <v>-</v>
      </c>
      <c r="BW6" s="25" t="str">
        <f aca="false">IF(SUM(Q6,AQ6)=0,"","("&amp;SUM(Q6,AQ6)&amp;")")</f>
        <v/>
      </c>
      <c r="BX6" s="20" t="s">
        <v>3</v>
      </c>
      <c r="BY6" s="25" t="str">
        <f aca="false">IF(SUM(S6,AS6)=0,"-",SUM(S6,AS6))</f>
        <v>-</v>
      </c>
      <c r="BZ6" s="25" t="str">
        <f aca="false">IF(SUM(T6,AT6)=0,"","("&amp;SUM(T6,AT6)&amp;")")</f>
        <v/>
      </c>
      <c r="CA6" s="2" t="s">
        <v>3</v>
      </c>
      <c r="CB6" s="31" t="n">
        <f aca="false">SUM(BJ6,BM6,BP6,BS6,BV6,BY6)</f>
        <v>60</v>
      </c>
      <c r="CC6" s="19" t="s">
        <v>11</v>
      </c>
      <c r="CD6" s="113"/>
    </row>
    <row r="7" customFormat="false" ht="15" hidden="false" customHeight="false" outlineLevel="0" collapsed="false">
      <c r="A7" s="7"/>
      <c r="B7" s="1" t="s">
        <v>16</v>
      </c>
      <c r="C7" s="2" t="s">
        <v>3</v>
      </c>
      <c r="D7" s="32" t="s">
        <v>14</v>
      </c>
      <c r="E7" s="166"/>
      <c r="F7" s="167" t="s">
        <v>3</v>
      </c>
      <c r="G7" s="34" t="s">
        <v>14</v>
      </c>
      <c r="H7" s="171"/>
      <c r="I7" s="35" t="s">
        <v>3</v>
      </c>
      <c r="J7" s="34" t="n">
        <v>13</v>
      </c>
      <c r="K7" s="169" t="n">
        <v>1</v>
      </c>
      <c r="L7" s="35" t="s">
        <v>3</v>
      </c>
      <c r="M7" s="34" t="s">
        <v>14</v>
      </c>
      <c r="N7" s="170"/>
      <c r="O7" s="35" t="s">
        <v>3</v>
      </c>
      <c r="P7" s="34" t="s">
        <v>14</v>
      </c>
      <c r="Q7" s="171"/>
      <c r="R7" s="35" t="s">
        <v>3</v>
      </c>
      <c r="S7" s="172" t="n">
        <v>12</v>
      </c>
      <c r="T7" s="168"/>
      <c r="U7" s="4" t="s">
        <v>3</v>
      </c>
      <c r="V7" s="31" t="n">
        <f aca="false">SUM(D7,G7,J7,M7,P7,S7)</f>
        <v>25</v>
      </c>
      <c r="W7" s="31" t="n">
        <f aca="false">SUM(E7+H7+K7+N7+Q7+T7)</f>
        <v>1</v>
      </c>
      <c r="X7" s="19" t="s">
        <v>11</v>
      </c>
      <c r="Y7" s="113"/>
      <c r="AA7" s="7"/>
      <c r="AB7" s="1" t="s">
        <v>16</v>
      </c>
      <c r="AC7" s="2" t="s">
        <v>3</v>
      </c>
      <c r="AD7" s="32" t="s">
        <v>14</v>
      </c>
      <c r="AE7" s="34"/>
      <c r="AF7" s="33" t="s">
        <v>3</v>
      </c>
      <c r="AG7" s="34" t="s">
        <v>14</v>
      </c>
      <c r="AH7" s="34"/>
      <c r="AI7" s="20" t="s">
        <v>3</v>
      </c>
      <c r="AJ7" s="34" t="s">
        <v>14</v>
      </c>
      <c r="AK7" s="34"/>
      <c r="AL7" s="35" t="s">
        <v>3</v>
      </c>
      <c r="AM7" s="34" t="n">
        <v>10</v>
      </c>
      <c r="AN7" s="34"/>
      <c r="AO7" s="20" t="s">
        <v>3</v>
      </c>
      <c r="AP7" s="34" t="s">
        <v>14</v>
      </c>
      <c r="AQ7" s="34"/>
      <c r="AR7" s="20" t="s">
        <v>3</v>
      </c>
      <c r="AS7" s="36" t="n">
        <v>14</v>
      </c>
      <c r="AT7" s="173" t="n">
        <v>-2</v>
      </c>
      <c r="AU7" s="2" t="s">
        <v>3</v>
      </c>
      <c r="AV7" s="31" t="n">
        <f aca="false">SUM(AD7,AG7,AJ7,AM7,AP7,AS7)</f>
        <v>24</v>
      </c>
      <c r="AW7" s="19" t="s">
        <v>11</v>
      </c>
      <c r="AX7" s="113"/>
      <c r="AY7" s="10"/>
      <c r="BG7" s="7"/>
      <c r="BH7" s="1" t="s">
        <v>16</v>
      </c>
      <c r="BI7" s="2" t="s">
        <v>3</v>
      </c>
      <c r="BJ7" s="25" t="str">
        <f aca="false">IF(SUM(D7,AD7)=0,"-",SUM(D7,AD7))</f>
        <v>-</v>
      </c>
      <c r="BK7" s="25" t="str">
        <f aca="false">IF(SUM(E7,AE7)=0,"","("&amp;SUM(E7,AE7)&amp;")")</f>
        <v/>
      </c>
      <c r="BL7" s="20" t="s">
        <v>3</v>
      </c>
      <c r="BM7" s="25" t="str">
        <f aca="false">IF(SUM(G7,AG7)=0,"-",SUM(G7,AG7))</f>
        <v>-</v>
      </c>
      <c r="BN7" s="25" t="str">
        <f aca="false">IF(SUM(H7,AH7)=0,"","("&amp;SUM(H7,AH7)&amp;")")</f>
        <v/>
      </c>
      <c r="BO7" s="20" t="s">
        <v>3</v>
      </c>
      <c r="BP7" s="25" t="n">
        <f aca="false">IF(SUM(J7,AJ7)=0,"-",SUM(J7,AJ7))</f>
        <v>13</v>
      </c>
      <c r="BQ7" s="25" t="str">
        <f aca="false">IF(SUM(K7,AK7)=0,"","("&amp;SUM(K7,AK7)&amp;")")</f>
        <v>(1)</v>
      </c>
      <c r="BR7" s="20" t="s">
        <v>3</v>
      </c>
      <c r="BS7" s="25" t="n">
        <f aca="false">IF(SUM(M7,AM7)=0,"-",SUM(M7,AM7))</f>
        <v>10</v>
      </c>
      <c r="BT7" s="25" t="str">
        <f aca="false">IF(SUM(N7,AN7)=0,"","("&amp;SUM(N7,AN7)&amp;")")</f>
        <v/>
      </c>
      <c r="BU7" s="20" t="s">
        <v>3</v>
      </c>
      <c r="BV7" s="25" t="str">
        <f aca="false">IF(SUM(P7,AP7)=0,"-",SUM(P7,AP7))</f>
        <v>-</v>
      </c>
      <c r="BW7" s="25" t="str">
        <f aca="false">IF(SUM(Q7,AQ7)=0,"","("&amp;SUM(Q7,AQ7)&amp;")")</f>
        <v/>
      </c>
      <c r="BX7" s="20" t="s">
        <v>3</v>
      </c>
      <c r="BY7" s="25" t="n">
        <f aca="false">IF(SUM(S7,AS7)=0,"-",SUM(S7,AS7))</f>
        <v>26</v>
      </c>
      <c r="BZ7" s="25" t="str">
        <f aca="false">IF(SUM(T7,AT7)=0,"","("&amp;SUM(T7,AT7)&amp;")")</f>
        <v>(-2)</v>
      </c>
      <c r="CA7" s="2" t="s">
        <v>3</v>
      </c>
      <c r="CB7" s="31" t="n">
        <f aca="false">SUM(BJ7,BM7,BP7,BS7,BV7,BY7)</f>
        <v>49</v>
      </c>
      <c r="CC7" s="19" t="s">
        <v>11</v>
      </c>
      <c r="CD7" s="113"/>
    </row>
    <row r="8" customFormat="false" ht="15" hidden="false" customHeight="false" outlineLevel="0" collapsed="false">
      <c r="A8" s="7"/>
      <c r="B8" s="1" t="s">
        <v>17</v>
      </c>
      <c r="C8" s="2" t="s">
        <v>3</v>
      </c>
      <c r="D8" s="32" t="n">
        <v>14</v>
      </c>
      <c r="E8" s="174"/>
      <c r="F8" s="167" t="s">
        <v>3</v>
      </c>
      <c r="G8" s="34" t="s">
        <v>14</v>
      </c>
      <c r="H8" s="171"/>
      <c r="I8" s="35" t="s">
        <v>3</v>
      </c>
      <c r="J8" s="34" t="n">
        <v>11</v>
      </c>
      <c r="K8" s="169" t="n">
        <v>1</v>
      </c>
      <c r="L8" s="35" t="s">
        <v>3</v>
      </c>
      <c r="M8" s="34" t="s">
        <v>14</v>
      </c>
      <c r="N8" s="170"/>
      <c r="O8" s="35" t="s">
        <v>3</v>
      </c>
      <c r="P8" s="34" t="s">
        <v>14</v>
      </c>
      <c r="Q8" s="171"/>
      <c r="R8" s="35" t="s">
        <v>3</v>
      </c>
      <c r="S8" s="36" t="s">
        <v>14</v>
      </c>
      <c r="T8" s="171"/>
      <c r="U8" s="4" t="s">
        <v>3</v>
      </c>
      <c r="V8" s="31" t="n">
        <f aca="false">SUM(D8,G8,J8,M8,P8,S8)</f>
        <v>25</v>
      </c>
      <c r="W8" s="31" t="n">
        <f aca="false">SUM(E8+H8+K8+N8+Q8+T8)</f>
        <v>1</v>
      </c>
      <c r="X8" s="19" t="s">
        <v>11</v>
      </c>
      <c r="Y8" s="113"/>
      <c r="AA8" s="7"/>
      <c r="AB8" s="1" t="s">
        <v>17</v>
      </c>
      <c r="AC8" s="2" t="s">
        <v>3</v>
      </c>
      <c r="AD8" s="32"/>
      <c r="AE8" s="34"/>
      <c r="AF8" s="33" t="s">
        <v>3</v>
      </c>
      <c r="AG8" s="34" t="s">
        <v>14</v>
      </c>
      <c r="AH8" s="34"/>
      <c r="AI8" s="20" t="s">
        <v>3</v>
      </c>
      <c r="AJ8" s="34" t="s">
        <v>14</v>
      </c>
      <c r="AK8" s="34"/>
      <c r="AL8" s="35" t="s">
        <v>3</v>
      </c>
      <c r="AM8" s="34" t="n">
        <v>10</v>
      </c>
      <c r="AN8" s="34"/>
      <c r="AO8" s="20" t="s">
        <v>3</v>
      </c>
      <c r="AP8" s="34" t="s">
        <v>14</v>
      </c>
      <c r="AQ8" s="34"/>
      <c r="AR8" s="20" t="s">
        <v>3</v>
      </c>
      <c r="AS8" s="36" t="n">
        <v>14</v>
      </c>
      <c r="AT8" s="173" t="n">
        <v>-2</v>
      </c>
      <c r="AU8" s="2" t="s">
        <v>3</v>
      </c>
      <c r="AV8" s="31" t="n">
        <f aca="false">SUM(AD8,AG8,AJ8,AM8,AP8,AS8)</f>
        <v>24</v>
      </c>
      <c r="AW8" s="19" t="s">
        <v>11</v>
      </c>
      <c r="AX8" s="113"/>
      <c r="AY8" s="10"/>
      <c r="BG8" s="7"/>
      <c r="BH8" s="1" t="s">
        <v>17</v>
      </c>
      <c r="BI8" s="2" t="s">
        <v>3</v>
      </c>
      <c r="BJ8" s="25" t="n">
        <f aca="false">IF(SUM(D8,AD8)=0,"-",SUM(D8,AD8))</f>
        <v>14</v>
      </c>
      <c r="BK8" s="25" t="str">
        <f aca="false">IF(SUM(E8,AE8)=0,"","("&amp;SUM(E8,AE8)&amp;")")</f>
        <v/>
      </c>
      <c r="BL8" s="20" t="s">
        <v>3</v>
      </c>
      <c r="BM8" s="25" t="str">
        <f aca="false">IF(SUM(G8,AG8)=0,"-",SUM(G8,AG8))</f>
        <v>-</v>
      </c>
      <c r="BN8" s="25" t="str">
        <f aca="false">IF(SUM(H8,AH8)=0,"","("&amp;SUM(H8,AH8)&amp;")")</f>
        <v/>
      </c>
      <c r="BO8" s="20" t="s">
        <v>3</v>
      </c>
      <c r="BP8" s="25" t="n">
        <f aca="false">IF(SUM(J8,AJ8)=0,"-",SUM(J8,AJ8))</f>
        <v>11</v>
      </c>
      <c r="BQ8" s="25" t="str">
        <f aca="false">IF(SUM(K8,AK8)=0,"","("&amp;SUM(K8,AK8)&amp;")")</f>
        <v>(1)</v>
      </c>
      <c r="BR8" s="20" t="s">
        <v>3</v>
      </c>
      <c r="BS8" s="25" t="n">
        <f aca="false">IF(SUM(M8,AM8)=0,"-",SUM(M8,AM8))</f>
        <v>10</v>
      </c>
      <c r="BT8" s="25" t="str">
        <f aca="false">IF(SUM(N8,AN8)=0,"","("&amp;SUM(N8,AN8)&amp;")")</f>
        <v/>
      </c>
      <c r="BU8" s="20" t="s">
        <v>3</v>
      </c>
      <c r="BV8" s="25" t="str">
        <f aca="false">IF(SUM(P8,AP8)=0,"-",SUM(P8,AP8))</f>
        <v>-</v>
      </c>
      <c r="BW8" s="25" t="str">
        <f aca="false">IF(SUM(Q8,AQ8)=0,"","("&amp;SUM(Q8,AQ8)&amp;")")</f>
        <v/>
      </c>
      <c r="BX8" s="20" t="s">
        <v>3</v>
      </c>
      <c r="BY8" s="25" t="n">
        <f aca="false">IF(SUM(S8,AS8)=0,"-",SUM(S8,AS8))</f>
        <v>14</v>
      </c>
      <c r="BZ8" s="25" t="str">
        <f aca="false">IF(SUM(T8,AT8)=0,"","("&amp;SUM(T8,AT8)&amp;")")</f>
        <v>(-2)</v>
      </c>
      <c r="CA8" s="2" t="s">
        <v>3</v>
      </c>
      <c r="CB8" s="31" t="n">
        <f aca="false">SUM(BJ8,BM8,BP8,BS8,BV8,BY8)</f>
        <v>49</v>
      </c>
      <c r="CC8" s="19" t="s">
        <v>11</v>
      </c>
      <c r="CD8" s="113"/>
    </row>
    <row r="9" customFormat="false" ht="15" hidden="false" customHeight="false" outlineLevel="0" collapsed="false">
      <c r="A9" s="7"/>
      <c r="B9" s="1" t="s">
        <v>18</v>
      </c>
      <c r="C9" s="2" t="s">
        <v>3</v>
      </c>
      <c r="D9" s="32" t="s">
        <v>14</v>
      </c>
      <c r="E9" s="166"/>
      <c r="F9" s="167" t="s">
        <v>3</v>
      </c>
      <c r="G9" s="34" t="s">
        <v>14</v>
      </c>
      <c r="H9" s="171"/>
      <c r="I9" s="35" t="s">
        <v>3</v>
      </c>
      <c r="J9" s="34" t="n">
        <v>13</v>
      </c>
      <c r="K9" s="169" t="n">
        <v>1</v>
      </c>
      <c r="L9" s="35" t="s">
        <v>3</v>
      </c>
      <c r="M9" s="34" t="s">
        <v>14</v>
      </c>
      <c r="N9" s="170"/>
      <c r="O9" s="35" t="s">
        <v>3</v>
      </c>
      <c r="P9" s="34" t="s">
        <v>14</v>
      </c>
      <c r="Q9" s="171"/>
      <c r="R9" s="35" t="s">
        <v>3</v>
      </c>
      <c r="S9" s="36" t="n">
        <v>12</v>
      </c>
      <c r="T9" s="171"/>
      <c r="U9" s="4" t="s">
        <v>3</v>
      </c>
      <c r="V9" s="31" t="n">
        <f aca="false">SUM(D9,G9,J9,M9,P9,S9)</f>
        <v>25</v>
      </c>
      <c r="W9" s="31" t="n">
        <f aca="false">SUM(E9+H9+K9+N9+Q9+T9)</f>
        <v>1</v>
      </c>
      <c r="X9" s="19" t="s">
        <v>11</v>
      </c>
      <c r="Y9" s="113"/>
      <c r="AA9" s="7"/>
      <c r="AB9" s="1" t="s">
        <v>18</v>
      </c>
      <c r="AC9" s="2" t="s">
        <v>3</v>
      </c>
      <c r="AD9" s="32" t="s">
        <v>14</v>
      </c>
      <c r="AE9" s="34"/>
      <c r="AF9" s="33" t="s">
        <v>3</v>
      </c>
      <c r="AG9" s="34" t="n">
        <v>3</v>
      </c>
      <c r="AH9" s="173" t="n">
        <v>-2</v>
      </c>
      <c r="AI9" s="20" t="s">
        <v>3</v>
      </c>
      <c r="AJ9" s="34" t="n">
        <v>5</v>
      </c>
      <c r="AK9" s="34"/>
      <c r="AL9" s="35" t="s">
        <v>3</v>
      </c>
      <c r="AM9" s="34" t="n">
        <v>16</v>
      </c>
      <c r="AN9" s="34"/>
      <c r="AO9" s="20" t="s">
        <v>3</v>
      </c>
      <c r="AP9" s="34" t="s">
        <v>14</v>
      </c>
      <c r="AQ9" s="34"/>
      <c r="AR9" s="20" t="s">
        <v>3</v>
      </c>
      <c r="AS9" s="36" t="s">
        <v>14</v>
      </c>
      <c r="AT9" s="34"/>
      <c r="AU9" s="2" t="s">
        <v>3</v>
      </c>
      <c r="AV9" s="31" t="n">
        <f aca="false">SUM(AD9,AG9,AJ9,AM9,AP9,AS9)</f>
        <v>24</v>
      </c>
      <c r="AW9" s="19" t="s">
        <v>11</v>
      </c>
      <c r="AX9" s="113"/>
      <c r="AY9" s="10"/>
      <c r="BG9" s="7"/>
      <c r="BH9" s="1" t="s">
        <v>18</v>
      </c>
      <c r="BI9" s="2" t="s">
        <v>3</v>
      </c>
      <c r="BJ9" s="25" t="str">
        <f aca="false">IF(SUM(D9,AD9)=0,"-",SUM(D9,AD9))</f>
        <v>-</v>
      </c>
      <c r="BK9" s="25" t="str">
        <f aca="false">IF(SUM(E9,AE9)=0,"","("&amp;SUM(E9,AE9)&amp;")")</f>
        <v/>
      </c>
      <c r="BL9" s="20" t="s">
        <v>3</v>
      </c>
      <c r="BM9" s="25" t="n">
        <f aca="false">IF(SUM(G9,AG9)=0,"-",SUM(G9,AG9))</f>
        <v>3</v>
      </c>
      <c r="BN9" s="25" t="str">
        <f aca="false">IF(SUM(H9,AH9)=0,"","("&amp;SUM(H9,AH9)&amp;")")</f>
        <v>(-2)</v>
      </c>
      <c r="BO9" s="20" t="s">
        <v>3</v>
      </c>
      <c r="BP9" s="25" t="n">
        <f aca="false">IF(SUM(J9,AJ9)=0,"-",SUM(J9,AJ9))</f>
        <v>18</v>
      </c>
      <c r="BQ9" s="25" t="str">
        <f aca="false">IF(SUM(K9,AK9)=0,"","("&amp;SUM(K9,AK9)&amp;")")</f>
        <v>(1)</v>
      </c>
      <c r="BR9" s="20" t="s">
        <v>3</v>
      </c>
      <c r="BS9" s="25" t="n">
        <f aca="false">IF(SUM(M9,AM9)=0,"-",SUM(M9,AM9))</f>
        <v>16</v>
      </c>
      <c r="BT9" s="25" t="str">
        <f aca="false">IF(SUM(N9,AN9)=0,"","("&amp;SUM(N9,AN9)&amp;")")</f>
        <v/>
      </c>
      <c r="BU9" s="20" t="s">
        <v>3</v>
      </c>
      <c r="BV9" s="25" t="str">
        <f aca="false">IF(SUM(P9,AP9)=0,"-",SUM(P9,AP9))</f>
        <v>-</v>
      </c>
      <c r="BW9" s="25" t="str">
        <f aca="false">IF(SUM(Q9,AQ9)=0,"","("&amp;SUM(Q9,AQ9)&amp;")")</f>
        <v/>
      </c>
      <c r="BX9" s="20" t="s">
        <v>3</v>
      </c>
      <c r="BY9" s="25" t="n">
        <f aca="false">IF(SUM(S9,AS9)=0,"-",SUM(S9,AS9))</f>
        <v>12</v>
      </c>
      <c r="BZ9" s="25" t="str">
        <f aca="false">IF(SUM(T9,AT9)=0,"","("&amp;SUM(T9,AT9)&amp;")")</f>
        <v/>
      </c>
      <c r="CA9" s="2" t="s">
        <v>3</v>
      </c>
      <c r="CB9" s="31" t="n">
        <f aca="false">SUM(BJ9,BM9,BP9,BS9,BV9,BY9)</f>
        <v>49</v>
      </c>
      <c r="CC9" s="19" t="s">
        <v>11</v>
      </c>
      <c r="CD9" s="113"/>
    </row>
    <row r="10" customFormat="false" ht="15" hidden="false" customHeight="false" outlineLevel="0" collapsed="false">
      <c r="A10" s="7"/>
      <c r="B10" s="1" t="s">
        <v>19</v>
      </c>
      <c r="C10" s="2" t="s">
        <v>3</v>
      </c>
      <c r="D10" s="32" t="n">
        <v>7</v>
      </c>
      <c r="E10" s="166"/>
      <c r="F10" s="167" t="s">
        <v>3</v>
      </c>
      <c r="G10" s="34" t="s">
        <v>14</v>
      </c>
      <c r="H10" s="171"/>
      <c r="I10" s="35" t="s">
        <v>3</v>
      </c>
      <c r="J10" s="34" t="n">
        <v>18</v>
      </c>
      <c r="K10" s="169" t="n">
        <v>1</v>
      </c>
      <c r="L10" s="35" t="s">
        <v>3</v>
      </c>
      <c r="M10" s="34" t="s">
        <v>14</v>
      </c>
      <c r="N10" s="170"/>
      <c r="O10" s="35" t="s">
        <v>3</v>
      </c>
      <c r="P10" s="34" t="s">
        <v>14</v>
      </c>
      <c r="Q10" s="171"/>
      <c r="R10" s="35" t="s">
        <v>3</v>
      </c>
      <c r="S10" s="36" t="s">
        <v>14</v>
      </c>
      <c r="T10" s="171"/>
      <c r="U10" s="4" t="s">
        <v>3</v>
      </c>
      <c r="V10" s="31" t="n">
        <f aca="false">SUM(D10,G10,J10,M10,P10,S10)</f>
        <v>25</v>
      </c>
      <c r="W10" s="31" t="n">
        <f aca="false">SUM(E10+H10+K10+N10+Q10+T10)</f>
        <v>1</v>
      </c>
      <c r="X10" s="19" t="s">
        <v>11</v>
      </c>
      <c r="Y10" s="113"/>
      <c r="AA10" s="7"/>
      <c r="AB10" s="1" t="s">
        <v>19</v>
      </c>
      <c r="AC10" s="2" t="s">
        <v>3</v>
      </c>
      <c r="AD10" s="32" t="s">
        <v>14</v>
      </c>
      <c r="AE10" s="34"/>
      <c r="AF10" s="33" t="s">
        <v>3</v>
      </c>
      <c r="AG10" s="34" t="n">
        <v>4</v>
      </c>
      <c r="AH10" s="34"/>
      <c r="AI10" s="20" t="s">
        <v>3</v>
      </c>
      <c r="AJ10" s="34" t="n">
        <v>5</v>
      </c>
      <c r="AK10" s="34"/>
      <c r="AL10" s="35" t="s">
        <v>3</v>
      </c>
      <c r="AM10" s="34" t="n">
        <v>17</v>
      </c>
      <c r="AN10" s="34"/>
      <c r="AO10" s="20" t="s">
        <v>3</v>
      </c>
      <c r="AP10" s="34" t="s">
        <v>14</v>
      </c>
      <c r="AQ10" s="34"/>
      <c r="AR10" s="20" t="s">
        <v>3</v>
      </c>
      <c r="AS10" s="36" t="s">
        <v>14</v>
      </c>
      <c r="AT10" s="34"/>
      <c r="AU10" s="2" t="s">
        <v>3</v>
      </c>
      <c r="AV10" s="31" t="n">
        <f aca="false">SUM(AD10,AG10,AJ10,AM10,AP10,AS10)</f>
        <v>26</v>
      </c>
      <c r="AW10" s="19" t="s">
        <v>11</v>
      </c>
      <c r="AX10" s="113"/>
      <c r="AY10" s="10"/>
      <c r="BG10" s="7"/>
      <c r="BH10" s="1" t="s">
        <v>19</v>
      </c>
      <c r="BI10" s="2" t="s">
        <v>3</v>
      </c>
      <c r="BJ10" s="25" t="n">
        <f aca="false">IF(SUM(D10,AD10)=0,"-",SUM(D10,AD10))</f>
        <v>7</v>
      </c>
      <c r="BK10" s="25" t="str">
        <f aca="false">IF(SUM(E10,AE10)=0,"","("&amp;SUM(E10,AE10)&amp;")")</f>
        <v/>
      </c>
      <c r="BL10" s="20" t="s">
        <v>3</v>
      </c>
      <c r="BM10" s="25" t="n">
        <f aca="false">IF(SUM(G10,AG10)=0,"-",SUM(G10,AG10))</f>
        <v>4</v>
      </c>
      <c r="BN10" s="25" t="str">
        <f aca="false">IF(SUM(H10,AH10)=0,"","("&amp;SUM(H10,AH10)&amp;")")</f>
        <v/>
      </c>
      <c r="BO10" s="20" t="s">
        <v>3</v>
      </c>
      <c r="BP10" s="25" t="n">
        <f aca="false">IF(SUM(J10,AJ10)=0,"-",SUM(J10,AJ10))</f>
        <v>23</v>
      </c>
      <c r="BQ10" s="25" t="str">
        <f aca="false">IF(SUM(K10,AK10)=0,"","("&amp;SUM(K10,AK10)&amp;")")</f>
        <v>(1)</v>
      </c>
      <c r="BR10" s="20" t="s">
        <v>3</v>
      </c>
      <c r="BS10" s="25" t="n">
        <f aca="false">IF(SUM(M10,AM10)=0,"-",SUM(M10,AM10))</f>
        <v>17</v>
      </c>
      <c r="BT10" s="25" t="str">
        <f aca="false">IF(SUM(N10,AN10)=0,"","("&amp;SUM(N10,AN10)&amp;")")</f>
        <v/>
      </c>
      <c r="BU10" s="20" t="s">
        <v>3</v>
      </c>
      <c r="BV10" s="25" t="str">
        <f aca="false">IF(SUM(P10,AP10)=0,"-",SUM(P10,AP10))</f>
        <v>-</v>
      </c>
      <c r="BW10" s="25" t="str">
        <f aca="false">IF(SUM(Q10,AQ10)=0,"","("&amp;SUM(Q10,AQ10)&amp;")")</f>
        <v/>
      </c>
      <c r="BX10" s="20" t="s">
        <v>3</v>
      </c>
      <c r="BY10" s="25" t="str">
        <f aca="false">IF(SUM(S10,AS10)=0,"-",SUM(S10,AS10))</f>
        <v>-</v>
      </c>
      <c r="BZ10" s="25" t="str">
        <f aca="false">IF(SUM(T10,AT10)=0,"","("&amp;SUM(T10,AT10)&amp;")")</f>
        <v/>
      </c>
      <c r="CA10" s="2" t="s">
        <v>3</v>
      </c>
      <c r="CB10" s="31" t="n">
        <f aca="false">SUM(BJ10,BM10,BP10,BS10,BV10,BY10)</f>
        <v>51</v>
      </c>
      <c r="CC10" s="19" t="s">
        <v>11</v>
      </c>
      <c r="CD10" s="113"/>
    </row>
    <row r="11" customFormat="false" ht="15" hidden="false" customHeight="false" outlineLevel="0" collapsed="false">
      <c r="A11" s="7"/>
      <c r="B11" s="1" t="s">
        <v>20</v>
      </c>
      <c r="C11" s="2" t="s">
        <v>3</v>
      </c>
      <c r="D11" s="37" t="s">
        <v>14</v>
      </c>
      <c r="E11" s="175"/>
      <c r="F11" s="176" t="s">
        <v>3</v>
      </c>
      <c r="G11" s="39" t="n">
        <v>10</v>
      </c>
      <c r="H11" s="177"/>
      <c r="I11" s="41" t="s">
        <v>3</v>
      </c>
      <c r="J11" s="39" t="n">
        <v>15</v>
      </c>
      <c r="K11" s="178" t="n">
        <v>1</v>
      </c>
      <c r="L11" s="41" t="s">
        <v>3</v>
      </c>
      <c r="M11" s="39" t="s">
        <v>14</v>
      </c>
      <c r="N11" s="179"/>
      <c r="O11" s="41" t="s">
        <v>3</v>
      </c>
      <c r="P11" s="39" t="s">
        <v>14</v>
      </c>
      <c r="Q11" s="177"/>
      <c r="R11" s="41" t="s">
        <v>3</v>
      </c>
      <c r="S11" s="42" t="s">
        <v>14</v>
      </c>
      <c r="T11" s="171"/>
      <c r="U11" s="4" t="s">
        <v>3</v>
      </c>
      <c r="V11" s="31" t="n">
        <f aca="false">SUM(D11,G11,J11,M11,P11,S11)</f>
        <v>25</v>
      </c>
      <c r="W11" s="31" t="n">
        <f aca="false">SUM(E11+H11+K11+N11+Q11+T11)</f>
        <v>1</v>
      </c>
      <c r="X11" s="19" t="s">
        <v>11</v>
      </c>
      <c r="Y11" s="113"/>
      <c r="AA11" s="7"/>
      <c r="AB11" s="1" t="s">
        <v>20</v>
      </c>
      <c r="AC11" s="2" t="s">
        <v>3</v>
      </c>
      <c r="AD11" s="37" t="s">
        <v>14</v>
      </c>
      <c r="AE11" s="39"/>
      <c r="AF11" s="38" t="s">
        <v>3</v>
      </c>
      <c r="AG11" s="39" t="s">
        <v>14</v>
      </c>
      <c r="AH11" s="39"/>
      <c r="AI11" s="40" t="s">
        <v>3</v>
      </c>
      <c r="AJ11" s="39" t="s">
        <v>14</v>
      </c>
      <c r="AK11" s="39"/>
      <c r="AL11" s="41" t="s">
        <v>3</v>
      </c>
      <c r="AM11" s="39" t="n">
        <v>13</v>
      </c>
      <c r="AN11" s="180" t="n">
        <v>3</v>
      </c>
      <c r="AO11" s="40" t="s">
        <v>3</v>
      </c>
      <c r="AP11" s="39" t="s">
        <v>14</v>
      </c>
      <c r="AQ11" s="39"/>
      <c r="AR11" s="40" t="s">
        <v>3</v>
      </c>
      <c r="AS11" s="42" t="n">
        <v>16</v>
      </c>
      <c r="AT11" s="34"/>
      <c r="AU11" s="2" t="s">
        <v>3</v>
      </c>
      <c r="AV11" s="31" t="n">
        <f aca="false">SUM(AD11,AG11,AJ11,AM11,AP11,AS11)</f>
        <v>29</v>
      </c>
      <c r="AW11" s="19" t="s">
        <v>11</v>
      </c>
      <c r="AX11" s="113"/>
      <c r="AY11" s="10"/>
      <c r="BG11" s="7"/>
      <c r="BH11" s="1" t="s">
        <v>20</v>
      </c>
      <c r="BI11" s="2" t="s">
        <v>3</v>
      </c>
      <c r="BJ11" s="25" t="str">
        <f aca="false">IF(SUM(D11,AD11)=0,"-",SUM(D11,AD11))</f>
        <v>-</v>
      </c>
      <c r="BK11" s="25" t="str">
        <f aca="false">IF(SUM(E11,AE11)=0,"","("&amp;SUM(E11,AE11)&amp;")")</f>
        <v/>
      </c>
      <c r="BL11" s="40" t="s">
        <v>3</v>
      </c>
      <c r="BM11" s="25" t="n">
        <f aca="false">IF(SUM(G11,AG11)=0,"-",SUM(G11,AG11))</f>
        <v>10</v>
      </c>
      <c r="BN11" s="25" t="str">
        <f aca="false">IF(SUM(H11,AH11)=0,"","("&amp;SUM(H11,AH11)&amp;")")</f>
        <v/>
      </c>
      <c r="BO11" s="40" t="s">
        <v>3</v>
      </c>
      <c r="BP11" s="25" t="n">
        <f aca="false">IF(SUM(J11,AJ11)=0,"-",SUM(J11,AJ11))</f>
        <v>15</v>
      </c>
      <c r="BQ11" s="25" t="str">
        <f aca="false">IF(SUM(K11,AK11)=0,"","("&amp;SUM(K11,AK11)&amp;")")</f>
        <v>(1)</v>
      </c>
      <c r="BR11" s="40" t="s">
        <v>3</v>
      </c>
      <c r="BS11" s="25" t="n">
        <f aca="false">IF(SUM(M11,AM11)=0,"-",SUM(M11,AM11))</f>
        <v>13</v>
      </c>
      <c r="BT11" s="25" t="str">
        <f aca="false">IF(SUM(N11,AN11)=0,"","("&amp;SUM(N11,AN11)&amp;")")</f>
        <v>(3)</v>
      </c>
      <c r="BU11" s="40" t="s">
        <v>3</v>
      </c>
      <c r="BV11" s="25" t="str">
        <f aca="false">IF(SUM(P11,AP11)=0,"-",SUM(P11,AP11))</f>
        <v>-</v>
      </c>
      <c r="BW11" s="25" t="str">
        <f aca="false">IF(SUM(Q11,AQ11)=0,"","("&amp;SUM(Q11,AQ11)&amp;")")</f>
        <v/>
      </c>
      <c r="BX11" s="40" t="s">
        <v>3</v>
      </c>
      <c r="BY11" s="25" t="n">
        <f aca="false">IF(SUM(S11,AS11)=0,"-",SUM(S11,AS11))</f>
        <v>16</v>
      </c>
      <c r="BZ11" s="25" t="str">
        <f aca="false">IF(SUM(T11,AT11)=0,"","("&amp;SUM(T11,AT11)&amp;")")</f>
        <v/>
      </c>
      <c r="CA11" s="2" t="s">
        <v>3</v>
      </c>
      <c r="CB11" s="31" t="n">
        <f aca="false">SUM(BJ11,BM11,BP11,BS11,BV11,BY11)</f>
        <v>54</v>
      </c>
      <c r="CC11" s="19" t="s">
        <v>11</v>
      </c>
      <c r="CD11" s="113"/>
    </row>
    <row r="12" customFormat="false" ht="15" hidden="false" customHeight="false" outlineLevel="0" collapsed="false">
      <c r="A12" s="7"/>
      <c r="B12" s="43" t="s">
        <v>12</v>
      </c>
      <c r="C12" s="0"/>
      <c r="D12" s="44"/>
      <c r="E12" s="181"/>
      <c r="F12" s="182"/>
      <c r="G12" s="46"/>
      <c r="H12" s="183"/>
      <c r="I12" s="47"/>
      <c r="J12" s="46"/>
      <c r="K12" s="183"/>
      <c r="L12" s="47"/>
      <c r="M12" s="46"/>
      <c r="N12" s="184"/>
      <c r="O12" s="47"/>
      <c r="P12" s="46"/>
      <c r="Q12" s="183"/>
      <c r="R12" s="47"/>
      <c r="S12" s="46"/>
      <c r="T12" s="183"/>
      <c r="U12" s="59"/>
      <c r="V12" s="48"/>
      <c r="W12" s="48"/>
      <c r="X12" s="19" t="s">
        <v>11</v>
      </c>
      <c r="Y12" s="113"/>
      <c r="AA12" s="7"/>
      <c r="AB12" s="43" t="s">
        <v>12</v>
      </c>
      <c r="AC12" s="2"/>
      <c r="AD12" s="44"/>
      <c r="AE12" s="44"/>
      <c r="AF12" s="45"/>
      <c r="AG12" s="46"/>
      <c r="AH12" s="46"/>
      <c r="AI12" s="21"/>
      <c r="AJ12" s="46"/>
      <c r="AK12" s="46"/>
      <c r="AL12" s="47"/>
      <c r="AM12" s="46"/>
      <c r="AN12" s="46"/>
      <c r="AO12" s="21"/>
      <c r="AP12" s="46"/>
      <c r="AQ12" s="46"/>
      <c r="AR12" s="21"/>
      <c r="AS12" s="46"/>
      <c r="AT12" s="46"/>
      <c r="AU12" s="13"/>
      <c r="AV12" s="48"/>
      <c r="AW12" s="19" t="s">
        <v>11</v>
      </c>
      <c r="AX12" s="113"/>
      <c r="AY12" s="10"/>
      <c r="BG12" s="7"/>
      <c r="BH12" s="43" t="s">
        <v>12</v>
      </c>
      <c r="BI12" s="2"/>
      <c r="BJ12" s="44"/>
      <c r="BK12" s="44"/>
      <c r="BL12" s="45"/>
      <c r="BM12" s="46"/>
      <c r="BN12" s="46"/>
      <c r="BO12" s="21"/>
      <c r="BP12" s="46"/>
      <c r="BQ12" s="46"/>
      <c r="BR12" s="47"/>
      <c r="BS12" s="46"/>
      <c r="BT12" s="46"/>
      <c r="BU12" s="21"/>
      <c r="BV12" s="46"/>
      <c r="BW12" s="46"/>
      <c r="BX12" s="21"/>
      <c r="BY12" s="46"/>
      <c r="BZ12" s="46"/>
      <c r="CA12" s="13"/>
      <c r="CB12" s="48"/>
      <c r="CC12" s="19" t="s">
        <v>11</v>
      </c>
      <c r="CD12" s="113"/>
    </row>
    <row r="13" customFormat="false" ht="15" hidden="false" customHeight="false" outlineLevel="0" collapsed="false">
      <c r="A13" s="7"/>
      <c r="B13" s="1" t="s">
        <v>21</v>
      </c>
      <c r="C13" s="2" t="s">
        <v>3</v>
      </c>
      <c r="D13" s="31" t="n">
        <f aca="false">SUM(D5:D11)</f>
        <v>21</v>
      </c>
      <c r="E13" s="185"/>
      <c r="F13" s="142" t="s">
        <v>3</v>
      </c>
      <c r="G13" s="31" t="n">
        <f aca="false">SUM(G5:G11)</f>
        <v>19</v>
      </c>
      <c r="H13" s="186"/>
      <c r="I13" s="4" t="s">
        <v>3</v>
      </c>
      <c r="J13" s="31" t="n">
        <f aca="false">SUM(J5:J11)</f>
        <v>99</v>
      </c>
      <c r="K13" s="186" t="n">
        <f aca="false">SUM(K5:K11)</f>
        <v>7</v>
      </c>
      <c r="L13" s="4" t="s">
        <v>3</v>
      </c>
      <c r="M13" s="31" t="n">
        <f aca="false">SUM(M5:M11)</f>
        <v>0</v>
      </c>
      <c r="N13" s="187"/>
      <c r="O13" s="4" t="s">
        <v>3</v>
      </c>
      <c r="P13" s="31" t="n">
        <f aca="false">SUM(P5:P11)</f>
        <v>0</v>
      </c>
      <c r="Q13" s="186"/>
      <c r="R13" s="4" t="s">
        <v>3</v>
      </c>
      <c r="S13" s="31" t="n">
        <f aca="false">SUM(S5:S11)</f>
        <v>36</v>
      </c>
      <c r="T13" s="186"/>
      <c r="U13" s="4" t="s">
        <v>3</v>
      </c>
      <c r="V13" s="31" t="n">
        <f aca="false">SUM(V5:V11)</f>
        <v>175</v>
      </c>
      <c r="W13" s="31" t="n">
        <f aca="false">SUM(E13+H13+K13+N13+Q13+T13)</f>
        <v>7</v>
      </c>
      <c r="X13" s="19" t="s">
        <v>11</v>
      </c>
      <c r="Y13" s="113"/>
      <c r="AA13" s="7"/>
      <c r="AB13" s="1" t="s">
        <v>21</v>
      </c>
      <c r="AC13" s="2" t="s">
        <v>3</v>
      </c>
      <c r="AD13" s="31" t="n">
        <f aca="false">SUM(AD5:AD11)</f>
        <v>9</v>
      </c>
      <c r="AE13" s="31"/>
      <c r="AF13" s="3" t="s">
        <v>3</v>
      </c>
      <c r="AG13" s="31" t="n">
        <f aca="false">SUM(AG5:AG11)</f>
        <v>7</v>
      </c>
      <c r="AH13" s="31"/>
      <c r="AI13" s="2" t="s">
        <v>3</v>
      </c>
      <c r="AJ13" s="31" t="n">
        <f aca="false">SUM(AJ5:AJ11)</f>
        <v>10</v>
      </c>
      <c r="AK13" s="31"/>
      <c r="AL13" s="4" t="s">
        <v>3</v>
      </c>
      <c r="AM13" s="31" t="n">
        <f aca="false">SUM(AM5:AM11)</f>
        <v>117</v>
      </c>
      <c r="AN13" s="31"/>
      <c r="AO13" s="2" t="s">
        <v>3</v>
      </c>
      <c r="AP13" s="31" t="n">
        <f aca="false">SUM(AP5:AP11)</f>
        <v>0</v>
      </c>
      <c r="AQ13" s="31"/>
      <c r="AR13" s="2" t="s">
        <v>3</v>
      </c>
      <c r="AS13" s="31" t="n">
        <f aca="false">SUM(AS5:AS11)</f>
        <v>44</v>
      </c>
      <c r="AT13" s="31"/>
      <c r="AU13" s="2" t="s">
        <v>3</v>
      </c>
      <c r="AV13" s="31" t="n">
        <f aca="false">SUM(AV5:AV11)</f>
        <v>187</v>
      </c>
      <c r="AW13" s="19" t="s">
        <v>11</v>
      </c>
      <c r="AX13" s="113"/>
      <c r="AY13" s="10"/>
      <c r="BG13" s="7"/>
      <c r="BH13" s="1" t="s">
        <v>21</v>
      </c>
      <c r="BI13" s="2" t="s">
        <v>3</v>
      </c>
      <c r="BJ13" s="31" t="n">
        <f aca="false">SUM(BJ5:BJ11)</f>
        <v>30</v>
      </c>
      <c r="BK13" s="31"/>
      <c r="BL13" s="3" t="s">
        <v>3</v>
      </c>
      <c r="BM13" s="31" t="n">
        <f aca="false">SUM(BM5:BM11)</f>
        <v>26</v>
      </c>
      <c r="BN13" s="31"/>
      <c r="BO13" s="2" t="s">
        <v>3</v>
      </c>
      <c r="BP13" s="31" t="n">
        <f aca="false">SUM(BP5:BP11)</f>
        <v>109</v>
      </c>
      <c r="BQ13" s="31"/>
      <c r="BR13" s="4" t="s">
        <v>3</v>
      </c>
      <c r="BS13" s="31" t="n">
        <f aca="false">SUM(BS5:BS11)</f>
        <v>117</v>
      </c>
      <c r="BT13" s="31"/>
      <c r="BU13" s="2" t="s">
        <v>3</v>
      </c>
      <c r="BV13" s="31" t="n">
        <f aca="false">SUM(BV5:BV11)</f>
        <v>0</v>
      </c>
      <c r="BW13" s="31"/>
      <c r="BX13" s="2" t="s">
        <v>3</v>
      </c>
      <c r="BY13" s="31" t="n">
        <f aca="false">SUM(BY5:BY11)</f>
        <v>80</v>
      </c>
      <c r="BZ13" s="31"/>
      <c r="CA13" s="2" t="s">
        <v>3</v>
      </c>
      <c r="CB13" s="31" t="n">
        <f aca="false">SUM(CB5:CB11)</f>
        <v>362</v>
      </c>
      <c r="CC13" s="19" t="s">
        <v>11</v>
      </c>
      <c r="CD13" s="113"/>
    </row>
    <row r="14" customFormat="false" ht="15" hidden="false" customHeight="false" outlineLevel="0" collapsed="false">
      <c r="A14" s="7"/>
      <c r="B14" s="1" t="s">
        <v>22</v>
      </c>
      <c r="C14" s="2" t="s">
        <v>3</v>
      </c>
      <c r="D14" s="31" t="n">
        <v>0</v>
      </c>
      <c r="E14" s="185"/>
      <c r="F14" s="142" t="s">
        <v>3</v>
      </c>
      <c r="G14" s="31" t="n">
        <v>0</v>
      </c>
      <c r="H14" s="186"/>
      <c r="I14" s="4" t="s">
        <v>3</v>
      </c>
      <c r="J14" s="31" t="n">
        <v>0</v>
      </c>
      <c r="K14" s="186"/>
      <c r="L14" s="4" t="s">
        <v>3</v>
      </c>
      <c r="M14" s="31" t="n">
        <f aca="false">M13</f>
        <v>0</v>
      </c>
      <c r="N14" s="187"/>
      <c r="O14" s="4" t="s">
        <v>3</v>
      </c>
      <c r="P14" s="31" t="n">
        <f aca="false">P13</f>
        <v>0</v>
      </c>
      <c r="Q14" s="186"/>
      <c r="R14" s="4" t="s">
        <v>3</v>
      </c>
      <c r="S14" s="31" t="n">
        <v>0</v>
      </c>
      <c r="T14" s="186"/>
      <c r="U14" s="4" t="s">
        <v>3</v>
      </c>
      <c r="V14" s="31" t="n">
        <f aca="false">SUM(D14:S14)</f>
        <v>0</v>
      </c>
      <c r="W14" s="31"/>
      <c r="X14" s="19" t="s">
        <v>11</v>
      </c>
      <c r="Y14" s="113"/>
      <c r="AA14" s="7"/>
      <c r="AB14" s="1" t="s">
        <v>22</v>
      </c>
      <c r="AC14" s="2" t="s">
        <v>3</v>
      </c>
      <c r="AD14" s="31" t="n">
        <f aca="false">AD13</f>
        <v>9</v>
      </c>
      <c r="AE14" s="31"/>
      <c r="AF14" s="3" t="s">
        <v>3</v>
      </c>
      <c r="AG14" s="31" t="n">
        <f aca="false">AG13</f>
        <v>7</v>
      </c>
      <c r="AH14" s="31"/>
      <c r="AI14" s="2" t="s">
        <v>3</v>
      </c>
      <c r="AJ14" s="31" t="n">
        <f aca="false">AJ13</f>
        <v>10</v>
      </c>
      <c r="AK14" s="31"/>
      <c r="AL14" s="4" t="s">
        <v>3</v>
      </c>
      <c r="AM14" s="31" t="n">
        <f aca="false">AM13</f>
        <v>117</v>
      </c>
      <c r="AN14" s="31"/>
      <c r="AO14" s="2" t="s">
        <v>3</v>
      </c>
      <c r="AP14" s="31" t="n">
        <f aca="false">AP13</f>
        <v>0</v>
      </c>
      <c r="AQ14" s="31"/>
      <c r="AR14" s="2" t="s">
        <v>3</v>
      </c>
      <c r="AS14" s="31" t="n">
        <f aca="false">AS13</f>
        <v>44</v>
      </c>
      <c r="AT14" s="31"/>
      <c r="AU14" s="2" t="s">
        <v>3</v>
      </c>
      <c r="AV14" s="31" t="n">
        <f aca="false">SUM(AD14:AS14)</f>
        <v>187</v>
      </c>
      <c r="AW14" s="19" t="s">
        <v>11</v>
      </c>
      <c r="AX14" s="113"/>
      <c r="AY14" s="10"/>
      <c r="BG14" s="7"/>
      <c r="BH14" s="1" t="s">
        <v>22</v>
      </c>
      <c r="BI14" s="2" t="s">
        <v>3</v>
      </c>
      <c r="BJ14" s="31" t="n">
        <f aca="false">BJ13</f>
        <v>30</v>
      </c>
      <c r="BK14" s="31"/>
      <c r="BL14" s="3" t="s">
        <v>3</v>
      </c>
      <c r="BM14" s="31" t="n">
        <f aca="false">BM13</f>
        <v>26</v>
      </c>
      <c r="BN14" s="31"/>
      <c r="BO14" s="2" t="s">
        <v>3</v>
      </c>
      <c r="BP14" s="31" t="n">
        <f aca="false">BP13</f>
        <v>109</v>
      </c>
      <c r="BQ14" s="31"/>
      <c r="BR14" s="4" t="s">
        <v>3</v>
      </c>
      <c r="BS14" s="31" t="n">
        <f aca="false">BS13</f>
        <v>117</v>
      </c>
      <c r="BT14" s="31"/>
      <c r="BU14" s="2" t="s">
        <v>3</v>
      </c>
      <c r="BV14" s="31" t="n">
        <f aca="false">BV13</f>
        <v>0</v>
      </c>
      <c r="BW14" s="31"/>
      <c r="BX14" s="2" t="s">
        <v>3</v>
      </c>
      <c r="BY14" s="31" t="n">
        <f aca="false">BY13</f>
        <v>80</v>
      </c>
      <c r="BZ14" s="31"/>
      <c r="CA14" s="2" t="s">
        <v>3</v>
      </c>
      <c r="CB14" s="31" t="n">
        <f aca="false">SUM(BJ14:BY14)</f>
        <v>362</v>
      </c>
      <c r="CC14" s="19" t="s">
        <v>11</v>
      </c>
      <c r="CD14" s="113"/>
    </row>
    <row r="15" customFormat="false" ht="15" hidden="false" customHeight="false" outlineLevel="0" collapsed="false">
      <c r="A15" s="7"/>
      <c r="B15" s="0"/>
      <c r="C15" s="0"/>
      <c r="D15" s="49"/>
      <c r="E15" s="188"/>
      <c r="F15" s="189"/>
      <c r="G15" s="49"/>
      <c r="H15" s="190"/>
      <c r="I15" s="191"/>
      <c r="J15" s="49"/>
      <c r="K15" s="190"/>
      <c r="L15" s="0"/>
      <c r="M15" s="49"/>
      <c r="N15" s="192"/>
      <c r="O15" s="191"/>
      <c r="P15" s="52"/>
      <c r="Q15" s="193"/>
      <c r="R15" s="191"/>
      <c r="S15" s="49"/>
      <c r="T15" s="190"/>
      <c r="U15" s="56"/>
      <c r="V15" s="54"/>
      <c r="W15" s="54"/>
      <c r="X15" s="19"/>
      <c r="Y15" s="113"/>
      <c r="AA15" s="7"/>
      <c r="AB15" s="1" t="s">
        <v>23</v>
      </c>
      <c r="AC15" s="2" t="s">
        <v>3</v>
      </c>
      <c r="AD15" s="49" t="n">
        <v>30</v>
      </c>
      <c r="AE15" s="49"/>
      <c r="AF15" s="50" t="s">
        <v>3</v>
      </c>
      <c r="AG15" s="49" t="n">
        <v>20</v>
      </c>
      <c r="AH15" s="49"/>
      <c r="AI15" s="51" t="s">
        <v>3</v>
      </c>
      <c r="AJ15" s="49" t="n">
        <v>25</v>
      </c>
      <c r="AK15" s="49"/>
      <c r="AL15" s="4" t="s">
        <v>3</v>
      </c>
      <c r="AM15" s="49" t="n">
        <v>22</v>
      </c>
      <c r="AN15" s="49"/>
      <c r="AO15" s="51" t="s">
        <v>3</v>
      </c>
      <c r="AP15" s="52" t="n">
        <v>15</v>
      </c>
      <c r="AQ15" s="52"/>
      <c r="AR15" s="51" t="s">
        <v>3</v>
      </c>
      <c r="AS15" s="49" t="n">
        <v>15</v>
      </c>
      <c r="AT15" s="49"/>
      <c r="AU15" s="53" t="s">
        <v>3</v>
      </c>
      <c r="AV15" s="54"/>
      <c r="AW15" s="19" t="s">
        <v>11</v>
      </c>
      <c r="AX15" s="113"/>
      <c r="AY15" s="10"/>
      <c r="BG15" s="7"/>
      <c r="BH15" s="1" t="s">
        <v>23</v>
      </c>
      <c r="BI15" s="2" t="s">
        <v>3</v>
      </c>
      <c r="BJ15" s="49" t="n">
        <v>30</v>
      </c>
      <c r="BK15" s="49"/>
      <c r="BL15" s="50" t="s">
        <v>3</v>
      </c>
      <c r="BM15" s="49" t="n">
        <v>20</v>
      </c>
      <c r="BN15" s="49"/>
      <c r="BO15" s="51" t="s">
        <v>3</v>
      </c>
      <c r="BP15" s="49" t="n">
        <v>25</v>
      </c>
      <c r="BQ15" s="49"/>
      <c r="BR15" s="4" t="s">
        <v>3</v>
      </c>
      <c r="BS15" s="49" t="n">
        <v>22</v>
      </c>
      <c r="BT15" s="49"/>
      <c r="BU15" s="51" t="s">
        <v>3</v>
      </c>
      <c r="BV15" s="52" t="n">
        <v>15</v>
      </c>
      <c r="BW15" s="52"/>
      <c r="BX15" s="51" t="s">
        <v>3</v>
      </c>
      <c r="BY15" s="49" t="n">
        <v>15</v>
      </c>
      <c r="BZ15" s="49"/>
      <c r="CA15" s="53" t="s">
        <v>3</v>
      </c>
      <c r="CB15" s="54"/>
      <c r="CC15" s="19" t="s">
        <v>11</v>
      </c>
      <c r="CD15" s="113"/>
    </row>
    <row r="16" customFormat="false" ht="15" hidden="false" customHeight="false" outlineLevel="0" collapsed="false">
      <c r="A16" s="7"/>
      <c r="B16" s="1" t="s">
        <v>24</v>
      </c>
      <c r="C16" s="2" t="s">
        <v>3</v>
      </c>
      <c r="D16" s="110" t="n">
        <f aca="false">30*D13</f>
        <v>630</v>
      </c>
      <c r="E16" s="194"/>
      <c r="F16" s="189" t="s">
        <v>3</v>
      </c>
      <c r="G16" s="110" t="n">
        <f aca="false">20*G13</f>
        <v>380</v>
      </c>
      <c r="H16" s="193"/>
      <c r="I16" s="56" t="s">
        <v>3</v>
      </c>
      <c r="J16" s="110" t="n">
        <f aca="false">25*J13</f>
        <v>2475</v>
      </c>
      <c r="K16" s="193"/>
      <c r="L16" s="56" t="s">
        <v>3</v>
      </c>
      <c r="M16" s="110" t="n">
        <f aca="false">22*M13</f>
        <v>0</v>
      </c>
      <c r="N16" s="195"/>
      <c r="O16" s="56" t="s">
        <v>3</v>
      </c>
      <c r="P16" s="110" t="n">
        <f aca="false">15*P13</f>
        <v>0</v>
      </c>
      <c r="Q16" s="193"/>
      <c r="R16" s="56" t="s">
        <v>3</v>
      </c>
      <c r="S16" s="110" t="n">
        <f aca="false">15*S13</f>
        <v>540</v>
      </c>
      <c r="T16" s="193"/>
      <c r="U16" s="56" t="s">
        <v>3</v>
      </c>
      <c r="V16" s="55" t="n">
        <f aca="false">SUM(D16:S16)</f>
        <v>4025</v>
      </c>
      <c r="W16" s="55"/>
      <c r="X16" s="19" t="s">
        <v>11</v>
      </c>
      <c r="Y16" s="113"/>
      <c r="AA16" s="7"/>
      <c r="AB16" s="1" t="s">
        <v>24</v>
      </c>
      <c r="AC16" s="2" t="s">
        <v>3</v>
      </c>
      <c r="AD16" s="55" t="n">
        <f aca="false">AD14*AD15</f>
        <v>270</v>
      </c>
      <c r="AE16" s="55"/>
      <c r="AF16" s="50" t="s">
        <v>3</v>
      </c>
      <c r="AG16" s="55" t="n">
        <f aca="false">AG14*AG15</f>
        <v>140</v>
      </c>
      <c r="AH16" s="55"/>
      <c r="AI16" s="53" t="s">
        <v>3</v>
      </c>
      <c r="AJ16" s="55" t="n">
        <f aca="false">AJ14*AJ15</f>
        <v>250</v>
      </c>
      <c r="AK16" s="55"/>
      <c r="AL16" s="56" t="s">
        <v>3</v>
      </c>
      <c r="AM16" s="55" t="n">
        <f aca="false">AM14*AM15</f>
        <v>2574</v>
      </c>
      <c r="AN16" s="55"/>
      <c r="AO16" s="53" t="s">
        <v>3</v>
      </c>
      <c r="AP16" s="55" t="n">
        <f aca="false">AP14*AP15</f>
        <v>0</v>
      </c>
      <c r="AQ16" s="55"/>
      <c r="AR16" s="53" t="s">
        <v>3</v>
      </c>
      <c r="AS16" s="55" t="n">
        <f aca="false">AS14*AS15</f>
        <v>660</v>
      </c>
      <c r="AT16" s="55"/>
      <c r="AU16" s="53" t="s">
        <v>3</v>
      </c>
      <c r="AV16" s="55" t="n">
        <f aca="false">SUM(AD16:AS16)</f>
        <v>3894</v>
      </c>
      <c r="AW16" s="19" t="s">
        <v>11</v>
      </c>
      <c r="AX16" s="113"/>
      <c r="AY16" s="10"/>
      <c r="BG16" s="7"/>
      <c r="BH16" s="1" t="s">
        <v>24</v>
      </c>
      <c r="BI16" s="2" t="s">
        <v>3</v>
      </c>
      <c r="BJ16" s="55" t="n">
        <f aca="false">BJ14*BJ15</f>
        <v>900</v>
      </c>
      <c r="BK16" s="55"/>
      <c r="BL16" s="50" t="s">
        <v>3</v>
      </c>
      <c r="BM16" s="55" t="n">
        <f aca="false">BM14*BM15</f>
        <v>520</v>
      </c>
      <c r="BN16" s="55"/>
      <c r="BO16" s="53" t="s">
        <v>3</v>
      </c>
      <c r="BP16" s="55" t="n">
        <f aca="false">BP14*BP15</f>
        <v>2725</v>
      </c>
      <c r="BQ16" s="55"/>
      <c r="BR16" s="56" t="s">
        <v>3</v>
      </c>
      <c r="BS16" s="55" t="n">
        <f aca="false">BS14*BS15</f>
        <v>2574</v>
      </c>
      <c r="BT16" s="55"/>
      <c r="BU16" s="53" t="s">
        <v>3</v>
      </c>
      <c r="BV16" s="55" t="n">
        <f aca="false">BV14*BV15</f>
        <v>0</v>
      </c>
      <c r="BW16" s="55"/>
      <c r="BX16" s="53" t="s">
        <v>3</v>
      </c>
      <c r="BY16" s="55" t="n">
        <f aca="false">BY14*BY15</f>
        <v>1200</v>
      </c>
      <c r="BZ16" s="55"/>
      <c r="CA16" s="53" t="s">
        <v>3</v>
      </c>
      <c r="CB16" s="55" t="n">
        <f aca="false">SUM(BJ16:BY16)</f>
        <v>7919</v>
      </c>
      <c r="CC16" s="19" t="s">
        <v>11</v>
      </c>
      <c r="CD16" s="113"/>
    </row>
    <row r="17" customFormat="false" ht="15" hidden="false" customHeight="false" outlineLevel="0" collapsed="false">
      <c r="A17" s="7"/>
      <c r="B17" s="2" t="s">
        <v>25</v>
      </c>
      <c r="C17" s="0"/>
      <c r="D17" s="13"/>
      <c r="E17" s="149"/>
      <c r="F17" s="196"/>
      <c r="G17" s="58"/>
      <c r="H17" s="197"/>
      <c r="I17" s="59"/>
      <c r="J17" s="58"/>
      <c r="K17" s="197"/>
      <c r="L17" s="59"/>
      <c r="M17" s="58"/>
      <c r="N17" s="198"/>
      <c r="O17" s="59"/>
      <c r="P17" s="58"/>
      <c r="Q17" s="197"/>
      <c r="R17" s="59"/>
      <c r="S17" s="58"/>
      <c r="T17" s="197"/>
      <c r="U17" s="59"/>
      <c r="V17" s="58"/>
      <c r="W17" s="58"/>
      <c r="X17" s="0"/>
      <c r="Y17" s="113"/>
      <c r="AA17" s="7"/>
      <c r="AB17" s="2" t="s">
        <v>25</v>
      </c>
      <c r="AC17" s="2"/>
      <c r="AD17" s="13"/>
      <c r="AE17" s="13"/>
      <c r="AF17" s="57"/>
      <c r="AG17" s="58"/>
      <c r="AH17" s="58"/>
      <c r="AI17" s="13"/>
      <c r="AJ17" s="58"/>
      <c r="AK17" s="58"/>
      <c r="AL17" s="59"/>
      <c r="AM17" s="58"/>
      <c r="AN17" s="58"/>
      <c r="AO17" s="13"/>
      <c r="AP17" s="58"/>
      <c r="AQ17" s="58"/>
      <c r="AR17" s="13"/>
      <c r="AS17" s="58"/>
      <c r="AT17" s="58"/>
      <c r="AU17" s="13"/>
      <c r="AV17" s="58"/>
      <c r="AW17" s="5"/>
      <c r="AX17" s="113"/>
      <c r="AY17" s="10"/>
      <c r="BG17" s="7"/>
      <c r="BH17" s="2" t="s">
        <v>25</v>
      </c>
      <c r="BI17" s="2"/>
      <c r="BJ17" s="13"/>
      <c r="BK17" s="13"/>
      <c r="BL17" s="57"/>
      <c r="BM17" s="58"/>
      <c r="BN17" s="58"/>
      <c r="BO17" s="13"/>
      <c r="BP17" s="58"/>
      <c r="BQ17" s="58"/>
      <c r="BR17" s="59"/>
      <c r="BS17" s="58"/>
      <c r="BT17" s="58"/>
      <c r="BU17" s="13"/>
      <c r="BV17" s="58"/>
      <c r="BW17" s="58"/>
      <c r="BX17" s="13"/>
      <c r="BY17" s="58"/>
      <c r="BZ17" s="58"/>
      <c r="CA17" s="13"/>
      <c r="CB17" s="58"/>
      <c r="CC17" s="5"/>
      <c r="CD17" s="113"/>
    </row>
    <row r="18" customFormat="false" ht="15" hidden="false" customHeight="false" outlineLevel="0" collapsed="false">
      <c r="A18" s="7"/>
      <c r="B18" s="60" t="s">
        <v>97</v>
      </c>
      <c r="C18" s="0"/>
      <c r="E18" s="0"/>
      <c r="F18" s="0"/>
      <c r="H18" s="0"/>
      <c r="I18" s="0"/>
      <c r="K18" s="0"/>
      <c r="L18" s="0"/>
      <c r="N18" s="0"/>
      <c r="O18" s="0"/>
      <c r="Q18" s="0"/>
      <c r="R18" s="0"/>
      <c r="T18" s="0"/>
      <c r="U18" s="0"/>
      <c r="X18" s="0"/>
      <c r="Y18" s="113"/>
      <c r="AA18" s="7"/>
      <c r="AB18" s="60" t="s">
        <v>98</v>
      </c>
      <c r="AC18" s="2"/>
      <c r="AF18" s="3"/>
      <c r="AI18" s="2"/>
      <c r="AL18" s="4"/>
      <c r="AO18" s="2"/>
      <c r="AR18" s="2"/>
      <c r="AU18" s="2"/>
      <c r="AW18" s="5"/>
      <c r="AX18" s="113"/>
      <c r="AY18" s="10"/>
      <c r="BG18" s="7"/>
      <c r="BH18" s="60" t="s">
        <v>98</v>
      </c>
      <c r="BI18" s="2"/>
      <c r="BL18" s="3"/>
      <c r="BO18" s="2"/>
      <c r="BR18" s="4"/>
      <c r="BU18" s="2"/>
      <c r="BX18" s="2"/>
      <c r="CA18" s="2"/>
      <c r="CC18" s="5"/>
      <c r="CD18" s="113"/>
    </row>
    <row r="19" customFormat="false" ht="21" hidden="false" customHeight="false" outlineLevel="0" collapsed="false">
      <c r="A19" s="7"/>
      <c r="B19" s="61" t="s">
        <v>87</v>
      </c>
      <c r="C19" s="0"/>
      <c r="E19" s="0"/>
      <c r="F19" s="0"/>
      <c r="H19" s="0"/>
      <c r="I19" s="0"/>
      <c r="K19" s="0"/>
      <c r="L19" s="0"/>
      <c r="N19" s="0"/>
      <c r="O19" s="0"/>
      <c r="Q19" s="0"/>
      <c r="R19" s="0"/>
      <c r="T19" s="0"/>
      <c r="U19" s="0"/>
      <c r="X19" s="0"/>
      <c r="Y19" s="113"/>
      <c r="AA19" s="7"/>
      <c r="AB19" s="61" t="s">
        <v>88</v>
      </c>
      <c r="AC19" s="2"/>
      <c r="AF19" s="3"/>
      <c r="AI19" s="2"/>
      <c r="AL19" s="4"/>
      <c r="AO19" s="2"/>
      <c r="AR19" s="2"/>
      <c r="AU19" s="2"/>
      <c r="AW19" s="5"/>
      <c r="AX19" s="113"/>
      <c r="AY19" s="10"/>
      <c r="BG19" s="7"/>
      <c r="BH19" s="61" t="s">
        <v>88</v>
      </c>
      <c r="BI19" s="2"/>
      <c r="BL19" s="3"/>
      <c r="BO19" s="2"/>
      <c r="BR19" s="4"/>
      <c r="BU19" s="2"/>
      <c r="BX19" s="2"/>
      <c r="CA19" s="2"/>
      <c r="CC19" s="5"/>
      <c r="CD19" s="113"/>
    </row>
    <row r="20" customFormat="false" ht="15" hidden="false" customHeight="false" outlineLevel="0" collapsed="false">
      <c r="A20" s="7"/>
      <c r="B20" s="2" t="s">
        <v>89</v>
      </c>
      <c r="C20" s="0"/>
      <c r="E20" s="0"/>
      <c r="F20" s="0"/>
      <c r="H20" s="0"/>
      <c r="I20" s="0"/>
      <c r="K20" s="0"/>
      <c r="L20" s="0"/>
      <c r="N20" s="0"/>
      <c r="O20" s="0"/>
      <c r="Q20" s="0"/>
      <c r="R20" s="0"/>
      <c r="T20" s="0"/>
      <c r="U20" s="0"/>
      <c r="X20" s="0"/>
      <c r="Y20" s="113"/>
      <c r="AA20" s="7"/>
      <c r="AB20" s="2" t="s">
        <v>89</v>
      </c>
      <c r="AC20" s="2"/>
      <c r="AF20" s="3"/>
      <c r="AI20" s="2"/>
      <c r="AL20" s="4"/>
      <c r="AO20" s="2"/>
      <c r="AR20" s="2"/>
      <c r="AU20" s="2"/>
      <c r="AW20" s="5"/>
      <c r="AX20" s="113"/>
      <c r="AY20" s="10"/>
      <c r="BG20" s="7"/>
      <c r="BH20" s="2" t="s">
        <v>89</v>
      </c>
      <c r="BI20" s="2"/>
      <c r="BL20" s="3"/>
      <c r="BO20" s="2"/>
      <c r="BR20" s="4"/>
      <c r="BU20" s="2"/>
      <c r="BX20" s="2"/>
      <c r="CA20" s="2"/>
      <c r="CC20" s="5"/>
      <c r="CD20" s="113"/>
    </row>
    <row r="21" customFormat="false" ht="15" hidden="false" customHeight="false" outlineLevel="0" collapsed="false">
      <c r="B21" s="0"/>
      <c r="C21" s="0"/>
      <c r="E21" s="0"/>
      <c r="F21" s="4"/>
      <c r="H21" s="0"/>
      <c r="I21" s="0"/>
      <c r="K21" s="0"/>
      <c r="L21" s="0"/>
      <c r="N21" s="0"/>
      <c r="O21" s="0"/>
      <c r="Q21" s="0"/>
      <c r="R21" s="0"/>
      <c r="T21" s="0"/>
      <c r="U21" s="0"/>
      <c r="V21" s="67" t="str">
        <f aca="false">IF(S13&gt;=V13*0.2,"OK","NO")</f>
        <v>OK</v>
      </c>
      <c r="W21" s="67"/>
      <c r="X21" s="0"/>
      <c r="AV21" s="67" t="str">
        <f aca="false">IF(AS13&gt;=AV13*0.25,"OK","NO")</f>
        <v>NO</v>
      </c>
      <c r="AY21" s="0"/>
      <c r="BA21" s="0" t="s">
        <v>36</v>
      </c>
      <c r="BC21" s="0" t="s">
        <v>37</v>
      </c>
      <c r="BE21" s="65" t="s">
        <v>38</v>
      </c>
    </row>
    <row r="22" customFormat="false" ht="15" hidden="false" customHeight="false" outlineLevel="0" collapsed="false">
      <c r="B22" s="0"/>
      <c r="C22" s="0"/>
      <c r="E22" s="0"/>
      <c r="F22" s="4"/>
      <c r="H22" s="0"/>
      <c r="I22" s="0"/>
      <c r="K22" s="0"/>
      <c r="L22" s="0"/>
      <c r="N22" s="0"/>
      <c r="O22" s="0"/>
      <c r="Q22" s="0"/>
      <c r="R22" s="0"/>
      <c r="T22" s="0"/>
      <c r="U22" s="0"/>
      <c r="V22" s="67" t="str">
        <f aca="false">IF(S14&gt;=V14*0.2,"OK","NO")</f>
        <v>OK</v>
      </c>
      <c r="W22" s="67"/>
      <c r="X22" s="0"/>
      <c r="AV22" s="67" t="str">
        <f aca="false">IF(AS14&gt;=AV14*0.25,"OK","NO")</f>
        <v>NO</v>
      </c>
      <c r="AY22" s="0"/>
      <c r="AZ22" s="68"/>
      <c r="BA22" s="31"/>
      <c r="BB22" s="0" t="s">
        <v>39</v>
      </c>
      <c r="BC22" s="34" t="n">
        <f aca="false">$BC$26*BD22</f>
        <v>169.05</v>
      </c>
      <c r="BD22" s="68" t="n">
        <v>0.23</v>
      </c>
      <c r="BE22" s="65"/>
    </row>
    <row r="23" customFormat="false" ht="15" hidden="false" customHeight="false" outlineLevel="0" collapsed="false">
      <c r="B23" s="0"/>
      <c r="C23" s="0"/>
      <c r="E23" s="0"/>
      <c r="F23" s="0"/>
      <c r="H23" s="0"/>
      <c r="I23" s="0"/>
      <c r="K23" s="0"/>
      <c r="L23" s="0"/>
      <c r="N23" s="0"/>
      <c r="O23" s="0"/>
      <c r="Q23" s="0"/>
      <c r="R23" s="0"/>
      <c r="T23" s="0"/>
      <c r="U23" s="0"/>
      <c r="X23" s="0"/>
      <c r="AY23" s="0"/>
      <c r="AZ23" s="199" t="n">
        <f aca="false">BA23/$BA$26</f>
        <v>0.24438202247191</v>
      </c>
      <c r="BA23" s="200" t="n">
        <v>174</v>
      </c>
      <c r="BB23" s="200" t="s">
        <v>40</v>
      </c>
      <c r="BC23" s="201" t="n">
        <f aca="false">$BC$26*BD23</f>
        <v>191.1</v>
      </c>
      <c r="BD23" s="202" t="n">
        <v>0.26</v>
      </c>
      <c r="BE23" s="79" t="n">
        <f aca="false">$BC$26*$BD$27*BD23</f>
        <v>28.665</v>
      </c>
    </row>
    <row r="24" customFormat="false" ht="15" hidden="false" customHeight="false" outlineLevel="0" collapsed="false">
      <c r="A24" s="7"/>
      <c r="B24" s="8" t="s">
        <v>1</v>
      </c>
      <c r="C24" s="9"/>
      <c r="D24" s="9"/>
      <c r="E24" s="145"/>
      <c r="F24" s="146"/>
      <c r="G24" s="9"/>
      <c r="H24" s="147"/>
      <c r="I24" s="146"/>
      <c r="J24" s="9"/>
      <c r="K24" s="147"/>
      <c r="L24" s="146"/>
      <c r="M24" s="9"/>
      <c r="N24" s="148"/>
      <c r="O24" s="146"/>
      <c r="P24" s="9"/>
      <c r="Q24" s="147"/>
      <c r="R24" s="146"/>
      <c r="S24" s="9"/>
      <c r="T24" s="147"/>
      <c r="U24" s="146"/>
      <c r="V24" s="9"/>
      <c r="W24" s="9"/>
      <c r="X24" s="0"/>
      <c r="Y24" s="113"/>
      <c r="AA24" s="7"/>
      <c r="AB24" s="8" t="s">
        <v>1</v>
      </c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5"/>
      <c r="AX24" s="113"/>
      <c r="AY24" s="10"/>
      <c r="AZ24" s="75" t="n">
        <f aca="false">BA24/$BA$26</f>
        <v>0.530898876404494</v>
      </c>
      <c r="BA24" s="76" t="n">
        <v>378</v>
      </c>
      <c r="BB24" s="76" t="s">
        <v>41</v>
      </c>
      <c r="BC24" s="77" t="n">
        <f aca="false">$BC$26*BD24</f>
        <v>396.9</v>
      </c>
      <c r="BD24" s="78" t="n">
        <v>0.54</v>
      </c>
      <c r="BE24" s="79" t="n">
        <f aca="false">$BC$26*$BD$27*BD24</f>
        <v>59.535</v>
      </c>
      <c r="BF24" s="31"/>
    </row>
    <row r="25" customFormat="false" ht="15" hidden="false" customHeight="false" outlineLevel="0" collapsed="false">
      <c r="A25" s="7"/>
      <c r="B25" s="11" t="s">
        <v>2</v>
      </c>
      <c r="C25" s="12"/>
      <c r="D25" s="13"/>
      <c r="E25" s="149"/>
      <c r="F25" s="150"/>
      <c r="G25" s="15"/>
      <c r="H25" s="151"/>
      <c r="I25" s="152"/>
      <c r="J25" s="15"/>
      <c r="K25" s="151"/>
      <c r="L25" s="152"/>
      <c r="M25" s="15"/>
      <c r="N25" s="153"/>
      <c r="O25" s="152"/>
      <c r="P25" s="15"/>
      <c r="Q25" s="151"/>
      <c r="R25" s="152"/>
      <c r="S25" s="15"/>
      <c r="T25" s="151"/>
      <c r="U25" s="152"/>
      <c r="V25" s="15"/>
      <c r="W25" s="15"/>
      <c r="X25" s="0"/>
      <c r="Y25" s="113"/>
      <c r="Z25" s="2"/>
      <c r="AA25" s="7"/>
      <c r="AB25" s="11" t="s">
        <v>2</v>
      </c>
      <c r="AC25" s="12"/>
      <c r="AD25" s="13"/>
      <c r="AE25" s="13"/>
      <c r="AF25" s="14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5"/>
      <c r="AX25" s="113"/>
      <c r="AY25" s="10"/>
      <c r="AZ25" s="75" t="n">
        <f aca="false">BA25/$BA$26</f>
        <v>0.224719101123595</v>
      </c>
      <c r="BA25" s="76" t="n">
        <v>160</v>
      </c>
      <c r="BB25" s="76" t="s">
        <v>42</v>
      </c>
      <c r="BC25" s="77" t="n">
        <f aca="false">$BC$26*BD25</f>
        <v>147</v>
      </c>
      <c r="BD25" s="78" t="n">
        <v>0.2</v>
      </c>
      <c r="BE25" s="79" t="n">
        <f aca="false">$BC$26*$BD$27*BD25</f>
        <v>22.05</v>
      </c>
    </row>
    <row r="26" customFormat="false" ht="15" hidden="false" customHeight="false" outlineLevel="0" collapsed="false">
      <c r="A26" s="7"/>
      <c r="B26" s="16"/>
      <c r="C26" s="17" t="s">
        <v>3</v>
      </c>
      <c r="D26" s="16" t="s">
        <v>4</v>
      </c>
      <c r="E26" s="154"/>
      <c r="F26" s="146" t="s">
        <v>3</v>
      </c>
      <c r="G26" s="16" t="s">
        <v>5</v>
      </c>
      <c r="H26" s="155"/>
      <c r="I26" s="18" t="s">
        <v>3</v>
      </c>
      <c r="J26" s="16" t="s">
        <v>6</v>
      </c>
      <c r="K26" s="155"/>
      <c r="L26" s="18" t="s">
        <v>3</v>
      </c>
      <c r="M26" s="16" t="s">
        <v>7</v>
      </c>
      <c r="N26" s="156"/>
      <c r="O26" s="18" t="s">
        <v>3</v>
      </c>
      <c r="P26" s="16" t="s">
        <v>8</v>
      </c>
      <c r="Q26" s="155"/>
      <c r="R26" s="18" t="s">
        <v>3</v>
      </c>
      <c r="S26" s="16" t="s">
        <v>9</v>
      </c>
      <c r="T26" s="155"/>
      <c r="U26" s="18" t="s">
        <v>3</v>
      </c>
      <c r="V26" s="16" t="s">
        <v>10</v>
      </c>
      <c r="W26" s="16"/>
      <c r="X26" s="19" t="s">
        <v>11</v>
      </c>
      <c r="Y26" s="113"/>
      <c r="Z26" s="1"/>
      <c r="AA26" s="7"/>
      <c r="AB26" s="16"/>
      <c r="AC26" s="17" t="s">
        <v>3</v>
      </c>
      <c r="AD26" s="16" t="s">
        <v>4</v>
      </c>
      <c r="AE26" s="16"/>
      <c r="AF26" s="8" t="s">
        <v>3</v>
      </c>
      <c r="AG26" s="16" t="s">
        <v>5</v>
      </c>
      <c r="AH26" s="16"/>
      <c r="AI26" s="17" t="s">
        <v>3</v>
      </c>
      <c r="AJ26" s="16" t="s">
        <v>6</v>
      </c>
      <c r="AK26" s="16"/>
      <c r="AL26" s="18" t="s">
        <v>3</v>
      </c>
      <c r="AM26" s="16" t="s">
        <v>7</v>
      </c>
      <c r="AN26" s="16"/>
      <c r="AO26" s="17" t="s">
        <v>3</v>
      </c>
      <c r="AP26" s="16" t="s">
        <v>8</v>
      </c>
      <c r="AQ26" s="16"/>
      <c r="AR26" s="17" t="s">
        <v>3</v>
      </c>
      <c r="AS26" s="16" t="s">
        <v>9</v>
      </c>
      <c r="AT26" s="16"/>
      <c r="AU26" s="17" t="s">
        <v>3</v>
      </c>
      <c r="AV26" s="16" t="s">
        <v>10</v>
      </c>
      <c r="AW26" s="19" t="s">
        <v>11</v>
      </c>
      <c r="AX26" s="113"/>
      <c r="AY26" s="10"/>
      <c r="AZ26" s="80" t="n">
        <f aca="false">AZ23+AZ24+AZ25</f>
        <v>1</v>
      </c>
      <c r="BA26" s="81" t="n">
        <f aca="false">SUM(BA22:BA25)</f>
        <v>712</v>
      </c>
      <c r="BB26" s="81" t="s">
        <v>43</v>
      </c>
      <c r="BC26" s="82" t="n">
        <v>735</v>
      </c>
      <c r="BD26" s="83" t="n">
        <v>1</v>
      </c>
    </row>
    <row r="27" customFormat="false" ht="15" hidden="false" customHeight="false" outlineLevel="0" collapsed="false">
      <c r="A27" s="7"/>
      <c r="B27" s="20" t="s">
        <v>12</v>
      </c>
      <c r="C27" s="17"/>
      <c r="D27" s="21"/>
      <c r="E27" s="157"/>
      <c r="F27" s="150"/>
      <c r="G27" s="22"/>
      <c r="H27" s="158"/>
      <c r="I27" s="24"/>
      <c r="J27" s="22"/>
      <c r="K27" s="158"/>
      <c r="L27" s="24"/>
      <c r="M27" s="22"/>
      <c r="N27" s="159"/>
      <c r="O27" s="24"/>
      <c r="P27" s="22"/>
      <c r="Q27" s="158"/>
      <c r="R27" s="24"/>
      <c r="S27" s="22"/>
      <c r="T27" s="158"/>
      <c r="U27" s="24"/>
      <c r="V27" s="22"/>
      <c r="W27" s="22"/>
      <c r="X27" s="19" t="s">
        <v>11</v>
      </c>
      <c r="Y27" s="113"/>
      <c r="Z27" s="1"/>
      <c r="AA27" s="7"/>
      <c r="AB27" s="20" t="s">
        <v>12</v>
      </c>
      <c r="AC27" s="17"/>
      <c r="AD27" s="21"/>
      <c r="AE27" s="21"/>
      <c r="AF27" s="14"/>
      <c r="AG27" s="22"/>
      <c r="AH27" s="22"/>
      <c r="AI27" s="23"/>
      <c r="AJ27" s="22"/>
      <c r="AK27" s="22"/>
      <c r="AL27" s="24"/>
      <c r="AM27" s="22"/>
      <c r="AN27" s="22"/>
      <c r="AO27" s="23"/>
      <c r="AP27" s="22"/>
      <c r="AQ27" s="22"/>
      <c r="AR27" s="23"/>
      <c r="AS27" s="22"/>
      <c r="AT27" s="22"/>
      <c r="AU27" s="23"/>
      <c r="AV27" s="22"/>
      <c r="AW27" s="19" t="s">
        <v>11</v>
      </c>
      <c r="AX27" s="113"/>
      <c r="AY27" s="10"/>
      <c r="AZ27" s="84"/>
      <c r="BA27" s="31"/>
      <c r="BB27" s="79" t="s">
        <v>44</v>
      </c>
      <c r="BC27" s="85" t="n">
        <f aca="false">$BC$26*BD27</f>
        <v>110.25</v>
      </c>
      <c r="BD27" s="86" t="n">
        <v>0.15</v>
      </c>
    </row>
    <row r="28" customFormat="false" ht="15" hidden="false" customHeight="false" outlineLevel="0" collapsed="false">
      <c r="A28" s="7"/>
      <c r="B28" s="1" t="s">
        <v>13</v>
      </c>
      <c r="C28" s="2" t="s">
        <v>3</v>
      </c>
      <c r="D28" s="25" t="s">
        <v>14</v>
      </c>
      <c r="E28" s="160"/>
      <c r="F28" s="161" t="s">
        <v>3</v>
      </c>
      <c r="G28" s="27"/>
      <c r="H28" s="162"/>
      <c r="I28" s="29" t="s">
        <v>3</v>
      </c>
      <c r="J28" s="27" t="s">
        <v>14</v>
      </c>
      <c r="K28" s="162"/>
      <c r="L28" s="29" t="s">
        <v>3</v>
      </c>
      <c r="M28" s="27" t="n">
        <v>5</v>
      </c>
      <c r="N28" s="164"/>
      <c r="O28" s="29" t="s">
        <v>3</v>
      </c>
      <c r="P28" s="27" t="n">
        <v>9</v>
      </c>
      <c r="Q28" s="162"/>
      <c r="R28" s="29" t="s">
        <v>3</v>
      </c>
      <c r="S28" s="30" t="n">
        <v>17</v>
      </c>
      <c r="T28" s="169" t="n">
        <v>1</v>
      </c>
      <c r="U28" s="4" t="s">
        <v>3</v>
      </c>
      <c r="V28" s="31" t="n">
        <f aca="false">SUM(D28,G28,J28,M28,P28,S28)</f>
        <v>31</v>
      </c>
      <c r="W28" s="31"/>
      <c r="X28" s="19" t="s">
        <v>11</v>
      </c>
      <c r="Y28" s="113"/>
      <c r="AA28" s="7"/>
      <c r="AB28" s="1" t="s">
        <v>13</v>
      </c>
      <c r="AC28" s="2" t="s">
        <v>3</v>
      </c>
      <c r="AD28" s="25" t="s">
        <v>14</v>
      </c>
      <c r="AE28" s="27"/>
      <c r="AF28" s="26" t="s">
        <v>3</v>
      </c>
      <c r="AG28" s="27" t="s">
        <v>14</v>
      </c>
      <c r="AH28" s="27"/>
      <c r="AI28" s="28" t="s">
        <v>3</v>
      </c>
      <c r="AJ28" s="27"/>
      <c r="AK28" s="27"/>
      <c r="AL28" s="29" t="s">
        <v>3</v>
      </c>
      <c r="AM28" s="27" t="s">
        <v>14</v>
      </c>
      <c r="AN28" s="27"/>
      <c r="AO28" s="28" t="s">
        <v>3</v>
      </c>
      <c r="AP28" s="27" t="n">
        <v>6</v>
      </c>
      <c r="AQ28" s="27"/>
      <c r="AR28" s="28" t="s">
        <v>3</v>
      </c>
      <c r="AS28" s="30" t="n">
        <v>13</v>
      </c>
      <c r="AT28" s="34"/>
      <c r="AU28" s="2" t="s">
        <v>3</v>
      </c>
      <c r="AV28" s="31" t="n">
        <f aca="false">SUM(AD28,AG28,AJ28,AM28,AP28,AS28)</f>
        <v>19</v>
      </c>
      <c r="AW28" s="19" t="s">
        <v>11</v>
      </c>
      <c r="AX28" s="113"/>
      <c r="AY28" s="10"/>
      <c r="BB28" s="0" t="s">
        <v>45</v>
      </c>
      <c r="BC28" s="34" t="n">
        <f aca="false">$BC$26*BD28</f>
        <v>1014.3</v>
      </c>
      <c r="BD28" s="68" t="n">
        <f aca="false">BD26+BD27+BD22</f>
        <v>1.38</v>
      </c>
    </row>
    <row r="29" customFormat="false" ht="15" hidden="false" customHeight="false" outlineLevel="0" collapsed="false">
      <c r="A29" s="7"/>
      <c r="B29" s="1" t="s">
        <v>15</v>
      </c>
      <c r="C29" s="2" t="s">
        <v>3</v>
      </c>
      <c r="D29" s="32" t="s">
        <v>14</v>
      </c>
      <c r="E29" s="166"/>
      <c r="F29" s="167" t="s">
        <v>3</v>
      </c>
      <c r="G29" s="34"/>
      <c r="H29" s="171"/>
      <c r="I29" s="35" t="s">
        <v>3</v>
      </c>
      <c r="J29" s="34" t="s">
        <v>14</v>
      </c>
      <c r="K29" s="171"/>
      <c r="L29" s="35" t="s">
        <v>3</v>
      </c>
      <c r="M29" s="34" t="n">
        <v>5</v>
      </c>
      <c r="N29" s="170"/>
      <c r="O29" s="35" t="s">
        <v>3</v>
      </c>
      <c r="P29" s="34" t="n">
        <v>13</v>
      </c>
      <c r="Q29" s="203" t="n">
        <v>-1</v>
      </c>
      <c r="R29" s="35" t="s">
        <v>3</v>
      </c>
      <c r="S29" s="36" t="n">
        <v>20</v>
      </c>
      <c r="T29" s="169" t="n">
        <v>1</v>
      </c>
      <c r="U29" s="4" t="s">
        <v>3</v>
      </c>
      <c r="V29" s="31" t="n">
        <f aca="false">SUM(D29,G29,J29,M29,P29,S29)</f>
        <v>38</v>
      </c>
      <c r="W29" s="31"/>
      <c r="X29" s="19" t="s">
        <v>11</v>
      </c>
      <c r="Y29" s="113"/>
      <c r="AA29" s="7"/>
      <c r="AB29" s="1" t="s">
        <v>15</v>
      </c>
      <c r="AC29" s="2" t="s">
        <v>3</v>
      </c>
      <c r="AD29" s="32" t="s">
        <v>14</v>
      </c>
      <c r="AE29" s="34"/>
      <c r="AF29" s="33" t="s">
        <v>3</v>
      </c>
      <c r="AG29" s="34" t="s">
        <v>14</v>
      </c>
      <c r="AH29" s="34"/>
      <c r="AI29" s="20" t="s">
        <v>3</v>
      </c>
      <c r="AJ29" s="34"/>
      <c r="AK29" s="34"/>
      <c r="AL29" s="35" t="s">
        <v>3</v>
      </c>
      <c r="AM29" s="34"/>
      <c r="AN29" s="34"/>
      <c r="AO29" s="20" t="s">
        <v>3</v>
      </c>
      <c r="AP29" s="34" t="n">
        <v>7</v>
      </c>
      <c r="AQ29" s="173" t="n">
        <v>-1</v>
      </c>
      <c r="AR29" s="20" t="s">
        <v>3</v>
      </c>
      <c r="AS29" s="36" t="n">
        <v>18</v>
      </c>
      <c r="AT29" s="204" t="n">
        <v>1</v>
      </c>
      <c r="AU29" s="2" t="s">
        <v>3</v>
      </c>
      <c r="AV29" s="31" t="n">
        <f aca="false">SUM(AD29,AG29,AJ29,AM29,AP29,AS29)</f>
        <v>25</v>
      </c>
      <c r="AW29" s="19" t="s">
        <v>11</v>
      </c>
      <c r="AX29" s="113"/>
      <c r="AY29" s="10"/>
    </row>
    <row r="30" customFormat="false" ht="15" hidden="false" customHeight="false" outlineLevel="0" collapsed="false">
      <c r="A30" s="7"/>
      <c r="B30" s="1" t="s">
        <v>16</v>
      </c>
      <c r="C30" s="2" t="s">
        <v>3</v>
      </c>
      <c r="D30" s="32" t="n">
        <v>10</v>
      </c>
      <c r="E30" s="166"/>
      <c r="F30" s="167" t="s">
        <v>3</v>
      </c>
      <c r="G30" s="34" t="s">
        <v>14</v>
      </c>
      <c r="H30" s="171"/>
      <c r="I30" s="35" t="s">
        <v>3</v>
      </c>
      <c r="J30" s="34" t="s">
        <v>14</v>
      </c>
      <c r="K30" s="171"/>
      <c r="L30" s="35" t="s">
        <v>3</v>
      </c>
      <c r="M30" s="34" t="n">
        <v>8</v>
      </c>
      <c r="N30" s="170"/>
      <c r="O30" s="35" t="s">
        <v>3</v>
      </c>
      <c r="P30" s="34" t="n">
        <v>12</v>
      </c>
      <c r="Q30" s="171"/>
      <c r="R30" s="35" t="s">
        <v>3</v>
      </c>
      <c r="S30" s="36" t="s">
        <v>14</v>
      </c>
      <c r="T30" s="171"/>
      <c r="U30" s="4" t="s">
        <v>3</v>
      </c>
      <c r="V30" s="31" t="n">
        <f aca="false">SUM(D30,G30,J30,M30,P30,S30)</f>
        <v>30</v>
      </c>
      <c r="W30" s="31"/>
      <c r="X30" s="19" t="s">
        <v>11</v>
      </c>
      <c r="Y30" s="113"/>
      <c r="AA30" s="7"/>
      <c r="AB30" s="1" t="s">
        <v>16</v>
      </c>
      <c r="AC30" s="2" t="s">
        <v>3</v>
      </c>
      <c r="AD30" s="32" t="s">
        <v>14</v>
      </c>
      <c r="AE30" s="34"/>
      <c r="AF30" s="33" t="s">
        <v>3</v>
      </c>
      <c r="AG30" s="34" t="s">
        <v>14</v>
      </c>
      <c r="AH30" s="34"/>
      <c r="AI30" s="20" t="s">
        <v>3</v>
      </c>
      <c r="AJ30" s="34"/>
      <c r="AK30" s="34"/>
      <c r="AL30" s="35" t="s">
        <v>3</v>
      </c>
      <c r="AM30" s="34" t="s">
        <v>14</v>
      </c>
      <c r="AN30" s="34"/>
      <c r="AO30" s="20" t="s">
        <v>3</v>
      </c>
      <c r="AP30" s="34" t="n">
        <v>6</v>
      </c>
      <c r="AQ30" s="34"/>
      <c r="AR30" s="20" t="s">
        <v>3</v>
      </c>
      <c r="AS30" s="36" t="n">
        <v>13</v>
      </c>
      <c r="AT30" s="34"/>
      <c r="AU30" s="2" t="s">
        <v>3</v>
      </c>
      <c r="AV30" s="31" t="n">
        <f aca="false">SUM(AD30,AG30,AJ30,AM30,AP30,AS30)</f>
        <v>19</v>
      </c>
      <c r="AW30" s="19" t="s">
        <v>11</v>
      </c>
      <c r="AX30" s="113"/>
      <c r="AY30" s="10"/>
    </row>
    <row r="31" customFormat="false" ht="15" hidden="false" customHeight="false" outlineLevel="0" collapsed="false">
      <c r="A31" s="7"/>
      <c r="B31" s="1" t="s">
        <v>17</v>
      </c>
      <c r="C31" s="2" t="s">
        <v>3</v>
      </c>
      <c r="D31" s="32" t="s">
        <v>14</v>
      </c>
      <c r="E31" s="166"/>
      <c r="F31" s="167" t="s">
        <v>3</v>
      </c>
      <c r="G31" s="34" t="n">
        <v>6</v>
      </c>
      <c r="H31" s="171"/>
      <c r="I31" s="35" t="s">
        <v>3</v>
      </c>
      <c r="J31" s="34" t="s">
        <v>14</v>
      </c>
      <c r="K31" s="171"/>
      <c r="L31" s="35" t="s">
        <v>3</v>
      </c>
      <c r="M31" s="34" t="n">
        <v>12</v>
      </c>
      <c r="N31" s="170"/>
      <c r="O31" s="35" t="s">
        <v>3</v>
      </c>
      <c r="P31" s="34" t="n">
        <v>12</v>
      </c>
      <c r="Q31" s="171"/>
      <c r="R31" s="35" t="s">
        <v>3</v>
      </c>
      <c r="S31" s="36" t="s">
        <v>14</v>
      </c>
      <c r="T31" s="171"/>
      <c r="U31" s="4" t="s">
        <v>3</v>
      </c>
      <c r="V31" s="31" t="n">
        <f aca="false">SUM(D31,G31,J31,M31,P31,S31)</f>
        <v>30</v>
      </c>
      <c r="W31" s="31"/>
      <c r="X31" s="19" t="s">
        <v>11</v>
      </c>
      <c r="Y31" s="113"/>
      <c r="AA31" s="7"/>
      <c r="AB31" s="1" t="s">
        <v>17</v>
      </c>
      <c r="AC31" s="2" t="s">
        <v>3</v>
      </c>
      <c r="AD31" s="32" t="s">
        <v>14</v>
      </c>
      <c r="AE31" s="34"/>
      <c r="AF31" s="33" t="s">
        <v>3</v>
      </c>
      <c r="AG31" s="34" t="s">
        <v>14</v>
      </c>
      <c r="AH31" s="34"/>
      <c r="AI31" s="20" t="s">
        <v>3</v>
      </c>
      <c r="AJ31" s="34"/>
      <c r="AK31" s="34"/>
      <c r="AL31" s="35" t="s">
        <v>3</v>
      </c>
      <c r="AM31" s="34" t="n">
        <v>15</v>
      </c>
      <c r="AN31" s="173" t="n">
        <v>-1</v>
      </c>
      <c r="AO31" s="20" t="s">
        <v>3</v>
      </c>
      <c r="AP31" s="34" t="n">
        <v>4</v>
      </c>
      <c r="AQ31" s="204" t="n">
        <v>1</v>
      </c>
      <c r="AR31" s="20" t="s">
        <v>3</v>
      </c>
      <c r="AS31" s="36" t="s">
        <v>14</v>
      </c>
      <c r="AT31" s="34"/>
      <c r="AU31" s="2" t="s">
        <v>3</v>
      </c>
      <c r="AV31" s="31" t="n">
        <f aca="false">SUM(AD31,AG31,AJ31,AM31,AP31,AS31)</f>
        <v>19</v>
      </c>
      <c r="AW31" s="19" t="s">
        <v>11</v>
      </c>
      <c r="AX31" s="113"/>
      <c r="AY31" s="10"/>
      <c r="BB31" s="0" t="s">
        <v>46</v>
      </c>
    </row>
    <row r="32" customFormat="false" ht="15" hidden="false" customHeight="false" outlineLevel="0" collapsed="false">
      <c r="A32" s="7"/>
      <c r="B32" s="1" t="s">
        <v>18</v>
      </c>
      <c r="C32" s="2" t="s">
        <v>3</v>
      </c>
      <c r="D32" s="32" t="s">
        <v>14</v>
      </c>
      <c r="E32" s="166"/>
      <c r="F32" s="167" t="s">
        <v>3</v>
      </c>
      <c r="G32" s="34" t="n">
        <v>4</v>
      </c>
      <c r="H32" s="171"/>
      <c r="I32" s="35" t="s">
        <v>3</v>
      </c>
      <c r="J32" s="34" t="s">
        <v>14</v>
      </c>
      <c r="K32" s="171"/>
      <c r="L32" s="35" t="s">
        <v>3</v>
      </c>
      <c r="M32" s="34" t="n">
        <v>13</v>
      </c>
      <c r="N32" s="170"/>
      <c r="O32" s="35" t="s">
        <v>3</v>
      </c>
      <c r="P32" s="34" t="n">
        <v>15</v>
      </c>
      <c r="Q32" s="169" t="n">
        <v>2</v>
      </c>
      <c r="R32" s="35" t="s">
        <v>3</v>
      </c>
      <c r="S32" s="36" t="s">
        <v>14</v>
      </c>
      <c r="T32" s="171"/>
      <c r="U32" s="4" t="s">
        <v>3</v>
      </c>
      <c r="V32" s="31" t="n">
        <f aca="false">SUM(D32,G32,J32,M32,P32,S32)</f>
        <v>32</v>
      </c>
      <c r="W32" s="31"/>
      <c r="X32" s="19" t="s">
        <v>11</v>
      </c>
      <c r="Y32" s="113"/>
      <c r="AA32" s="7"/>
      <c r="AB32" s="1" t="s">
        <v>18</v>
      </c>
      <c r="AC32" s="2" t="s">
        <v>3</v>
      </c>
      <c r="AD32" s="32" t="s">
        <v>14</v>
      </c>
      <c r="AE32" s="34"/>
      <c r="AF32" s="33" t="s">
        <v>3</v>
      </c>
      <c r="AG32" s="34" t="s">
        <v>14</v>
      </c>
      <c r="AH32" s="34"/>
      <c r="AI32" s="20" t="s">
        <v>3</v>
      </c>
      <c r="AJ32" s="34"/>
      <c r="AK32" s="34"/>
      <c r="AL32" s="35" t="s">
        <v>3</v>
      </c>
      <c r="AM32" s="34" t="n">
        <v>16</v>
      </c>
      <c r="AN32" s="34"/>
      <c r="AO32" s="20" t="s">
        <v>3</v>
      </c>
      <c r="AP32" s="34" t="n">
        <v>3</v>
      </c>
      <c r="AQ32" s="34"/>
      <c r="AR32" s="20" t="s">
        <v>3</v>
      </c>
      <c r="AS32" s="36" t="s">
        <v>14</v>
      </c>
      <c r="AT32" s="34"/>
      <c r="AU32" s="2" t="s">
        <v>3</v>
      </c>
      <c r="AV32" s="31" t="n">
        <f aca="false">SUM(AD32,AG32,AJ32,AM32,AP32,AS32)</f>
        <v>19</v>
      </c>
      <c r="AW32" s="19" t="s">
        <v>11</v>
      </c>
      <c r="AX32" s="113"/>
      <c r="AY32" s="10"/>
      <c r="BB32" s="31" t="n">
        <f aca="false">BC24*0.55</f>
        <v>218.295</v>
      </c>
    </row>
    <row r="33" customFormat="false" ht="15" hidden="false" customHeight="false" outlineLevel="0" collapsed="false">
      <c r="A33" s="7"/>
      <c r="B33" s="1" t="s">
        <v>19</v>
      </c>
      <c r="C33" s="2" t="s">
        <v>3</v>
      </c>
      <c r="D33" s="32" t="s">
        <v>14</v>
      </c>
      <c r="E33" s="166"/>
      <c r="F33" s="167" t="s">
        <v>3</v>
      </c>
      <c r="G33" s="34" t="s">
        <v>14</v>
      </c>
      <c r="H33" s="171"/>
      <c r="I33" s="35" t="s">
        <v>3</v>
      </c>
      <c r="J33" s="34" t="s">
        <v>14</v>
      </c>
      <c r="K33" s="171"/>
      <c r="L33" s="35" t="s">
        <v>3</v>
      </c>
      <c r="M33" s="34" t="n">
        <v>7</v>
      </c>
      <c r="N33" s="205" t="n">
        <v>-1</v>
      </c>
      <c r="O33" s="35" t="s">
        <v>3</v>
      </c>
      <c r="P33" s="34" t="n">
        <v>6</v>
      </c>
      <c r="Q33" s="171"/>
      <c r="R33" s="35" t="s">
        <v>3</v>
      </c>
      <c r="S33" s="36" t="n">
        <v>16</v>
      </c>
      <c r="T33" s="171"/>
      <c r="U33" s="4" t="s">
        <v>3</v>
      </c>
      <c r="V33" s="31" t="n">
        <f aca="false">SUM(D33,G33,J33,M33,P33,S33)</f>
        <v>29</v>
      </c>
      <c r="W33" s="31"/>
      <c r="X33" s="19" t="s">
        <v>11</v>
      </c>
      <c r="Y33" s="113"/>
      <c r="AA33" s="7"/>
      <c r="AB33" s="1" t="s">
        <v>19</v>
      </c>
      <c r="AC33" s="2" t="s">
        <v>3</v>
      </c>
      <c r="AD33" s="32" t="s">
        <v>14</v>
      </c>
      <c r="AE33" s="206"/>
      <c r="AF33" s="33" t="s">
        <v>3</v>
      </c>
      <c r="AG33" s="34" t="n">
        <v>5</v>
      </c>
      <c r="AH33" s="34"/>
      <c r="AI33" s="20" t="s">
        <v>3</v>
      </c>
      <c r="AJ33" s="34"/>
      <c r="AK33" s="34"/>
      <c r="AL33" s="35" t="s">
        <v>3</v>
      </c>
      <c r="AM33" s="34"/>
      <c r="AN33" s="34"/>
      <c r="AO33" s="20" t="s">
        <v>3</v>
      </c>
      <c r="AP33" s="34" t="n">
        <v>15</v>
      </c>
      <c r="AQ33" s="204" t="n">
        <v>1</v>
      </c>
      <c r="AR33" s="20" t="s">
        <v>3</v>
      </c>
      <c r="AS33" s="36" t="s">
        <v>14</v>
      </c>
      <c r="AT33" s="34"/>
      <c r="AU33" s="2" t="s">
        <v>3</v>
      </c>
      <c r="AV33" s="31" t="n">
        <f aca="false">SUM(AD33,AG33,AJ33,AM33,AP33,AS33)</f>
        <v>20</v>
      </c>
      <c r="AW33" s="19" t="s">
        <v>11</v>
      </c>
      <c r="AX33" s="113"/>
      <c r="AY33" s="10"/>
      <c r="BB33" s="31" t="n">
        <f aca="false">BC24*0.35</f>
        <v>138.915</v>
      </c>
      <c r="BC33" s="31"/>
    </row>
    <row r="34" customFormat="false" ht="15" hidden="false" customHeight="false" outlineLevel="0" collapsed="false">
      <c r="A34" s="7"/>
      <c r="B34" s="1" t="s">
        <v>20</v>
      </c>
      <c r="C34" s="2" t="s">
        <v>3</v>
      </c>
      <c r="D34" s="37"/>
      <c r="E34" s="175"/>
      <c r="F34" s="176" t="s">
        <v>3</v>
      </c>
      <c r="G34" s="39" t="s">
        <v>14</v>
      </c>
      <c r="H34" s="177"/>
      <c r="I34" s="41" t="s">
        <v>3</v>
      </c>
      <c r="J34" s="39" t="s">
        <v>14</v>
      </c>
      <c r="K34" s="177"/>
      <c r="L34" s="41" t="s">
        <v>3</v>
      </c>
      <c r="M34" s="39" t="n">
        <v>6</v>
      </c>
      <c r="N34" s="179"/>
      <c r="O34" s="41" t="n">
        <v>0</v>
      </c>
      <c r="P34" s="39" t="n">
        <v>5</v>
      </c>
      <c r="Q34" s="207" t="n">
        <v>-3</v>
      </c>
      <c r="R34" s="41" t="s">
        <v>3</v>
      </c>
      <c r="S34" s="42" t="n">
        <v>16</v>
      </c>
      <c r="T34" s="171"/>
      <c r="U34" s="4" t="s">
        <v>3</v>
      </c>
      <c r="V34" s="31" t="n">
        <f aca="false">SUM(D34,G34,J34,M34,P34,S34)</f>
        <v>27</v>
      </c>
      <c r="W34" s="31"/>
      <c r="X34" s="19" t="s">
        <v>11</v>
      </c>
      <c r="Y34" s="113"/>
      <c r="AA34" s="7"/>
      <c r="AB34" s="1" t="s">
        <v>20</v>
      </c>
      <c r="AC34" s="2" t="s">
        <v>3</v>
      </c>
      <c r="AD34" s="37" t="n">
        <v>6</v>
      </c>
      <c r="AE34" s="39"/>
      <c r="AF34" s="38" t="s">
        <v>3</v>
      </c>
      <c r="AG34" s="39" t="s">
        <v>14</v>
      </c>
      <c r="AH34" s="39"/>
      <c r="AI34" s="40" t="s">
        <v>3</v>
      </c>
      <c r="AJ34" s="39"/>
      <c r="AK34" s="39"/>
      <c r="AL34" s="41" t="s">
        <v>3</v>
      </c>
      <c r="AM34" s="39"/>
      <c r="AN34" s="39"/>
      <c r="AO34" s="40" t="s">
        <v>3</v>
      </c>
      <c r="AP34" s="39" t="n">
        <v>13</v>
      </c>
      <c r="AQ34" s="39"/>
      <c r="AR34" s="40" t="s">
        <v>3</v>
      </c>
      <c r="AS34" s="42" t="s">
        <v>14</v>
      </c>
      <c r="AT34" s="34"/>
      <c r="AU34" s="2" t="s">
        <v>3</v>
      </c>
      <c r="AV34" s="31" t="n">
        <f aca="false">SUM(AD34,AG34,AJ34,AM34,AP34,AS34)</f>
        <v>19</v>
      </c>
      <c r="AW34" s="19" t="s">
        <v>11</v>
      </c>
      <c r="AX34" s="113"/>
      <c r="AY34" s="10"/>
      <c r="BB34" s="31" t="n">
        <f aca="false">BC24*0.1</f>
        <v>39.69</v>
      </c>
    </row>
    <row r="35" customFormat="false" ht="15" hidden="false" customHeight="false" outlineLevel="0" collapsed="false">
      <c r="A35" s="7"/>
      <c r="B35" s="43" t="s">
        <v>12</v>
      </c>
      <c r="C35" s="0"/>
      <c r="D35" s="44"/>
      <c r="E35" s="181"/>
      <c r="F35" s="182"/>
      <c r="G35" s="46"/>
      <c r="H35" s="183"/>
      <c r="I35" s="47"/>
      <c r="J35" s="46"/>
      <c r="K35" s="183"/>
      <c r="L35" s="47"/>
      <c r="M35" s="46"/>
      <c r="N35" s="184"/>
      <c r="O35" s="47"/>
      <c r="P35" s="46"/>
      <c r="Q35" s="183"/>
      <c r="R35" s="47"/>
      <c r="S35" s="46"/>
      <c r="T35" s="183"/>
      <c r="U35" s="59"/>
      <c r="V35" s="48"/>
      <c r="W35" s="48"/>
      <c r="X35" s="19" t="s">
        <v>11</v>
      </c>
      <c r="Y35" s="113"/>
      <c r="AA35" s="7"/>
      <c r="AB35" s="43" t="s">
        <v>12</v>
      </c>
      <c r="AC35" s="2"/>
      <c r="AD35" s="44"/>
      <c r="AE35" s="44"/>
      <c r="AF35" s="45"/>
      <c r="AG35" s="46"/>
      <c r="AH35" s="46"/>
      <c r="AI35" s="21"/>
      <c r="AJ35" s="46"/>
      <c r="AK35" s="46"/>
      <c r="AL35" s="47"/>
      <c r="AM35" s="46"/>
      <c r="AN35" s="46"/>
      <c r="AO35" s="21"/>
      <c r="AP35" s="46"/>
      <c r="AQ35" s="46"/>
      <c r="AR35" s="21"/>
      <c r="AS35" s="46"/>
      <c r="AT35" s="46"/>
      <c r="AU35" s="13"/>
      <c r="AV35" s="48"/>
      <c r="AW35" s="19" t="s">
        <v>11</v>
      </c>
      <c r="AX35" s="113"/>
      <c r="AY35" s="10"/>
    </row>
    <row r="36" customFormat="false" ht="15" hidden="false" customHeight="false" outlineLevel="0" collapsed="false">
      <c r="A36" s="7"/>
      <c r="B36" s="1" t="s">
        <v>21</v>
      </c>
      <c r="C36" s="2" t="s">
        <v>3</v>
      </c>
      <c r="D36" s="31" t="n">
        <f aca="false">SUM(D28:D34)</f>
        <v>10</v>
      </c>
      <c r="E36" s="185"/>
      <c r="F36" s="142" t="s">
        <v>3</v>
      </c>
      <c r="G36" s="31" t="n">
        <f aca="false">SUM(G28:G34)</f>
        <v>10</v>
      </c>
      <c r="H36" s="186"/>
      <c r="I36" s="4" t="s">
        <v>3</v>
      </c>
      <c r="J36" s="31" t="n">
        <f aca="false">SUM(J28:J34)</f>
        <v>0</v>
      </c>
      <c r="K36" s="186"/>
      <c r="L36" s="4" t="s">
        <v>3</v>
      </c>
      <c r="M36" s="31" t="n">
        <f aca="false">SUM(M28:M34)</f>
        <v>56</v>
      </c>
      <c r="N36" s="187"/>
      <c r="O36" s="4" t="s">
        <v>3</v>
      </c>
      <c r="P36" s="31" t="n">
        <f aca="false">SUM(P28:P34)</f>
        <v>72</v>
      </c>
      <c r="Q36" s="186"/>
      <c r="R36" s="4" t="s">
        <v>3</v>
      </c>
      <c r="S36" s="31" t="n">
        <f aca="false">SUM(S28:S34)</f>
        <v>69</v>
      </c>
      <c r="T36" s="186"/>
      <c r="U36" s="4" t="s">
        <v>3</v>
      </c>
      <c r="V36" s="31" t="n">
        <f aca="false">SUM(V28:V34)</f>
        <v>217</v>
      </c>
      <c r="W36" s="31"/>
      <c r="X36" s="19" t="s">
        <v>11</v>
      </c>
      <c r="Y36" s="113"/>
      <c r="AA36" s="7"/>
      <c r="AB36" s="1" t="s">
        <v>21</v>
      </c>
      <c r="AC36" s="2" t="s">
        <v>3</v>
      </c>
      <c r="AD36" s="31" t="n">
        <f aca="false">SUM(AD28:AD34)</f>
        <v>6</v>
      </c>
      <c r="AE36" s="31"/>
      <c r="AF36" s="3" t="s">
        <v>3</v>
      </c>
      <c r="AG36" s="31" t="n">
        <f aca="false">SUM(AG28:AG34)</f>
        <v>5</v>
      </c>
      <c r="AH36" s="31"/>
      <c r="AI36" s="2" t="s">
        <v>3</v>
      </c>
      <c r="AJ36" s="31" t="n">
        <f aca="false">SUM(AJ28:AJ34)</f>
        <v>0</v>
      </c>
      <c r="AK36" s="31"/>
      <c r="AL36" s="4" t="s">
        <v>3</v>
      </c>
      <c r="AM36" s="31" t="n">
        <f aca="false">SUM(AM28:AM34)</f>
        <v>31</v>
      </c>
      <c r="AN36" s="31"/>
      <c r="AO36" s="2" t="s">
        <v>3</v>
      </c>
      <c r="AP36" s="31" t="n">
        <f aca="false">SUM(AP28:AP34)</f>
        <v>54</v>
      </c>
      <c r="AQ36" s="31"/>
      <c r="AR36" s="2" t="s">
        <v>3</v>
      </c>
      <c r="AS36" s="31" t="n">
        <f aca="false">SUM(AS28:AS34)</f>
        <v>44</v>
      </c>
      <c r="AT36" s="31"/>
      <c r="AU36" s="2" t="s">
        <v>3</v>
      </c>
      <c r="AV36" s="31" t="n">
        <f aca="false">SUM(AV28:AV34)</f>
        <v>140</v>
      </c>
      <c r="AW36" s="19" t="s">
        <v>11</v>
      </c>
      <c r="AX36" s="113"/>
      <c r="AY36" s="10"/>
      <c r="BB36" s="0" t="s">
        <v>47</v>
      </c>
    </row>
    <row r="37" customFormat="false" ht="15" hidden="false" customHeight="false" outlineLevel="0" collapsed="false">
      <c r="A37" s="7"/>
      <c r="B37" s="1" t="s">
        <v>22</v>
      </c>
      <c r="C37" s="2" t="s">
        <v>3</v>
      </c>
      <c r="D37" s="31" t="n">
        <f aca="false">D36</f>
        <v>10</v>
      </c>
      <c r="E37" s="185"/>
      <c r="F37" s="142" t="s">
        <v>3</v>
      </c>
      <c r="G37" s="31" t="n">
        <f aca="false">G36</f>
        <v>10</v>
      </c>
      <c r="H37" s="186"/>
      <c r="I37" s="4" t="s">
        <v>3</v>
      </c>
      <c r="J37" s="31" t="n">
        <f aca="false">J36</f>
        <v>0</v>
      </c>
      <c r="K37" s="186"/>
      <c r="L37" s="4" t="s">
        <v>3</v>
      </c>
      <c r="M37" s="31" t="n">
        <f aca="false">M36</f>
        <v>56</v>
      </c>
      <c r="N37" s="187"/>
      <c r="O37" s="4" t="s">
        <v>3</v>
      </c>
      <c r="P37" s="31" t="n">
        <f aca="false">P36</f>
        <v>72</v>
      </c>
      <c r="Q37" s="186"/>
      <c r="R37" s="4" t="s">
        <v>3</v>
      </c>
      <c r="S37" s="31" t="n">
        <f aca="false">S36</f>
        <v>69</v>
      </c>
      <c r="T37" s="186"/>
      <c r="U37" s="4" t="s">
        <v>3</v>
      </c>
      <c r="V37" s="31" t="n">
        <f aca="false">SUM(D37:S37)</f>
        <v>217</v>
      </c>
      <c r="W37" s="31"/>
      <c r="X37" s="19" t="s">
        <v>11</v>
      </c>
      <c r="Y37" s="113"/>
      <c r="AA37" s="7"/>
      <c r="AB37" s="1" t="s">
        <v>22</v>
      </c>
      <c r="AC37" s="2" t="s">
        <v>3</v>
      </c>
      <c r="AD37" s="31" t="n">
        <f aca="false">AD36</f>
        <v>6</v>
      </c>
      <c r="AE37" s="31"/>
      <c r="AF37" s="3" t="s">
        <v>3</v>
      </c>
      <c r="AG37" s="31" t="n">
        <f aca="false">AG36</f>
        <v>5</v>
      </c>
      <c r="AH37" s="31"/>
      <c r="AI37" s="2" t="s">
        <v>3</v>
      </c>
      <c r="AJ37" s="31" t="n">
        <f aca="false">AJ36</f>
        <v>0</v>
      </c>
      <c r="AK37" s="31"/>
      <c r="AL37" s="4" t="s">
        <v>3</v>
      </c>
      <c r="AM37" s="31" t="n">
        <f aca="false">AM36</f>
        <v>31</v>
      </c>
      <c r="AN37" s="31"/>
      <c r="AO37" s="2" t="s">
        <v>3</v>
      </c>
      <c r="AP37" s="31" t="n">
        <f aca="false">AP36</f>
        <v>54</v>
      </c>
      <c r="AQ37" s="31"/>
      <c r="AR37" s="2" t="s">
        <v>3</v>
      </c>
      <c r="AS37" s="31" t="n">
        <f aca="false">AS36</f>
        <v>44</v>
      </c>
      <c r="AT37" s="31"/>
      <c r="AU37" s="2" t="s">
        <v>3</v>
      </c>
      <c r="AV37" s="31" t="n">
        <f aca="false">SUM(AD37:AS37)</f>
        <v>140</v>
      </c>
      <c r="AW37" s="19" t="s">
        <v>11</v>
      </c>
      <c r="AX37" s="113"/>
      <c r="AY37" s="10"/>
      <c r="BB37" s="0" t="n">
        <f aca="false">(S13+AS13+S36+AS36+S59+AS59)/(V13+AV13+V36+AV36+V59+AV59)</f>
        <v>0.328571428571429</v>
      </c>
    </row>
    <row r="38" customFormat="false" ht="15" hidden="false" customHeight="false" outlineLevel="0" collapsed="false">
      <c r="A38" s="7"/>
      <c r="B38" s="1" t="s">
        <v>23</v>
      </c>
      <c r="C38" s="2" t="s">
        <v>3</v>
      </c>
      <c r="D38" s="49" t="n">
        <v>30</v>
      </c>
      <c r="E38" s="188"/>
      <c r="F38" s="189" t="s">
        <v>3</v>
      </c>
      <c r="G38" s="49" t="n">
        <v>20</v>
      </c>
      <c r="H38" s="190"/>
      <c r="I38" s="191" t="s">
        <v>3</v>
      </c>
      <c r="J38" s="49" t="n">
        <v>25</v>
      </c>
      <c r="K38" s="190"/>
      <c r="L38" s="4" t="s">
        <v>3</v>
      </c>
      <c r="M38" s="49" t="n">
        <v>22</v>
      </c>
      <c r="N38" s="192"/>
      <c r="O38" s="191" t="s">
        <v>3</v>
      </c>
      <c r="P38" s="52" t="n">
        <v>15</v>
      </c>
      <c r="Q38" s="193"/>
      <c r="R38" s="191" t="s">
        <v>3</v>
      </c>
      <c r="S38" s="49" t="n">
        <v>15</v>
      </c>
      <c r="T38" s="190"/>
      <c r="U38" s="56" t="s">
        <v>3</v>
      </c>
      <c r="V38" s="54"/>
      <c r="W38" s="54"/>
      <c r="X38" s="19" t="s">
        <v>11</v>
      </c>
      <c r="Y38" s="113"/>
      <c r="AA38" s="7"/>
      <c r="AB38" s="1" t="s">
        <v>23</v>
      </c>
      <c r="AC38" s="2" t="s">
        <v>3</v>
      </c>
      <c r="AD38" s="49" t="n">
        <v>30</v>
      </c>
      <c r="AE38" s="49"/>
      <c r="AF38" s="50" t="s">
        <v>3</v>
      </c>
      <c r="AG38" s="49" t="n">
        <v>20</v>
      </c>
      <c r="AH38" s="49"/>
      <c r="AI38" s="51" t="s">
        <v>3</v>
      </c>
      <c r="AJ38" s="49" t="n">
        <v>25</v>
      </c>
      <c r="AK38" s="49"/>
      <c r="AL38" s="4" t="s">
        <v>3</v>
      </c>
      <c r="AM38" s="49" t="n">
        <v>22</v>
      </c>
      <c r="AN38" s="49"/>
      <c r="AO38" s="51" t="s">
        <v>3</v>
      </c>
      <c r="AP38" s="52" t="n">
        <v>15</v>
      </c>
      <c r="AQ38" s="52"/>
      <c r="AR38" s="51" t="s">
        <v>3</v>
      </c>
      <c r="AS38" s="49" t="n">
        <v>15</v>
      </c>
      <c r="AT38" s="49"/>
      <c r="AU38" s="53" t="s">
        <v>3</v>
      </c>
      <c r="AV38" s="54"/>
      <c r="AW38" s="19" t="s">
        <v>11</v>
      </c>
      <c r="AX38" s="113"/>
      <c r="AY38" s="10"/>
    </row>
    <row r="39" customFormat="false" ht="15" hidden="false" customHeight="false" outlineLevel="0" collapsed="false">
      <c r="A39" s="7"/>
      <c r="B39" s="1" t="s">
        <v>24</v>
      </c>
      <c r="C39" s="2" t="s">
        <v>3</v>
      </c>
      <c r="D39" s="55" t="n">
        <f aca="false">D37*D38</f>
        <v>300</v>
      </c>
      <c r="E39" s="194"/>
      <c r="F39" s="189" t="s">
        <v>3</v>
      </c>
      <c r="G39" s="55" t="n">
        <f aca="false">G37*G38</f>
        <v>200</v>
      </c>
      <c r="H39" s="193"/>
      <c r="I39" s="56" t="s">
        <v>3</v>
      </c>
      <c r="J39" s="55" t="n">
        <f aca="false">J37*J38</f>
        <v>0</v>
      </c>
      <c r="K39" s="193"/>
      <c r="L39" s="56" t="s">
        <v>3</v>
      </c>
      <c r="M39" s="55" t="n">
        <f aca="false">M37*M38</f>
        <v>1232</v>
      </c>
      <c r="N39" s="195"/>
      <c r="O39" s="56" t="s">
        <v>3</v>
      </c>
      <c r="P39" s="55" t="n">
        <f aca="false">P37*P38</f>
        <v>1080</v>
      </c>
      <c r="Q39" s="193"/>
      <c r="R39" s="56" t="s">
        <v>3</v>
      </c>
      <c r="S39" s="55" t="n">
        <f aca="false">S37*S38</f>
        <v>1035</v>
      </c>
      <c r="T39" s="193"/>
      <c r="U39" s="56" t="s">
        <v>3</v>
      </c>
      <c r="V39" s="55" t="n">
        <f aca="false">SUM(D39:S39)</f>
        <v>3847</v>
      </c>
      <c r="W39" s="55"/>
      <c r="X39" s="19" t="s">
        <v>11</v>
      </c>
      <c r="Y39" s="113"/>
      <c r="AA39" s="7"/>
      <c r="AB39" s="1" t="s">
        <v>24</v>
      </c>
      <c r="AC39" s="2" t="s">
        <v>3</v>
      </c>
      <c r="AD39" s="55" t="n">
        <f aca="false">AD37*AD38</f>
        <v>180</v>
      </c>
      <c r="AE39" s="55"/>
      <c r="AF39" s="50" t="s">
        <v>3</v>
      </c>
      <c r="AG39" s="55" t="n">
        <f aca="false">AG37*AG38</f>
        <v>100</v>
      </c>
      <c r="AH39" s="55"/>
      <c r="AI39" s="53" t="s">
        <v>3</v>
      </c>
      <c r="AJ39" s="55" t="n">
        <f aca="false">AJ37*AJ38</f>
        <v>0</v>
      </c>
      <c r="AK39" s="55"/>
      <c r="AL39" s="56" t="s">
        <v>3</v>
      </c>
      <c r="AM39" s="55" t="n">
        <f aca="false">AM37*AM38</f>
        <v>682</v>
      </c>
      <c r="AN39" s="55"/>
      <c r="AO39" s="53" t="s">
        <v>3</v>
      </c>
      <c r="AP39" s="55" t="n">
        <f aca="false">AP37*AP38</f>
        <v>810</v>
      </c>
      <c r="AQ39" s="55"/>
      <c r="AR39" s="53" t="s">
        <v>3</v>
      </c>
      <c r="AS39" s="55" t="n">
        <f aca="false">AS37*AS38</f>
        <v>660</v>
      </c>
      <c r="AT39" s="55"/>
      <c r="AU39" s="53" t="s">
        <v>3</v>
      </c>
      <c r="AV39" s="55" t="n">
        <f aca="false">SUM(AD39:AS39)</f>
        <v>2432</v>
      </c>
      <c r="AW39" s="19" t="s">
        <v>11</v>
      </c>
      <c r="AX39" s="113"/>
      <c r="AY39" s="10"/>
    </row>
    <row r="40" customFormat="false" ht="15" hidden="false" customHeight="false" outlineLevel="0" collapsed="false">
      <c r="A40" s="7"/>
      <c r="B40" s="2" t="s">
        <v>25</v>
      </c>
      <c r="C40" s="0"/>
      <c r="D40" s="13"/>
      <c r="E40" s="149"/>
      <c r="F40" s="196"/>
      <c r="G40" s="58"/>
      <c r="H40" s="197"/>
      <c r="I40" s="59"/>
      <c r="J40" s="58"/>
      <c r="K40" s="197"/>
      <c r="L40" s="59"/>
      <c r="M40" s="58"/>
      <c r="N40" s="198"/>
      <c r="O40" s="59"/>
      <c r="P40" s="58"/>
      <c r="Q40" s="197"/>
      <c r="R40" s="59"/>
      <c r="S40" s="58"/>
      <c r="T40" s="197"/>
      <c r="U40" s="59"/>
      <c r="V40" s="58"/>
      <c r="W40" s="58"/>
      <c r="X40" s="0"/>
      <c r="Y40" s="113"/>
      <c r="AA40" s="7"/>
      <c r="AB40" s="2" t="s">
        <v>25</v>
      </c>
      <c r="AC40" s="2"/>
      <c r="AD40" s="13"/>
      <c r="AE40" s="13"/>
      <c r="AF40" s="57"/>
      <c r="AG40" s="58"/>
      <c r="AH40" s="58"/>
      <c r="AI40" s="13"/>
      <c r="AJ40" s="58"/>
      <c r="AK40" s="58"/>
      <c r="AL40" s="59"/>
      <c r="AM40" s="58"/>
      <c r="AN40" s="58"/>
      <c r="AO40" s="13"/>
      <c r="AP40" s="58"/>
      <c r="AQ40" s="58"/>
      <c r="AR40" s="13"/>
      <c r="AS40" s="58"/>
      <c r="AT40" s="58"/>
      <c r="AU40" s="13"/>
      <c r="AV40" s="58"/>
      <c r="AW40" s="5"/>
      <c r="AX40" s="113"/>
      <c r="AY40" s="10"/>
    </row>
    <row r="41" customFormat="false" ht="15" hidden="false" customHeight="false" outlineLevel="0" collapsed="false">
      <c r="A41" s="7"/>
      <c r="B41" s="60" t="s">
        <v>98</v>
      </c>
      <c r="C41" s="0"/>
      <c r="E41" s="0"/>
      <c r="F41" s="0"/>
      <c r="H41" s="0"/>
      <c r="I41" s="0"/>
      <c r="K41" s="0"/>
      <c r="L41" s="0"/>
      <c r="N41" s="0"/>
      <c r="O41" s="0"/>
      <c r="Q41" s="0"/>
      <c r="R41" s="0"/>
      <c r="T41" s="0"/>
      <c r="U41" s="0"/>
      <c r="X41" s="0"/>
      <c r="Y41" s="113"/>
      <c r="AA41" s="7"/>
      <c r="AB41" s="60" t="s">
        <v>98</v>
      </c>
      <c r="AC41" s="2"/>
      <c r="AF41" s="3"/>
      <c r="AI41" s="2"/>
      <c r="AL41" s="4"/>
      <c r="AO41" s="2"/>
      <c r="AR41" s="2"/>
      <c r="AU41" s="2"/>
      <c r="AW41" s="5"/>
      <c r="AX41" s="113"/>
      <c r="AY41" s="10"/>
      <c r="BB41" s="0" t="n">
        <f aca="false">25+31+19+4+30</f>
        <v>109</v>
      </c>
    </row>
    <row r="42" customFormat="false" ht="21" hidden="false" customHeight="false" outlineLevel="0" collapsed="false">
      <c r="A42" s="7"/>
      <c r="B42" s="61" t="s">
        <v>90</v>
      </c>
      <c r="C42" s="0"/>
      <c r="E42" s="0"/>
      <c r="F42" s="0"/>
      <c r="H42" s="0"/>
      <c r="I42" s="0"/>
      <c r="K42" s="0"/>
      <c r="L42" s="0"/>
      <c r="N42" s="0"/>
      <c r="O42" s="0"/>
      <c r="Q42" s="0"/>
      <c r="R42" s="0"/>
      <c r="T42" s="0"/>
      <c r="U42" s="0"/>
      <c r="X42" s="0"/>
      <c r="Y42" s="113"/>
      <c r="AA42" s="7"/>
      <c r="AB42" s="61" t="s">
        <v>99</v>
      </c>
      <c r="AC42" s="2"/>
      <c r="AF42" s="3"/>
      <c r="AI42" s="2"/>
      <c r="AL42" s="4"/>
      <c r="AO42" s="2"/>
      <c r="AR42" s="2"/>
      <c r="AU42" s="2"/>
      <c r="AW42" s="5"/>
      <c r="AX42" s="113"/>
      <c r="AY42" s="10"/>
    </row>
    <row r="43" customFormat="false" ht="15" hidden="false" customHeight="false" outlineLevel="0" collapsed="false">
      <c r="A43" s="7"/>
      <c r="B43" s="2" t="s">
        <v>89</v>
      </c>
      <c r="C43" s="0"/>
      <c r="E43" s="0"/>
      <c r="F43" s="0"/>
      <c r="H43" s="0"/>
      <c r="I43" s="0"/>
      <c r="K43" s="0"/>
      <c r="L43" s="0"/>
      <c r="N43" s="0"/>
      <c r="O43" s="0"/>
      <c r="Q43" s="0"/>
      <c r="R43" s="0"/>
      <c r="T43" s="0"/>
      <c r="U43" s="0"/>
      <c r="X43" s="0"/>
      <c r="Y43" s="113"/>
      <c r="AA43" s="7"/>
      <c r="AB43" s="2" t="s">
        <v>89</v>
      </c>
      <c r="AC43" s="2"/>
      <c r="AF43" s="3"/>
      <c r="AI43" s="2"/>
      <c r="AL43" s="4"/>
      <c r="AO43" s="2"/>
      <c r="AR43" s="2"/>
      <c r="AU43" s="2"/>
      <c r="AW43" s="5"/>
      <c r="AX43" s="113"/>
      <c r="AY43" s="10"/>
    </row>
    <row r="44" customFormat="false" ht="15" hidden="false" customHeight="false" outlineLevel="0" collapsed="false">
      <c r="B44" s="0"/>
      <c r="C44" s="0"/>
      <c r="E44" s="0"/>
      <c r="F44" s="4"/>
      <c r="H44" s="0"/>
      <c r="I44" s="0"/>
      <c r="K44" s="0"/>
      <c r="L44" s="0"/>
      <c r="N44" s="0"/>
      <c r="O44" s="0"/>
      <c r="Q44" s="0"/>
      <c r="R44" s="0"/>
      <c r="T44" s="0"/>
      <c r="U44" s="0"/>
      <c r="V44" s="67" t="str">
        <f aca="false">IF(S36&gt;=V36*0.3,"OK","NO")</f>
        <v>OK</v>
      </c>
      <c r="W44" s="67"/>
      <c r="X44" s="0"/>
      <c r="AV44" s="67" t="str">
        <f aca="false">IF(AS36&gt;=AV36*0.3,"OK","NO")</f>
        <v>OK</v>
      </c>
      <c r="AY44" s="0"/>
    </row>
    <row r="45" customFormat="false" ht="15" hidden="false" customHeight="false" outlineLevel="0" collapsed="false">
      <c r="B45" s="0"/>
      <c r="C45" s="0"/>
      <c r="E45" s="0"/>
      <c r="F45" s="4"/>
      <c r="H45" s="0"/>
      <c r="I45" s="0"/>
      <c r="K45" s="0"/>
      <c r="L45" s="0"/>
      <c r="N45" s="0"/>
      <c r="O45" s="0"/>
      <c r="Q45" s="0"/>
      <c r="R45" s="0"/>
      <c r="T45" s="0"/>
      <c r="U45" s="0"/>
      <c r="V45" s="67" t="str">
        <f aca="false">IF(S37&gt;=V37*0.3,"OK","NO")</f>
        <v>OK</v>
      </c>
      <c r="W45" s="67"/>
      <c r="X45" s="0"/>
      <c r="AV45" s="67" t="str">
        <f aca="false">IF(AS37&gt;=AV37*0.3,"OK","NO")</f>
        <v>OK</v>
      </c>
      <c r="AY45" s="0"/>
    </row>
    <row r="46" customFormat="false" ht="15" hidden="false" customHeight="false" outlineLevel="0" collapsed="false">
      <c r="B46" s="0"/>
      <c r="C46" s="0"/>
      <c r="E46" s="0"/>
      <c r="F46" s="4"/>
      <c r="H46" s="0"/>
      <c r="I46" s="0"/>
      <c r="K46" s="0"/>
      <c r="L46" s="0"/>
      <c r="N46" s="0"/>
      <c r="O46" s="0"/>
      <c r="Q46" s="0"/>
      <c r="R46" s="0"/>
      <c r="T46" s="0"/>
      <c r="U46" s="0"/>
      <c r="X46" s="0"/>
      <c r="AY46" s="0"/>
    </row>
    <row r="47" customFormat="false" ht="15" hidden="false" customHeight="false" outlineLevel="0" collapsed="false">
      <c r="A47" s="7"/>
      <c r="B47" s="8" t="s">
        <v>1</v>
      </c>
      <c r="C47" s="9"/>
      <c r="D47" s="9"/>
      <c r="E47" s="145"/>
      <c r="F47" s="146"/>
      <c r="G47" s="9"/>
      <c r="H47" s="147"/>
      <c r="I47" s="146"/>
      <c r="J47" s="9"/>
      <c r="K47" s="147"/>
      <c r="L47" s="146"/>
      <c r="M47" s="9"/>
      <c r="N47" s="148"/>
      <c r="O47" s="146"/>
      <c r="P47" s="9"/>
      <c r="Q47" s="147"/>
      <c r="R47" s="146"/>
      <c r="S47" s="9"/>
      <c r="T47" s="147"/>
      <c r="U47" s="146"/>
      <c r="V47" s="9"/>
      <c r="W47" s="9"/>
      <c r="X47" s="0"/>
      <c r="Y47" s="113"/>
      <c r="AA47" s="7"/>
      <c r="AB47" s="8" t="s">
        <v>1</v>
      </c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5"/>
      <c r="AX47" s="113"/>
      <c r="AY47" s="10"/>
    </row>
    <row r="48" customFormat="false" ht="15" hidden="false" customHeight="false" outlineLevel="0" collapsed="false">
      <c r="A48" s="7"/>
      <c r="B48" s="11" t="s">
        <v>2</v>
      </c>
      <c r="C48" s="12"/>
      <c r="D48" s="13"/>
      <c r="E48" s="149"/>
      <c r="F48" s="150"/>
      <c r="G48" s="15"/>
      <c r="H48" s="151"/>
      <c r="I48" s="152"/>
      <c r="J48" s="15"/>
      <c r="K48" s="151"/>
      <c r="L48" s="152"/>
      <c r="M48" s="15"/>
      <c r="N48" s="153"/>
      <c r="O48" s="152"/>
      <c r="P48" s="15"/>
      <c r="Q48" s="151"/>
      <c r="R48" s="152"/>
      <c r="S48" s="15"/>
      <c r="T48" s="151"/>
      <c r="U48" s="152"/>
      <c r="V48" s="15"/>
      <c r="W48" s="15"/>
      <c r="X48" s="0"/>
      <c r="Y48" s="113"/>
      <c r="Z48" s="2"/>
      <c r="AA48" s="7"/>
      <c r="AB48" s="11" t="s">
        <v>2</v>
      </c>
      <c r="AC48" s="12"/>
      <c r="AD48" s="13"/>
      <c r="AE48" s="13"/>
      <c r="AF48" s="14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5"/>
      <c r="AX48" s="113"/>
      <c r="AY48" s="10"/>
    </row>
    <row r="49" customFormat="false" ht="15" hidden="false" customHeight="false" outlineLevel="0" collapsed="false">
      <c r="A49" s="7"/>
      <c r="B49" s="16"/>
      <c r="C49" s="17" t="s">
        <v>3</v>
      </c>
      <c r="D49" s="16" t="s">
        <v>4</v>
      </c>
      <c r="E49" s="154"/>
      <c r="F49" s="146" t="s">
        <v>3</v>
      </c>
      <c r="G49" s="16" t="s">
        <v>5</v>
      </c>
      <c r="H49" s="155"/>
      <c r="I49" s="18" t="s">
        <v>3</v>
      </c>
      <c r="J49" s="16" t="s">
        <v>6</v>
      </c>
      <c r="K49" s="155"/>
      <c r="L49" s="18" t="s">
        <v>3</v>
      </c>
      <c r="M49" s="16" t="s">
        <v>7</v>
      </c>
      <c r="N49" s="156"/>
      <c r="O49" s="18" t="s">
        <v>3</v>
      </c>
      <c r="P49" s="16" t="s">
        <v>8</v>
      </c>
      <c r="Q49" s="155"/>
      <c r="R49" s="18" t="s">
        <v>3</v>
      </c>
      <c r="S49" s="16" t="s">
        <v>9</v>
      </c>
      <c r="T49" s="155"/>
      <c r="U49" s="18" t="s">
        <v>3</v>
      </c>
      <c r="V49" s="16" t="s">
        <v>10</v>
      </c>
      <c r="W49" s="16"/>
      <c r="X49" s="19" t="s">
        <v>11</v>
      </c>
      <c r="Y49" s="113"/>
      <c r="Z49" s="1"/>
      <c r="AA49" s="7"/>
      <c r="AB49" s="16"/>
      <c r="AC49" s="17" t="s">
        <v>3</v>
      </c>
      <c r="AD49" s="16" t="s">
        <v>4</v>
      </c>
      <c r="AE49" s="16"/>
      <c r="AF49" s="8" t="s">
        <v>3</v>
      </c>
      <c r="AG49" s="16" t="s">
        <v>5</v>
      </c>
      <c r="AH49" s="16"/>
      <c r="AI49" s="17" t="s">
        <v>3</v>
      </c>
      <c r="AJ49" s="16" t="s">
        <v>6</v>
      </c>
      <c r="AK49" s="16"/>
      <c r="AL49" s="18" t="s">
        <v>3</v>
      </c>
      <c r="AM49" s="16" t="s">
        <v>7</v>
      </c>
      <c r="AN49" s="16"/>
      <c r="AO49" s="17" t="s">
        <v>3</v>
      </c>
      <c r="AP49" s="16" t="s">
        <v>8</v>
      </c>
      <c r="AQ49" s="16"/>
      <c r="AR49" s="17" t="s">
        <v>3</v>
      </c>
      <c r="AS49" s="16" t="s">
        <v>9</v>
      </c>
      <c r="AT49" s="16"/>
      <c r="AU49" s="17" t="s">
        <v>3</v>
      </c>
      <c r="AV49" s="16" t="s">
        <v>10</v>
      </c>
      <c r="AW49" s="19" t="s">
        <v>11</v>
      </c>
      <c r="AX49" s="113"/>
      <c r="AY49" s="10"/>
    </row>
    <row r="50" customFormat="false" ht="15" hidden="false" customHeight="false" outlineLevel="0" collapsed="false">
      <c r="A50" s="7"/>
      <c r="B50" s="20" t="s">
        <v>12</v>
      </c>
      <c r="C50" s="17"/>
      <c r="D50" s="21"/>
      <c r="E50" s="157"/>
      <c r="F50" s="150"/>
      <c r="G50" s="22"/>
      <c r="H50" s="158"/>
      <c r="I50" s="24"/>
      <c r="J50" s="22"/>
      <c r="K50" s="158"/>
      <c r="L50" s="24"/>
      <c r="M50" s="22"/>
      <c r="N50" s="159"/>
      <c r="O50" s="24"/>
      <c r="P50" s="22"/>
      <c r="Q50" s="158"/>
      <c r="R50" s="24"/>
      <c r="S50" s="22"/>
      <c r="T50" s="158"/>
      <c r="U50" s="24"/>
      <c r="V50" s="22"/>
      <c r="W50" s="22"/>
      <c r="X50" s="19" t="s">
        <v>11</v>
      </c>
      <c r="Y50" s="113"/>
      <c r="Z50" s="1"/>
      <c r="AA50" s="7"/>
      <c r="AB50" s="20" t="s">
        <v>12</v>
      </c>
      <c r="AC50" s="17"/>
      <c r="AD50" s="21"/>
      <c r="AE50" s="21"/>
      <c r="AF50" s="14"/>
      <c r="AG50" s="22"/>
      <c r="AH50" s="22"/>
      <c r="AI50" s="23"/>
      <c r="AJ50" s="22"/>
      <c r="AK50" s="22"/>
      <c r="AL50" s="24"/>
      <c r="AM50" s="22"/>
      <c r="AN50" s="22"/>
      <c r="AO50" s="23"/>
      <c r="AP50" s="22"/>
      <c r="AQ50" s="22"/>
      <c r="AR50" s="23"/>
      <c r="AS50" s="22"/>
      <c r="AT50" s="22"/>
      <c r="AU50" s="23"/>
      <c r="AV50" s="22"/>
      <c r="AW50" s="19" t="s">
        <v>11</v>
      </c>
      <c r="AX50" s="113"/>
      <c r="AY50" s="10"/>
    </row>
    <row r="51" customFormat="false" ht="15" hidden="false" customHeight="false" outlineLevel="0" collapsed="false">
      <c r="A51" s="7"/>
      <c r="B51" s="1" t="s">
        <v>13</v>
      </c>
      <c r="C51" s="2" t="s">
        <v>3</v>
      </c>
      <c r="D51" s="25" t="s">
        <v>14</v>
      </c>
      <c r="E51" s="160"/>
      <c r="F51" s="161" t="s">
        <v>3</v>
      </c>
      <c r="G51" s="27" t="n">
        <v>4</v>
      </c>
      <c r="H51" s="162"/>
      <c r="I51" s="29" t="s">
        <v>3</v>
      </c>
      <c r="J51" s="27" t="s">
        <v>14</v>
      </c>
      <c r="K51" s="162"/>
      <c r="L51" s="29" t="s">
        <v>3</v>
      </c>
      <c r="M51" s="27" t="s">
        <v>14</v>
      </c>
      <c r="N51" s="164"/>
      <c r="O51" s="29" t="s">
        <v>3</v>
      </c>
      <c r="P51" s="27" t="s">
        <v>14</v>
      </c>
      <c r="Q51" s="162"/>
      <c r="R51" s="29" t="s">
        <v>3</v>
      </c>
      <c r="S51" s="30" t="s">
        <v>14</v>
      </c>
      <c r="T51" s="171"/>
      <c r="U51" s="4" t="s">
        <v>3</v>
      </c>
      <c r="V51" s="31" t="n">
        <f aca="false">SUM(D51,G51,J51,M51,P51,S51)</f>
        <v>4</v>
      </c>
      <c r="W51" s="31"/>
      <c r="X51" s="19" t="s">
        <v>11</v>
      </c>
      <c r="Y51" s="113"/>
      <c r="AA51" s="7"/>
      <c r="AB51" s="1" t="s">
        <v>13</v>
      </c>
      <c r="AC51" s="2" t="s">
        <v>3</v>
      </c>
      <c r="AD51" s="25" t="s">
        <v>14</v>
      </c>
      <c r="AE51" s="27"/>
      <c r="AF51" s="26" t="s">
        <v>3</v>
      </c>
      <c r="AG51" s="27" t="s">
        <v>14</v>
      </c>
      <c r="AH51" s="27"/>
      <c r="AI51" s="28" t="s">
        <v>3</v>
      </c>
      <c r="AJ51" s="27" t="s">
        <v>14</v>
      </c>
      <c r="AK51" s="27"/>
      <c r="AL51" s="29" t="s">
        <v>3</v>
      </c>
      <c r="AM51" s="27" t="s">
        <v>14</v>
      </c>
      <c r="AN51" s="27"/>
      <c r="AO51" s="28" t="s">
        <v>3</v>
      </c>
      <c r="AP51" s="27" t="n">
        <v>6</v>
      </c>
      <c r="AQ51" s="27"/>
      <c r="AR51" s="28" t="s">
        <v>3</v>
      </c>
      <c r="AS51" s="30" t="n">
        <v>20</v>
      </c>
      <c r="AT51" s="206" t="n">
        <v>0</v>
      </c>
      <c r="AU51" s="2" t="s">
        <v>3</v>
      </c>
      <c r="AV51" s="31" t="n">
        <f aca="false">SUM(AD51,AG51,AJ51,AM51,AP51,AS51)</f>
        <v>26</v>
      </c>
      <c r="AW51" s="19" t="s">
        <v>11</v>
      </c>
      <c r="AX51" s="113"/>
      <c r="AY51" s="10"/>
    </row>
    <row r="52" customFormat="false" ht="15" hidden="false" customHeight="false" outlineLevel="0" collapsed="false">
      <c r="A52" s="7"/>
      <c r="B52" s="1" t="s">
        <v>15</v>
      </c>
      <c r="C52" s="2" t="s">
        <v>3</v>
      </c>
      <c r="D52" s="32" t="s">
        <v>14</v>
      </c>
      <c r="E52" s="166"/>
      <c r="F52" s="167" t="s">
        <v>3</v>
      </c>
      <c r="G52" s="34" t="s">
        <v>14</v>
      </c>
      <c r="H52" s="171"/>
      <c r="I52" s="35" t="s">
        <v>3</v>
      </c>
      <c r="J52" s="34" t="s">
        <v>14</v>
      </c>
      <c r="K52" s="171"/>
      <c r="L52" s="35" t="s">
        <v>3</v>
      </c>
      <c r="M52" s="34" t="n">
        <v>4</v>
      </c>
      <c r="N52" s="170"/>
      <c r="O52" s="35" t="s">
        <v>3</v>
      </c>
      <c r="P52" s="34" t="s">
        <v>14</v>
      </c>
      <c r="Q52" s="171"/>
      <c r="R52" s="35" t="s">
        <v>3</v>
      </c>
      <c r="S52" s="36" t="n">
        <v>3</v>
      </c>
      <c r="T52" s="171"/>
      <c r="U52" s="4" t="s">
        <v>3</v>
      </c>
      <c r="V52" s="31" t="n">
        <f aca="false">SUM(D52,G52,J52,M52,P52,S52)</f>
        <v>7</v>
      </c>
      <c r="W52" s="31"/>
      <c r="X52" s="19" t="s">
        <v>11</v>
      </c>
      <c r="Y52" s="113"/>
      <c r="AA52" s="7"/>
      <c r="AB52" s="1" t="s">
        <v>15</v>
      </c>
      <c r="AC52" s="2" t="s">
        <v>3</v>
      </c>
      <c r="AD52" s="87" t="s">
        <v>14</v>
      </c>
      <c r="AE52" s="89"/>
      <c r="AF52" s="88" t="s">
        <v>3</v>
      </c>
      <c r="AG52" s="89" t="s">
        <v>14</v>
      </c>
      <c r="AH52" s="89"/>
      <c r="AI52" s="90" t="s">
        <v>3</v>
      </c>
      <c r="AJ52" s="89" t="s">
        <v>14</v>
      </c>
      <c r="AK52" s="89"/>
      <c r="AL52" s="90" t="s">
        <v>3</v>
      </c>
      <c r="AM52" s="89" t="s">
        <v>14</v>
      </c>
      <c r="AN52" s="89"/>
      <c r="AO52" s="90" t="s">
        <v>3</v>
      </c>
      <c r="AP52" s="89" t="s">
        <v>14</v>
      </c>
      <c r="AQ52" s="89"/>
      <c r="AR52" s="90" t="s">
        <v>3</v>
      </c>
      <c r="AS52" s="91" t="s">
        <v>14</v>
      </c>
      <c r="AT52" s="89"/>
      <c r="AU52" s="92" t="s">
        <v>3</v>
      </c>
      <c r="AV52" s="31" t="n">
        <f aca="false">SUM(AD52,AG52,AJ52,AM52,AP52,AS52)</f>
        <v>0</v>
      </c>
      <c r="AW52" s="19" t="s">
        <v>11</v>
      </c>
      <c r="AX52" s="113"/>
      <c r="AY52" s="10"/>
    </row>
    <row r="53" customFormat="false" ht="15" hidden="false" customHeight="false" outlineLevel="0" collapsed="false">
      <c r="A53" s="7"/>
      <c r="B53" s="1" t="s">
        <v>16</v>
      </c>
      <c r="C53" s="2" t="s">
        <v>3</v>
      </c>
      <c r="D53" s="32" t="s">
        <v>14</v>
      </c>
      <c r="E53" s="166"/>
      <c r="F53" s="167" t="s">
        <v>3</v>
      </c>
      <c r="G53" s="34" t="s">
        <v>14</v>
      </c>
      <c r="H53" s="171"/>
      <c r="I53" s="35" t="s">
        <v>3</v>
      </c>
      <c r="J53" s="34" t="s">
        <v>14</v>
      </c>
      <c r="K53" s="171"/>
      <c r="L53" s="35" t="s">
        <v>3</v>
      </c>
      <c r="M53" s="34" t="s">
        <v>14</v>
      </c>
      <c r="N53" s="170"/>
      <c r="O53" s="35" t="s">
        <v>3</v>
      </c>
      <c r="P53" s="34" t="n">
        <v>7</v>
      </c>
      <c r="Q53" s="169" t="n">
        <v>1</v>
      </c>
      <c r="R53" s="35" t="s">
        <v>3</v>
      </c>
      <c r="S53" s="36" t="s">
        <v>14</v>
      </c>
      <c r="T53" s="171"/>
      <c r="U53" s="4" t="s">
        <v>3</v>
      </c>
      <c r="V53" s="31" t="n">
        <f aca="false">SUM(D53,G53,J53,M53,P53,S53)</f>
        <v>7</v>
      </c>
      <c r="W53" s="31"/>
      <c r="X53" s="19" t="s">
        <v>11</v>
      </c>
      <c r="Y53" s="113"/>
      <c r="AA53" s="7"/>
      <c r="AB53" s="1" t="s">
        <v>16</v>
      </c>
      <c r="AC53" s="2" t="s">
        <v>3</v>
      </c>
      <c r="AD53" s="32" t="s">
        <v>14</v>
      </c>
      <c r="AE53" s="34"/>
      <c r="AF53" s="33" t="s">
        <v>3</v>
      </c>
      <c r="AG53" s="34" t="n">
        <v>10</v>
      </c>
      <c r="AH53" s="173" t="n">
        <v>-1</v>
      </c>
      <c r="AI53" s="20" t="s">
        <v>3</v>
      </c>
      <c r="AJ53" s="34" t="s">
        <v>14</v>
      </c>
      <c r="AK53" s="34"/>
      <c r="AL53" s="35" t="s">
        <v>3</v>
      </c>
      <c r="AM53" s="34" t="s">
        <v>14</v>
      </c>
      <c r="AN53" s="34"/>
      <c r="AO53" s="20" t="s">
        <v>3</v>
      </c>
      <c r="AP53" s="34" t="s">
        <v>14</v>
      </c>
      <c r="AQ53" s="34"/>
      <c r="AR53" s="20" t="s">
        <v>3</v>
      </c>
      <c r="AS53" s="36" t="n">
        <v>15</v>
      </c>
      <c r="AT53" s="204" t="n">
        <v>3</v>
      </c>
      <c r="AU53" s="2" t="s">
        <v>3</v>
      </c>
      <c r="AV53" s="31" t="n">
        <f aca="false">SUM(AD53,AG53,AJ53,AM53,AP53,AS53)</f>
        <v>25</v>
      </c>
      <c r="AW53" s="19" t="s">
        <v>11</v>
      </c>
      <c r="AX53" s="113"/>
      <c r="AY53" s="10"/>
    </row>
    <row r="54" customFormat="false" ht="15" hidden="false" customHeight="false" outlineLevel="0" collapsed="false">
      <c r="A54" s="7"/>
      <c r="B54" s="1" t="s">
        <v>17</v>
      </c>
      <c r="C54" s="2" t="s">
        <v>3</v>
      </c>
      <c r="D54" s="32" t="s">
        <v>14</v>
      </c>
      <c r="E54" s="166"/>
      <c r="F54" s="167" t="s">
        <v>3</v>
      </c>
      <c r="G54" s="34" t="s">
        <v>14</v>
      </c>
      <c r="H54" s="171"/>
      <c r="I54" s="35" t="s">
        <v>3</v>
      </c>
      <c r="J54" s="34" t="s">
        <v>14</v>
      </c>
      <c r="K54" s="171"/>
      <c r="L54" s="35" t="s">
        <v>3</v>
      </c>
      <c r="M54" s="34" t="s">
        <v>14</v>
      </c>
      <c r="N54" s="170"/>
      <c r="O54" s="35" t="s">
        <v>3</v>
      </c>
      <c r="P54" s="34" t="n">
        <v>7</v>
      </c>
      <c r="Q54" s="171"/>
      <c r="R54" s="35" t="s">
        <v>3</v>
      </c>
      <c r="S54" s="36" t="s">
        <v>14</v>
      </c>
      <c r="T54" s="171"/>
      <c r="U54" s="4" t="s">
        <v>3</v>
      </c>
      <c r="V54" s="31" t="n">
        <f aca="false">SUM(D54,G54,J54,M54,P54,S54)</f>
        <v>7</v>
      </c>
      <c r="W54" s="31"/>
      <c r="X54" s="19" t="s">
        <v>11</v>
      </c>
      <c r="Y54" s="113"/>
      <c r="AA54" s="7"/>
      <c r="AB54" s="1" t="s">
        <v>17</v>
      </c>
      <c r="AC54" s="2" t="s">
        <v>3</v>
      </c>
      <c r="AD54" s="32" t="s">
        <v>14</v>
      </c>
      <c r="AE54" s="34"/>
      <c r="AF54" s="33" t="s">
        <v>3</v>
      </c>
      <c r="AG54" s="34" t="s">
        <v>14</v>
      </c>
      <c r="AH54" s="34"/>
      <c r="AI54" s="20" t="s">
        <v>3</v>
      </c>
      <c r="AJ54" s="34" t="s">
        <v>14</v>
      </c>
      <c r="AK54" s="34"/>
      <c r="AL54" s="35" t="s">
        <v>3</v>
      </c>
      <c r="AM54" s="34" t="s">
        <v>14</v>
      </c>
      <c r="AN54" s="34"/>
      <c r="AO54" s="20" t="s">
        <v>3</v>
      </c>
      <c r="AP54" s="34" t="n">
        <v>8</v>
      </c>
      <c r="AQ54" s="204" t="n">
        <v>2</v>
      </c>
      <c r="AR54" s="20" t="s">
        <v>3</v>
      </c>
      <c r="AS54" s="36" t="n">
        <v>17</v>
      </c>
      <c r="AT54" s="34"/>
      <c r="AU54" s="2" t="s">
        <v>3</v>
      </c>
      <c r="AV54" s="31" t="n">
        <f aca="false">SUM(AD54,AG54,AJ54,AM54,AP54,AS54)</f>
        <v>25</v>
      </c>
      <c r="AW54" s="19" t="s">
        <v>11</v>
      </c>
      <c r="AX54" s="113"/>
      <c r="AY54" s="10"/>
    </row>
    <row r="55" customFormat="false" ht="15" hidden="false" customHeight="false" outlineLevel="0" collapsed="false">
      <c r="A55" s="7"/>
      <c r="B55" s="1" t="s">
        <v>18</v>
      </c>
      <c r="C55" s="2" t="s">
        <v>3</v>
      </c>
      <c r="D55" s="32" t="s">
        <v>14</v>
      </c>
      <c r="E55" s="166"/>
      <c r="F55" s="167" t="s">
        <v>3</v>
      </c>
      <c r="G55" s="34" t="s">
        <v>14</v>
      </c>
      <c r="H55" s="171"/>
      <c r="I55" s="35" t="s">
        <v>14</v>
      </c>
      <c r="J55" s="34" t="s">
        <v>14</v>
      </c>
      <c r="K55" s="171"/>
      <c r="L55" s="35" t="s">
        <v>3</v>
      </c>
      <c r="M55" s="34" t="s">
        <v>14</v>
      </c>
      <c r="N55" s="170"/>
      <c r="O55" s="35" t="s">
        <v>3</v>
      </c>
      <c r="P55" s="34" t="s">
        <v>14</v>
      </c>
      <c r="Q55" s="171"/>
      <c r="R55" s="35" t="s">
        <v>3</v>
      </c>
      <c r="S55" s="36" t="n">
        <v>7</v>
      </c>
      <c r="T55" s="171"/>
      <c r="U55" s="4" t="s">
        <v>3</v>
      </c>
      <c r="V55" s="31" t="n">
        <f aca="false">SUM(D55,G55,J55,M55,P55,S55)</f>
        <v>7</v>
      </c>
      <c r="W55" s="31"/>
      <c r="X55" s="19" t="s">
        <v>11</v>
      </c>
      <c r="Y55" s="113"/>
      <c r="AA55" s="7"/>
      <c r="AB55" s="1" t="s">
        <v>18</v>
      </c>
      <c r="AC55" s="2" t="s">
        <v>3</v>
      </c>
      <c r="AD55" s="32" t="n">
        <v>13</v>
      </c>
      <c r="AE55" s="34"/>
      <c r="AF55" s="33" t="s">
        <v>3</v>
      </c>
      <c r="AG55" s="34" t="s">
        <v>14</v>
      </c>
      <c r="AH55" s="34"/>
      <c r="AI55" s="20" t="s">
        <v>3</v>
      </c>
      <c r="AJ55" s="34" t="s">
        <v>14</v>
      </c>
      <c r="AK55" s="34"/>
      <c r="AL55" s="35" t="s">
        <v>3</v>
      </c>
      <c r="AM55" s="34" t="s">
        <v>14</v>
      </c>
      <c r="AN55" s="34"/>
      <c r="AO55" s="20" t="s">
        <v>3</v>
      </c>
      <c r="AP55" s="34" t="s">
        <v>14</v>
      </c>
      <c r="AQ55" s="34"/>
      <c r="AR55" s="20" t="s">
        <v>3</v>
      </c>
      <c r="AS55" s="36" t="n">
        <v>10</v>
      </c>
      <c r="AT55" s="34"/>
      <c r="AU55" s="2" t="s">
        <v>3</v>
      </c>
      <c r="AV55" s="31" t="n">
        <f aca="false">SUM(AD55,AG55,AJ55,AM55,AP55,AS55)</f>
        <v>23</v>
      </c>
      <c r="AW55" s="19" t="s">
        <v>11</v>
      </c>
      <c r="AX55" s="113"/>
      <c r="AY55" s="10"/>
    </row>
    <row r="56" customFormat="false" ht="15" hidden="false" customHeight="false" outlineLevel="0" collapsed="false">
      <c r="A56" s="7"/>
      <c r="B56" s="1" t="s">
        <v>19</v>
      </c>
      <c r="C56" s="2" t="s">
        <v>3</v>
      </c>
      <c r="D56" s="32" t="s">
        <v>14</v>
      </c>
      <c r="E56" s="166"/>
      <c r="F56" s="167" t="s">
        <v>3</v>
      </c>
      <c r="G56" s="34" t="s">
        <v>14</v>
      </c>
      <c r="H56" s="171"/>
      <c r="I56" s="35" t="s">
        <v>3</v>
      </c>
      <c r="J56" s="34" t="s">
        <v>14</v>
      </c>
      <c r="K56" s="171"/>
      <c r="L56" s="35" t="s">
        <v>3</v>
      </c>
      <c r="M56" s="34" t="n">
        <v>4</v>
      </c>
      <c r="N56" s="170"/>
      <c r="O56" s="35" t="s">
        <v>3</v>
      </c>
      <c r="P56" s="34" t="s">
        <v>14</v>
      </c>
      <c r="Q56" s="171"/>
      <c r="R56" s="35" t="s">
        <v>3</v>
      </c>
      <c r="S56" s="36" t="n">
        <v>3</v>
      </c>
      <c r="T56" s="171"/>
      <c r="U56" s="4" t="s">
        <v>3</v>
      </c>
      <c r="V56" s="31" t="n">
        <f aca="false">SUM(D56,G56,J56,M56,P56,S56)</f>
        <v>7</v>
      </c>
      <c r="W56" s="31"/>
      <c r="X56" s="19" t="s">
        <v>11</v>
      </c>
      <c r="Y56" s="113"/>
      <c r="AA56" s="7"/>
      <c r="AB56" s="1" t="s">
        <v>19</v>
      </c>
      <c r="AC56" s="2" t="s">
        <v>3</v>
      </c>
      <c r="AD56" s="32" t="s">
        <v>14</v>
      </c>
      <c r="AE56" s="34"/>
      <c r="AF56" s="33" t="s">
        <v>3</v>
      </c>
      <c r="AG56" s="34" t="s">
        <v>14</v>
      </c>
      <c r="AH56" s="34"/>
      <c r="AI56" s="20" t="s">
        <v>3</v>
      </c>
      <c r="AJ56" s="34" t="s">
        <v>14</v>
      </c>
      <c r="AK56" s="34"/>
      <c r="AL56" s="35" t="s">
        <v>3</v>
      </c>
      <c r="AM56" s="34" t="s">
        <v>14</v>
      </c>
      <c r="AN56" s="34"/>
      <c r="AO56" s="20" t="s">
        <v>3</v>
      </c>
      <c r="AP56" s="34" t="n">
        <v>7</v>
      </c>
      <c r="AQ56" s="34"/>
      <c r="AR56" s="20" t="s">
        <v>3</v>
      </c>
      <c r="AS56" s="36" t="n">
        <v>16</v>
      </c>
      <c r="AT56" s="34"/>
      <c r="AU56" s="2" t="s">
        <v>3</v>
      </c>
      <c r="AV56" s="31" t="n">
        <f aca="false">SUM(AD56,AG56,AJ56,AM56,AP56,AS56)</f>
        <v>23</v>
      </c>
      <c r="AW56" s="19" t="s">
        <v>11</v>
      </c>
      <c r="AX56" s="113"/>
      <c r="AY56" s="10"/>
    </row>
    <row r="57" customFormat="false" ht="15" hidden="false" customHeight="false" outlineLevel="0" collapsed="false">
      <c r="A57" s="7"/>
      <c r="B57" s="1" t="s">
        <v>20</v>
      </c>
      <c r="C57" s="2" t="s">
        <v>3</v>
      </c>
      <c r="D57" s="37" t="n">
        <v>4</v>
      </c>
      <c r="E57" s="175"/>
      <c r="F57" s="176" t="s">
        <v>3</v>
      </c>
      <c r="G57" s="39" t="s">
        <v>14</v>
      </c>
      <c r="H57" s="177"/>
      <c r="I57" s="41" t="s">
        <v>3</v>
      </c>
      <c r="J57" s="39" t="s">
        <v>14</v>
      </c>
      <c r="K57" s="177"/>
      <c r="L57" s="41" t="s">
        <v>3</v>
      </c>
      <c r="M57" s="39" t="s">
        <v>14</v>
      </c>
      <c r="N57" s="179"/>
      <c r="O57" s="41" t="s">
        <v>3</v>
      </c>
      <c r="P57" s="39" t="s">
        <v>14</v>
      </c>
      <c r="Q57" s="177"/>
      <c r="R57" s="41" t="s">
        <v>3</v>
      </c>
      <c r="S57" s="42" t="s">
        <v>14</v>
      </c>
      <c r="T57" s="171"/>
      <c r="U57" s="4" t="s">
        <v>3</v>
      </c>
      <c r="V57" s="31" t="n">
        <f aca="false">SUM(D57,G57,J57,M57,P57,S57)</f>
        <v>4</v>
      </c>
      <c r="W57" s="31"/>
      <c r="X57" s="19" t="s">
        <v>11</v>
      </c>
      <c r="Y57" s="113"/>
      <c r="AA57" s="7"/>
      <c r="AB57" s="1" t="s">
        <v>20</v>
      </c>
      <c r="AC57" s="2" t="s">
        <v>3</v>
      </c>
      <c r="AD57" s="37" t="s">
        <v>14</v>
      </c>
      <c r="AE57" s="39"/>
      <c r="AF57" s="38" t="s">
        <v>3</v>
      </c>
      <c r="AG57" s="39" t="s">
        <v>14</v>
      </c>
      <c r="AH57" s="39"/>
      <c r="AI57" s="40" t="s">
        <v>3</v>
      </c>
      <c r="AJ57" s="39" t="s">
        <v>14</v>
      </c>
      <c r="AK57" s="39"/>
      <c r="AL57" s="41" t="s">
        <v>3</v>
      </c>
      <c r="AM57" s="39" t="s">
        <v>14</v>
      </c>
      <c r="AN57" s="39"/>
      <c r="AO57" s="40" t="s">
        <v>3</v>
      </c>
      <c r="AP57" s="39" t="n">
        <v>11</v>
      </c>
      <c r="AQ57" s="39"/>
      <c r="AR57" s="40" t="s">
        <v>3</v>
      </c>
      <c r="AS57" s="42" t="n">
        <v>15</v>
      </c>
      <c r="AT57" s="34"/>
      <c r="AU57" s="2" t="s">
        <v>3</v>
      </c>
      <c r="AV57" s="31" t="n">
        <f aca="false">SUM(AD57,AG57,AJ57,AM57,AP57,AS57)</f>
        <v>26</v>
      </c>
      <c r="AW57" s="19" t="s">
        <v>11</v>
      </c>
      <c r="AX57" s="113"/>
      <c r="AY57" s="10"/>
    </row>
    <row r="58" customFormat="false" ht="15" hidden="false" customHeight="false" outlineLevel="0" collapsed="false">
      <c r="A58" s="7"/>
      <c r="B58" s="43" t="s">
        <v>12</v>
      </c>
      <c r="C58" s="0"/>
      <c r="D58" s="44"/>
      <c r="E58" s="181"/>
      <c r="F58" s="182"/>
      <c r="G58" s="46"/>
      <c r="H58" s="183"/>
      <c r="I58" s="47"/>
      <c r="J58" s="46"/>
      <c r="K58" s="183"/>
      <c r="L58" s="47"/>
      <c r="M58" s="46"/>
      <c r="N58" s="184"/>
      <c r="O58" s="47"/>
      <c r="P58" s="46"/>
      <c r="Q58" s="183"/>
      <c r="R58" s="47"/>
      <c r="S58" s="46"/>
      <c r="T58" s="183"/>
      <c r="U58" s="59"/>
      <c r="V58" s="48"/>
      <c r="W58" s="48"/>
      <c r="X58" s="19" t="s">
        <v>11</v>
      </c>
      <c r="Y58" s="113"/>
      <c r="AA58" s="7"/>
      <c r="AB58" s="43" t="s">
        <v>12</v>
      </c>
      <c r="AC58" s="2"/>
      <c r="AD58" s="44"/>
      <c r="AE58" s="44"/>
      <c r="AF58" s="45"/>
      <c r="AG58" s="46"/>
      <c r="AH58" s="46"/>
      <c r="AI58" s="21"/>
      <c r="AJ58" s="46"/>
      <c r="AK58" s="46"/>
      <c r="AL58" s="47"/>
      <c r="AM58" s="46"/>
      <c r="AN58" s="46"/>
      <c r="AO58" s="21"/>
      <c r="AP58" s="46"/>
      <c r="AQ58" s="46"/>
      <c r="AR58" s="21"/>
      <c r="AS58" s="46"/>
      <c r="AT58" s="46"/>
      <c r="AU58" s="13"/>
      <c r="AV58" s="48"/>
      <c r="AW58" s="19" t="s">
        <v>11</v>
      </c>
      <c r="AX58" s="113"/>
      <c r="AY58" s="10"/>
    </row>
    <row r="59" customFormat="false" ht="15" hidden="false" customHeight="false" outlineLevel="0" collapsed="false">
      <c r="A59" s="7"/>
      <c r="B59" s="1" t="s">
        <v>21</v>
      </c>
      <c r="C59" s="2" t="s">
        <v>3</v>
      </c>
      <c r="D59" s="31" t="n">
        <f aca="false">SUM(D51:D57)</f>
        <v>4</v>
      </c>
      <c r="E59" s="185"/>
      <c r="F59" s="142" t="s">
        <v>3</v>
      </c>
      <c r="G59" s="31" t="n">
        <f aca="false">SUM(G51:G57)</f>
        <v>4</v>
      </c>
      <c r="H59" s="186"/>
      <c r="I59" s="4" t="s">
        <v>3</v>
      </c>
      <c r="J59" s="31" t="n">
        <f aca="false">SUM(J51:J57)</f>
        <v>0</v>
      </c>
      <c r="K59" s="186"/>
      <c r="L59" s="4" t="s">
        <v>3</v>
      </c>
      <c r="M59" s="31" t="n">
        <f aca="false">SUM(M51:M57)</f>
        <v>8</v>
      </c>
      <c r="N59" s="187"/>
      <c r="O59" s="4" t="s">
        <v>3</v>
      </c>
      <c r="P59" s="31" t="n">
        <f aca="false">SUM(P51:P57)</f>
        <v>14</v>
      </c>
      <c r="Q59" s="186"/>
      <c r="R59" s="4" t="s">
        <v>3</v>
      </c>
      <c r="S59" s="31" t="n">
        <f aca="false">SUM(S51:S57)</f>
        <v>13</v>
      </c>
      <c r="T59" s="186"/>
      <c r="U59" s="4" t="s">
        <v>3</v>
      </c>
      <c r="V59" s="31" t="n">
        <f aca="false">SUM(V51:V57)</f>
        <v>43</v>
      </c>
      <c r="W59" s="31"/>
      <c r="X59" s="19" t="s">
        <v>11</v>
      </c>
      <c r="Y59" s="113"/>
      <c r="AA59" s="7"/>
      <c r="AB59" s="1" t="s">
        <v>21</v>
      </c>
      <c r="AC59" s="2" t="s">
        <v>3</v>
      </c>
      <c r="AD59" s="31" t="n">
        <f aca="false">SUM(AD51:AD57)</f>
        <v>13</v>
      </c>
      <c r="AE59" s="31"/>
      <c r="AF59" s="3" t="s">
        <v>3</v>
      </c>
      <c r="AG59" s="31" t="n">
        <f aca="false">SUM(AG51:AG57)</f>
        <v>10</v>
      </c>
      <c r="AH59" s="31"/>
      <c r="AI59" s="2" t="s">
        <v>3</v>
      </c>
      <c r="AJ59" s="31" t="n">
        <f aca="false">SUM(AJ51:AJ57)</f>
        <v>0</v>
      </c>
      <c r="AK59" s="31"/>
      <c r="AL59" s="4" t="s">
        <v>3</v>
      </c>
      <c r="AM59" s="31" t="n">
        <f aca="false">SUM(AM51:AM57)</f>
        <v>0</v>
      </c>
      <c r="AN59" s="31"/>
      <c r="AO59" s="2" t="s">
        <v>3</v>
      </c>
      <c r="AP59" s="31" t="n">
        <f aca="false">SUM(AP51:AP57)</f>
        <v>32</v>
      </c>
      <c r="AQ59" s="31"/>
      <c r="AR59" s="2" t="s">
        <v>3</v>
      </c>
      <c r="AS59" s="31" t="n">
        <f aca="false">SUM(AS51:AS57)</f>
        <v>93</v>
      </c>
      <c r="AT59" s="31"/>
      <c r="AU59" s="2" t="s">
        <v>3</v>
      </c>
      <c r="AV59" s="31" t="n">
        <f aca="false">SUM(AV51:AV57)</f>
        <v>148</v>
      </c>
      <c r="AW59" s="19" t="s">
        <v>11</v>
      </c>
      <c r="AX59" s="113"/>
      <c r="AY59" s="10"/>
    </row>
    <row r="60" customFormat="false" ht="15" hidden="false" customHeight="false" outlineLevel="0" collapsed="false">
      <c r="A60" s="7"/>
      <c r="B60" s="1" t="s">
        <v>22</v>
      </c>
      <c r="C60" s="2" t="s">
        <v>3</v>
      </c>
      <c r="D60" s="31" t="n">
        <f aca="false">D59</f>
        <v>4</v>
      </c>
      <c r="E60" s="185"/>
      <c r="F60" s="142" t="s">
        <v>3</v>
      </c>
      <c r="G60" s="31" t="n">
        <f aca="false">G59</f>
        <v>4</v>
      </c>
      <c r="H60" s="186"/>
      <c r="I60" s="4" t="s">
        <v>3</v>
      </c>
      <c r="J60" s="31" t="n">
        <f aca="false">J59</f>
        <v>0</v>
      </c>
      <c r="K60" s="186"/>
      <c r="L60" s="4" t="s">
        <v>3</v>
      </c>
      <c r="M60" s="31" t="n">
        <f aca="false">M59</f>
        <v>8</v>
      </c>
      <c r="N60" s="187"/>
      <c r="O60" s="4" t="s">
        <v>3</v>
      </c>
      <c r="P60" s="31" t="n">
        <f aca="false">P59</f>
        <v>14</v>
      </c>
      <c r="Q60" s="186"/>
      <c r="R60" s="4" t="s">
        <v>3</v>
      </c>
      <c r="S60" s="31" t="n">
        <f aca="false">S59</f>
        <v>13</v>
      </c>
      <c r="T60" s="186"/>
      <c r="U60" s="4" t="s">
        <v>3</v>
      </c>
      <c r="V60" s="31" t="n">
        <f aca="false">SUM(D60:S60)</f>
        <v>43</v>
      </c>
      <c r="W60" s="31"/>
      <c r="X60" s="19" t="s">
        <v>11</v>
      </c>
      <c r="Y60" s="113"/>
      <c r="AA60" s="7"/>
      <c r="AB60" s="1" t="s">
        <v>22</v>
      </c>
      <c r="AC60" s="2" t="s">
        <v>3</v>
      </c>
      <c r="AD60" s="31" t="n">
        <f aca="false">AD59</f>
        <v>13</v>
      </c>
      <c r="AE60" s="31"/>
      <c r="AF60" s="3" t="s">
        <v>3</v>
      </c>
      <c r="AG60" s="31" t="n">
        <f aca="false">AG59</f>
        <v>10</v>
      </c>
      <c r="AH60" s="31"/>
      <c r="AI60" s="2" t="s">
        <v>3</v>
      </c>
      <c r="AJ60" s="31" t="n">
        <f aca="false">AJ59</f>
        <v>0</v>
      </c>
      <c r="AK60" s="31"/>
      <c r="AL60" s="4" t="s">
        <v>3</v>
      </c>
      <c r="AM60" s="31" t="n">
        <f aca="false">AM59</f>
        <v>0</v>
      </c>
      <c r="AN60" s="31"/>
      <c r="AO60" s="2" t="s">
        <v>3</v>
      </c>
      <c r="AP60" s="31" t="n">
        <f aca="false">AP59</f>
        <v>32</v>
      </c>
      <c r="AQ60" s="31"/>
      <c r="AR60" s="2" t="s">
        <v>3</v>
      </c>
      <c r="AS60" s="31" t="n">
        <f aca="false">AS59</f>
        <v>93</v>
      </c>
      <c r="AT60" s="31"/>
      <c r="AU60" s="2" t="s">
        <v>3</v>
      </c>
      <c r="AV60" s="31" t="n">
        <f aca="false">SUM(AD60:AS60)</f>
        <v>148</v>
      </c>
      <c r="AW60" s="19" t="s">
        <v>11</v>
      </c>
      <c r="AX60" s="113"/>
      <c r="AY60" s="10"/>
    </row>
    <row r="61" customFormat="false" ht="15" hidden="false" customHeight="false" outlineLevel="0" collapsed="false">
      <c r="A61" s="7"/>
      <c r="B61" s="1" t="s">
        <v>23</v>
      </c>
      <c r="C61" s="2" t="s">
        <v>3</v>
      </c>
      <c r="D61" s="49" t="n">
        <v>30</v>
      </c>
      <c r="E61" s="188"/>
      <c r="F61" s="189" t="s">
        <v>3</v>
      </c>
      <c r="G61" s="49" t="n">
        <v>20</v>
      </c>
      <c r="H61" s="190"/>
      <c r="I61" s="191" t="s">
        <v>3</v>
      </c>
      <c r="J61" s="49" t="n">
        <v>25</v>
      </c>
      <c r="K61" s="190"/>
      <c r="L61" s="4" t="s">
        <v>3</v>
      </c>
      <c r="M61" s="49" t="n">
        <v>22</v>
      </c>
      <c r="N61" s="192"/>
      <c r="O61" s="191" t="s">
        <v>3</v>
      </c>
      <c r="P61" s="52" t="n">
        <v>15</v>
      </c>
      <c r="Q61" s="193"/>
      <c r="R61" s="191" t="s">
        <v>3</v>
      </c>
      <c r="S61" s="49" t="n">
        <v>15</v>
      </c>
      <c r="T61" s="190"/>
      <c r="U61" s="56" t="s">
        <v>3</v>
      </c>
      <c r="V61" s="54"/>
      <c r="W61" s="54"/>
      <c r="X61" s="19" t="s">
        <v>11</v>
      </c>
      <c r="Y61" s="113"/>
      <c r="AA61" s="7"/>
      <c r="AB61" s="1" t="s">
        <v>23</v>
      </c>
      <c r="AC61" s="2" t="s">
        <v>3</v>
      </c>
      <c r="AD61" s="49" t="n">
        <v>30</v>
      </c>
      <c r="AE61" s="49"/>
      <c r="AF61" s="50" t="s">
        <v>3</v>
      </c>
      <c r="AG61" s="49" t="n">
        <v>20</v>
      </c>
      <c r="AH61" s="49"/>
      <c r="AI61" s="51" t="s">
        <v>3</v>
      </c>
      <c r="AJ61" s="49" t="n">
        <v>25</v>
      </c>
      <c r="AK61" s="49"/>
      <c r="AL61" s="4" t="s">
        <v>3</v>
      </c>
      <c r="AM61" s="49" t="n">
        <v>22</v>
      </c>
      <c r="AN61" s="49"/>
      <c r="AO61" s="51" t="s">
        <v>3</v>
      </c>
      <c r="AP61" s="52" t="n">
        <v>15</v>
      </c>
      <c r="AQ61" s="52"/>
      <c r="AR61" s="51" t="s">
        <v>3</v>
      </c>
      <c r="AS61" s="49" t="n">
        <v>15</v>
      </c>
      <c r="AT61" s="49"/>
      <c r="AU61" s="53" t="s">
        <v>3</v>
      </c>
      <c r="AV61" s="54"/>
      <c r="AW61" s="19" t="s">
        <v>11</v>
      </c>
      <c r="AX61" s="113"/>
      <c r="AY61" s="10"/>
    </row>
    <row r="62" customFormat="false" ht="15" hidden="false" customHeight="false" outlineLevel="0" collapsed="false">
      <c r="A62" s="7"/>
      <c r="B62" s="1" t="s">
        <v>24</v>
      </c>
      <c r="C62" s="2" t="s">
        <v>3</v>
      </c>
      <c r="D62" s="55" t="n">
        <f aca="false">D60*D61</f>
        <v>120</v>
      </c>
      <c r="E62" s="194"/>
      <c r="F62" s="189" t="s">
        <v>3</v>
      </c>
      <c r="G62" s="55" t="n">
        <f aca="false">G60*G61</f>
        <v>80</v>
      </c>
      <c r="H62" s="193"/>
      <c r="I62" s="56" t="s">
        <v>3</v>
      </c>
      <c r="J62" s="55" t="n">
        <f aca="false">J60*J61</f>
        <v>0</v>
      </c>
      <c r="K62" s="193"/>
      <c r="L62" s="56" t="s">
        <v>3</v>
      </c>
      <c r="M62" s="55" t="n">
        <f aca="false">M60*M61</f>
        <v>176</v>
      </c>
      <c r="N62" s="195"/>
      <c r="O62" s="56" t="s">
        <v>3</v>
      </c>
      <c r="P62" s="55" t="n">
        <f aca="false">P60*P61</f>
        <v>210</v>
      </c>
      <c r="Q62" s="193"/>
      <c r="R62" s="56" t="s">
        <v>3</v>
      </c>
      <c r="S62" s="55" t="n">
        <f aca="false">S60*S61</f>
        <v>195</v>
      </c>
      <c r="T62" s="193"/>
      <c r="U62" s="56" t="s">
        <v>3</v>
      </c>
      <c r="V62" s="55" t="n">
        <f aca="false">SUM(D62:S62)</f>
        <v>781</v>
      </c>
      <c r="W62" s="55"/>
      <c r="X62" s="19" t="s">
        <v>11</v>
      </c>
      <c r="Y62" s="113"/>
      <c r="AA62" s="7"/>
      <c r="AB62" s="1" t="s">
        <v>24</v>
      </c>
      <c r="AC62" s="2" t="s">
        <v>3</v>
      </c>
      <c r="AD62" s="55" t="n">
        <f aca="false">AD60*AD61</f>
        <v>390</v>
      </c>
      <c r="AE62" s="55"/>
      <c r="AF62" s="50" t="s">
        <v>3</v>
      </c>
      <c r="AG62" s="55" t="n">
        <f aca="false">AG60*AG61</f>
        <v>200</v>
      </c>
      <c r="AH62" s="55"/>
      <c r="AI62" s="53" t="s">
        <v>3</v>
      </c>
      <c r="AJ62" s="55" t="n">
        <f aca="false">AJ60*AJ61</f>
        <v>0</v>
      </c>
      <c r="AK62" s="55"/>
      <c r="AL62" s="56" t="s">
        <v>3</v>
      </c>
      <c r="AM62" s="55" t="n">
        <f aca="false">AM60*AM61</f>
        <v>0</v>
      </c>
      <c r="AN62" s="55"/>
      <c r="AO62" s="53" t="s">
        <v>3</v>
      </c>
      <c r="AP62" s="55" t="n">
        <f aca="false">AP60*AP61</f>
        <v>480</v>
      </c>
      <c r="AQ62" s="55"/>
      <c r="AR62" s="53" t="s">
        <v>3</v>
      </c>
      <c r="AS62" s="55" t="n">
        <f aca="false">AS60*AS61</f>
        <v>1395</v>
      </c>
      <c r="AT62" s="55"/>
      <c r="AU62" s="53" t="s">
        <v>3</v>
      </c>
      <c r="AV62" s="55" t="n">
        <f aca="false">SUM(AD62:AS62)</f>
        <v>2465</v>
      </c>
      <c r="AW62" s="19" t="s">
        <v>11</v>
      </c>
      <c r="AX62" s="113"/>
      <c r="AY62" s="10"/>
    </row>
    <row r="63" customFormat="false" ht="15" hidden="false" customHeight="false" outlineLevel="0" collapsed="false">
      <c r="A63" s="7"/>
      <c r="B63" s="2" t="s">
        <v>25</v>
      </c>
      <c r="C63" s="0"/>
      <c r="D63" s="13"/>
      <c r="E63" s="149"/>
      <c r="F63" s="196"/>
      <c r="G63" s="58"/>
      <c r="H63" s="197"/>
      <c r="I63" s="59"/>
      <c r="J63" s="58"/>
      <c r="K63" s="197"/>
      <c r="L63" s="59"/>
      <c r="M63" s="58"/>
      <c r="N63" s="198"/>
      <c r="O63" s="59"/>
      <c r="P63" s="58"/>
      <c r="Q63" s="197"/>
      <c r="R63" s="59"/>
      <c r="S63" s="58"/>
      <c r="T63" s="197"/>
      <c r="U63" s="59"/>
      <c r="V63" s="58"/>
      <c r="W63" s="58"/>
      <c r="X63" s="0"/>
      <c r="Y63" s="113"/>
      <c r="AA63" s="7"/>
      <c r="AB63" s="2" t="s">
        <v>25</v>
      </c>
      <c r="AC63" s="2"/>
      <c r="AD63" s="13"/>
      <c r="AE63" s="13"/>
      <c r="AF63" s="57"/>
      <c r="AG63" s="58"/>
      <c r="AH63" s="58"/>
      <c r="AI63" s="13"/>
      <c r="AJ63" s="58"/>
      <c r="AK63" s="58"/>
      <c r="AL63" s="59"/>
      <c r="AM63" s="58"/>
      <c r="AN63" s="58"/>
      <c r="AO63" s="13"/>
      <c r="AP63" s="58"/>
      <c r="AQ63" s="58"/>
      <c r="AR63" s="13"/>
      <c r="AS63" s="58"/>
      <c r="AT63" s="58"/>
      <c r="AU63" s="13"/>
      <c r="AV63" s="58"/>
      <c r="AW63" s="5"/>
      <c r="AX63" s="113"/>
      <c r="AY63" s="10"/>
    </row>
    <row r="64" customFormat="false" ht="15" hidden="false" customHeight="false" outlineLevel="0" collapsed="false">
      <c r="A64" s="7"/>
      <c r="B64" s="60" t="s">
        <v>98</v>
      </c>
      <c r="C64" s="0"/>
      <c r="E64" s="0"/>
      <c r="F64" s="0"/>
      <c r="H64" s="0"/>
      <c r="I64" s="0"/>
      <c r="K64" s="0"/>
      <c r="L64" s="0"/>
      <c r="N64" s="0"/>
      <c r="O64" s="0"/>
      <c r="Q64" s="0"/>
      <c r="R64" s="0"/>
      <c r="T64" s="0"/>
      <c r="U64" s="0"/>
      <c r="X64" s="0"/>
      <c r="Y64" s="113"/>
      <c r="AA64" s="7"/>
      <c r="AB64" s="60" t="s">
        <v>98</v>
      </c>
      <c r="AC64" s="2"/>
      <c r="AF64" s="3"/>
      <c r="AI64" s="2"/>
      <c r="AL64" s="4"/>
      <c r="AO64" s="2"/>
      <c r="AR64" s="2"/>
      <c r="AU64" s="2"/>
      <c r="AW64" s="5"/>
      <c r="AX64" s="113"/>
      <c r="AY64" s="10"/>
    </row>
    <row r="65" customFormat="false" ht="21" hidden="false" customHeight="false" outlineLevel="0" collapsed="false">
      <c r="A65" s="7"/>
      <c r="B65" s="61" t="s">
        <v>100</v>
      </c>
      <c r="C65" s="0"/>
      <c r="E65" s="0"/>
      <c r="F65" s="0"/>
      <c r="H65" s="0"/>
      <c r="I65" s="0"/>
      <c r="K65" s="0"/>
      <c r="L65" s="0"/>
      <c r="N65" s="0"/>
      <c r="O65" s="0"/>
      <c r="Q65" s="0"/>
      <c r="R65" s="0"/>
      <c r="T65" s="0"/>
      <c r="U65" s="0"/>
      <c r="X65" s="0"/>
      <c r="Y65" s="113"/>
      <c r="AA65" s="7"/>
      <c r="AB65" s="61" t="s">
        <v>91</v>
      </c>
      <c r="AC65" s="2"/>
      <c r="AF65" s="3"/>
      <c r="AI65" s="2"/>
      <c r="AL65" s="4"/>
      <c r="AO65" s="2"/>
      <c r="AR65" s="2"/>
      <c r="AU65" s="2"/>
      <c r="AW65" s="5"/>
      <c r="AX65" s="113"/>
      <c r="AY65" s="10"/>
    </row>
    <row r="66" customFormat="false" ht="15" hidden="false" customHeight="false" outlineLevel="0" collapsed="false">
      <c r="A66" s="7"/>
      <c r="B66" s="2" t="s">
        <v>89</v>
      </c>
      <c r="C66" s="0"/>
      <c r="E66" s="0"/>
      <c r="F66" s="0"/>
      <c r="H66" s="0"/>
      <c r="I66" s="0"/>
      <c r="K66" s="0"/>
      <c r="L66" s="0"/>
      <c r="N66" s="0"/>
      <c r="O66" s="0"/>
      <c r="Q66" s="0"/>
      <c r="R66" s="0"/>
      <c r="T66" s="0"/>
      <c r="U66" s="0"/>
      <c r="X66" s="0"/>
      <c r="Y66" s="113"/>
      <c r="AA66" s="7"/>
      <c r="AB66" s="2" t="s">
        <v>89</v>
      </c>
      <c r="AC66" s="2"/>
      <c r="AF66" s="3"/>
      <c r="AI66" s="2"/>
      <c r="AL66" s="4"/>
      <c r="AO66" s="2"/>
      <c r="AR66" s="2"/>
      <c r="AU66" s="2"/>
      <c r="AW66" s="5"/>
      <c r="AX66" s="113"/>
      <c r="AY66" s="10"/>
    </row>
    <row r="67" customFormat="false" ht="15" hidden="false" customHeight="false" outlineLevel="0" collapsed="false">
      <c r="B67" s="0"/>
      <c r="C67" s="0"/>
      <c r="E67" s="0"/>
      <c r="F67" s="0"/>
      <c r="H67" s="0"/>
      <c r="I67" s="0"/>
      <c r="K67" s="0"/>
      <c r="L67" s="0"/>
      <c r="N67" s="0"/>
      <c r="O67" s="0"/>
      <c r="Q67" s="0"/>
      <c r="R67" s="0"/>
      <c r="T67" s="0"/>
      <c r="U67" s="0"/>
      <c r="V67" s="67" t="str">
        <f aca="false">IF(S59&gt;=V59*0.3,"OK","NO")</f>
        <v>OK</v>
      </c>
      <c r="W67" s="67"/>
      <c r="X67" s="0"/>
      <c r="AV67" s="67" t="str">
        <f aca="false">IF(AS59&gt;=AV59*0.55,"OK","NO")</f>
        <v>OK</v>
      </c>
    </row>
    <row r="68" customFormat="false" ht="15" hidden="false" customHeight="false" outlineLevel="0" collapsed="false">
      <c r="B68" s="0"/>
      <c r="C68" s="0"/>
      <c r="E68" s="0"/>
      <c r="F68" s="0"/>
      <c r="H68" s="0"/>
      <c r="I68" s="0"/>
      <c r="K68" s="0"/>
      <c r="L68" s="0"/>
      <c r="N68" s="0"/>
      <c r="O68" s="0"/>
      <c r="Q68" s="0"/>
      <c r="R68" s="0"/>
      <c r="T68" s="0"/>
      <c r="U68" s="0"/>
      <c r="V68" s="67" t="str">
        <f aca="false">IF(S60&gt;=V60*0.3,"OK","NO")</f>
        <v>OK</v>
      </c>
      <c r="W68" s="67"/>
      <c r="X68" s="0"/>
      <c r="AV68" s="67" t="str">
        <f aca="false">IF(AS60&gt;=AV60*0.55,"OK","NO")</f>
        <v>OK</v>
      </c>
    </row>
    <row r="69" customFormat="false" ht="15" hidden="false" customHeight="false" outlineLevel="0" collapsed="false">
      <c r="B69" s="0"/>
      <c r="C69" s="0"/>
      <c r="E69" s="0"/>
      <c r="F69" s="0"/>
      <c r="H69" s="0"/>
      <c r="I69" s="0"/>
      <c r="K69" s="0"/>
      <c r="L69" s="0"/>
      <c r="N69" s="0"/>
      <c r="O69" s="0"/>
      <c r="Q69" s="0"/>
      <c r="R69" s="0"/>
      <c r="T69" s="0"/>
      <c r="U69" s="0"/>
      <c r="X69" s="0"/>
    </row>
    <row r="70" customFormat="false" ht="15" hidden="false" customHeight="false" outlineLevel="0" collapsed="false">
      <c r="A70" s="7"/>
      <c r="B70" s="8" t="s">
        <v>1</v>
      </c>
      <c r="C70" s="9"/>
      <c r="D70" s="9"/>
      <c r="E70" s="145"/>
      <c r="F70" s="146"/>
      <c r="G70" s="9"/>
      <c r="H70" s="147"/>
      <c r="I70" s="146"/>
      <c r="J70" s="9"/>
      <c r="K70" s="147"/>
      <c r="L70" s="146"/>
      <c r="M70" s="9"/>
      <c r="N70" s="148"/>
      <c r="O70" s="146"/>
      <c r="P70" s="9"/>
      <c r="Q70" s="147"/>
      <c r="R70" s="146"/>
      <c r="S70" s="9"/>
      <c r="T70" s="147"/>
      <c r="U70" s="146"/>
      <c r="V70" s="9"/>
      <c r="W70" s="9"/>
      <c r="X70" s="0"/>
      <c r="Y70" s="113"/>
      <c r="AA70" s="7"/>
      <c r="AB70" s="8" t="s">
        <v>1</v>
      </c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5"/>
      <c r="AX70" s="113"/>
    </row>
    <row r="71" customFormat="false" ht="15" hidden="false" customHeight="false" outlineLevel="0" collapsed="false">
      <c r="A71" s="7"/>
      <c r="B71" s="11" t="s">
        <v>2</v>
      </c>
      <c r="C71" s="12"/>
      <c r="D71" s="13"/>
      <c r="E71" s="149"/>
      <c r="F71" s="150"/>
      <c r="G71" s="15"/>
      <c r="H71" s="151"/>
      <c r="I71" s="152"/>
      <c r="J71" s="15"/>
      <c r="K71" s="151"/>
      <c r="L71" s="152"/>
      <c r="M71" s="15"/>
      <c r="N71" s="153"/>
      <c r="O71" s="152"/>
      <c r="P71" s="15"/>
      <c r="Q71" s="151"/>
      <c r="R71" s="152"/>
      <c r="S71" s="15"/>
      <c r="T71" s="151"/>
      <c r="U71" s="152"/>
      <c r="V71" s="15"/>
      <c r="W71" s="15"/>
      <c r="X71" s="0"/>
      <c r="Y71" s="113"/>
      <c r="AA71" s="7"/>
      <c r="AB71" s="11" t="s">
        <v>2</v>
      </c>
      <c r="AC71" s="12"/>
      <c r="AD71" s="13"/>
      <c r="AE71" s="13"/>
      <c r="AF71" s="14"/>
      <c r="AG71" s="15"/>
      <c r="AH71" s="15"/>
      <c r="AI71" s="15"/>
      <c r="AJ71" s="15"/>
      <c r="AK71" s="15"/>
      <c r="AL71" s="15"/>
      <c r="AM71" s="15"/>
      <c r="AN71" s="15"/>
      <c r="AO71" s="15"/>
      <c r="AP71" s="15"/>
      <c r="AQ71" s="15"/>
      <c r="AR71" s="15"/>
      <c r="AS71" s="15"/>
      <c r="AT71" s="15"/>
      <c r="AU71" s="15"/>
      <c r="AV71" s="15"/>
      <c r="AW71" s="5"/>
      <c r="AX71" s="113"/>
    </row>
    <row r="72" customFormat="false" ht="15" hidden="false" customHeight="false" outlineLevel="0" collapsed="false">
      <c r="A72" s="7"/>
      <c r="B72" s="16"/>
      <c r="C72" s="17" t="s">
        <v>3</v>
      </c>
      <c r="D72" s="16" t="s">
        <v>4</v>
      </c>
      <c r="E72" s="154"/>
      <c r="F72" s="146" t="s">
        <v>3</v>
      </c>
      <c r="G72" s="16" t="s">
        <v>5</v>
      </c>
      <c r="H72" s="155"/>
      <c r="I72" s="18" t="s">
        <v>3</v>
      </c>
      <c r="J72" s="16" t="s">
        <v>6</v>
      </c>
      <c r="K72" s="155"/>
      <c r="L72" s="18" t="s">
        <v>3</v>
      </c>
      <c r="M72" s="16" t="s">
        <v>7</v>
      </c>
      <c r="N72" s="156"/>
      <c r="O72" s="18" t="s">
        <v>3</v>
      </c>
      <c r="P72" s="16" t="s">
        <v>8</v>
      </c>
      <c r="Q72" s="155"/>
      <c r="R72" s="18" t="s">
        <v>3</v>
      </c>
      <c r="S72" s="16" t="s">
        <v>9</v>
      </c>
      <c r="T72" s="155"/>
      <c r="U72" s="18" t="s">
        <v>3</v>
      </c>
      <c r="V72" s="16" t="s">
        <v>10</v>
      </c>
      <c r="W72" s="16"/>
      <c r="X72" s="19" t="s">
        <v>11</v>
      </c>
      <c r="Y72" s="113"/>
      <c r="AA72" s="7"/>
      <c r="AB72" s="16"/>
      <c r="AC72" s="17" t="s">
        <v>3</v>
      </c>
      <c r="AD72" s="16" t="s">
        <v>4</v>
      </c>
      <c r="AE72" s="16"/>
      <c r="AF72" s="8" t="s">
        <v>3</v>
      </c>
      <c r="AG72" s="16" t="s">
        <v>5</v>
      </c>
      <c r="AH72" s="16"/>
      <c r="AI72" s="17" t="s">
        <v>3</v>
      </c>
      <c r="AJ72" s="16" t="s">
        <v>6</v>
      </c>
      <c r="AK72" s="16"/>
      <c r="AL72" s="18" t="s">
        <v>3</v>
      </c>
      <c r="AM72" s="16" t="s">
        <v>7</v>
      </c>
      <c r="AN72" s="16"/>
      <c r="AO72" s="17" t="s">
        <v>3</v>
      </c>
      <c r="AP72" s="16" t="s">
        <v>8</v>
      </c>
      <c r="AQ72" s="16"/>
      <c r="AR72" s="17" t="s">
        <v>3</v>
      </c>
      <c r="AS72" s="16" t="s">
        <v>9</v>
      </c>
      <c r="AT72" s="16"/>
      <c r="AU72" s="17" t="s">
        <v>3</v>
      </c>
      <c r="AV72" s="16" t="s">
        <v>10</v>
      </c>
      <c r="AW72" s="19" t="s">
        <v>11</v>
      </c>
      <c r="AX72" s="113"/>
    </row>
    <row r="73" customFormat="false" ht="15" hidden="false" customHeight="false" outlineLevel="0" collapsed="false">
      <c r="A73" s="7"/>
      <c r="B73" s="20" t="s">
        <v>12</v>
      </c>
      <c r="C73" s="17"/>
      <c r="D73" s="21"/>
      <c r="E73" s="157"/>
      <c r="F73" s="150"/>
      <c r="G73" s="22"/>
      <c r="H73" s="158"/>
      <c r="I73" s="24"/>
      <c r="J73" s="22"/>
      <c r="K73" s="158"/>
      <c r="L73" s="24"/>
      <c r="M73" s="22"/>
      <c r="N73" s="159"/>
      <c r="O73" s="24"/>
      <c r="P73" s="22"/>
      <c r="Q73" s="158"/>
      <c r="R73" s="24"/>
      <c r="S73" s="22"/>
      <c r="T73" s="158"/>
      <c r="U73" s="24"/>
      <c r="V73" s="22"/>
      <c r="W73" s="22"/>
      <c r="X73" s="19" t="s">
        <v>11</v>
      </c>
      <c r="Y73" s="113"/>
      <c r="AA73" s="7"/>
      <c r="AB73" s="20" t="s">
        <v>12</v>
      </c>
      <c r="AC73" s="17"/>
      <c r="AD73" s="21"/>
      <c r="AE73" s="21"/>
      <c r="AF73" s="14"/>
      <c r="AG73" s="22"/>
      <c r="AH73" s="22"/>
      <c r="AI73" s="23"/>
      <c r="AJ73" s="22"/>
      <c r="AK73" s="22"/>
      <c r="AL73" s="24"/>
      <c r="AM73" s="22"/>
      <c r="AN73" s="22"/>
      <c r="AO73" s="23"/>
      <c r="AP73" s="22"/>
      <c r="AQ73" s="22"/>
      <c r="AR73" s="23"/>
      <c r="AS73" s="22"/>
      <c r="AT73" s="22"/>
      <c r="AU73" s="23"/>
      <c r="AV73" s="22"/>
      <c r="AW73" s="19" t="s">
        <v>11</v>
      </c>
      <c r="AX73" s="113"/>
    </row>
    <row r="74" customFormat="false" ht="15" hidden="false" customHeight="false" outlineLevel="0" collapsed="false">
      <c r="A74" s="7"/>
      <c r="B74" s="1" t="s">
        <v>13</v>
      </c>
      <c r="C74" s="2" t="s">
        <v>3</v>
      </c>
      <c r="D74" s="25" t="n">
        <f aca="false">SUM(D5,AD5,D28,AD28,D51,AD51)</f>
        <v>4</v>
      </c>
      <c r="E74" s="160" t="n">
        <f aca="false">SUM(E5,AE5,E28,AE28,E51,AE51)</f>
        <v>-1</v>
      </c>
      <c r="F74" s="98" t="n">
        <f aca="false">SUM(F5,AF5,F28,AF28,F51,AF51)</f>
        <v>0</v>
      </c>
      <c r="G74" s="27" t="n">
        <f aca="false">SUM(G5,AG5,G28,AG28,G51,AG51)</f>
        <v>4</v>
      </c>
      <c r="H74" s="162" t="n">
        <f aca="false">SUM(H5,AH5,H28,AH28,H51,AH51)</f>
        <v>0</v>
      </c>
      <c r="I74" s="98" t="n">
        <f aca="false">SUM(I5,AI5,I28,AI28,I51,AI51)</f>
        <v>0</v>
      </c>
      <c r="J74" s="27" t="n">
        <f aca="false">SUM(J5,AJ5,J28,AJ28,J51,AJ51)</f>
        <v>13</v>
      </c>
      <c r="K74" s="162" t="n">
        <f aca="false">SUM(K5,AK5,K28,AK28,K51,AK51)</f>
        <v>1</v>
      </c>
      <c r="L74" s="98" t="n">
        <f aca="false">SUM(L5,AL5,L28,AL28,L51,AL51)</f>
        <v>0</v>
      </c>
      <c r="M74" s="27" t="n">
        <f aca="false">SUM(M5,AM5,M28,AM28,M51,AM51)</f>
        <v>26</v>
      </c>
      <c r="N74" s="164" t="n">
        <f aca="false">SUM(N5,AN5,N28,AN28,N51,AN51)</f>
        <v>0</v>
      </c>
      <c r="O74" s="98" t="n">
        <f aca="false">SUM(O5,AO5,O28,AO28,O51,AO51)</f>
        <v>0</v>
      </c>
      <c r="P74" s="27" t="n">
        <f aca="false">SUM(P5,AP5,P28,AP28,P51,AP51)</f>
        <v>21</v>
      </c>
      <c r="Q74" s="162" t="n">
        <f aca="false">SUM(Q5,AQ5,Q28,AQ28,Q51,AQ51)</f>
        <v>0</v>
      </c>
      <c r="R74" s="98" t="n">
        <f aca="false">SUM(R5,AR5,R28,AR28,R51,AR51)</f>
        <v>0</v>
      </c>
      <c r="S74" s="27" t="n">
        <f aca="false">SUM(S5,AS5,S28,AS28,S51,AS51)</f>
        <v>62</v>
      </c>
      <c r="T74" s="162" t="n">
        <f aca="false">SUM(T5,AT5,T28,AT28,T51,AT51)</f>
        <v>1</v>
      </c>
      <c r="U74" s="208" t="n">
        <f aca="false">SUM(U5,AU5,U28,AU28,U51,AU51)</f>
        <v>0</v>
      </c>
      <c r="V74" s="34" t="n">
        <f aca="false">SUM(V5,AV5,V28,AV28,V51,AV51)</f>
        <v>130</v>
      </c>
      <c r="W74" s="34"/>
      <c r="X74" s="19" t="s">
        <v>11</v>
      </c>
      <c r="Y74" s="113"/>
      <c r="AA74" s="7"/>
      <c r="AB74" s="1" t="s">
        <v>13</v>
      </c>
      <c r="AC74" s="2" t="s">
        <v>3</v>
      </c>
      <c r="AD74" s="25" t="n">
        <f aca="false">SUM(AD5,D28,AD28,D51,AD51)</f>
        <v>4</v>
      </c>
      <c r="AE74" s="97" t="n">
        <f aca="false">SUM(AE5,E28,AE28,E51,AE51)</f>
        <v>-1</v>
      </c>
      <c r="AF74" s="97" t="n">
        <f aca="false">SUM(AF5,F28,AF28,F51,AF51)</f>
        <v>0</v>
      </c>
      <c r="AG74" s="27" t="n">
        <f aca="false">SUM(AG5,G28,AG28,G51,AG51)</f>
        <v>4</v>
      </c>
      <c r="AH74" s="97" t="n">
        <f aca="false">SUM(AH5,H28,AH28,H51,AH51)</f>
        <v>0</v>
      </c>
      <c r="AI74" s="97" t="n">
        <f aca="false">SUM(AI5,I28,AI28,I51,AI51)</f>
        <v>0</v>
      </c>
      <c r="AJ74" s="27" t="n">
        <f aca="false">SUM(AJ5,J28,AJ28,J51,AJ51)</f>
        <v>0</v>
      </c>
      <c r="AK74" s="209" t="n">
        <f aca="false">SUM(AK5,K28,AK28,K51,AK51)</f>
        <v>0</v>
      </c>
      <c r="AL74" s="209" t="n">
        <f aca="false">SUM(AL5,L28,AL28,L51,AL51)</f>
        <v>0</v>
      </c>
      <c r="AM74" s="27" t="n">
        <f aca="false">SUM(AM5,M28,AM28,M51,AM51)</f>
        <v>26</v>
      </c>
      <c r="AN74" s="97" t="n">
        <f aca="false">SUM(AN5,N28,AN28,N51,AN51)</f>
        <v>0</v>
      </c>
      <c r="AO74" s="97" t="n">
        <f aca="false">SUM(AO5,O28,AO28,O51,AO51)</f>
        <v>0</v>
      </c>
      <c r="AP74" s="27" t="n">
        <f aca="false">SUM(AP5,P28,AP28,P51,AP51)</f>
        <v>21</v>
      </c>
      <c r="AQ74" s="209" t="n">
        <f aca="false">SUM(AQ5,Q28,AQ28,Q51,AQ51)</f>
        <v>0</v>
      </c>
      <c r="AR74" s="209" t="n">
        <f aca="false">SUM(AR5,R28,AR28,R51,AR51)</f>
        <v>0</v>
      </c>
      <c r="AS74" s="27" t="n">
        <f aca="false">SUM(AS5,S28,AS28,S51,AS51)</f>
        <v>50</v>
      </c>
      <c r="AT74" s="209" t="n">
        <f aca="false">SUM(AT5,T28,AT28,T51,AT51)</f>
        <v>1</v>
      </c>
      <c r="AU74" s="209" t="n">
        <f aca="false">SUM(AU5,U28,AU28,U51,AU51)</f>
        <v>0</v>
      </c>
      <c r="AV74" s="30" t="n">
        <f aca="false">SUM(AV5,V28,AV28,V51,AV51)</f>
        <v>105</v>
      </c>
      <c r="AW74" s="19" t="s">
        <v>11</v>
      </c>
      <c r="AX74" s="113"/>
    </row>
    <row r="75" customFormat="false" ht="15" hidden="false" customHeight="false" outlineLevel="0" collapsed="false">
      <c r="A75" s="7"/>
      <c r="B75" s="1" t="s">
        <v>15</v>
      </c>
      <c r="C75" s="2" t="s">
        <v>3</v>
      </c>
      <c r="D75" s="32" t="n">
        <f aca="false">SUM(D6,AD6,D29,AD29,D52,AD52)</f>
        <v>5</v>
      </c>
      <c r="E75" s="166" t="n">
        <f aca="false">SUM(E6,AE6,E29,AE29,E52,AE52)</f>
        <v>0</v>
      </c>
      <c r="F75" s="210" t="n">
        <f aca="false">SUM(F6,AF6,F29,AF29,F52,AF52)</f>
        <v>0</v>
      </c>
      <c r="G75" s="34" t="n">
        <f aca="false">SUM(G6,AG6,G29,AG29,G52,AG52)</f>
        <v>9</v>
      </c>
      <c r="H75" s="171" t="n">
        <f aca="false">SUM(H6,AH6,H29,AH29,H52,AH52)</f>
        <v>0</v>
      </c>
      <c r="I75" s="210" t="n">
        <f aca="false">SUM(I6,AI6,I29,AI29,I52,AI52)</f>
        <v>0</v>
      </c>
      <c r="J75" s="34" t="n">
        <f aca="false">SUM(J6,AJ6,J29,AJ29,J52,AJ52)</f>
        <v>16</v>
      </c>
      <c r="K75" s="171" t="n">
        <f aca="false">SUM(K6,AK6,K29,AK29,K52,AK52)</f>
        <v>1</v>
      </c>
      <c r="L75" s="210" t="n">
        <f aca="false">SUM(L6,AL6,L29,AL29,L52,AL52)</f>
        <v>0</v>
      </c>
      <c r="M75" s="34" t="n">
        <f aca="false">SUM(M6,AM6,M29,AM29,M52,AM52)</f>
        <v>39</v>
      </c>
      <c r="N75" s="170" t="n">
        <f aca="false">SUM(N6,AN6,N29,AN29,N52,AN52)</f>
        <v>0</v>
      </c>
      <c r="O75" s="210" t="n">
        <f aca="false">SUM(O6,AO6,O29,AO29,O52,AO52)</f>
        <v>0</v>
      </c>
      <c r="P75" s="34" t="n">
        <f aca="false">SUM(P6,AP6,P29,AP29,P52,AP52)</f>
        <v>20</v>
      </c>
      <c r="Q75" s="171" t="n">
        <f aca="false">SUM(Q6,AQ6,Q29,AQ29,Q52,AQ52)</f>
        <v>-2</v>
      </c>
      <c r="R75" s="210" t="n">
        <f aca="false">SUM(R6,AR6,R29,AR29,R52,AR52)</f>
        <v>0</v>
      </c>
      <c r="S75" s="34" t="n">
        <f aca="false">SUM(S6,AS6,S29,AS29,S52,AS52)</f>
        <v>41</v>
      </c>
      <c r="T75" s="171" t="n">
        <f aca="false">SUM(T6,AT6,T29,AT29,T52,AT52)</f>
        <v>2</v>
      </c>
      <c r="U75" s="211" t="n">
        <f aca="false">SUM(U6,AU6,U29,AU29,U52,AU52)</f>
        <v>0</v>
      </c>
      <c r="V75" s="34" t="n">
        <f aca="false">SUM(V6,AV6,V29,AV29,V52,AV52)</f>
        <v>130</v>
      </c>
      <c r="W75" s="34"/>
      <c r="X75" s="19" t="s">
        <v>11</v>
      </c>
      <c r="Y75" s="113"/>
      <c r="AA75" s="7"/>
      <c r="AB75" s="1" t="s">
        <v>15</v>
      </c>
      <c r="AC75" s="2" t="s">
        <v>3</v>
      </c>
      <c r="AD75" s="32" t="n">
        <f aca="false">SUM(AD6,D29,AD29,D52,AD52)</f>
        <v>5</v>
      </c>
      <c r="AE75" s="43" t="n">
        <f aca="false">SUM(AE6,E29,AE29,E52,AE52)</f>
        <v>0</v>
      </c>
      <c r="AF75" s="43" t="n">
        <f aca="false">SUM(AF6,F29,AF29,F52,AF52)</f>
        <v>0</v>
      </c>
      <c r="AG75" s="34" t="n">
        <f aca="false">SUM(AG6,G29,AG29,G52,AG52)</f>
        <v>0</v>
      </c>
      <c r="AH75" s="43" t="n">
        <f aca="false">SUM(AH6,H29,AH29,H52,AH52)</f>
        <v>0</v>
      </c>
      <c r="AI75" s="43" t="n">
        <f aca="false">SUM(AI6,I29,AI29,I52,AI52)</f>
        <v>0</v>
      </c>
      <c r="AJ75" s="34" t="n">
        <f aca="false">SUM(AJ6,J29,AJ29,J52,AJ52)</f>
        <v>0</v>
      </c>
      <c r="AK75" s="212" t="n">
        <f aca="false">SUM(AK6,K29,AK29,K52,AK52)</f>
        <v>0</v>
      </c>
      <c r="AL75" s="212" t="n">
        <f aca="false">SUM(AL6,L29,AL29,L52,AL52)</f>
        <v>0</v>
      </c>
      <c r="AM75" s="34" t="n">
        <f aca="false">SUM(AM6,M29,AM29,M52,AM52)</f>
        <v>39</v>
      </c>
      <c r="AN75" s="43" t="n">
        <f aca="false">SUM(AN6,N29,AN29,N52,AN52)</f>
        <v>0</v>
      </c>
      <c r="AO75" s="43" t="n">
        <f aca="false">SUM(AO6,O29,AO29,O52,AO52)</f>
        <v>0</v>
      </c>
      <c r="AP75" s="34" t="n">
        <f aca="false">SUM(AP6,P29,AP29,P52,AP52)</f>
        <v>20</v>
      </c>
      <c r="AQ75" s="212" t="n">
        <f aca="false">SUM(AQ6,Q29,AQ29,Q52,AQ52)</f>
        <v>-2</v>
      </c>
      <c r="AR75" s="212" t="n">
        <f aca="false">SUM(AR6,R29,AR29,R52,AR52)</f>
        <v>0</v>
      </c>
      <c r="AS75" s="34" t="n">
        <f aca="false">SUM(AS6,S29,AS29,S52,AS52)</f>
        <v>41</v>
      </c>
      <c r="AT75" s="212" t="n">
        <f aca="false">SUM(AT6,T29,AT29,T52,AT52)</f>
        <v>2</v>
      </c>
      <c r="AU75" s="212" t="n">
        <f aca="false">SUM(AU6,U29,AU29,U52,AU52)</f>
        <v>0</v>
      </c>
      <c r="AV75" s="36" t="n">
        <f aca="false">SUM(AV6,V29,AV29,V52,AV52)</f>
        <v>105</v>
      </c>
      <c r="AW75" s="19" t="s">
        <v>11</v>
      </c>
      <c r="AX75" s="113"/>
    </row>
    <row r="76" customFormat="false" ht="15" hidden="false" customHeight="false" outlineLevel="0" collapsed="false">
      <c r="A76" s="7"/>
      <c r="B76" s="1" t="s">
        <v>16</v>
      </c>
      <c r="C76" s="2" t="s">
        <v>3</v>
      </c>
      <c r="D76" s="32" t="n">
        <f aca="false">SUM(D7,AD7,D30,AD30,D53,AD53)</f>
        <v>10</v>
      </c>
      <c r="E76" s="166" t="n">
        <v>0</v>
      </c>
      <c r="F76" s="210" t="n">
        <f aca="false">SUM(F7,AF7,F30,AF30,F53,AF53)</f>
        <v>0</v>
      </c>
      <c r="G76" s="34" t="n">
        <f aca="false">SUM(G7,AG7,G30,AG30,G53,AG53)</f>
        <v>10</v>
      </c>
      <c r="H76" s="171" t="n">
        <f aca="false">SUM(H7,AH7,H30,AH30,H53,AH53)</f>
        <v>-1</v>
      </c>
      <c r="I76" s="210" t="n">
        <f aca="false">SUM(I7,AI7,I30,AI30,I53,AI53)</f>
        <v>0</v>
      </c>
      <c r="J76" s="34" t="n">
        <f aca="false">SUM(J7,AJ7,J30,AJ30,J53,AJ53)</f>
        <v>13</v>
      </c>
      <c r="K76" s="171" t="n">
        <f aca="false">SUM(K7,AK7,K30,AK30,K53,AK53)</f>
        <v>1</v>
      </c>
      <c r="L76" s="210" t="n">
        <f aca="false">SUM(L7,AL7,L30,AL30,L53,AL53)</f>
        <v>0</v>
      </c>
      <c r="M76" s="34" t="n">
        <f aca="false">SUM(M7,AM7,M30,AM30,M53,AM53)</f>
        <v>18</v>
      </c>
      <c r="N76" s="170" t="n">
        <f aca="false">SUM(N7,AN7,N30,AN30,N53,AN53)</f>
        <v>0</v>
      </c>
      <c r="O76" s="210" t="n">
        <f aca="false">SUM(O7,AO7,O30,AO30,O53,AO53)</f>
        <v>0</v>
      </c>
      <c r="P76" s="34" t="n">
        <f aca="false">SUM(P7,AP7,P30,AP30,P53,AP53)</f>
        <v>25</v>
      </c>
      <c r="Q76" s="171" t="n">
        <f aca="false">SUM(Q7,AQ7,Q30,AQ30,Q53,AQ53)</f>
        <v>1</v>
      </c>
      <c r="R76" s="210" t="n">
        <f aca="false">SUM(R7,AR7,R30,AR30,R53,AR53)</f>
        <v>0</v>
      </c>
      <c r="S76" s="34" t="n">
        <f aca="false">SUM(S7,AS7,S30,AS30,S53,AS53)</f>
        <v>54</v>
      </c>
      <c r="T76" s="171" t="n">
        <f aca="false">SUM(T7,AT7,T30,AT30,T53,AT53)</f>
        <v>1</v>
      </c>
      <c r="U76" s="211" t="n">
        <f aca="false">SUM(U7,AU7,U30,AU30,U53,AU53)</f>
        <v>0</v>
      </c>
      <c r="V76" s="34" t="n">
        <f aca="false">SUM(V7,AV7,V30,AV30,V53,AV53)</f>
        <v>130</v>
      </c>
      <c r="W76" s="34"/>
      <c r="X76" s="19" t="s">
        <v>11</v>
      </c>
      <c r="Y76" s="113"/>
      <c r="AA76" s="7"/>
      <c r="AB76" s="1" t="s">
        <v>16</v>
      </c>
      <c r="AC76" s="2" t="s">
        <v>3</v>
      </c>
      <c r="AD76" s="32" t="n">
        <f aca="false">SUM(AD7,D30,AD30,D53,AD53)</f>
        <v>10</v>
      </c>
      <c r="AE76" s="43" t="n">
        <f aca="false">SUM(AE7,E30,AE30,E53,AE53)</f>
        <v>0</v>
      </c>
      <c r="AF76" s="43" t="n">
        <f aca="false">SUM(AF7,F30,AF30,F53,AF53)</f>
        <v>0</v>
      </c>
      <c r="AG76" s="34" t="n">
        <f aca="false">SUM(AG7,G30,AG30,G53,AG53)</f>
        <v>10</v>
      </c>
      <c r="AH76" s="43" t="n">
        <f aca="false">SUM(AH7,H30,AH30,H53,AH53)</f>
        <v>-1</v>
      </c>
      <c r="AI76" s="43" t="n">
        <f aca="false">SUM(AI7,I30,AI30,I53,AI53)</f>
        <v>0</v>
      </c>
      <c r="AJ76" s="34" t="n">
        <f aca="false">SUM(AJ7,J30,AJ30,J53,AJ53)</f>
        <v>0</v>
      </c>
      <c r="AK76" s="212" t="n">
        <f aca="false">SUM(AK7,K30,AK30,K53,AK53)</f>
        <v>0</v>
      </c>
      <c r="AL76" s="212" t="n">
        <f aca="false">SUM(AL7,L30,AL30,L53,AL53)</f>
        <v>0</v>
      </c>
      <c r="AM76" s="34" t="n">
        <f aca="false">SUM(AM7,M30,AM30,M53,AM53)</f>
        <v>18</v>
      </c>
      <c r="AN76" s="43" t="n">
        <f aca="false">SUM(AN7,N30,AN30,N53,AN53)</f>
        <v>0</v>
      </c>
      <c r="AO76" s="43" t="n">
        <f aca="false">SUM(AO7,O30,AO30,O53,AO53)</f>
        <v>0</v>
      </c>
      <c r="AP76" s="34" t="n">
        <f aca="false">SUM(AP7,P30,AP30,P53,AP53)</f>
        <v>25</v>
      </c>
      <c r="AQ76" s="212" t="n">
        <f aca="false">SUM(AQ7,Q30,AQ30,Q53,AQ53)</f>
        <v>1</v>
      </c>
      <c r="AR76" s="212" t="n">
        <f aca="false">SUM(AR7,R30,AR30,R53,AR53)</f>
        <v>0</v>
      </c>
      <c r="AS76" s="34" t="n">
        <f aca="false">SUM(AS7,S30,AS30,S53,AS53)</f>
        <v>42</v>
      </c>
      <c r="AT76" s="212" t="n">
        <f aca="false">SUM(AT7,T30,AT30,T53,AT53)</f>
        <v>1</v>
      </c>
      <c r="AU76" s="212" t="n">
        <f aca="false">SUM(AU7,U30,AU30,U53,AU53)</f>
        <v>0</v>
      </c>
      <c r="AV76" s="36" t="n">
        <f aca="false">SUM(AV7,V30,AV30,V53,AV53)</f>
        <v>105</v>
      </c>
      <c r="AW76" s="19" t="s">
        <v>11</v>
      </c>
      <c r="AX76" s="113"/>
    </row>
    <row r="77" customFormat="false" ht="15" hidden="false" customHeight="false" outlineLevel="0" collapsed="false">
      <c r="A77" s="7"/>
      <c r="B77" s="1" t="s">
        <v>17</v>
      </c>
      <c r="C77" s="2" t="s">
        <v>3</v>
      </c>
      <c r="D77" s="32" t="n">
        <f aca="false">SUM(D8,AD8,D31,AD31,D54,AD54)</f>
        <v>14</v>
      </c>
      <c r="E77" s="166" t="n">
        <f aca="false">SUM(E8,AE8,E31,AE31,E54,AE54)</f>
        <v>0</v>
      </c>
      <c r="F77" s="210" t="n">
        <f aca="false">SUM(F8,AF8,F31,AF31,F54,AF54)</f>
        <v>0</v>
      </c>
      <c r="G77" s="34" t="n">
        <f aca="false">SUM(G8,AG8,G31,AG31,G54,AG54)</f>
        <v>6</v>
      </c>
      <c r="H77" s="171" t="n">
        <f aca="false">SUM(H8,AH8,H31,AH31,H54,AH54)</f>
        <v>0</v>
      </c>
      <c r="I77" s="210" t="n">
        <f aca="false">SUM(I8,AI8,I31,AI31,I54,AI54)</f>
        <v>0</v>
      </c>
      <c r="J77" s="34" t="n">
        <f aca="false">SUM(J8,AJ8,J31,AJ31,J54,AJ54)</f>
        <v>11</v>
      </c>
      <c r="K77" s="171" t="n">
        <f aca="false">SUM(K8,AK8,K31,AK31,K54,AK54)</f>
        <v>1</v>
      </c>
      <c r="L77" s="210" t="n">
        <f aca="false">SUM(L8,AL8,L31,AL31,L54,AL54)</f>
        <v>0</v>
      </c>
      <c r="M77" s="34" t="n">
        <f aca="false">SUM(M8,AM8,M31,AM31,M54,AM54)</f>
        <v>37</v>
      </c>
      <c r="N77" s="170" t="n">
        <f aca="false">SUM(N8,AN8,N31,AN31,N54,AN54)</f>
        <v>-1</v>
      </c>
      <c r="O77" s="210" t="n">
        <f aca="false">SUM(O8,AO8,O31,AO31,O54,AO54)</f>
        <v>0</v>
      </c>
      <c r="P77" s="34" t="n">
        <f aca="false">SUM(P8,AP8,P31,AP31,P54,AP54)</f>
        <v>31</v>
      </c>
      <c r="Q77" s="171" t="n">
        <f aca="false">SUM(Q8,AQ8,Q31,AQ31,Q54,AQ54)</f>
        <v>3</v>
      </c>
      <c r="R77" s="210" t="n">
        <f aca="false">SUM(R8,AR8,R31,AR31,R54,AR54)</f>
        <v>0</v>
      </c>
      <c r="S77" s="34" t="n">
        <f aca="false">SUM(S8,AS8,S31,AS31,S54,AS54)</f>
        <v>31</v>
      </c>
      <c r="T77" s="171" t="n">
        <f aca="false">SUM(T8,AT8,T31,AT31,T54,AT54)</f>
        <v>-2</v>
      </c>
      <c r="U77" s="211" t="n">
        <f aca="false">SUM(U8,AU8,U31,AU31,U54,AU54)</f>
        <v>0</v>
      </c>
      <c r="V77" s="34" t="n">
        <f aca="false">SUM(V8,AV8,V31,AV31,V54,AV54)</f>
        <v>130</v>
      </c>
      <c r="W77" s="34"/>
      <c r="X77" s="19" t="s">
        <v>11</v>
      </c>
      <c r="Y77" s="113"/>
      <c r="AA77" s="7"/>
      <c r="AB77" s="1" t="s">
        <v>17</v>
      </c>
      <c r="AC77" s="2" t="s">
        <v>3</v>
      </c>
      <c r="AD77" s="32" t="n">
        <f aca="false">SUM(AD8,D31,AD31,D54,AD54)</f>
        <v>0</v>
      </c>
      <c r="AE77" s="43" t="n">
        <f aca="false">SUM(AE8,E31,AE31,E54,AE54)</f>
        <v>0</v>
      </c>
      <c r="AF77" s="43" t="n">
        <f aca="false">SUM(AF8,F31,AF31,F54,AF54)</f>
        <v>0</v>
      </c>
      <c r="AG77" s="34" t="n">
        <f aca="false">SUM(AG8,G31,AG31,G54,AG54)</f>
        <v>6</v>
      </c>
      <c r="AH77" s="43" t="n">
        <f aca="false">SUM(AH8,H31,AH31,H54,AH54)</f>
        <v>0</v>
      </c>
      <c r="AI77" s="43" t="n">
        <f aca="false">SUM(AI8,I31,AI31,I54,AI54)</f>
        <v>0</v>
      </c>
      <c r="AJ77" s="34" t="n">
        <f aca="false">SUM(AJ8,J31,AJ31,J54,AJ54)</f>
        <v>0</v>
      </c>
      <c r="AK77" s="212" t="n">
        <f aca="false">SUM(AK8,K31,AK31,K54,AK54)</f>
        <v>0</v>
      </c>
      <c r="AL77" s="212" t="n">
        <f aca="false">SUM(AL8,L31,AL31,L54,AL54)</f>
        <v>0</v>
      </c>
      <c r="AM77" s="34" t="n">
        <f aca="false">SUM(AM8,M31,AM31,M54,AM54)</f>
        <v>37</v>
      </c>
      <c r="AN77" s="43" t="n">
        <f aca="false">SUM(AN8,N31,AN31,N54,AN54)</f>
        <v>-1</v>
      </c>
      <c r="AO77" s="43" t="n">
        <f aca="false">SUM(AO8,O31,AO31,O54,AO54)</f>
        <v>0</v>
      </c>
      <c r="AP77" s="34" t="n">
        <f aca="false">SUM(AP8,P31,AP31,P54,AP54)</f>
        <v>31</v>
      </c>
      <c r="AQ77" s="212" t="n">
        <f aca="false">SUM(AQ8,Q31,AQ31,Q54,AQ54)</f>
        <v>3</v>
      </c>
      <c r="AR77" s="212" t="n">
        <f aca="false">SUM(AR8,R31,AR31,R54,AR54)</f>
        <v>0</v>
      </c>
      <c r="AS77" s="34" t="n">
        <f aca="false">SUM(AS8,S31,AS31,S54,AS54)</f>
        <v>31</v>
      </c>
      <c r="AT77" s="212" t="n">
        <f aca="false">SUM(AT8,T31,AT31,T54,AT54)</f>
        <v>-2</v>
      </c>
      <c r="AU77" s="212" t="n">
        <f aca="false">SUM(AU8,U31,AU31,U54,AU54)</f>
        <v>0</v>
      </c>
      <c r="AV77" s="36" t="n">
        <f aca="false">SUM(AV8,V31,AV31,V54,AV54)</f>
        <v>105</v>
      </c>
      <c r="AW77" s="19" t="s">
        <v>11</v>
      </c>
      <c r="AX77" s="113"/>
    </row>
    <row r="78" customFormat="false" ht="15" hidden="false" customHeight="false" outlineLevel="0" collapsed="false">
      <c r="A78" s="7"/>
      <c r="B78" s="1" t="s">
        <v>18</v>
      </c>
      <c r="C78" s="2" t="s">
        <v>3</v>
      </c>
      <c r="D78" s="32" t="n">
        <f aca="false">SUM(D9,AD9,D32,AD32,D55,AD55)</f>
        <v>13</v>
      </c>
      <c r="E78" s="166" t="n">
        <f aca="false">SUM(E9,AE9,E32,AE32,E55,AE55)</f>
        <v>0</v>
      </c>
      <c r="F78" s="210" t="n">
        <f aca="false">SUM(F9,AF9,F32,AF32,F55,AF55)</f>
        <v>0</v>
      </c>
      <c r="G78" s="34" t="n">
        <f aca="false">SUM(G9,AG9,G32,AG32,G55,AG55)</f>
        <v>7</v>
      </c>
      <c r="H78" s="171" t="n">
        <f aca="false">SUM(H9,AH9,H32,AH32,H55,AH55)</f>
        <v>-2</v>
      </c>
      <c r="I78" s="210" t="n">
        <f aca="false">SUM(I9,AI9,I32,AI32,I55,AI55)</f>
        <v>0</v>
      </c>
      <c r="J78" s="34" t="n">
        <f aca="false">SUM(J9,AJ9,J32,AJ32,J55,AJ55)</f>
        <v>18</v>
      </c>
      <c r="K78" s="171" t="n">
        <f aca="false">SUM(K9,AK9,K32,AK32,K55,AK55)</f>
        <v>1</v>
      </c>
      <c r="L78" s="210" t="n">
        <f aca="false">SUM(L9,AL9,L32,AL32,L55,AL55)</f>
        <v>0</v>
      </c>
      <c r="M78" s="34" t="n">
        <f aca="false">SUM(M9,AM9,M32,AM32,M55,AM55)</f>
        <v>45</v>
      </c>
      <c r="N78" s="170" t="n">
        <f aca="false">SUM(N9,AN9,N32,AN32,N55,AN55)</f>
        <v>0</v>
      </c>
      <c r="O78" s="210" t="n">
        <f aca="false">SUM(O9,AO9,O32,AO32,O55,AO55)</f>
        <v>0</v>
      </c>
      <c r="P78" s="34" t="n">
        <f aca="false">SUM(P9,AP9,P32,AP32,P55,AP55)</f>
        <v>18</v>
      </c>
      <c r="Q78" s="171" t="n">
        <f aca="false">SUM(Q9,AQ9,Q32,AQ32,Q55,AQ55)</f>
        <v>2</v>
      </c>
      <c r="R78" s="210" t="n">
        <f aca="false">SUM(R9,AR9,R32,AR32,R55,AR55)</f>
        <v>0</v>
      </c>
      <c r="S78" s="34" t="n">
        <f aca="false">SUM(S9,AS9,S32,AS32,S55,AS55)</f>
        <v>29</v>
      </c>
      <c r="T78" s="171" t="n">
        <f aca="false">SUM(T9,AT9,T32,AT32,T55,AT55)</f>
        <v>0</v>
      </c>
      <c r="U78" s="211" t="n">
        <f aca="false">SUM(U9,AU9,U32,AU32,U55,AU55)</f>
        <v>0</v>
      </c>
      <c r="V78" s="34" t="n">
        <f aca="false">SUM(V9,AV9,V32,AV32,V55,AV55)</f>
        <v>130</v>
      </c>
      <c r="W78" s="34"/>
      <c r="X78" s="19" t="s">
        <v>11</v>
      </c>
      <c r="Y78" s="113"/>
      <c r="AA78" s="7"/>
      <c r="AB78" s="1" t="s">
        <v>18</v>
      </c>
      <c r="AC78" s="2" t="s">
        <v>3</v>
      </c>
      <c r="AD78" s="32" t="n">
        <f aca="false">SUM(AD9,D32,AD32,D55,AD55)</f>
        <v>13</v>
      </c>
      <c r="AE78" s="43" t="n">
        <f aca="false">SUM(AE9,E32,AE32,E55,AE55)</f>
        <v>0</v>
      </c>
      <c r="AF78" s="43" t="n">
        <f aca="false">SUM(AF9,F32,AF32,F55,AF55)</f>
        <v>0</v>
      </c>
      <c r="AG78" s="34" t="n">
        <f aca="false">SUM(AG9,G32,AG32,G55,AG55)</f>
        <v>7</v>
      </c>
      <c r="AH78" s="43" t="n">
        <f aca="false">SUM(AH9,H32,AH32,H55,AH55)</f>
        <v>-2</v>
      </c>
      <c r="AI78" s="43" t="n">
        <f aca="false">SUM(AI9,I32,AI32,I55,AI55)</f>
        <v>0</v>
      </c>
      <c r="AJ78" s="34" t="n">
        <f aca="false">SUM(AJ9,J32,AJ32,J55,AJ55)</f>
        <v>5</v>
      </c>
      <c r="AK78" s="212" t="n">
        <f aca="false">SUM(AK9,K32,AK32,K55,AK55)</f>
        <v>0</v>
      </c>
      <c r="AL78" s="212" t="n">
        <f aca="false">SUM(AL9,L32,AL32,L55,AL55)</f>
        <v>0</v>
      </c>
      <c r="AM78" s="34" t="n">
        <f aca="false">SUM(AM9,M32,AM32,M55,AM55)</f>
        <v>45</v>
      </c>
      <c r="AN78" s="43" t="n">
        <f aca="false">SUM(AN9,N32,AN32,N55,AN55)</f>
        <v>0</v>
      </c>
      <c r="AO78" s="43" t="n">
        <f aca="false">SUM(AO9,O32,AO32,O55,AO55)</f>
        <v>0</v>
      </c>
      <c r="AP78" s="34" t="n">
        <f aca="false">SUM(AP9,P32,AP32,P55,AP55)</f>
        <v>18</v>
      </c>
      <c r="AQ78" s="212" t="n">
        <f aca="false">SUM(AQ9,Q32,AQ32,Q55,AQ55)</f>
        <v>2</v>
      </c>
      <c r="AR78" s="212" t="n">
        <f aca="false">SUM(AR9,R32,AR32,R55,AR55)</f>
        <v>0</v>
      </c>
      <c r="AS78" s="34" t="n">
        <f aca="false">SUM(AS9,S32,AS32,S55,AS55)</f>
        <v>17</v>
      </c>
      <c r="AT78" s="212" t="n">
        <f aca="false">SUM(AT9,T32,AT32,T55,AT55)</f>
        <v>0</v>
      </c>
      <c r="AU78" s="212" t="n">
        <f aca="false">SUM(AU9,U32,AU32,U55,AU55)</f>
        <v>0</v>
      </c>
      <c r="AV78" s="36" t="n">
        <f aca="false">SUM(AV9,V32,AV32,V55,AV55)</f>
        <v>105</v>
      </c>
      <c r="AW78" s="19" t="s">
        <v>11</v>
      </c>
      <c r="AX78" s="113"/>
    </row>
    <row r="79" customFormat="false" ht="15" hidden="false" customHeight="false" outlineLevel="0" collapsed="false">
      <c r="A79" s="7"/>
      <c r="B79" s="1" t="s">
        <v>19</v>
      </c>
      <c r="C79" s="2" t="s">
        <v>3</v>
      </c>
      <c r="D79" s="32" t="n">
        <f aca="false">SUM(D10,AD10,D33,AD33,D56,AD56)</f>
        <v>7</v>
      </c>
      <c r="E79" s="166" t="n">
        <f aca="false">SUM(E10,AE10,E33,AE33,E56,AE56)</f>
        <v>0</v>
      </c>
      <c r="F79" s="210" t="n">
        <f aca="false">SUM(F10,AF10,F33,AF33,F56,AF56)</f>
        <v>0</v>
      </c>
      <c r="G79" s="34" t="n">
        <f aca="false">SUM(G10,AG10,G33,AG33,G56,AG56)</f>
        <v>9</v>
      </c>
      <c r="H79" s="171" t="n">
        <f aca="false">SUM(H10,AH10,H33,AH33,H56,AH56)</f>
        <v>0</v>
      </c>
      <c r="I79" s="210" t="n">
        <f aca="false">SUM(I10,AI10,I33,AI33,I56,AI56)</f>
        <v>0</v>
      </c>
      <c r="J79" s="34" t="n">
        <f aca="false">SUM(J10,AJ10,J33,AJ33,J56,AJ56)</f>
        <v>23</v>
      </c>
      <c r="K79" s="171" t="n">
        <f aca="false">SUM(K10,AK10,K33,AK33,K56,AK56)</f>
        <v>1</v>
      </c>
      <c r="L79" s="210" t="n">
        <f aca="false">SUM(L10,AL10,L33,AL33,L56,AL56)</f>
        <v>0</v>
      </c>
      <c r="M79" s="34" t="n">
        <f aca="false">SUM(M10,AM10,M33,AM33,M56,AM56)</f>
        <v>28</v>
      </c>
      <c r="N79" s="170" t="n">
        <f aca="false">SUM(N10,AN10,N33,AN33,N56,AN56)</f>
        <v>-1</v>
      </c>
      <c r="O79" s="210" t="n">
        <f aca="false">SUM(O10,AO10,O33,AO33,O56,AO56)</f>
        <v>0</v>
      </c>
      <c r="P79" s="34" t="n">
        <f aca="false">SUM(P10,AP10,P33,AP33,P56,AP56)</f>
        <v>28</v>
      </c>
      <c r="Q79" s="171" t="n">
        <f aca="false">SUM(Q10,AQ10,Q33,AQ33,Q56,AQ56)</f>
        <v>1</v>
      </c>
      <c r="R79" s="210" t="n">
        <f aca="false">SUM(R10,AR10,R33,AR33,R56,AR56)</f>
        <v>0</v>
      </c>
      <c r="S79" s="34" t="n">
        <f aca="false">SUM(S10,AS10,S33,AS33,S56,AS56)</f>
        <v>35</v>
      </c>
      <c r="T79" s="171" t="n">
        <f aca="false">SUM(T10,AT10,T33,AT33,T56,AT56)</f>
        <v>0</v>
      </c>
      <c r="U79" s="211" t="n">
        <f aca="false">SUM(U10,AU10,U33,AU33,U56,AU56)</f>
        <v>0</v>
      </c>
      <c r="V79" s="34" t="n">
        <f aca="false">SUM(V10,AV10,V33,AV33,V56,AV56)</f>
        <v>130</v>
      </c>
      <c r="W79" s="34"/>
      <c r="X79" s="19" t="s">
        <v>11</v>
      </c>
      <c r="Y79" s="113"/>
      <c r="AA79" s="7"/>
      <c r="AB79" s="1" t="s">
        <v>19</v>
      </c>
      <c r="AC79" s="2" t="s">
        <v>3</v>
      </c>
      <c r="AD79" s="32" t="n">
        <f aca="false">SUM(AD10,D33,AD33,D56,AD56)</f>
        <v>0</v>
      </c>
      <c r="AE79" s="43" t="n">
        <f aca="false">SUM(AE10,E33,AE33,E56,AE56)</f>
        <v>0</v>
      </c>
      <c r="AF79" s="43" t="n">
        <f aca="false">SUM(AF10,F33,AF33,F56,AF56)</f>
        <v>0</v>
      </c>
      <c r="AG79" s="34" t="n">
        <f aca="false">SUM(AG10,G33,AG33,G56,AG56)</f>
        <v>9</v>
      </c>
      <c r="AH79" s="43" t="n">
        <f aca="false">SUM(AH10,H33,AH33,H56,AH56)</f>
        <v>0</v>
      </c>
      <c r="AI79" s="43" t="n">
        <f aca="false">SUM(AI10,I33,AI33,I56,AI56)</f>
        <v>0</v>
      </c>
      <c r="AJ79" s="34" t="n">
        <f aca="false">SUM(AJ10,J33,AJ33,J56,AJ56)</f>
        <v>5</v>
      </c>
      <c r="AK79" s="212" t="n">
        <f aca="false">SUM(AK10,K33,AK33,K56,AK56)</f>
        <v>0</v>
      </c>
      <c r="AL79" s="212" t="n">
        <f aca="false">SUM(AL10,L33,AL33,L56,AL56)</f>
        <v>0</v>
      </c>
      <c r="AM79" s="34" t="n">
        <f aca="false">SUM(AM10,M33,AM33,M56,AM56)</f>
        <v>28</v>
      </c>
      <c r="AN79" s="43" t="n">
        <f aca="false">SUM(AN10,N33,AN33,N56,AN56)</f>
        <v>-1</v>
      </c>
      <c r="AO79" s="43" t="n">
        <f aca="false">SUM(AO10,O33,AO33,O56,AO56)</f>
        <v>0</v>
      </c>
      <c r="AP79" s="34" t="n">
        <f aca="false">SUM(AP10,P33,AP33,P56,AP56)</f>
        <v>28</v>
      </c>
      <c r="AQ79" s="212" t="n">
        <f aca="false">SUM(AQ10,Q33,AQ33,Q56,AQ56)</f>
        <v>1</v>
      </c>
      <c r="AR79" s="212" t="n">
        <f aca="false">SUM(AR10,R33,AR33,R56,AR56)</f>
        <v>0</v>
      </c>
      <c r="AS79" s="34" t="n">
        <f aca="false">SUM(AS10,S33,AS33,S56,AS56)</f>
        <v>35</v>
      </c>
      <c r="AT79" s="212" t="n">
        <f aca="false">SUM(AT10,T33,AT33,T56,AT56)</f>
        <v>0</v>
      </c>
      <c r="AU79" s="212" t="n">
        <f aca="false">SUM(AU10,U33,AU33,U56,AU56)</f>
        <v>0</v>
      </c>
      <c r="AV79" s="36" t="n">
        <f aca="false">SUM(AV10,V33,AV33,V56,AV56)</f>
        <v>105</v>
      </c>
      <c r="AW79" s="19" t="s">
        <v>11</v>
      </c>
      <c r="AX79" s="113"/>
    </row>
    <row r="80" customFormat="false" ht="15" hidden="false" customHeight="false" outlineLevel="0" collapsed="false">
      <c r="A80" s="7"/>
      <c r="B80" s="1" t="s">
        <v>20</v>
      </c>
      <c r="C80" s="2" t="s">
        <v>3</v>
      </c>
      <c r="D80" s="37" t="n">
        <f aca="false">SUM(D11,AD11,D34,AD34,D57,AD57)</f>
        <v>10</v>
      </c>
      <c r="E80" s="175" t="n">
        <f aca="false">SUM(E11,AE11,E34,AE34,E57,AE57)</f>
        <v>0</v>
      </c>
      <c r="F80" s="213" t="n">
        <f aca="false">SUM(F11,AF11,F34,AF34,F57,AF57)</f>
        <v>0</v>
      </c>
      <c r="G80" s="39" t="n">
        <f aca="false">SUM(G11,AG11,G34,AG34,G57,AG57)</f>
        <v>10</v>
      </c>
      <c r="H80" s="177" t="n">
        <f aca="false">SUM(H11,AH11,H34,AH34,H57,AH57)</f>
        <v>0</v>
      </c>
      <c r="I80" s="213" t="n">
        <f aca="false">SUM(I11,AI11,I34,AI34,I57,AI57)</f>
        <v>0</v>
      </c>
      <c r="J80" s="39" t="n">
        <f aca="false">SUM(J11,AJ11,J34,AJ34,J57,AJ57)</f>
        <v>15</v>
      </c>
      <c r="K80" s="177" t="n">
        <f aca="false">SUM(K11,AK11,K34,AK34,K57,AK57)</f>
        <v>1</v>
      </c>
      <c r="L80" s="213" t="n">
        <f aca="false">SUM(L11,AL11,L34,AL34,L57,AL57)</f>
        <v>0</v>
      </c>
      <c r="M80" s="39" t="n">
        <f aca="false">SUM(M11,AM11,M34,AM34,M57,AM57)</f>
        <v>19</v>
      </c>
      <c r="N80" s="179" t="n">
        <f aca="false">SUM(N11,AN11,N34,AN34,N57,AN57)</f>
        <v>3</v>
      </c>
      <c r="O80" s="213" t="n">
        <f aca="false">SUM(O11,AO11,O34,AO34,O57,AO57)</f>
        <v>0</v>
      </c>
      <c r="P80" s="39" t="n">
        <f aca="false">SUM(P11,AP11,P34,AP34,P57,AP57)</f>
        <v>29</v>
      </c>
      <c r="Q80" s="177" t="n">
        <f aca="false">SUM(Q11,AQ11,Q34,AQ34,Q57,AQ57)</f>
        <v>-3</v>
      </c>
      <c r="R80" s="213" t="n">
        <f aca="false">SUM(R11,AR11,R34,AR34,R57,AR57)</f>
        <v>0</v>
      </c>
      <c r="S80" s="39" t="n">
        <f aca="false">SUM(S11,AS11,S34,AS34,S57,AS57)</f>
        <v>47</v>
      </c>
      <c r="T80" s="177" t="n">
        <f aca="false">SUM(T11,AT11,T34,AT34,T57,AT57)</f>
        <v>0</v>
      </c>
      <c r="U80" s="214" t="n">
        <f aca="false">SUM(U11,AU11,U34,AU34,U57,AU57)</f>
        <v>0</v>
      </c>
      <c r="V80" s="34" t="n">
        <f aca="false">SUM(V11,AV11,V34,AV34,V57,AV57)</f>
        <v>130</v>
      </c>
      <c r="W80" s="34"/>
      <c r="X80" s="19" t="s">
        <v>11</v>
      </c>
      <c r="Y80" s="113"/>
      <c r="AA80" s="7"/>
      <c r="AB80" s="1" t="s">
        <v>20</v>
      </c>
      <c r="AC80" s="2" t="s">
        <v>3</v>
      </c>
      <c r="AD80" s="37" t="n">
        <f aca="false">SUM(AD11,D34,AD34,D57,AD57)</f>
        <v>10</v>
      </c>
      <c r="AE80" s="215" t="n">
        <f aca="false">SUM(AE11,E34,AE34,E57,AE57)</f>
        <v>0</v>
      </c>
      <c r="AF80" s="215" t="n">
        <f aca="false">SUM(AF11,F34,AF34,F57,AF57)</f>
        <v>0</v>
      </c>
      <c r="AG80" s="39" t="n">
        <f aca="false">SUM(AG11,G34,AG34,G57,AG57)</f>
        <v>0</v>
      </c>
      <c r="AH80" s="215" t="n">
        <f aca="false">SUM(AH11,H34,AH34,H57,AH57)</f>
        <v>0</v>
      </c>
      <c r="AI80" s="215" t="n">
        <f aca="false">SUM(AI11,I34,AI34,I57,AI57)</f>
        <v>0</v>
      </c>
      <c r="AJ80" s="39" t="n">
        <f aca="false">SUM(AJ11,J34,AJ34,J57,AJ57)</f>
        <v>0</v>
      </c>
      <c r="AK80" s="216" t="n">
        <f aca="false">SUM(AK11,K34,AK34,K57,AK57)</f>
        <v>0</v>
      </c>
      <c r="AL80" s="216" t="n">
        <f aca="false">SUM(AL11,L34,AL34,L57,AL57)</f>
        <v>0</v>
      </c>
      <c r="AM80" s="39" t="n">
        <f aca="false">SUM(AM11,M34,AM34,M57,AM57)</f>
        <v>19</v>
      </c>
      <c r="AN80" s="215" t="n">
        <f aca="false">SUM(AN11,N34,AN34,N57,AN57)</f>
        <v>3</v>
      </c>
      <c r="AO80" s="215" t="n">
        <f aca="false">SUM(AO11,O34,AO34,O57,AO57)</f>
        <v>0</v>
      </c>
      <c r="AP80" s="39" t="n">
        <f aca="false">SUM(AP11,P34,AP34,P57,AP57)</f>
        <v>29</v>
      </c>
      <c r="AQ80" s="216" t="n">
        <f aca="false">SUM(AQ11,Q34,AQ34,Q57,AQ57)</f>
        <v>-3</v>
      </c>
      <c r="AR80" s="216" t="n">
        <f aca="false">SUM(AR11,R34,AR34,R57,AR57)</f>
        <v>0</v>
      </c>
      <c r="AS80" s="39" t="n">
        <f aca="false">SUM(AS11,S34,AS34,S57,AS57)</f>
        <v>47</v>
      </c>
      <c r="AT80" s="216" t="n">
        <f aca="false">SUM(AT11,T34,AT34,T57,AT57)</f>
        <v>0</v>
      </c>
      <c r="AU80" s="216" t="n">
        <f aca="false">SUM(AU11,U34,AU34,U57,AU57)</f>
        <v>0</v>
      </c>
      <c r="AV80" s="42" t="n">
        <f aca="false">SUM(AV11,V34,AV34,V57,AV57)</f>
        <v>105</v>
      </c>
      <c r="AW80" s="19" t="s">
        <v>11</v>
      </c>
      <c r="AX80" s="113"/>
    </row>
    <row r="81" customFormat="false" ht="15" hidden="false" customHeight="false" outlineLevel="0" collapsed="false">
      <c r="A81" s="7"/>
      <c r="B81" s="43" t="s">
        <v>12</v>
      </c>
      <c r="C81" s="0"/>
      <c r="D81" s="44"/>
      <c r="E81" s="181"/>
      <c r="F81" s="182"/>
      <c r="G81" s="46"/>
      <c r="H81" s="183"/>
      <c r="I81" s="47"/>
      <c r="J81" s="46"/>
      <c r="K81" s="183"/>
      <c r="L81" s="47"/>
      <c r="M81" s="46"/>
      <c r="N81" s="184"/>
      <c r="O81" s="47"/>
      <c r="P81" s="46"/>
      <c r="Q81" s="183"/>
      <c r="R81" s="47"/>
      <c r="S81" s="46"/>
      <c r="T81" s="183"/>
      <c r="U81" s="59"/>
      <c r="V81" s="48"/>
      <c r="W81" s="48"/>
      <c r="X81" s="19" t="s">
        <v>11</v>
      </c>
      <c r="Y81" s="113"/>
      <c r="AA81" s="7"/>
      <c r="AB81" s="43" t="s">
        <v>12</v>
      </c>
      <c r="AC81" s="2"/>
      <c r="AD81" s="44"/>
      <c r="AE81" s="44"/>
      <c r="AF81" s="45"/>
      <c r="AG81" s="46"/>
      <c r="AH81" s="46"/>
      <c r="AI81" s="21"/>
      <c r="AJ81" s="46"/>
      <c r="AK81" s="46"/>
      <c r="AL81" s="47"/>
      <c r="AM81" s="46"/>
      <c r="AN81" s="46"/>
      <c r="AO81" s="21"/>
      <c r="AP81" s="46"/>
      <c r="AQ81" s="46"/>
      <c r="AR81" s="21"/>
      <c r="AS81" s="46"/>
      <c r="AT81" s="46"/>
      <c r="AU81" s="13"/>
      <c r="AV81" s="48"/>
      <c r="AW81" s="19" t="s">
        <v>11</v>
      </c>
      <c r="AX81" s="113"/>
    </row>
    <row r="82" customFormat="false" ht="15" hidden="false" customHeight="false" outlineLevel="0" collapsed="false">
      <c r="A82" s="7"/>
      <c r="B82" s="1" t="s">
        <v>21</v>
      </c>
      <c r="C82" s="2" t="s">
        <v>3</v>
      </c>
      <c r="D82" s="31" t="n">
        <f aca="false">SUM(D74:D80)</f>
        <v>63</v>
      </c>
      <c r="E82" s="185"/>
      <c r="F82" s="142" t="s">
        <v>3</v>
      </c>
      <c r="G82" s="31" t="n">
        <f aca="false">SUM(G74:G80)</f>
        <v>55</v>
      </c>
      <c r="H82" s="186"/>
      <c r="I82" s="4" t="s">
        <v>3</v>
      </c>
      <c r="J82" s="31" t="n">
        <f aca="false">SUM(J74:J80)</f>
        <v>109</v>
      </c>
      <c r="K82" s="186"/>
      <c r="L82" s="4" t="s">
        <v>3</v>
      </c>
      <c r="M82" s="31" t="n">
        <f aca="false">SUM(M74:M80)</f>
        <v>212</v>
      </c>
      <c r="N82" s="187"/>
      <c r="O82" s="4" t="s">
        <v>3</v>
      </c>
      <c r="P82" s="31" t="n">
        <f aca="false">SUM(P74:P80)</f>
        <v>172</v>
      </c>
      <c r="Q82" s="186"/>
      <c r="R82" s="4" t="s">
        <v>3</v>
      </c>
      <c r="S82" s="31" t="n">
        <f aca="false">SUM(S74:S80)</f>
        <v>299</v>
      </c>
      <c r="T82" s="186"/>
      <c r="U82" s="4" t="s">
        <v>3</v>
      </c>
      <c r="V82" s="31" t="n">
        <f aca="false">SUM(V74:V80)</f>
        <v>910</v>
      </c>
      <c r="W82" s="31"/>
      <c r="X82" s="19" t="s">
        <v>11</v>
      </c>
      <c r="Y82" s="113"/>
      <c r="AA82" s="7"/>
      <c r="AB82" s="1" t="s">
        <v>21</v>
      </c>
      <c r="AC82" s="2" t="s">
        <v>3</v>
      </c>
      <c r="AD82" s="31" t="n">
        <f aca="false">SUM(AD74:AD80)</f>
        <v>42</v>
      </c>
      <c r="AE82" s="31"/>
      <c r="AF82" s="3" t="s">
        <v>3</v>
      </c>
      <c r="AG82" s="31" t="n">
        <f aca="false">SUM(AG74:AG80)</f>
        <v>36</v>
      </c>
      <c r="AH82" s="31"/>
      <c r="AI82" s="2" t="s">
        <v>3</v>
      </c>
      <c r="AJ82" s="31" t="n">
        <f aca="false">SUM(AJ74:AJ80)</f>
        <v>10</v>
      </c>
      <c r="AK82" s="31"/>
      <c r="AL82" s="4" t="s">
        <v>3</v>
      </c>
      <c r="AM82" s="31" t="n">
        <f aca="false">SUM(AM74:AM80)</f>
        <v>212</v>
      </c>
      <c r="AN82" s="31"/>
      <c r="AO82" s="2" t="s">
        <v>3</v>
      </c>
      <c r="AP82" s="31" t="n">
        <f aca="false">SUM(AP74:AP80)</f>
        <v>172</v>
      </c>
      <c r="AQ82" s="31"/>
      <c r="AR82" s="2" t="s">
        <v>3</v>
      </c>
      <c r="AS82" s="31" t="n">
        <f aca="false">SUM(AS74:AS80)</f>
        <v>263</v>
      </c>
      <c r="AT82" s="31"/>
      <c r="AU82" s="2" t="s">
        <v>3</v>
      </c>
      <c r="AV82" s="31" t="n">
        <f aca="false">SUM(AV74:AV80)</f>
        <v>735</v>
      </c>
      <c r="AW82" s="19" t="s">
        <v>11</v>
      </c>
      <c r="AX82" s="113"/>
    </row>
    <row r="83" customFormat="false" ht="15" hidden="false" customHeight="false" outlineLevel="0" collapsed="false">
      <c r="A83" s="7"/>
      <c r="B83" s="1" t="s">
        <v>22</v>
      </c>
      <c r="C83" s="2" t="s">
        <v>3</v>
      </c>
      <c r="D83" s="31" t="n">
        <f aca="false">AD83</f>
        <v>42</v>
      </c>
      <c r="E83" s="185"/>
      <c r="F83" s="142" t="s">
        <v>3</v>
      </c>
      <c r="G83" s="31" t="n">
        <f aca="false">AG83</f>
        <v>36</v>
      </c>
      <c r="H83" s="186"/>
      <c r="I83" s="4" t="s">
        <v>3</v>
      </c>
      <c r="J83" s="31" t="n">
        <f aca="false">AJ83</f>
        <v>10</v>
      </c>
      <c r="K83" s="186"/>
      <c r="L83" s="4" t="s">
        <v>3</v>
      </c>
      <c r="M83" s="31" t="n">
        <f aca="false">AM83</f>
        <v>212</v>
      </c>
      <c r="N83" s="187"/>
      <c r="O83" s="4" t="s">
        <v>3</v>
      </c>
      <c r="P83" s="31" t="n">
        <f aca="false">AP83</f>
        <v>172</v>
      </c>
      <c r="Q83" s="186"/>
      <c r="R83" s="4" t="s">
        <v>3</v>
      </c>
      <c r="S83" s="31" t="n">
        <f aca="false">AS83</f>
        <v>263</v>
      </c>
      <c r="T83" s="186"/>
      <c r="U83" s="4" t="s">
        <v>3</v>
      </c>
      <c r="V83" s="31" t="n">
        <f aca="false">SUM(D83:S83)</f>
        <v>735</v>
      </c>
      <c r="W83" s="31"/>
      <c r="X83" s="19" t="s">
        <v>11</v>
      </c>
      <c r="Y83" s="113"/>
      <c r="AA83" s="7"/>
      <c r="AB83" s="1" t="s">
        <v>22</v>
      </c>
      <c r="AC83" s="2" t="s">
        <v>3</v>
      </c>
      <c r="AD83" s="31" t="n">
        <f aca="false">AD82</f>
        <v>42</v>
      </c>
      <c r="AE83" s="31"/>
      <c r="AF83" s="3" t="s">
        <v>3</v>
      </c>
      <c r="AG83" s="31" t="n">
        <f aca="false">AG82</f>
        <v>36</v>
      </c>
      <c r="AH83" s="31"/>
      <c r="AI83" s="2" t="s">
        <v>3</v>
      </c>
      <c r="AJ83" s="31" t="n">
        <f aca="false">AJ82</f>
        <v>10</v>
      </c>
      <c r="AK83" s="31"/>
      <c r="AL83" s="4" t="s">
        <v>3</v>
      </c>
      <c r="AM83" s="31" t="n">
        <f aca="false">AM82</f>
        <v>212</v>
      </c>
      <c r="AN83" s="31"/>
      <c r="AO83" s="2" t="s">
        <v>3</v>
      </c>
      <c r="AP83" s="31" t="n">
        <f aca="false">AP82</f>
        <v>172</v>
      </c>
      <c r="AQ83" s="31"/>
      <c r="AR83" s="2" t="s">
        <v>3</v>
      </c>
      <c r="AS83" s="31" t="n">
        <f aca="false">AS82</f>
        <v>263</v>
      </c>
      <c r="AT83" s="31"/>
      <c r="AU83" s="2" t="s">
        <v>3</v>
      </c>
      <c r="AV83" s="31" t="n">
        <f aca="false">SUM(AD83:AS83)</f>
        <v>735</v>
      </c>
      <c r="AW83" s="19" t="s">
        <v>11</v>
      </c>
      <c r="AX83" s="113"/>
    </row>
    <row r="84" customFormat="false" ht="15" hidden="false" customHeight="false" outlineLevel="0" collapsed="false">
      <c r="A84" s="7"/>
      <c r="B84" s="1" t="s">
        <v>23</v>
      </c>
      <c r="C84" s="2" t="s">
        <v>3</v>
      </c>
      <c r="D84" s="49" t="n">
        <v>30</v>
      </c>
      <c r="E84" s="188"/>
      <c r="F84" s="189" t="s">
        <v>3</v>
      </c>
      <c r="G84" s="49" t="n">
        <v>20</v>
      </c>
      <c r="H84" s="190"/>
      <c r="I84" s="191" t="s">
        <v>3</v>
      </c>
      <c r="J84" s="49" t="n">
        <v>25</v>
      </c>
      <c r="K84" s="190"/>
      <c r="L84" s="4" t="s">
        <v>3</v>
      </c>
      <c r="M84" s="49" t="n">
        <v>22</v>
      </c>
      <c r="N84" s="192"/>
      <c r="O84" s="191" t="s">
        <v>3</v>
      </c>
      <c r="P84" s="52" t="n">
        <v>15</v>
      </c>
      <c r="Q84" s="193"/>
      <c r="R84" s="191" t="s">
        <v>3</v>
      </c>
      <c r="S84" s="49" t="n">
        <v>15</v>
      </c>
      <c r="T84" s="190"/>
      <c r="U84" s="56" t="s">
        <v>3</v>
      </c>
      <c r="V84" s="54"/>
      <c r="W84" s="54"/>
      <c r="X84" s="19" t="s">
        <v>11</v>
      </c>
      <c r="Y84" s="113"/>
      <c r="AA84" s="7"/>
      <c r="AB84" s="1" t="s">
        <v>23</v>
      </c>
      <c r="AC84" s="2" t="s">
        <v>3</v>
      </c>
      <c r="AD84" s="49" t="n">
        <v>30</v>
      </c>
      <c r="AE84" s="49"/>
      <c r="AF84" s="50" t="s">
        <v>3</v>
      </c>
      <c r="AG84" s="49" t="n">
        <v>20</v>
      </c>
      <c r="AH84" s="49"/>
      <c r="AI84" s="51" t="s">
        <v>3</v>
      </c>
      <c r="AJ84" s="49" t="n">
        <v>25</v>
      </c>
      <c r="AK84" s="49"/>
      <c r="AL84" s="4" t="s">
        <v>3</v>
      </c>
      <c r="AM84" s="49" t="n">
        <v>22</v>
      </c>
      <c r="AN84" s="49"/>
      <c r="AO84" s="51" t="s">
        <v>3</v>
      </c>
      <c r="AP84" s="52" t="n">
        <v>15</v>
      </c>
      <c r="AQ84" s="52"/>
      <c r="AR84" s="51" t="s">
        <v>3</v>
      </c>
      <c r="AS84" s="49" t="n">
        <v>15</v>
      </c>
      <c r="AT84" s="49"/>
      <c r="AU84" s="53" t="s">
        <v>3</v>
      </c>
      <c r="AV84" s="54"/>
      <c r="AW84" s="19" t="s">
        <v>11</v>
      </c>
      <c r="AX84" s="113"/>
    </row>
    <row r="85" customFormat="false" ht="15" hidden="false" customHeight="false" outlineLevel="0" collapsed="false">
      <c r="A85" s="7"/>
      <c r="B85" s="1" t="s">
        <v>24</v>
      </c>
      <c r="C85" s="2" t="s">
        <v>3</v>
      </c>
      <c r="D85" s="55" t="n">
        <f aca="false">D83*D84</f>
        <v>1260</v>
      </c>
      <c r="E85" s="194"/>
      <c r="F85" s="189" t="s">
        <v>3</v>
      </c>
      <c r="G85" s="55" t="n">
        <f aca="false">G83*G84</f>
        <v>720</v>
      </c>
      <c r="H85" s="193"/>
      <c r="I85" s="56" t="s">
        <v>3</v>
      </c>
      <c r="J85" s="55" t="n">
        <f aca="false">J83*J84</f>
        <v>250</v>
      </c>
      <c r="K85" s="193"/>
      <c r="L85" s="56" t="s">
        <v>3</v>
      </c>
      <c r="M85" s="55" t="n">
        <f aca="false">M83*M84</f>
        <v>4664</v>
      </c>
      <c r="N85" s="195"/>
      <c r="O85" s="56" t="s">
        <v>3</v>
      </c>
      <c r="P85" s="55" t="n">
        <f aca="false">P83*P84</f>
        <v>2580</v>
      </c>
      <c r="Q85" s="193"/>
      <c r="R85" s="56" t="s">
        <v>3</v>
      </c>
      <c r="S85" s="55" t="n">
        <f aca="false">S83*S84</f>
        <v>3945</v>
      </c>
      <c r="T85" s="193"/>
      <c r="U85" s="56" t="s">
        <v>3</v>
      </c>
      <c r="V85" s="55" t="n">
        <f aca="false">SUM(D85:S85)</f>
        <v>13419</v>
      </c>
      <c r="W85" s="55"/>
      <c r="X85" s="19" t="s">
        <v>11</v>
      </c>
      <c r="Y85" s="113"/>
      <c r="AA85" s="7"/>
      <c r="AB85" s="1" t="s">
        <v>24</v>
      </c>
      <c r="AC85" s="2" t="s">
        <v>3</v>
      </c>
      <c r="AD85" s="55" t="n">
        <f aca="false">AD83*AD84</f>
        <v>1260</v>
      </c>
      <c r="AE85" s="55"/>
      <c r="AF85" s="50" t="s">
        <v>3</v>
      </c>
      <c r="AG85" s="55" t="n">
        <f aca="false">AG83*AG84</f>
        <v>720</v>
      </c>
      <c r="AH85" s="55"/>
      <c r="AI85" s="53" t="s">
        <v>3</v>
      </c>
      <c r="AJ85" s="55" t="n">
        <f aca="false">AJ83*AJ84</f>
        <v>250</v>
      </c>
      <c r="AK85" s="55"/>
      <c r="AL85" s="56" t="s">
        <v>3</v>
      </c>
      <c r="AM85" s="55" t="n">
        <f aca="false">AM83*AM84</f>
        <v>4664</v>
      </c>
      <c r="AN85" s="55"/>
      <c r="AO85" s="53" t="s">
        <v>3</v>
      </c>
      <c r="AP85" s="55" t="n">
        <f aca="false">AP83*AP84</f>
        <v>2580</v>
      </c>
      <c r="AQ85" s="55"/>
      <c r="AR85" s="53" t="s">
        <v>3</v>
      </c>
      <c r="AS85" s="55" t="n">
        <f aca="false">AS83*AS84</f>
        <v>3945</v>
      </c>
      <c r="AT85" s="55"/>
      <c r="AU85" s="53" t="s">
        <v>3</v>
      </c>
      <c r="AV85" s="55" t="n">
        <f aca="false">SUM(AD85:AS85)</f>
        <v>13419</v>
      </c>
      <c r="AW85" s="19" t="s">
        <v>11</v>
      </c>
      <c r="AX85" s="113"/>
    </row>
    <row r="86" customFormat="false" ht="15" hidden="false" customHeight="false" outlineLevel="0" collapsed="false">
      <c r="A86" s="7"/>
      <c r="B86" s="2" t="s">
        <v>25</v>
      </c>
      <c r="D86" s="13"/>
      <c r="E86" s="149"/>
      <c r="F86" s="196"/>
      <c r="G86" s="58"/>
      <c r="H86" s="197"/>
      <c r="I86" s="59"/>
      <c r="J86" s="58"/>
      <c r="K86" s="197"/>
      <c r="L86" s="59"/>
      <c r="M86" s="58"/>
      <c r="N86" s="198"/>
      <c r="O86" s="59"/>
      <c r="P86" s="58"/>
      <c r="Q86" s="197"/>
      <c r="R86" s="59"/>
      <c r="S86" s="58"/>
      <c r="T86" s="197"/>
      <c r="U86" s="59"/>
      <c r="V86" s="58"/>
      <c r="W86" s="58"/>
      <c r="Y86" s="113"/>
      <c r="AA86" s="7"/>
      <c r="AB86" s="2" t="s">
        <v>25</v>
      </c>
      <c r="AC86" s="2"/>
      <c r="AD86" s="13"/>
      <c r="AE86" s="13"/>
      <c r="AF86" s="57"/>
      <c r="AG86" s="58"/>
      <c r="AH86" s="58"/>
      <c r="AI86" s="13"/>
      <c r="AJ86" s="58"/>
      <c r="AK86" s="58"/>
      <c r="AL86" s="59"/>
      <c r="AM86" s="58"/>
      <c r="AN86" s="58"/>
      <c r="AO86" s="13"/>
      <c r="AP86" s="58"/>
      <c r="AQ86" s="58"/>
      <c r="AR86" s="13"/>
      <c r="AS86" s="58"/>
      <c r="AT86" s="58"/>
      <c r="AU86" s="13"/>
      <c r="AV86" s="58"/>
      <c r="AW86" s="5"/>
      <c r="AX86" s="113"/>
    </row>
    <row r="87" customFormat="false" ht="15" hidden="false" customHeight="false" outlineLevel="0" collapsed="false">
      <c r="A87" s="7"/>
      <c r="B87" s="60" t="s">
        <v>98</v>
      </c>
      <c r="Y87" s="113"/>
      <c r="AA87" s="7"/>
      <c r="AB87" s="60" t="s">
        <v>98</v>
      </c>
      <c r="AC87" s="2"/>
      <c r="AF87" s="3"/>
      <c r="AI87" s="2"/>
      <c r="AL87" s="4"/>
      <c r="AO87" s="2"/>
      <c r="AR87" s="2"/>
      <c r="AU87" s="2"/>
      <c r="AW87" s="5"/>
      <c r="AX87" s="113"/>
    </row>
    <row r="88" customFormat="false" ht="21" hidden="false" customHeight="false" outlineLevel="0" collapsed="false">
      <c r="A88" s="7"/>
      <c r="B88" s="61" t="s">
        <v>92</v>
      </c>
      <c r="Y88" s="113"/>
      <c r="AA88" s="7"/>
      <c r="AB88" s="61" t="s">
        <v>93</v>
      </c>
      <c r="AC88" s="2"/>
      <c r="AF88" s="3"/>
      <c r="AI88" s="2"/>
      <c r="AL88" s="4"/>
      <c r="AO88" s="2"/>
      <c r="AR88" s="2"/>
      <c r="AU88" s="2"/>
      <c r="AW88" s="5"/>
      <c r="AX88" s="113"/>
    </row>
    <row r="89" customFormat="false" ht="15" hidden="false" customHeight="false" outlineLevel="0" collapsed="false">
      <c r="A89" s="7"/>
      <c r="B89" s="2" t="s">
        <v>89</v>
      </c>
      <c r="Y89" s="113"/>
      <c r="AA89" s="7"/>
      <c r="AB89" s="2" t="s">
        <v>89</v>
      </c>
      <c r="AC89" s="2"/>
      <c r="AF89" s="3"/>
      <c r="AI89" s="2"/>
      <c r="AL89" s="4"/>
      <c r="AO89" s="2"/>
      <c r="AR89" s="2"/>
      <c r="AU89" s="2"/>
      <c r="AW89" s="5"/>
      <c r="AX89" s="113"/>
    </row>
    <row r="90" customFormat="false" ht="15" hidden="false" customHeight="false" outlineLevel="0" collapsed="false">
      <c r="V90" s="67" t="str">
        <f aca="false">IF(S82&gt;=V82*0.3,"OK","NO")</f>
        <v>OK</v>
      </c>
      <c r="W90" s="67"/>
      <c r="AV90" s="67" t="str">
        <f aca="false">IF(AS82&gt;=AV82*0.3,"OK","NO")</f>
        <v>OK</v>
      </c>
    </row>
    <row r="91" customFormat="false" ht="15" hidden="false" customHeight="false" outlineLevel="0" collapsed="false">
      <c r="V91" s="67" t="str">
        <f aca="false">IF(S83&gt;=V83*0.3,"OK","NO")</f>
        <v>OK</v>
      </c>
      <c r="W91" s="67"/>
      <c r="AV91" s="67" t="str">
        <f aca="false">IF(AS83&gt;=AV83*0.3,"OK","NO")</f>
        <v>OK</v>
      </c>
    </row>
  </sheetData>
  <mergeCells count="9">
    <mergeCell ref="A1:A20"/>
    <mergeCell ref="AA1:AA20"/>
    <mergeCell ref="BG1:BG20"/>
    <mergeCell ref="A24:A43"/>
    <mergeCell ref="AA24:AA43"/>
    <mergeCell ref="A47:A66"/>
    <mergeCell ref="AA47:AA66"/>
    <mergeCell ref="A70:A89"/>
    <mergeCell ref="AA70:AA8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K135"/>
  <sheetViews>
    <sheetView windowProtection="false" showFormulas="false" showGridLines="true" showRowColHeaders="true" showZeros="true" rightToLeft="false" tabSelected="false" showOutlineSymbols="true" defaultGridColor="true" view="normal" topLeftCell="A73" colorId="64" zoomScale="60" zoomScaleNormal="60" zoomScalePageLayoutView="100" workbookViewId="0">
      <selection pane="topLeft" activeCell="L84" activeCellId="0" sqref="L84"/>
    </sheetView>
  </sheetViews>
  <sheetFormatPr defaultRowHeight="15"/>
  <cols>
    <col collapsed="false" hidden="false" max="1" min="1" style="0" width="6.1417004048583"/>
    <col collapsed="false" hidden="false" max="2" min="2" style="1" width="11.4251012145749"/>
    <col collapsed="false" hidden="false" max="3" min="3" style="2" width="2.8582995951417"/>
    <col collapsed="false" hidden="false" max="4" min="4" style="0" width="10.5708502024292"/>
    <col collapsed="false" hidden="false" max="5" min="5" style="3" width="2.57085020242915"/>
    <col collapsed="false" hidden="false" max="6" min="6" style="0" width="9.57085020242915"/>
    <col collapsed="false" hidden="false" max="7" min="7" style="2" width="2.57085020242915"/>
    <col collapsed="false" hidden="false" max="8" min="8" style="0" width="10.5708502024292"/>
    <col collapsed="false" hidden="false" max="9" min="9" style="4" width="2.57085020242915"/>
    <col collapsed="false" hidden="false" max="10" min="10" style="0" width="9.57085020242915"/>
    <col collapsed="false" hidden="false" max="11" min="11" style="2" width="3.1417004048583"/>
    <col collapsed="false" hidden="false" max="12" min="12" style="0" width="10.8542510121457"/>
    <col collapsed="false" hidden="false" max="13" min="13" style="2" width="2.57085020242915"/>
    <col collapsed="false" hidden="false" max="14" min="14" style="0" width="9.57085020242915"/>
    <col collapsed="false" hidden="false" max="15" min="15" style="2" width="2.57085020242915"/>
    <col collapsed="false" hidden="false" max="16" min="16" style="0" width="13.1417004048583"/>
    <col collapsed="false" hidden="false" max="17" min="17" style="5" width="3.42914979757085"/>
    <col collapsed="false" hidden="false" max="18" min="18" style="0" width="4.2834008097166"/>
    <col collapsed="false" hidden="false" max="19" min="19" style="0" width="3.42914979757085"/>
    <col collapsed="false" hidden="false" max="20" min="20" style="0" width="4.1417004048583"/>
    <col collapsed="false" hidden="false" max="21" min="21" style="0" width="18.8542510121457"/>
    <col collapsed="false" hidden="false" max="22" min="22" style="0" width="2.71255060728745"/>
    <col collapsed="false" hidden="false" max="23" min="23" style="0" width="8"/>
    <col collapsed="false" hidden="false" max="24" min="24" style="0" width="3.42914979757085"/>
    <col collapsed="false" hidden="false" max="25" min="25" style="0" width="8.4251012145749"/>
    <col collapsed="false" hidden="false" max="26" min="26" style="0" width="3.42914979757085"/>
    <col collapsed="false" hidden="false" max="27" min="27" style="0" width="8"/>
    <col collapsed="false" hidden="false" max="28" min="28" style="0" width="3.42914979757085"/>
    <col collapsed="false" hidden="false" max="29" min="29" style="0" width="8"/>
    <col collapsed="false" hidden="false" max="30" min="30" style="0" width="3.42914979757085"/>
    <col collapsed="false" hidden="false" max="31" min="31" style="0" width="7.57085020242915"/>
    <col collapsed="false" hidden="false" max="32" min="32" style="0" width="3.42914979757085"/>
    <col collapsed="false" hidden="false" max="33" min="33" style="0" width="8"/>
    <col collapsed="false" hidden="false" max="34" min="34" style="0" width="3.42914979757085"/>
    <col collapsed="false" hidden="false" max="35" min="35" style="0" width="9.2834008097166"/>
    <col collapsed="false" hidden="false" max="36" min="36" style="0" width="3.71255060728745"/>
    <col collapsed="false" hidden="false" max="37" min="37" style="0" width="3.57085020242915"/>
    <col collapsed="false" hidden="false" max="1025" min="38" style="0" width="8.53441295546559"/>
  </cols>
  <sheetData>
    <row r="1" customFormat="false" ht="15" hidden="false" customHeight="false" outlineLevel="0" collapsed="false">
      <c r="A1" s="7"/>
      <c r="B1" s="3"/>
      <c r="C1" s="3"/>
      <c r="D1" s="3"/>
      <c r="E1" s="0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7"/>
      <c r="T1" s="7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7"/>
    </row>
    <row r="2" customFormat="false" ht="15" hidden="false" customHeight="false" outlineLevel="0" collapsed="false">
      <c r="A2" s="7"/>
      <c r="B2" s="8" t="s">
        <v>1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0"/>
      <c r="R2" s="7"/>
      <c r="T2" s="7"/>
      <c r="U2" s="8" t="s">
        <v>1</v>
      </c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5"/>
      <c r="AK2" s="7"/>
    </row>
    <row r="3" customFormat="false" ht="15" hidden="false" customHeight="false" outlineLevel="0" collapsed="false">
      <c r="A3" s="7"/>
      <c r="B3" s="11" t="s">
        <v>2</v>
      </c>
      <c r="C3" s="12"/>
      <c r="D3" s="13"/>
      <c r="E3" s="14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0"/>
      <c r="R3" s="7"/>
      <c r="S3" s="2"/>
      <c r="T3" s="7"/>
      <c r="U3" s="11" t="s">
        <v>2</v>
      </c>
      <c r="V3" s="12"/>
      <c r="W3" s="13"/>
      <c r="X3" s="14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5"/>
      <c r="AK3" s="7"/>
    </row>
    <row r="4" customFormat="false" ht="15" hidden="false" customHeight="false" outlineLevel="0" collapsed="false">
      <c r="A4" s="7"/>
      <c r="B4" s="16"/>
      <c r="C4" s="17" t="s">
        <v>3</v>
      </c>
      <c r="D4" s="16" t="s">
        <v>4</v>
      </c>
      <c r="E4" s="8" t="s">
        <v>3</v>
      </c>
      <c r="F4" s="16" t="s">
        <v>5</v>
      </c>
      <c r="G4" s="17" t="s">
        <v>3</v>
      </c>
      <c r="H4" s="16" t="s">
        <v>6</v>
      </c>
      <c r="I4" s="18" t="s">
        <v>3</v>
      </c>
      <c r="J4" s="16" t="s">
        <v>7</v>
      </c>
      <c r="K4" s="17" t="s">
        <v>3</v>
      </c>
      <c r="L4" s="16" t="s">
        <v>8</v>
      </c>
      <c r="M4" s="17" t="s">
        <v>3</v>
      </c>
      <c r="N4" s="16" t="s">
        <v>9</v>
      </c>
      <c r="O4" s="17" t="s">
        <v>3</v>
      </c>
      <c r="P4" s="16" t="s">
        <v>10</v>
      </c>
      <c r="Q4" s="19" t="s">
        <v>11</v>
      </c>
      <c r="R4" s="7"/>
      <c r="S4" s="1"/>
      <c r="T4" s="7"/>
      <c r="U4" s="16"/>
      <c r="V4" s="17" t="s">
        <v>3</v>
      </c>
      <c r="W4" s="16" t="s">
        <v>4</v>
      </c>
      <c r="X4" s="8" t="s">
        <v>3</v>
      </c>
      <c r="Y4" s="16" t="s">
        <v>5</v>
      </c>
      <c r="Z4" s="17" t="s">
        <v>3</v>
      </c>
      <c r="AA4" s="16" t="s">
        <v>6</v>
      </c>
      <c r="AB4" s="18" t="s">
        <v>3</v>
      </c>
      <c r="AC4" s="16" t="s">
        <v>7</v>
      </c>
      <c r="AD4" s="17" t="s">
        <v>3</v>
      </c>
      <c r="AE4" s="16" t="s">
        <v>8</v>
      </c>
      <c r="AF4" s="17" t="s">
        <v>3</v>
      </c>
      <c r="AG4" s="16" t="s">
        <v>9</v>
      </c>
      <c r="AH4" s="17" t="s">
        <v>3</v>
      </c>
      <c r="AI4" s="16" t="s">
        <v>10</v>
      </c>
      <c r="AJ4" s="19" t="s">
        <v>11</v>
      </c>
      <c r="AK4" s="7"/>
    </row>
    <row r="5" customFormat="false" ht="15" hidden="false" customHeight="false" outlineLevel="0" collapsed="false">
      <c r="A5" s="7"/>
      <c r="B5" s="20" t="s">
        <v>12</v>
      </c>
      <c r="C5" s="17"/>
      <c r="D5" s="21"/>
      <c r="E5" s="14"/>
      <c r="F5" s="22"/>
      <c r="G5" s="23"/>
      <c r="H5" s="22"/>
      <c r="I5" s="24"/>
      <c r="J5" s="22"/>
      <c r="K5" s="23"/>
      <c r="L5" s="22"/>
      <c r="M5" s="23"/>
      <c r="N5" s="22"/>
      <c r="O5" s="23"/>
      <c r="P5" s="22"/>
      <c r="Q5" s="19"/>
      <c r="R5" s="7"/>
      <c r="S5" s="1"/>
      <c r="T5" s="7"/>
      <c r="U5" s="20" t="s">
        <v>12</v>
      </c>
      <c r="V5" s="17"/>
      <c r="W5" s="21"/>
      <c r="X5" s="14"/>
      <c r="Y5" s="22"/>
      <c r="Z5" s="23"/>
      <c r="AA5" s="22"/>
      <c r="AB5" s="24"/>
      <c r="AC5" s="22"/>
      <c r="AD5" s="23"/>
      <c r="AE5" s="22"/>
      <c r="AF5" s="23"/>
      <c r="AG5" s="22"/>
      <c r="AH5" s="23"/>
      <c r="AI5" s="22"/>
      <c r="AJ5" s="19"/>
      <c r="AK5" s="7"/>
    </row>
    <row r="6" customFormat="false" ht="15" hidden="false" customHeight="false" outlineLevel="0" collapsed="false">
      <c r="A6" s="7"/>
      <c r="B6" s="1" t="s">
        <v>13</v>
      </c>
      <c r="C6" s="2" t="s">
        <v>3</v>
      </c>
      <c r="D6" s="25" t="s">
        <v>14</v>
      </c>
      <c r="E6" s="26" t="s">
        <v>3</v>
      </c>
      <c r="F6" s="27" t="s">
        <v>14</v>
      </c>
      <c r="G6" s="28" t="s">
        <v>3</v>
      </c>
      <c r="H6" s="27" t="n">
        <v>12</v>
      </c>
      <c r="I6" s="29" t="s">
        <v>3</v>
      </c>
      <c r="J6" s="27" t="s">
        <v>14</v>
      </c>
      <c r="K6" s="28" t="s">
        <v>3</v>
      </c>
      <c r="L6" s="27" t="s">
        <v>14</v>
      </c>
      <c r="M6" s="28" t="s">
        <v>3</v>
      </c>
      <c r="N6" s="30" t="n">
        <v>12</v>
      </c>
      <c r="O6" s="2" t="s">
        <v>3</v>
      </c>
      <c r="P6" s="31" t="n">
        <f aca="false">SUM(D6:N6)</f>
        <v>24</v>
      </c>
      <c r="Q6" s="19" t="s">
        <v>11</v>
      </c>
      <c r="R6" s="7"/>
      <c r="T6" s="7"/>
      <c r="U6" s="1" t="s">
        <v>13</v>
      </c>
      <c r="V6" s="2" t="s">
        <v>3</v>
      </c>
      <c r="W6" s="25" t="n">
        <v>5</v>
      </c>
      <c r="X6" s="26" t="s">
        <v>3</v>
      </c>
      <c r="Y6" s="27" t="s">
        <v>14</v>
      </c>
      <c r="Z6" s="28" t="s">
        <v>3</v>
      </c>
      <c r="AA6" s="27" t="s">
        <v>14</v>
      </c>
      <c r="AB6" s="29" t="s">
        <v>3</v>
      </c>
      <c r="AC6" s="27" t="n">
        <v>21</v>
      </c>
      <c r="AD6" s="28" t="s">
        <v>3</v>
      </c>
      <c r="AE6" s="27" t="s">
        <v>14</v>
      </c>
      <c r="AF6" s="28" t="s">
        <v>3</v>
      </c>
      <c r="AG6" s="30" t="s">
        <v>14</v>
      </c>
      <c r="AH6" s="2" t="s">
        <v>3</v>
      </c>
      <c r="AI6" s="31" t="n">
        <f aca="false">SUM(W6:AG6)</f>
        <v>26</v>
      </c>
      <c r="AJ6" s="19" t="s">
        <v>11</v>
      </c>
      <c r="AK6" s="7"/>
    </row>
    <row r="7" customFormat="false" ht="15" hidden="false" customHeight="false" outlineLevel="0" collapsed="false">
      <c r="A7" s="7"/>
      <c r="B7" s="1" t="s">
        <v>15</v>
      </c>
      <c r="C7" s="2" t="s">
        <v>3</v>
      </c>
      <c r="D7" s="32" t="s">
        <v>14</v>
      </c>
      <c r="E7" s="33" t="s">
        <v>3</v>
      </c>
      <c r="F7" s="34" t="n">
        <v>9</v>
      </c>
      <c r="G7" s="20" t="s">
        <v>3</v>
      </c>
      <c r="H7" s="34" t="n">
        <v>15</v>
      </c>
      <c r="I7" s="35" t="s">
        <v>3</v>
      </c>
      <c r="J7" s="34" t="s">
        <v>14</v>
      </c>
      <c r="K7" s="20" t="s">
        <v>3</v>
      </c>
      <c r="L7" s="34" t="s">
        <v>14</v>
      </c>
      <c r="M7" s="20" t="s">
        <v>3</v>
      </c>
      <c r="N7" s="36" t="s">
        <v>14</v>
      </c>
      <c r="O7" s="2" t="s">
        <v>3</v>
      </c>
      <c r="P7" s="31" t="n">
        <f aca="false">SUM(D7:N7)</f>
        <v>24</v>
      </c>
      <c r="Q7" s="19" t="s">
        <v>11</v>
      </c>
      <c r="R7" s="7"/>
      <c r="T7" s="7"/>
      <c r="U7" s="1" t="s">
        <v>15</v>
      </c>
      <c r="V7" s="2" t="s">
        <v>3</v>
      </c>
      <c r="W7" s="32" t="n">
        <v>5</v>
      </c>
      <c r="X7" s="33" t="s">
        <v>3</v>
      </c>
      <c r="Y7" s="34" t="s">
        <v>14</v>
      </c>
      <c r="Z7" s="20" t="s">
        <v>3</v>
      </c>
      <c r="AA7" s="34" t="s">
        <v>14</v>
      </c>
      <c r="AB7" s="35" t="s">
        <v>3</v>
      </c>
      <c r="AC7" s="34" t="n">
        <v>30</v>
      </c>
      <c r="AD7" s="20" t="s">
        <v>3</v>
      </c>
      <c r="AE7" s="34" t="s">
        <v>14</v>
      </c>
      <c r="AF7" s="20" t="s">
        <v>3</v>
      </c>
      <c r="AG7" s="36" t="s">
        <v>14</v>
      </c>
      <c r="AH7" s="2" t="s">
        <v>3</v>
      </c>
      <c r="AI7" s="31" t="n">
        <f aca="false">SUM(W7:AG7)</f>
        <v>35</v>
      </c>
      <c r="AJ7" s="19" t="s">
        <v>11</v>
      </c>
      <c r="AK7" s="7"/>
    </row>
    <row r="8" customFormat="false" ht="15" hidden="false" customHeight="false" outlineLevel="0" collapsed="false">
      <c r="A8" s="7"/>
      <c r="B8" s="1" t="s">
        <v>16</v>
      </c>
      <c r="C8" s="2" t="s">
        <v>3</v>
      </c>
      <c r="D8" s="32" t="s">
        <v>14</v>
      </c>
      <c r="E8" s="33" t="s">
        <v>3</v>
      </c>
      <c r="F8" s="34" t="s">
        <v>14</v>
      </c>
      <c r="G8" s="20" t="s">
        <v>3</v>
      </c>
      <c r="H8" s="34" t="n">
        <v>12</v>
      </c>
      <c r="I8" s="35" t="s">
        <v>3</v>
      </c>
      <c r="J8" s="34" t="s">
        <v>14</v>
      </c>
      <c r="K8" s="20" t="s">
        <v>3</v>
      </c>
      <c r="L8" s="34" t="s">
        <v>14</v>
      </c>
      <c r="M8" s="20" t="s">
        <v>3</v>
      </c>
      <c r="N8" s="36" t="n">
        <v>12</v>
      </c>
      <c r="O8" s="2" t="s">
        <v>3</v>
      </c>
      <c r="P8" s="31" t="n">
        <f aca="false">SUM(D8:N8)</f>
        <v>24</v>
      </c>
      <c r="Q8" s="19" t="s">
        <v>11</v>
      </c>
      <c r="R8" s="7"/>
      <c r="T8" s="7"/>
      <c r="U8" s="1" t="s">
        <v>16</v>
      </c>
      <c r="V8" s="2" t="s">
        <v>3</v>
      </c>
      <c r="W8" s="32" t="s">
        <v>14</v>
      </c>
      <c r="X8" s="33" t="s">
        <v>3</v>
      </c>
      <c r="Y8" s="34" t="s">
        <v>14</v>
      </c>
      <c r="Z8" s="20" t="s">
        <v>3</v>
      </c>
      <c r="AA8" s="34" t="s">
        <v>14</v>
      </c>
      <c r="AB8" s="35" t="s">
        <v>3</v>
      </c>
      <c r="AC8" s="34" t="n">
        <v>10</v>
      </c>
      <c r="AD8" s="20" t="s">
        <v>3</v>
      </c>
      <c r="AE8" s="34" t="s">
        <v>14</v>
      </c>
      <c r="AF8" s="20" t="s">
        <v>3</v>
      </c>
      <c r="AG8" s="36" t="n">
        <v>16</v>
      </c>
      <c r="AH8" s="2" t="s">
        <v>3</v>
      </c>
      <c r="AI8" s="31" t="n">
        <f aca="false">SUM(W8:AG8)</f>
        <v>26</v>
      </c>
      <c r="AJ8" s="19" t="s">
        <v>11</v>
      </c>
      <c r="AK8" s="7"/>
    </row>
    <row r="9" customFormat="false" ht="15" hidden="false" customHeight="false" outlineLevel="0" collapsed="false">
      <c r="A9" s="7"/>
      <c r="B9" s="1" t="s">
        <v>17</v>
      </c>
      <c r="C9" s="2" t="s">
        <v>3</v>
      </c>
      <c r="D9" s="32" t="n">
        <v>14</v>
      </c>
      <c r="E9" s="33" t="s">
        <v>3</v>
      </c>
      <c r="F9" s="34" t="s">
        <v>14</v>
      </c>
      <c r="G9" s="20" t="s">
        <v>3</v>
      </c>
      <c r="H9" s="34" t="n">
        <v>10</v>
      </c>
      <c r="I9" s="35" t="s">
        <v>3</v>
      </c>
      <c r="J9" s="34" t="s">
        <v>14</v>
      </c>
      <c r="K9" s="20" t="s">
        <v>3</v>
      </c>
      <c r="L9" s="34" t="s">
        <v>14</v>
      </c>
      <c r="M9" s="20" t="s">
        <v>3</v>
      </c>
      <c r="N9" s="36" t="s">
        <v>14</v>
      </c>
      <c r="O9" s="2" t="s">
        <v>3</v>
      </c>
      <c r="P9" s="31" t="n">
        <f aca="false">SUM(D9:N9)</f>
        <v>24</v>
      </c>
      <c r="Q9" s="19" t="s">
        <v>11</v>
      </c>
      <c r="R9" s="7"/>
      <c r="T9" s="7"/>
      <c r="U9" s="1" t="s">
        <v>17</v>
      </c>
      <c r="V9" s="2" t="s">
        <v>3</v>
      </c>
      <c r="W9" s="32" t="s">
        <v>14</v>
      </c>
      <c r="X9" s="33" t="s">
        <v>3</v>
      </c>
      <c r="Y9" s="34" t="s">
        <v>14</v>
      </c>
      <c r="Z9" s="20" t="s">
        <v>3</v>
      </c>
      <c r="AA9" s="34" t="s">
        <v>14</v>
      </c>
      <c r="AB9" s="35" t="s">
        <v>3</v>
      </c>
      <c r="AC9" s="34" t="n">
        <v>10</v>
      </c>
      <c r="AD9" s="20" t="s">
        <v>3</v>
      </c>
      <c r="AE9" s="34" t="s">
        <v>14</v>
      </c>
      <c r="AF9" s="20" t="s">
        <v>3</v>
      </c>
      <c r="AG9" s="36" t="n">
        <v>16</v>
      </c>
      <c r="AH9" s="2" t="s">
        <v>3</v>
      </c>
      <c r="AI9" s="31" t="n">
        <f aca="false">SUM(W9:AG9)</f>
        <v>26</v>
      </c>
      <c r="AJ9" s="19" t="s">
        <v>11</v>
      </c>
      <c r="AK9" s="7"/>
    </row>
    <row r="10" customFormat="false" ht="15" hidden="false" customHeight="false" outlineLevel="0" collapsed="false">
      <c r="A10" s="7"/>
      <c r="B10" s="1" t="s">
        <v>18</v>
      </c>
      <c r="C10" s="2" t="s">
        <v>3</v>
      </c>
      <c r="D10" s="32" t="s">
        <v>14</v>
      </c>
      <c r="E10" s="33" t="s">
        <v>3</v>
      </c>
      <c r="F10" s="34" t="s">
        <v>14</v>
      </c>
      <c r="G10" s="20" t="s">
        <v>3</v>
      </c>
      <c r="H10" s="34" t="n">
        <v>12</v>
      </c>
      <c r="I10" s="35" t="s">
        <v>3</v>
      </c>
      <c r="J10" s="34" t="s">
        <v>14</v>
      </c>
      <c r="K10" s="20" t="s">
        <v>3</v>
      </c>
      <c r="L10" s="34" t="s">
        <v>14</v>
      </c>
      <c r="M10" s="20" t="s">
        <v>3</v>
      </c>
      <c r="N10" s="36" t="n">
        <v>12</v>
      </c>
      <c r="O10" s="2" t="s">
        <v>3</v>
      </c>
      <c r="P10" s="31" t="n">
        <f aca="false">SUM(D10:N10)</f>
        <v>24</v>
      </c>
      <c r="Q10" s="19" t="s">
        <v>11</v>
      </c>
      <c r="R10" s="7"/>
      <c r="T10" s="7"/>
      <c r="U10" s="1" t="s">
        <v>18</v>
      </c>
      <c r="V10" s="2" t="s">
        <v>3</v>
      </c>
      <c r="W10" s="32" t="s">
        <v>14</v>
      </c>
      <c r="X10" s="33" t="s">
        <v>3</v>
      </c>
      <c r="Y10" s="34" t="n">
        <v>5</v>
      </c>
      <c r="Z10" s="20" t="s">
        <v>3</v>
      </c>
      <c r="AA10" s="34" t="n">
        <v>5</v>
      </c>
      <c r="AB10" s="35" t="s">
        <v>3</v>
      </c>
      <c r="AC10" s="34" t="n">
        <v>16</v>
      </c>
      <c r="AD10" s="20" t="s">
        <v>3</v>
      </c>
      <c r="AE10" s="34" t="s">
        <v>14</v>
      </c>
      <c r="AF10" s="20" t="s">
        <v>3</v>
      </c>
      <c r="AG10" s="36" t="s">
        <v>14</v>
      </c>
      <c r="AH10" s="2" t="s">
        <v>3</v>
      </c>
      <c r="AI10" s="31" t="n">
        <f aca="false">SUM(W10:AG10)</f>
        <v>26</v>
      </c>
      <c r="AJ10" s="19" t="s">
        <v>11</v>
      </c>
      <c r="AK10" s="7"/>
    </row>
    <row r="11" customFormat="false" ht="15" hidden="false" customHeight="false" outlineLevel="0" collapsed="false">
      <c r="A11" s="7"/>
      <c r="B11" s="1" t="s">
        <v>19</v>
      </c>
      <c r="C11" s="2" t="s">
        <v>3</v>
      </c>
      <c r="D11" s="32" t="n">
        <v>7</v>
      </c>
      <c r="E11" s="33" t="s">
        <v>3</v>
      </c>
      <c r="F11" s="34" t="s">
        <v>14</v>
      </c>
      <c r="G11" s="20" t="s">
        <v>3</v>
      </c>
      <c r="H11" s="34" t="n">
        <v>17</v>
      </c>
      <c r="I11" s="35" t="s">
        <v>3</v>
      </c>
      <c r="J11" s="34" t="s">
        <v>14</v>
      </c>
      <c r="K11" s="20" t="s">
        <v>3</v>
      </c>
      <c r="L11" s="34" t="s">
        <v>14</v>
      </c>
      <c r="M11" s="20" t="s">
        <v>3</v>
      </c>
      <c r="N11" s="36" t="s">
        <v>14</v>
      </c>
      <c r="O11" s="2" t="s">
        <v>3</v>
      </c>
      <c r="P11" s="31" t="n">
        <f aca="false">SUM(D11:N11)</f>
        <v>24</v>
      </c>
      <c r="Q11" s="19" t="s">
        <v>11</v>
      </c>
      <c r="R11" s="7"/>
      <c r="T11" s="7"/>
      <c r="U11" s="1" t="s">
        <v>19</v>
      </c>
      <c r="V11" s="2" t="s">
        <v>3</v>
      </c>
      <c r="W11" s="32" t="s">
        <v>14</v>
      </c>
      <c r="X11" s="33" t="s">
        <v>3</v>
      </c>
      <c r="Y11" s="34" t="n">
        <v>4</v>
      </c>
      <c r="Z11" s="20" t="s">
        <v>3</v>
      </c>
      <c r="AA11" s="34" t="n">
        <v>5</v>
      </c>
      <c r="AB11" s="35" t="s">
        <v>3</v>
      </c>
      <c r="AC11" s="34" t="n">
        <v>17</v>
      </c>
      <c r="AD11" s="20" t="s">
        <v>3</v>
      </c>
      <c r="AE11" s="34" t="s">
        <v>14</v>
      </c>
      <c r="AF11" s="20" t="s">
        <v>3</v>
      </c>
      <c r="AG11" s="36" t="s">
        <v>14</v>
      </c>
      <c r="AH11" s="2" t="s">
        <v>3</v>
      </c>
      <c r="AI11" s="31" t="n">
        <f aca="false">SUM(W11:AG11)</f>
        <v>26</v>
      </c>
      <c r="AJ11" s="19" t="s">
        <v>11</v>
      </c>
      <c r="AK11" s="7"/>
    </row>
    <row r="12" customFormat="false" ht="15" hidden="false" customHeight="false" outlineLevel="0" collapsed="false">
      <c r="A12" s="7"/>
      <c r="B12" s="1" t="s">
        <v>20</v>
      </c>
      <c r="C12" s="2" t="s">
        <v>3</v>
      </c>
      <c r="D12" s="37" t="s">
        <v>14</v>
      </c>
      <c r="E12" s="38" t="s">
        <v>3</v>
      </c>
      <c r="F12" s="39" t="n">
        <v>10</v>
      </c>
      <c r="G12" s="40" t="s">
        <v>3</v>
      </c>
      <c r="H12" s="39" t="n">
        <v>14</v>
      </c>
      <c r="I12" s="41" t="s">
        <v>3</v>
      </c>
      <c r="J12" s="39" t="s">
        <v>14</v>
      </c>
      <c r="K12" s="40" t="s">
        <v>3</v>
      </c>
      <c r="L12" s="39" t="s">
        <v>14</v>
      </c>
      <c r="M12" s="40" t="s">
        <v>3</v>
      </c>
      <c r="N12" s="42" t="s">
        <v>14</v>
      </c>
      <c r="O12" s="2" t="s">
        <v>3</v>
      </c>
      <c r="P12" s="31" t="n">
        <f aca="false">SUM(D12:N12)</f>
        <v>24</v>
      </c>
      <c r="Q12" s="19" t="s">
        <v>11</v>
      </c>
      <c r="R12" s="7"/>
      <c r="T12" s="7"/>
      <c r="U12" s="1" t="s">
        <v>20</v>
      </c>
      <c r="V12" s="2" t="s">
        <v>3</v>
      </c>
      <c r="W12" s="37" t="s">
        <v>14</v>
      </c>
      <c r="X12" s="38" t="s">
        <v>3</v>
      </c>
      <c r="Y12" s="39" t="s">
        <v>14</v>
      </c>
      <c r="Z12" s="40" t="s">
        <v>3</v>
      </c>
      <c r="AA12" s="39" t="s">
        <v>14</v>
      </c>
      <c r="AB12" s="41" t="s">
        <v>3</v>
      </c>
      <c r="AC12" s="39" t="n">
        <v>10</v>
      </c>
      <c r="AD12" s="40" t="s">
        <v>3</v>
      </c>
      <c r="AE12" s="39" t="s">
        <v>14</v>
      </c>
      <c r="AF12" s="40" t="s">
        <v>3</v>
      </c>
      <c r="AG12" s="42" t="n">
        <v>16</v>
      </c>
      <c r="AH12" s="2" t="s">
        <v>3</v>
      </c>
      <c r="AI12" s="31" t="n">
        <f aca="false">SUM(W12:AG12)</f>
        <v>26</v>
      </c>
      <c r="AJ12" s="19" t="s">
        <v>11</v>
      </c>
      <c r="AK12" s="7"/>
    </row>
    <row r="13" customFormat="false" ht="15" hidden="false" customHeight="false" outlineLevel="0" collapsed="false">
      <c r="A13" s="7"/>
      <c r="B13" s="43" t="s">
        <v>12</v>
      </c>
      <c r="C13" s="0"/>
      <c r="D13" s="44"/>
      <c r="E13" s="45"/>
      <c r="F13" s="46"/>
      <c r="G13" s="21"/>
      <c r="H13" s="46"/>
      <c r="I13" s="47"/>
      <c r="J13" s="46"/>
      <c r="K13" s="21"/>
      <c r="L13" s="46"/>
      <c r="M13" s="21"/>
      <c r="N13" s="46"/>
      <c r="O13" s="13"/>
      <c r="P13" s="48"/>
      <c r="Q13" s="19"/>
      <c r="R13" s="7"/>
      <c r="T13" s="7"/>
      <c r="U13" s="43" t="s">
        <v>12</v>
      </c>
      <c r="V13" s="2"/>
      <c r="W13" s="44"/>
      <c r="X13" s="45"/>
      <c r="Y13" s="46"/>
      <c r="Z13" s="21"/>
      <c r="AA13" s="46"/>
      <c r="AB13" s="47"/>
      <c r="AC13" s="46"/>
      <c r="AD13" s="21"/>
      <c r="AE13" s="46"/>
      <c r="AF13" s="21"/>
      <c r="AG13" s="46"/>
      <c r="AH13" s="13"/>
      <c r="AI13" s="48"/>
      <c r="AJ13" s="19"/>
      <c r="AK13" s="7"/>
    </row>
    <row r="14" customFormat="false" ht="15" hidden="false" customHeight="false" outlineLevel="0" collapsed="false">
      <c r="A14" s="7"/>
      <c r="B14" s="1" t="s">
        <v>21</v>
      </c>
      <c r="C14" s="2" t="s">
        <v>3</v>
      </c>
      <c r="D14" s="31" t="n">
        <f aca="false">SUM(D6:D12)</f>
        <v>21</v>
      </c>
      <c r="E14" s="3" t="s">
        <v>3</v>
      </c>
      <c r="F14" s="31" t="n">
        <f aca="false">SUM(F6:F12)</f>
        <v>19</v>
      </c>
      <c r="G14" s="2" t="s">
        <v>3</v>
      </c>
      <c r="H14" s="31" t="n">
        <f aca="false">SUM(H6:H12)</f>
        <v>92</v>
      </c>
      <c r="I14" s="4" t="s">
        <v>3</v>
      </c>
      <c r="J14" s="31" t="n">
        <f aca="false">SUM(J6:J12)</f>
        <v>0</v>
      </c>
      <c r="K14" s="2" t="s">
        <v>3</v>
      </c>
      <c r="L14" s="31" t="n">
        <f aca="false">SUM(L6:L12)</f>
        <v>0</v>
      </c>
      <c r="M14" s="2" t="s">
        <v>3</v>
      </c>
      <c r="N14" s="31" t="n">
        <f aca="false">SUM(N6:N12)</f>
        <v>36</v>
      </c>
      <c r="O14" s="2" t="s">
        <v>3</v>
      </c>
      <c r="P14" s="31" t="n">
        <f aca="false">SUM(P6:P12)</f>
        <v>168</v>
      </c>
      <c r="Q14" s="19" t="s">
        <v>11</v>
      </c>
      <c r="R14" s="7"/>
      <c r="T14" s="7"/>
      <c r="U14" s="1" t="s">
        <v>21</v>
      </c>
      <c r="V14" s="2" t="s">
        <v>3</v>
      </c>
      <c r="W14" s="31" t="n">
        <f aca="false">SUM(W6:W12)</f>
        <v>10</v>
      </c>
      <c r="X14" s="3" t="s">
        <v>3</v>
      </c>
      <c r="Y14" s="31" t="n">
        <f aca="false">SUM(Y6:Y12)</f>
        <v>9</v>
      </c>
      <c r="Z14" s="2" t="s">
        <v>3</v>
      </c>
      <c r="AA14" s="31" t="n">
        <f aca="false">SUM(AA6:AA12)</f>
        <v>10</v>
      </c>
      <c r="AB14" s="4" t="s">
        <v>3</v>
      </c>
      <c r="AC14" s="31" t="n">
        <f aca="false">SUM(AC6:AC12)</f>
        <v>114</v>
      </c>
      <c r="AD14" s="2" t="s">
        <v>3</v>
      </c>
      <c r="AE14" s="31" t="n">
        <f aca="false">SUM(AE6:AE12)</f>
        <v>0</v>
      </c>
      <c r="AF14" s="2" t="s">
        <v>3</v>
      </c>
      <c r="AG14" s="31" t="n">
        <f aca="false">SUM(AG6:AG12)</f>
        <v>48</v>
      </c>
      <c r="AH14" s="2" t="s">
        <v>3</v>
      </c>
      <c r="AI14" s="31" t="n">
        <f aca="false">SUM(AI6:AI12)</f>
        <v>191</v>
      </c>
      <c r="AJ14" s="19" t="s">
        <v>11</v>
      </c>
      <c r="AK14" s="7"/>
    </row>
    <row r="15" customFormat="false" ht="15" hidden="false" customHeight="false" outlineLevel="0" collapsed="false">
      <c r="A15" s="7"/>
      <c r="B15" s="0"/>
      <c r="C15" s="0"/>
      <c r="D15" s="31"/>
      <c r="E15" s="0"/>
      <c r="F15" s="31"/>
      <c r="G15" s="0"/>
      <c r="H15" s="31"/>
      <c r="I15" s="0"/>
      <c r="J15" s="31"/>
      <c r="K15" s="0"/>
      <c r="L15" s="31"/>
      <c r="M15" s="0"/>
      <c r="N15" s="31"/>
      <c r="O15" s="0"/>
      <c r="P15" s="31"/>
      <c r="Q15" s="19"/>
      <c r="R15" s="7"/>
      <c r="T15" s="7"/>
      <c r="U15" s="1"/>
      <c r="V15" s="2"/>
      <c r="W15" s="31"/>
      <c r="X15" s="3"/>
      <c r="Y15" s="31"/>
      <c r="Z15" s="2"/>
      <c r="AA15" s="31"/>
      <c r="AB15" s="4"/>
      <c r="AC15" s="31"/>
      <c r="AD15" s="2"/>
      <c r="AE15" s="31"/>
      <c r="AF15" s="2"/>
      <c r="AG15" s="31"/>
      <c r="AH15" s="2"/>
      <c r="AI15" s="31"/>
      <c r="AJ15" s="19"/>
      <c r="AK15" s="7"/>
    </row>
    <row r="16" customFormat="false" ht="15" hidden="false" customHeight="false" outlineLevel="0" collapsed="false">
      <c r="A16" s="7"/>
      <c r="B16" s="0"/>
      <c r="C16" s="0"/>
      <c r="D16" s="49"/>
      <c r="E16" s="50"/>
      <c r="F16" s="49"/>
      <c r="G16" s="51"/>
      <c r="H16" s="49"/>
      <c r="I16" s="0"/>
      <c r="J16" s="49"/>
      <c r="K16" s="51"/>
      <c r="L16" s="52"/>
      <c r="M16" s="51"/>
      <c r="N16" s="49"/>
      <c r="O16" s="53"/>
      <c r="P16" s="54"/>
      <c r="Q16" s="19"/>
      <c r="R16" s="7"/>
      <c r="T16" s="7"/>
      <c r="U16" s="1"/>
      <c r="V16" s="2"/>
      <c r="W16" s="49"/>
      <c r="X16" s="50"/>
      <c r="Y16" s="49"/>
      <c r="Z16" s="51"/>
      <c r="AA16" s="49"/>
      <c r="AB16" s="4"/>
      <c r="AC16" s="49"/>
      <c r="AD16" s="51"/>
      <c r="AE16" s="52"/>
      <c r="AF16" s="51"/>
      <c r="AG16" s="49"/>
      <c r="AH16" s="53"/>
      <c r="AI16" s="54"/>
      <c r="AJ16" s="19"/>
      <c r="AK16" s="7"/>
    </row>
    <row r="17" customFormat="false" ht="15" hidden="false" customHeight="false" outlineLevel="0" collapsed="false">
      <c r="A17" s="7"/>
      <c r="B17" s="0"/>
      <c r="C17" s="0"/>
      <c r="D17" s="55"/>
      <c r="E17" s="50"/>
      <c r="F17" s="55"/>
      <c r="G17" s="53"/>
      <c r="H17" s="55"/>
      <c r="I17" s="56"/>
      <c r="J17" s="55"/>
      <c r="K17" s="53"/>
      <c r="L17" s="55"/>
      <c r="M17" s="53"/>
      <c r="N17" s="55"/>
      <c r="O17" s="53"/>
      <c r="P17" s="55"/>
      <c r="Q17" s="19"/>
      <c r="R17" s="7"/>
      <c r="T17" s="7"/>
      <c r="U17" s="1"/>
      <c r="V17" s="2"/>
      <c r="W17" s="55"/>
      <c r="X17" s="50"/>
      <c r="Y17" s="55"/>
      <c r="Z17" s="53"/>
      <c r="AA17" s="55"/>
      <c r="AB17" s="56"/>
      <c r="AC17" s="55"/>
      <c r="AD17" s="53"/>
      <c r="AE17" s="55"/>
      <c r="AF17" s="53"/>
      <c r="AG17" s="55"/>
      <c r="AH17" s="53"/>
      <c r="AI17" s="55"/>
      <c r="AJ17" s="19"/>
      <c r="AK17" s="7"/>
    </row>
    <row r="18" customFormat="false" ht="15" hidden="false" customHeight="false" outlineLevel="0" collapsed="false">
      <c r="A18" s="7"/>
      <c r="B18" s="2" t="s">
        <v>25</v>
      </c>
      <c r="C18" s="0"/>
      <c r="D18" s="13"/>
      <c r="E18" s="57"/>
      <c r="F18" s="58"/>
      <c r="G18" s="13"/>
      <c r="H18" s="58"/>
      <c r="I18" s="59"/>
      <c r="J18" s="58"/>
      <c r="K18" s="13"/>
      <c r="L18" s="58"/>
      <c r="M18" s="13"/>
      <c r="N18" s="58"/>
      <c r="O18" s="13"/>
      <c r="P18" s="58"/>
      <c r="Q18" s="0"/>
      <c r="R18" s="7"/>
      <c r="T18" s="7"/>
      <c r="U18" s="2" t="s">
        <v>25</v>
      </c>
      <c r="V18" s="2"/>
      <c r="W18" s="13"/>
      <c r="X18" s="57"/>
      <c r="Y18" s="58"/>
      <c r="Z18" s="13"/>
      <c r="AA18" s="58"/>
      <c r="AB18" s="59"/>
      <c r="AC18" s="58"/>
      <c r="AD18" s="13"/>
      <c r="AE18" s="58"/>
      <c r="AF18" s="13"/>
      <c r="AG18" s="58"/>
      <c r="AH18" s="13"/>
      <c r="AI18" s="58"/>
      <c r="AJ18" s="5"/>
      <c r="AK18" s="7"/>
    </row>
    <row r="19" customFormat="false" ht="15" hidden="false" customHeight="false" outlineLevel="0" collapsed="false">
      <c r="A19" s="7"/>
      <c r="B19" s="60" t="s">
        <v>26</v>
      </c>
      <c r="C19" s="0"/>
      <c r="E19" s="0"/>
      <c r="G19" s="0"/>
      <c r="I19" s="0"/>
      <c r="K19" s="0"/>
      <c r="M19" s="0"/>
      <c r="O19" s="0"/>
      <c r="Q19" s="0"/>
      <c r="R19" s="7"/>
      <c r="T19" s="7"/>
      <c r="U19" s="60" t="s">
        <v>26</v>
      </c>
      <c r="V19" s="2"/>
      <c r="X19" s="3"/>
      <c r="Z19" s="2"/>
      <c r="AB19" s="4"/>
      <c r="AD19" s="2"/>
      <c r="AF19" s="2"/>
      <c r="AH19" s="2"/>
      <c r="AJ19" s="5"/>
      <c r="AK19" s="7"/>
    </row>
    <row r="20" customFormat="false" ht="21" hidden="false" customHeight="false" outlineLevel="0" collapsed="false">
      <c r="A20" s="7"/>
      <c r="B20" s="61" t="s">
        <v>6</v>
      </c>
      <c r="C20" s="0"/>
      <c r="E20" s="0"/>
      <c r="G20" s="0"/>
      <c r="I20" s="0"/>
      <c r="K20" s="0"/>
      <c r="M20" s="0"/>
      <c r="O20" s="0"/>
      <c r="Q20" s="0"/>
      <c r="R20" s="7"/>
      <c r="T20" s="7"/>
      <c r="U20" s="61" t="s">
        <v>27</v>
      </c>
      <c r="V20" s="2"/>
      <c r="X20" s="3"/>
      <c r="Z20" s="2"/>
      <c r="AB20" s="4"/>
      <c r="AD20" s="2"/>
      <c r="AF20" s="2"/>
      <c r="AH20" s="2"/>
      <c r="AJ20" s="5"/>
      <c r="AK20" s="7"/>
    </row>
    <row r="21" customFormat="false" ht="15" hidden="false" customHeight="false" outlineLevel="0" collapsed="false">
      <c r="A21" s="7"/>
      <c r="B21" s="2" t="s">
        <v>28</v>
      </c>
      <c r="C21" s="0"/>
      <c r="D21" s="2" t="str">
        <f aca="false">B20</f>
        <v>An</v>
      </c>
      <c r="E21" s="0"/>
      <c r="F21" s="2" t="s">
        <v>29</v>
      </c>
      <c r="G21" s="0"/>
      <c r="H21" s="62" t="s">
        <v>30</v>
      </c>
      <c r="I21" s="62"/>
      <c r="J21" s="62"/>
      <c r="K21" s="62"/>
      <c r="L21" s="62"/>
      <c r="M21" s="62"/>
      <c r="N21" s="62"/>
      <c r="O21" s="63"/>
      <c r="P21" s="64" t="s">
        <v>31</v>
      </c>
      <c r="Q21" s="0"/>
      <c r="R21" s="7"/>
      <c r="T21" s="7"/>
      <c r="U21" s="2" t="s">
        <v>28</v>
      </c>
      <c r="V21" s="2"/>
      <c r="W21" s="2" t="str">
        <f aca="false">U20</f>
        <v>Pl</v>
      </c>
      <c r="X21" s="3"/>
      <c r="Y21" s="2" t="s">
        <v>29</v>
      </c>
      <c r="Z21" s="2"/>
      <c r="AA21" s="62" t="s">
        <v>30</v>
      </c>
      <c r="AB21" s="62"/>
      <c r="AC21" s="62"/>
      <c r="AD21" s="62"/>
      <c r="AE21" s="62"/>
      <c r="AF21" s="62"/>
      <c r="AG21" s="62"/>
      <c r="AH21" s="63"/>
      <c r="AI21" s="64" t="s">
        <v>32</v>
      </c>
      <c r="AJ21" s="5"/>
      <c r="AK21" s="7"/>
    </row>
    <row r="22" customFormat="false" ht="15" hidden="false" customHeight="false" outlineLevel="0" collapsed="false">
      <c r="A22" s="7"/>
      <c r="B22" s="2"/>
      <c r="C22" s="60"/>
      <c r="D22" s="3" t="s">
        <v>33</v>
      </c>
      <c r="E22" s="2"/>
      <c r="F22" s="2"/>
      <c r="G22" s="0"/>
      <c r="H22" s="2"/>
      <c r="I22" s="2"/>
      <c r="J22" s="2"/>
      <c r="K22" s="0"/>
      <c r="L22" s="2" t="str">
        <f aca="false">B20</f>
        <v>An</v>
      </c>
      <c r="M22" s="2" t="s">
        <v>34</v>
      </c>
      <c r="N22" s="2"/>
      <c r="O22" s="2" t="str">
        <f aca="false">B20</f>
        <v>An</v>
      </c>
      <c r="P22" s="2" t="s">
        <v>35</v>
      </c>
      <c r="Q22" s="0"/>
      <c r="R22" s="7"/>
      <c r="T22" s="7"/>
      <c r="U22" s="2"/>
      <c r="V22" s="60"/>
      <c r="W22" s="3" t="s">
        <v>33</v>
      </c>
      <c r="X22" s="2"/>
      <c r="Y22" s="2"/>
      <c r="Z22" s="2"/>
      <c r="AA22" s="2"/>
      <c r="AB22" s="2"/>
      <c r="AC22" s="2"/>
      <c r="AD22" s="2"/>
      <c r="AE22" s="2" t="str">
        <f aca="false">U20</f>
        <v>Pl</v>
      </c>
      <c r="AF22" s="2" t="s">
        <v>34</v>
      </c>
      <c r="AG22" s="2"/>
      <c r="AH22" s="2" t="str">
        <f aca="false">U20</f>
        <v>Pl</v>
      </c>
      <c r="AI22" s="2" t="s">
        <v>35</v>
      </c>
      <c r="AK22" s="7"/>
    </row>
    <row r="23" customFormat="false" ht="15" hidden="false" customHeight="false" outlineLevel="0" collapsed="false">
      <c r="A23" s="7"/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7"/>
      <c r="T23" s="7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7"/>
    </row>
    <row r="24" customFormat="false" ht="15" hidden="false" customHeight="false" outlineLevel="0" collapsed="false">
      <c r="B24" s="0"/>
      <c r="C24" s="0"/>
      <c r="E24" s="0"/>
      <c r="G24" s="0"/>
      <c r="I24" s="0"/>
      <c r="K24" s="0"/>
      <c r="M24" s="0"/>
      <c r="O24" s="0"/>
      <c r="P24" s="67" t="str">
        <f aca="false">IF((N14&lt;P14*0.2),"no","ok")</f>
        <v>ok</v>
      </c>
      <c r="Q24" s="0"/>
      <c r="AI24" s="67" t="str">
        <f aca="false">IF(AG15&gt;=AI15*0.25,"OK","NO")</f>
        <v>OK</v>
      </c>
    </row>
    <row r="25" customFormat="false" ht="15" hidden="false" customHeight="false" outlineLevel="0" collapsed="false">
      <c r="B25" s="0"/>
      <c r="C25" s="0"/>
      <c r="E25" s="0"/>
      <c r="G25" s="0"/>
      <c r="I25" s="0"/>
      <c r="K25" s="0"/>
      <c r="M25" s="0"/>
      <c r="O25" s="0"/>
      <c r="P25" s="67"/>
      <c r="Q25" s="0"/>
      <c r="AI25" s="67"/>
    </row>
    <row r="26" customFormat="false" ht="15" hidden="false" customHeight="false" outlineLevel="0" collapsed="false">
      <c r="A26" s="7"/>
      <c r="B26" s="3"/>
      <c r="C26" s="3"/>
      <c r="D26" s="3"/>
      <c r="E26" s="0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7"/>
      <c r="S26" s="69"/>
      <c r="T26" s="7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7"/>
    </row>
    <row r="27" customFormat="false" ht="15" hidden="false" customHeight="false" outlineLevel="0" collapsed="false">
      <c r="A27" s="7"/>
      <c r="B27" s="8" t="s">
        <v>1</v>
      </c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0"/>
      <c r="R27" s="7"/>
      <c r="T27" s="7"/>
      <c r="U27" s="8" t="s">
        <v>1</v>
      </c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5"/>
      <c r="AK27" s="7"/>
    </row>
    <row r="28" customFormat="false" ht="15" hidden="false" customHeight="false" outlineLevel="0" collapsed="false">
      <c r="A28" s="7"/>
      <c r="B28" s="11" t="s">
        <v>2</v>
      </c>
      <c r="C28" s="12"/>
      <c r="D28" s="13"/>
      <c r="E28" s="14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0"/>
      <c r="R28" s="7"/>
      <c r="S28" s="2"/>
      <c r="T28" s="7"/>
      <c r="U28" s="11" t="s">
        <v>2</v>
      </c>
      <c r="V28" s="12"/>
      <c r="W28" s="13"/>
      <c r="X28" s="14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5"/>
      <c r="AK28" s="7"/>
    </row>
    <row r="29" customFormat="false" ht="15" hidden="false" customHeight="false" outlineLevel="0" collapsed="false">
      <c r="A29" s="7"/>
      <c r="B29" s="16"/>
      <c r="C29" s="17" t="s">
        <v>3</v>
      </c>
      <c r="D29" s="16" t="s">
        <v>4</v>
      </c>
      <c r="E29" s="8" t="s">
        <v>3</v>
      </c>
      <c r="F29" s="16" t="s">
        <v>5</v>
      </c>
      <c r="G29" s="17" t="s">
        <v>3</v>
      </c>
      <c r="H29" s="16" t="s">
        <v>6</v>
      </c>
      <c r="I29" s="18" t="s">
        <v>3</v>
      </c>
      <c r="J29" s="16" t="s">
        <v>7</v>
      </c>
      <c r="K29" s="17" t="s">
        <v>3</v>
      </c>
      <c r="L29" s="16" t="s">
        <v>8</v>
      </c>
      <c r="M29" s="17" t="s">
        <v>3</v>
      </c>
      <c r="N29" s="16" t="s">
        <v>9</v>
      </c>
      <c r="O29" s="17" t="s">
        <v>3</v>
      </c>
      <c r="P29" s="16" t="s">
        <v>10</v>
      </c>
      <c r="Q29" s="19" t="s">
        <v>11</v>
      </c>
      <c r="R29" s="7"/>
      <c r="S29" s="1"/>
      <c r="T29" s="7"/>
      <c r="U29" s="16"/>
      <c r="V29" s="17" t="s">
        <v>3</v>
      </c>
      <c r="W29" s="16" t="s">
        <v>4</v>
      </c>
      <c r="X29" s="8" t="s">
        <v>3</v>
      </c>
      <c r="Y29" s="16" t="s">
        <v>5</v>
      </c>
      <c r="Z29" s="17" t="s">
        <v>3</v>
      </c>
      <c r="AA29" s="16" t="s">
        <v>6</v>
      </c>
      <c r="AB29" s="18" t="s">
        <v>3</v>
      </c>
      <c r="AC29" s="16" t="s">
        <v>7</v>
      </c>
      <c r="AD29" s="17" t="s">
        <v>3</v>
      </c>
      <c r="AE29" s="16" t="s">
        <v>8</v>
      </c>
      <c r="AF29" s="17" t="s">
        <v>3</v>
      </c>
      <c r="AG29" s="16" t="s">
        <v>9</v>
      </c>
      <c r="AH29" s="17" t="s">
        <v>3</v>
      </c>
      <c r="AI29" s="16" t="s">
        <v>10</v>
      </c>
      <c r="AJ29" s="19" t="s">
        <v>11</v>
      </c>
      <c r="AK29" s="7"/>
    </row>
    <row r="30" customFormat="false" ht="15" hidden="false" customHeight="false" outlineLevel="0" collapsed="false">
      <c r="A30" s="7"/>
      <c r="B30" s="20" t="s">
        <v>12</v>
      </c>
      <c r="C30" s="17"/>
      <c r="D30" s="21"/>
      <c r="E30" s="14"/>
      <c r="F30" s="22"/>
      <c r="G30" s="23"/>
      <c r="H30" s="22"/>
      <c r="I30" s="24"/>
      <c r="J30" s="22"/>
      <c r="K30" s="23"/>
      <c r="L30" s="22"/>
      <c r="M30" s="23"/>
      <c r="N30" s="22"/>
      <c r="O30" s="23"/>
      <c r="P30" s="22"/>
      <c r="Q30" s="19"/>
      <c r="R30" s="7"/>
      <c r="S30" s="1"/>
      <c r="T30" s="7"/>
      <c r="U30" s="20" t="s">
        <v>12</v>
      </c>
      <c r="V30" s="17"/>
      <c r="W30" s="21"/>
      <c r="X30" s="14"/>
      <c r="Y30" s="22"/>
      <c r="Z30" s="23"/>
      <c r="AA30" s="22"/>
      <c r="AB30" s="24"/>
      <c r="AC30" s="22"/>
      <c r="AD30" s="23"/>
      <c r="AE30" s="22"/>
      <c r="AF30" s="23"/>
      <c r="AG30" s="22"/>
      <c r="AH30" s="23"/>
      <c r="AI30" s="22"/>
      <c r="AJ30" s="19"/>
      <c r="AK30" s="7"/>
    </row>
    <row r="31" customFormat="false" ht="15" hidden="false" customHeight="false" outlineLevel="0" collapsed="false">
      <c r="A31" s="7"/>
      <c r="B31" s="1" t="s">
        <v>13</v>
      </c>
      <c r="C31" s="2" t="s">
        <v>3</v>
      </c>
      <c r="D31" s="25" t="s">
        <v>14</v>
      </c>
      <c r="E31" s="26" t="s">
        <v>3</v>
      </c>
      <c r="F31" s="27" t="s">
        <v>14</v>
      </c>
      <c r="G31" s="28" t="s">
        <v>3</v>
      </c>
      <c r="H31" s="27" t="s">
        <v>14</v>
      </c>
      <c r="I31" s="29" t="s">
        <v>3</v>
      </c>
      <c r="J31" s="27" t="n">
        <v>5</v>
      </c>
      <c r="K31" s="28" t="s">
        <v>3</v>
      </c>
      <c r="L31" s="27" t="n">
        <v>9</v>
      </c>
      <c r="M31" s="28" t="s">
        <v>3</v>
      </c>
      <c r="N31" s="30" t="n">
        <v>16</v>
      </c>
      <c r="O31" s="2" t="s">
        <v>3</v>
      </c>
      <c r="P31" s="31" t="n">
        <f aca="false">SUM(D31:N31)</f>
        <v>30</v>
      </c>
      <c r="Q31" s="19" t="s">
        <v>11</v>
      </c>
      <c r="R31" s="7"/>
      <c r="T31" s="7"/>
      <c r="U31" s="1" t="s">
        <v>13</v>
      </c>
      <c r="V31" s="2" t="s">
        <v>3</v>
      </c>
      <c r="W31" s="25" t="s">
        <v>14</v>
      </c>
      <c r="X31" s="26" t="s">
        <v>3</v>
      </c>
      <c r="Y31" s="27" t="s">
        <v>14</v>
      </c>
      <c r="Z31" s="28" t="s">
        <v>3</v>
      </c>
      <c r="AA31" s="27" t="s">
        <v>14</v>
      </c>
      <c r="AB31" s="29" t="s">
        <v>3</v>
      </c>
      <c r="AC31" s="27" t="s">
        <v>14</v>
      </c>
      <c r="AD31" s="28" t="s">
        <v>3</v>
      </c>
      <c r="AE31" s="27" t="n">
        <v>6</v>
      </c>
      <c r="AF31" s="28" t="s">
        <v>3</v>
      </c>
      <c r="AG31" s="30" t="n">
        <v>13</v>
      </c>
      <c r="AH31" s="2" t="s">
        <v>3</v>
      </c>
      <c r="AI31" s="31" t="n">
        <f aca="false">SUM(W31:AG31)</f>
        <v>19</v>
      </c>
      <c r="AJ31" s="19" t="s">
        <v>11</v>
      </c>
      <c r="AK31" s="7"/>
    </row>
    <row r="32" customFormat="false" ht="15" hidden="false" customHeight="false" outlineLevel="0" collapsed="false">
      <c r="A32" s="7"/>
      <c r="B32" s="1" t="s">
        <v>15</v>
      </c>
      <c r="C32" s="2" t="s">
        <v>3</v>
      </c>
      <c r="D32" s="32" t="s">
        <v>14</v>
      </c>
      <c r="E32" s="33" t="s">
        <v>3</v>
      </c>
      <c r="F32" s="34" t="s">
        <v>14</v>
      </c>
      <c r="G32" s="20" t="s">
        <v>3</v>
      </c>
      <c r="H32" s="34" t="s">
        <v>14</v>
      </c>
      <c r="I32" s="35" t="s">
        <v>3</v>
      </c>
      <c r="J32" s="34" t="n">
        <v>5</v>
      </c>
      <c r="K32" s="20" t="s">
        <v>3</v>
      </c>
      <c r="L32" s="34" t="n">
        <v>14</v>
      </c>
      <c r="M32" s="20" t="s">
        <v>3</v>
      </c>
      <c r="N32" s="36" t="n">
        <v>19</v>
      </c>
      <c r="O32" s="2" t="s">
        <v>3</v>
      </c>
      <c r="P32" s="31" t="n">
        <f aca="false">SUM(D32:N32)</f>
        <v>38</v>
      </c>
      <c r="Q32" s="19" t="s">
        <v>11</v>
      </c>
      <c r="R32" s="7"/>
      <c r="T32" s="7"/>
      <c r="U32" s="1" t="s">
        <v>15</v>
      </c>
      <c r="V32" s="2" t="s">
        <v>3</v>
      </c>
      <c r="W32" s="32" t="s">
        <v>14</v>
      </c>
      <c r="X32" s="33" t="s">
        <v>3</v>
      </c>
      <c r="Y32" s="34" t="s">
        <v>14</v>
      </c>
      <c r="Z32" s="20" t="s">
        <v>3</v>
      </c>
      <c r="AA32" s="34" t="s">
        <v>14</v>
      </c>
      <c r="AB32" s="35" t="s">
        <v>3</v>
      </c>
      <c r="AC32" s="34" t="s">
        <v>14</v>
      </c>
      <c r="AD32" s="20" t="s">
        <v>3</v>
      </c>
      <c r="AE32" s="34" t="n">
        <v>8</v>
      </c>
      <c r="AF32" s="20" t="s">
        <v>3</v>
      </c>
      <c r="AG32" s="36" t="n">
        <v>17</v>
      </c>
      <c r="AH32" s="2" t="s">
        <v>3</v>
      </c>
      <c r="AI32" s="31" t="n">
        <f aca="false">SUM(W32:AG32)</f>
        <v>25</v>
      </c>
      <c r="AJ32" s="19" t="s">
        <v>11</v>
      </c>
      <c r="AK32" s="7"/>
    </row>
    <row r="33" customFormat="false" ht="15" hidden="false" customHeight="false" outlineLevel="0" collapsed="false">
      <c r="A33" s="7"/>
      <c r="B33" s="1" t="s">
        <v>16</v>
      </c>
      <c r="C33" s="2" t="s">
        <v>3</v>
      </c>
      <c r="D33" s="32" t="n">
        <v>10</v>
      </c>
      <c r="E33" s="33" t="s">
        <v>3</v>
      </c>
      <c r="F33" s="34" t="s">
        <v>14</v>
      </c>
      <c r="G33" s="20" t="s">
        <v>3</v>
      </c>
      <c r="H33" s="34" t="s">
        <v>14</v>
      </c>
      <c r="I33" s="35" t="s">
        <v>3</v>
      </c>
      <c r="J33" s="34" t="n">
        <v>8</v>
      </c>
      <c r="K33" s="20" t="s">
        <v>3</v>
      </c>
      <c r="L33" s="34" t="n">
        <v>12</v>
      </c>
      <c r="M33" s="20" t="s">
        <v>3</v>
      </c>
      <c r="N33" s="36" t="s">
        <v>14</v>
      </c>
      <c r="O33" s="2" t="s">
        <v>3</v>
      </c>
      <c r="P33" s="31" t="n">
        <f aca="false">SUM(D33:N33)</f>
        <v>30</v>
      </c>
      <c r="Q33" s="19" t="s">
        <v>11</v>
      </c>
      <c r="R33" s="7"/>
      <c r="T33" s="7"/>
      <c r="U33" s="1" t="s">
        <v>16</v>
      </c>
      <c r="V33" s="2" t="s">
        <v>3</v>
      </c>
      <c r="W33" s="32" t="s">
        <v>14</v>
      </c>
      <c r="X33" s="33" t="s">
        <v>3</v>
      </c>
      <c r="Y33" s="34" t="s">
        <v>14</v>
      </c>
      <c r="Z33" s="20" t="s">
        <v>3</v>
      </c>
      <c r="AA33" s="34" t="s">
        <v>14</v>
      </c>
      <c r="AB33" s="35" t="s">
        <v>3</v>
      </c>
      <c r="AC33" s="34" t="s">
        <v>14</v>
      </c>
      <c r="AD33" s="20" t="s">
        <v>3</v>
      </c>
      <c r="AE33" s="34" t="n">
        <v>6</v>
      </c>
      <c r="AF33" s="20" t="s">
        <v>3</v>
      </c>
      <c r="AG33" s="36" t="n">
        <v>13</v>
      </c>
      <c r="AH33" s="2" t="s">
        <v>3</v>
      </c>
      <c r="AI33" s="31" t="n">
        <f aca="false">SUM(W33:AG33)</f>
        <v>19</v>
      </c>
      <c r="AJ33" s="19" t="s">
        <v>11</v>
      </c>
      <c r="AK33" s="7"/>
    </row>
    <row r="34" customFormat="false" ht="15" hidden="false" customHeight="false" outlineLevel="0" collapsed="false">
      <c r="A34" s="7"/>
      <c r="B34" s="1" t="s">
        <v>17</v>
      </c>
      <c r="C34" s="2" t="s">
        <v>3</v>
      </c>
      <c r="D34" s="32" t="s">
        <v>14</v>
      </c>
      <c r="E34" s="33" t="s">
        <v>3</v>
      </c>
      <c r="F34" s="34" t="n">
        <v>6</v>
      </c>
      <c r="G34" s="20" t="s">
        <v>3</v>
      </c>
      <c r="H34" s="34" t="s">
        <v>14</v>
      </c>
      <c r="I34" s="35" t="s">
        <v>3</v>
      </c>
      <c r="J34" s="34" t="n">
        <v>12</v>
      </c>
      <c r="K34" s="20" t="s">
        <v>3</v>
      </c>
      <c r="L34" s="34" t="n">
        <v>12</v>
      </c>
      <c r="M34" s="20" t="s">
        <v>3</v>
      </c>
      <c r="N34" s="36" t="s">
        <v>14</v>
      </c>
      <c r="O34" s="2" t="s">
        <v>3</v>
      </c>
      <c r="P34" s="31" t="n">
        <f aca="false">SUM(D34,F34,H34,J34,L34,N34)</f>
        <v>30</v>
      </c>
      <c r="Q34" s="19" t="s">
        <v>11</v>
      </c>
      <c r="R34" s="7"/>
      <c r="T34" s="7"/>
      <c r="U34" s="1" t="s">
        <v>17</v>
      </c>
      <c r="V34" s="2" t="s">
        <v>3</v>
      </c>
      <c r="W34" s="32" t="s">
        <v>14</v>
      </c>
      <c r="X34" s="33" t="s">
        <v>3</v>
      </c>
      <c r="Y34" s="34" t="s">
        <v>14</v>
      </c>
      <c r="Z34" s="20" t="s">
        <v>3</v>
      </c>
      <c r="AA34" s="34" t="s">
        <v>14</v>
      </c>
      <c r="AB34" s="35" t="s">
        <v>3</v>
      </c>
      <c r="AC34" s="34" t="n">
        <v>16</v>
      </c>
      <c r="AD34" s="20" t="s">
        <v>3</v>
      </c>
      <c r="AE34" s="34" t="n">
        <v>3</v>
      </c>
      <c r="AF34" s="20" t="s">
        <v>3</v>
      </c>
      <c r="AG34" s="36" t="s">
        <v>14</v>
      </c>
      <c r="AH34" s="2" t="s">
        <v>3</v>
      </c>
      <c r="AI34" s="31" t="n">
        <f aca="false">SUM(W34:AG34)</f>
        <v>19</v>
      </c>
      <c r="AJ34" s="19" t="s">
        <v>11</v>
      </c>
      <c r="AK34" s="7"/>
    </row>
    <row r="35" customFormat="false" ht="15" hidden="false" customHeight="false" outlineLevel="0" collapsed="false">
      <c r="A35" s="7"/>
      <c r="B35" s="1" t="s">
        <v>18</v>
      </c>
      <c r="C35" s="2" t="s">
        <v>3</v>
      </c>
      <c r="D35" s="32" t="s">
        <v>14</v>
      </c>
      <c r="E35" s="33" t="s">
        <v>3</v>
      </c>
      <c r="F35" s="34" t="n">
        <v>4</v>
      </c>
      <c r="G35" s="20" t="s">
        <v>3</v>
      </c>
      <c r="H35" s="34" t="s">
        <v>14</v>
      </c>
      <c r="I35" s="35" t="s">
        <v>3</v>
      </c>
      <c r="J35" s="34" t="n">
        <v>13</v>
      </c>
      <c r="K35" s="20" t="s">
        <v>3</v>
      </c>
      <c r="L35" s="34" t="n">
        <v>13</v>
      </c>
      <c r="M35" s="20" t="s">
        <v>3</v>
      </c>
      <c r="N35" s="36" t="s">
        <v>14</v>
      </c>
      <c r="O35" s="2" t="s">
        <v>3</v>
      </c>
      <c r="P35" s="31" t="n">
        <f aca="false">SUM(D35:N35)</f>
        <v>30</v>
      </c>
      <c r="Q35" s="19" t="s">
        <v>11</v>
      </c>
      <c r="R35" s="7"/>
      <c r="T35" s="7"/>
      <c r="U35" s="1" t="s">
        <v>18</v>
      </c>
      <c r="V35" s="2" t="s">
        <v>3</v>
      </c>
      <c r="W35" s="32" t="s">
        <v>14</v>
      </c>
      <c r="X35" s="33" t="s">
        <v>3</v>
      </c>
      <c r="Y35" s="34" t="s">
        <v>14</v>
      </c>
      <c r="Z35" s="20" t="s">
        <v>3</v>
      </c>
      <c r="AA35" s="34" t="s">
        <v>14</v>
      </c>
      <c r="AB35" s="35" t="s">
        <v>3</v>
      </c>
      <c r="AC35" s="34" t="n">
        <v>16</v>
      </c>
      <c r="AD35" s="20" t="s">
        <v>3</v>
      </c>
      <c r="AE35" s="34" t="n">
        <v>3</v>
      </c>
      <c r="AF35" s="20" t="s">
        <v>3</v>
      </c>
      <c r="AG35" s="36" t="s">
        <v>14</v>
      </c>
      <c r="AH35" s="2" t="s">
        <v>3</v>
      </c>
      <c r="AI35" s="31" t="n">
        <f aca="false">SUM(W35:AG35)</f>
        <v>19</v>
      </c>
      <c r="AJ35" s="19" t="s">
        <v>11</v>
      </c>
      <c r="AK35" s="7"/>
    </row>
    <row r="36" customFormat="false" ht="15" hidden="false" customHeight="false" outlineLevel="0" collapsed="false">
      <c r="A36" s="7"/>
      <c r="B36" s="1" t="s">
        <v>19</v>
      </c>
      <c r="C36" s="2" t="s">
        <v>3</v>
      </c>
      <c r="D36" s="32" t="s">
        <v>14</v>
      </c>
      <c r="E36" s="33" t="s">
        <v>3</v>
      </c>
      <c r="F36" s="34" t="s">
        <v>14</v>
      </c>
      <c r="G36" s="20" t="s">
        <v>3</v>
      </c>
      <c r="H36" s="34" t="s">
        <v>14</v>
      </c>
      <c r="I36" s="35" t="s">
        <v>3</v>
      </c>
      <c r="J36" s="34" t="n">
        <v>8</v>
      </c>
      <c r="K36" s="20" t="s">
        <v>3</v>
      </c>
      <c r="L36" s="34" t="n">
        <v>6</v>
      </c>
      <c r="M36" s="20" t="s">
        <v>3</v>
      </c>
      <c r="N36" s="36" t="n">
        <v>16</v>
      </c>
      <c r="O36" s="2" t="s">
        <v>3</v>
      </c>
      <c r="P36" s="31" t="n">
        <f aca="false">SUM(D36:N36)</f>
        <v>30</v>
      </c>
      <c r="Q36" s="19" t="s">
        <v>11</v>
      </c>
      <c r="R36" s="7"/>
      <c r="T36" s="7"/>
      <c r="U36" s="1" t="s">
        <v>19</v>
      </c>
      <c r="V36" s="2" t="s">
        <v>3</v>
      </c>
      <c r="W36" s="32" t="s">
        <v>14</v>
      </c>
      <c r="X36" s="33" t="s">
        <v>3</v>
      </c>
      <c r="Y36" s="34" t="n">
        <v>5</v>
      </c>
      <c r="Z36" s="20" t="s">
        <v>3</v>
      </c>
      <c r="AA36" s="34" t="s">
        <v>14</v>
      </c>
      <c r="AB36" s="35" t="s">
        <v>3</v>
      </c>
      <c r="AC36" s="34"/>
      <c r="AD36" s="20" t="s">
        <v>3</v>
      </c>
      <c r="AE36" s="34" t="n">
        <v>14</v>
      </c>
      <c r="AF36" s="20" t="s">
        <v>3</v>
      </c>
      <c r="AG36" s="36" t="s">
        <v>14</v>
      </c>
      <c r="AH36" s="2" t="s">
        <v>3</v>
      </c>
      <c r="AI36" s="31" t="n">
        <f aca="false">SUM(W36:AG36)</f>
        <v>19</v>
      </c>
      <c r="AJ36" s="19" t="s">
        <v>11</v>
      </c>
      <c r="AK36" s="7"/>
    </row>
    <row r="37" customFormat="false" ht="15" hidden="false" customHeight="false" outlineLevel="0" collapsed="false">
      <c r="A37" s="7"/>
      <c r="B37" s="1" t="s">
        <v>20</v>
      </c>
      <c r="C37" s="2" t="s">
        <v>3</v>
      </c>
      <c r="D37" s="37" t="s">
        <v>14</v>
      </c>
      <c r="E37" s="38" t="s">
        <v>3</v>
      </c>
      <c r="F37" s="39" t="s">
        <v>14</v>
      </c>
      <c r="G37" s="40" t="s">
        <v>3</v>
      </c>
      <c r="H37" s="39" t="s">
        <v>14</v>
      </c>
      <c r="I37" s="41" t="s">
        <v>3</v>
      </c>
      <c r="J37" s="39" t="n">
        <v>6</v>
      </c>
      <c r="K37" s="40" t="s">
        <v>3</v>
      </c>
      <c r="L37" s="39" t="n">
        <v>8</v>
      </c>
      <c r="M37" s="40" t="s">
        <v>3</v>
      </c>
      <c r="N37" s="42" t="n">
        <v>16</v>
      </c>
      <c r="O37" s="2" t="s">
        <v>3</v>
      </c>
      <c r="P37" s="31" t="n">
        <f aca="false">SUM(D37:N37)</f>
        <v>30</v>
      </c>
      <c r="Q37" s="19" t="s">
        <v>11</v>
      </c>
      <c r="R37" s="7"/>
      <c r="T37" s="7"/>
      <c r="U37" s="1" t="s">
        <v>20</v>
      </c>
      <c r="V37" s="2" t="s">
        <v>3</v>
      </c>
      <c r="W37" s="37" t="n">
        <v>6</v>
      </c>
      <c r="X37" s="38" t="s">
        <v>3</v>
      </c>
      <c r="Y37" s="39" t="s">
        <v>14</v>
      </c>
      <c r="Z37" s="40" t="s">
        <v>3</v>
      </c>
      <c r="AA37" s="39" t="s">
        <v>14</v>
      </c>
      <c r="AB37" s="41" t="s">
        <v>3</v>
      </c>
      <c r="AC37" s="39"/>
      <c r="AD37" s="40" t="s">
        <v>3</v>
      </c>
      <c r="AE37" s="39" t="n">
        <v>13</v>
      </c>
      <c r="AF37" s="40" t="s">
        <v>3</v>
      </c>
      <c r="AG37" s="42" t="s">
        <v>14</v>
      </c>
      <c r="AH37" s="2" t="s">
        <v>3</v>
      </c>
      <c r="AI37" s="31" t="n">
        <f aca="false">SUM(W37:AG37)</f>
        <v>19</v>
      </c>
      <c r="AJ37" s="19" t="s">
        <v>11</v>
      </c>
      <c r="AK37" s="7"/>
    </row>
    <row r="38" customFormat="false" ht="15" hidden="false" customHeight="false" outlineLevel="0" collapsed="false">
      <c r="A38" s="7"/>
      <c r="B38" s="43" t="s">
        <v>12</v>
      </c>
      <c r="C38" s="0"/>
      <c r="D38" s="44"/>
      <c r="E38" s="45"/>
      <c r="F38" s="46"/>
      <c r="G38" s="21"/>
      <c r="H38" s="46"/>
      <c r="I38" s="47"/>
      <c r="J38" s="46"/>
      <c r="K38" s="21"/>
      <c r="L38" s="46"/>
      <c r="M38" s="21"/>
      <c r="N38" s="46"/>
      <c r="O38" s="13"/>
      <c r="P38" s="48"/>
      <c r="Q38" s="19"/>
      <c r="R38" s="7"/>
      <c r="T38" s="7"/>
      <c r="U38" s="43" t="s">
        <v>12</v>
      </c>
      <c r="V38" s="2"/>
      <c r="W38" s="44"/>
      <c r="X38" s="45"/>
      <c r="Y38" s="46"/>
      <c r="Z38" s="21"/>
      <c r="AA38" s="46"/>
      <c r="AB38" s="47"/>
      <c r="AC38" s="46"/>
      <c r="AD38" s="21"/>
      <c r="AE38" s="46"/>
      <c r="AF38" s="21"/>
      <c r="AG38" s="46"/>
      <c r="AH38" s="13"/>
      <c r="AI38" s="48"/>
      <c r="AJ38" s="19"/>
      <c r="AK38" s="7"/>
    </row>
    <row r="39" customFormat="false" ht="15" hidden="false" customHeight="false" outlineLevel="0" collapsed="false">
      <c r="A39" s="7"/>
      <c r="B39" s="1" t="s">
        <v>21</v>
      </c>
      <c r="C39" s="2" t="s">
        <v>3</v>
      </c>
      <c r="D39" s="31" t="n">
        <f aca="false">SUM(D31:D37)</f>
        <v>10</v>
      </c>
      <c r="E39" s="3" t="s">
        <v>3</v>
      </c>
      <c r="F39" s="31" t="n">
        <f aca="false">SUM(F31:F37)</f>
        <v>10</v>
      </c>
      <c r="G39" s="2" t="s">
        <v>3</v>
      </c>
      <c r="H39" s="31" t="n">
        <f aca="false">SUM(H31:H37)</f>
        <v>0</v>
      </c>
      <c r="I39" s="4" t="s">
        <v>3</v>
      </c>
      <c r="J39" s="31" t="n">
        <f aca="false">SUM(J31:J37)</f>
        <v>57</v>
      </c>
      <c r="K39" s="2" t="s">
        <v>3</v>
      </c>
      <c r="L39" s="31" t="n">
        <f aca="false">SUM(L31:L37)</f>
        <v>74</v>
      </c>
      <c r="M39" s="2" t="s">
        <v>3</v>
      </c>
      <c r="N39" s="31" t="n">
        <f aca="false">SUM(N31:N37)</f>
        <v>67</v>
      </c>
      <c r="O39" s="2" t="s">
        <v>3</v>
      </c>
      <c r="P39" s="31" t="n">
        <f aca="false">SUM(P31:P37)</f>
        <v>218</v>
      </c>
      <c r="Q39" s="19" t="s">
        <v>11</v>
      </c>
      <c r="R39" s="7"/>
      <c r="T39" s="7"/>
      <c r="U39" s="1" t="s">
        <v>21</v>
      </c>
      <c r="V39" s="2" t="s">
        <v>3</v>
      </c>
      <c r="W39" s="31" t="n">
        <f aca="false">SUM(W31:W37)</f>
        <v>6</v>
      </c>
      <c r="X39" s="3" t="s">
        <v>3</v>
      </c>
      <c r="Y39" s="31" t="n">
        <f aca="false">SUM(Y31:Y37)</f>
        <v>5</v>
      </c>
      <c r="Z39" s="2" t="s">
        <v>3</v>
      </c>
      <c r="AA39" s="31" t="n">
        <f aca="false">SUM(AA31:AA37)</f>
        <v>0</v>
      </c>
      <c r="AB39" s="4" t="s">
        <v>3</v>
      </c>
      <c r="AC39" s="31" t="n">
        <f aca="false">SUM(AC31:AC37)</f>
        <v>32</v>
      </c>
      <c r="AD39" s="2" t="s">
        <v>3</v>
      </c>
      <c r="AE39" s="31" t="n">
        <f aca="false">SUM(AE31:AE37)</f>
        <v>53</v>
      </c>
      <c r="AF39" s="2" t="s">
        <v>3</v>
      </c>
      <c r="AG39" s="31" t="n">
        <f aca="false">SUM(AG31:AG37)</f>
        <v>43</v>
      </c>
      <c r="AH39" s="2" t="s">
        <v>3</v>
      </c>
      <c r="AI39" s="31" t="n">
        <f aca="false">SUM(AI31:AI37)</f>
        <v>139</v>
      </c>
      <c r="AJ39" s="19" t="s">
        <v>11</v>
      </c>
      <c r="AK39" s="7"/>
    </row>
    <row r="40" customFormat="false" ht="15" hidden="false" customHeight="false" outlineLevel="0" collapsed="false">
      <c r="A40" s="7"/>
      <c r="B40" s="0"/>
      <c r="C40" s="0"/>
      <c r="D40" s="31"/>
      <c r="E40" s="0"/>
      <c r="F40" s="31"/>
      <c r="G40" s="0"/>
      <c r="H40" s="31"/>
      <c r="I40" s="0"/>
      <c r="J40" s="31"/>
      <c r="K40" s="0"/>
      <c r="L40" s="31"/>
      <c r="M40" s="0"/>
      <c r="N40" s="31"/>
      <c r="O40" s="0"/>
      <c r="P40" s="31"/>
      <c r="Q40" s="19"/>
      <c r="R40" s="7"/>
      <c r="T40" s="7"/>
      <c r="U40" s="1"/>
      <c r="V40" s="2"/>
      <c r="W40" s="31"/>
      <c r="X40" s="3"/>
      <c r="Y40" s="31"/>
      <c r="Z40" s="2"/>
      <c r="AA40" s="31"/>
      <c r="AB40" s="4"/>
      <c r="AC40" s="31"/>
      <c r="AD40" s="2"/>
      <c r="AE40" s="31"/>
      <c r="AF40" s="2"/>
      <c r="AG40" s="31"/>
      <c r="AH40" s="2"/>
      <c r="AI40" s="31"/>
      <c r="AJ40" s="19"/>
      <c r="AK40" s="7"/>
    </row>
    <row r="41" customFormat="false" ht="15" hidden="false" customHeight="false" outlineLevel="0" collapsed="false">
      <c r="A41" s="7"/>
      <c r="B41" s="0"/>
      <c r="C41" s="0"/>
      <c r="D41" s="49"/>
      <c r="E41" s="50"/>
      <c r="F41" s="49"/>
      <c r="G41" s="51"/>
      <c r="H41" s="49"/>
      <c r="I41" s="0"/>
      <c r="J41" s="49"/>
      <c r="K41" s="51"/>
      <c r="L41" s="52"/>
      <c r="M41" s="51"/>
      <c r="N41" s="49"/>
      <c r="O41" s="53"/>
      <c r="P41" s="54"/>
      <c r="Q41" s="19"/>
      <c r="R41" s="7"/>
      <c r="T41" s="7"/>
      <c r="U41" s="1"/>
      <c r="V41" s="2"/>
      <c r="W41" s="49"/>
      <c r="X41" s="50"/>
      <c r="Y41" s="49"/>
      <c r="Z41" s="51"/>
      <c r="AA41" s="49"/>
      <c r="AB41" s="4"/>
      <c r="AC41" s="49"/>
      <c r="AD41" s="51"/>
      <c r="AE41" s="52"/>
      <c r="AF41" s="51"/>
      <c r="AG41" s="49"/>
      <c r="AH41" s="53"/>
      <c r="AI41" s="54"/>
      <c r="AJ41" s="19"/>
      <c r="AK41" s="7"/>
    </row>
    <row r="42" customFormat="false" ht="15" hidden="false" customHeight="false" outlineLevel="0" collapsed="false">
      <c r="A42" s="7"/>
      <c r="B42" s="0"/>
      <c r="C42" s="0"/>
      <c r="D42" s="55"/>
      <c r="E42" s="50"/>
      <c r="F42" s="55"/>
      <c r="G42" s="53"/>
      <c r="H42" s="55"/>
      <c r="I42" s="56"/>
      <c r="J42" s="55"/>
      <c r="K42" s="53"/>
      <c r="L42" s="55"/>
      <c r="M42" s="53"/>
      <c r="N42" s="55"/>
      <c r="O42" s="53"/>
      <c r="P42" s="55"/>
      <c r="Q42" s="19"/>
      <c r="R42" s="7"/>
      <c r="T42" s="7"/>
      <c r="U42" s="1"/>
      <c r="V42" s="2"/>
      <c r="W42" s="55"/>
      <c r="X42" s="50"/>
      <c r="Y42" s="55"/>
      <c r="Z42" s="53"/>
      <c r="AA42" s="55"/>
      <c r="AB42" s="56"/>
      <c r="AC42" s="55"/>
      <c r="AD42" s="53"/>
      <c r="AE42" s="55"/>
      <c r="AF42" s="53"/>
      <c r="AG42" s="55"/>
      <c r="AH42" s="53"/>
      <c r="AI42" s="55"/>
      <c r="AJ42" s="19"/>
      <c r="AK42" s="7"/>
    </row>
    <row r="43" customFormat="false" ht="15" hidden="false" customHeight="false" outlineLevel="0" collapsed="false">
      <c r="A43" s="7"/>
      <c r="B43" s="2" t="s">
        <v>25</v>
      </c>
      <c r="C43" s="0"/>
      <c r="D43" s="13"/>
      <c r="E43" s="57"/>
      <c r="F43" s="58"/>
      <c r="G43" s="13"/>
      <c r="H43" s="58"/>
      <c r="I43" s="59"/>
      <c r="J43" s="58"/>
      <c r="K43" s="13"/>
      <c r="L43" s="58"/>
      <c r="M43" s="13"/>
      <c r="N43" s="58"/>
      <c r="O43" s="13"/>
      <c r="P43" s="58"/>
      <c r="Q43" s="0"/>
      <c r="R43" s="7"/>
      <c r="T43" s="7"/>
      <c r="U43" s="2" t="s">
        <v>25</v>
      </c>
      <c r="V43" s="2"/>
      <c r="W43" s="13"/>
      <c r="X43" s="57"/>
      <c r="Y43" s="58"/>
      <c r="Z43" s="13"/>
      <c r="AA43" s="58"/>
      <c r="AB43" s="59"/>
      <c r="AC43" s="58"/>
      <c r="AD43" s="13"/>
      <c r="AE43" s="58"/>
      <c r="AF43" s="13"/>
      <c r="AG43" s="58"/>
      <c r="AH43" s="13"/>
      <c r="AI43" s="58"/>
      <c r="AJ43" s="5"/>
      <c r="AK43" s="7"/>
    </row>
    <row r="44" customFormat="false" ht="15" hidden="false" customHeight="false" outlineLevel="0" collapsed="false">
      <c r="A44" s="7"/>
      <c r="B44" s="60" t="s">
        <v>26</v>
      </c>
      <c r="C44" s="0"/>
      <c r="E44" s="0"/>
      <c r="G44" s="0"/>
      <c r="I44" s="0"/>
      <c r="K44" s="0"/>
      <c r="M44" s="0"/>
      <c r="O44" s="0"/>
      <c r="Q44" s="0"/>
      <c r="R44" s="7"/>
      <c r="T44" s="7"/>
      <c r="U44" s="60" t="s">
        <v>26</v>
      </c>
      <c r="V44" s="2"/>
      <c r="X44" s="3"/>
      <c r="Z44" s="2"/>
      <c r="AB44" s="4"/>
      <c r="AD44" s="2"/>
      <c r="AF44" s="2"/>
      <c r="AH44" s="2"/>
      <c r="AJ44" s="5"/>
      <c r="AK44" s="7"/>
    </row>
    <row r="45" customFormat="false" ht="21" hidden="false" customHeight="false" outlineLevel="0" collapsed="false">
      <c r="A45" s="7"/>
      <c r="B45" s="61" t="s">
        <v>48</v>
      </c>
      <c r="C45" s="0"/>
      <c r="E45" s="0"/>
      <c r="G45" s="0"/>
      <c r="I45" s="0"/>
      <c r="K45" s="0"/>
      <c r="M45" s="0"/>
      <c r="O45" s="0"/>
      <c r="Q45" s="0"/>
      <c r="R45" s="7"/>
      <c r="T45" s="7"/>
      <c r="U45" s="61" t="s">
        <v>49</v>
      </c>
      <c r="V45" s="2"/>
      <c r="X45" s="3"/>
      <c r="Z45" s="2"/>
      <c r="AB45" s="4"/>
      <c r="AD45" s="2"/>
      <c r="AF45" s="2"/>
      <c r="AH45" s="2"/>
      <c r="AJ45" s="5"/>
      <c r="AK45" s="7"/>
    </row>
    <row r="46" customFormat="false" ht="15" hidden="false" customHeight="false" outlineLevel="0" collapsed="false">
      <c r="A46" s="7"/>
      <c r="B46" s="2" t="s">
        <v>28</v>
      </c>
      <c r="C46" s="0"/>
      <c r="D46" s="2" t="str">
        <f aca="false">B45</f>
        <v>PdROb</v>
      </c>
      <c r="E46" s="0"/>
      <c r="F46" s="2" t="s">
        <v>29</v>
      </c>
      <c r="G46" s="0"/>
      <c r="H46" s="62" t="s">
        <v>50</v>
      </c>
      <c r="I46" s="62"/>
      <c r="J46" s="62"/>
      <c r="K46" s="62"/>
      <c r="L46" s="62"/>
      <c r="M46" s="62"/>
      <c r="N46" s="62"/>
      <c r="O46" s="63"/>
      <c r="P46" s="64" t="s">
        <v>51</v>
      </c>
      <c r="Q46" s="0"/>
      <c r="R46" s="7"/>
      <c r="T46" s="7"/>
      <c r="U46" s="2" t="s">
        <v>28</v>
      </c>
      <c r="V46" s="2"/>
      <c r="W46" s="2" t="str">
        <f aca="false">U45</f>
        <v>PdRD</v>
      </c>
      <c r="X46" s="3"/>
      <c r="Y46" s="2" t="s">
        <v>29</v>
      </c>
      <c r="Z46" s="2"/>
      <c r="AA46" s="62" t="s">
        <v>50</v>
      </c>
      <c r="AB46" s="62"/>
      <c r="AC46" s="62"/>
      <c r="AD46" s="62"/>
      <c r="AE46" s="62"/>
      <c r="AF46" s="62"/>
      <c r="AG46" s="62"/>
      <c r="AH46" s="63"/>
      <c r="AI46" s="64" t="s">
        <v>52</v>
      </c>
      <c r="AJ46" s="5"/>
      <c r="AK46" s="7"/>
    </row>
    <row r="47" customFormat="false" ht="15" hidden="false" customHeight="false" outlineLevel="0" collapsed="false">
      <c r="A47" s="7"/>
      <c r="B47" s="2"/>
      <c r="C47" s="60"/>
      <c r="D47" s="3" t="s">
        <v>33</v>
      </c>
      <c r="E47" s="2"/>
      <c r="F47" s="2"/>
      <c r="G47" s="0"/>
      <c r="H47" s="2"/>
      <c r="I47" s="2"/>
      <c r="J47" s="2"/>
      <c r="K47" s="0"/>
      <c r="L47" s="2" t="str">
        <f aca="false">B45</f>
        <v>PdROb</v>
      </c>
      <c r="M47" s="2" t="s">
        <v>34</v>
      </c>
      <c r="N47" s="2"/>
      <c r="O47" s="2" t="str">
        <f aca="false">B45</f>
        <v>PdROb</v>
      </c>
      <c r="P47" s="2" t="s">
        <v>53</v>
      </c>
      <c r="Q47" s="0"/>
      <c r="R47" s="7"/>
      <c r="T47" s="7"/>
      <c r="U47" s="2"/>
      <c r="V47" s="60"/>
      <c r="W47" s="3" t="s">
        <v>33</v>
      </c>
      <c r="X47" s="2"/>
      <c r="Y47" s="2"/>
      <c r="Z47" s="2"/>
      <c r="AA47" s="2"/>
      <c r="AB47" s="2"/>
      <c r="AC47" s="2"/>
      <c r="AD47" s="2"/>
      <c r="AE47" s="2" t="str">
        <f aca="false">U45</f>
        <v>PdRD</v>
      </c>
      <c r="AF47" s="2" t="s">
        <v>34</v>
      </c>
      <c r="AG47" s="2"/>
      <c r="AH47" s="2" t="str">
        <f aca="false">U45</f>
        <v>PdRD</v>
      </c>
      <c r="AI47" s="2" t="s">
        <v>53</v>
      </c>
      <c r="AJ47" s="5"/>
      <c r="AK47" s="7"/>
    </row>
    <row r="48" customFormat="false" ht="15" hidden="false" customHeight="false" outlineLevel="0" collapsed="false">
      <c r="A48" s="7"/>
      <c r="B48" s="66"/>
      <c r="C48" s="66"/>
      <c r="D48" s="66"/>
      <c r="E48" s="66"/>
      <c r="F48" s="66"/>
      <c r="G48" s="66"/>
      <c r="H48" s="66"/>
      <c r="I48" s="66"/>
      <c r="J48" s="66"/>
      <c r="K48" s="66"/>
      <c r="L48" s="66"/>
      <c r="M48" s="66"/>
      <c r="N48" s="66"/>
      <c r="O48" s="66"/>
      <c r="P48" s="66"/>
      <c r="Q48" s="3"/>
      <c r="R48" s="7"/>
      <c r="S48" s="69"/>
      <c r="T48" s="7"/>
      <c r="U48" s="66"/>
      <c r="V48" s="66"/>
      <c r="W48" s="66"/>
      <c r="X48" s="66"/>
      <c r="Y48" s="66"/>
      <c r="Z48" s="66"/>
      <c r="AA48" s="66"/>
      <c r="AB48" s="66"/>
      <c r="AC48" s="66"/>
      <c r="AD48" s="66"/>
      <c r="AE48" s="66"/>
      <c r="AF48" s="66"/>
      <c r="AG48" s="66"/>
      <c r="AH48" s="66"/>
      <c r="AI48" s="66"/>
      <c r="AJ48" s="3"/>
      <c r="AK48" s="7"/>
    </row>
    <row r="49" customFormat="false" ht="15" hidden="false" customHeight="false" outlineLevel="0" collapsed="false">
      <c r="A49" s="10"/>
      <c r="B49" s="0"/>
      <c r="C49" s="0"/>
      <c r="E49" s="0"/>
      <c r="G49" s="0"/>
      <c r="I49" s="0"/>
      <c r="K49" s="0"/>
      <c r="M49" s="0"/>
      <c r="O49" s="0"/>
      <c r="P49" s="67" t="str">
        <f aca="false">IF(N39&gt;=P39*0.3,"OK","NO")</f>
        <v>OK</v>
      </c>
      <c r="Q49" s="0"/>
      <c r="R49" s="10"/>
      <c r="T49" s="10"/>
      <c r="AI49" s="67" t="str">
        <f aca="false">IF(AG39&gt;=AI39*0.3,"OK","NO")</f>
        <v>OK</v>
      </c>
      <c r="AK49" s="10"/>
    </row>
    <row r="50" customFormat="false" ht="15" hidden="false" customHeight="false" outlineLevel="0" collapsed="false">
      <c r="A50" s="7"/>
      <c r="B50" s="3"/>
      <c r="C50" s="3"/>
      <c r="D50" s="3"/>
      <c r="E50" s="0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7"/>
      <c r="T50" s="7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7"/>
    </row>
    <row r="51" customFormat="false" ht="15" hidden="false" customHeight="false" outlineLevel="0" collapsed="false">
      <c r="A51" s="7"/>
      <c r="B51" s="8" t="s">
        <v>1</v>
      </c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0"/>
      <c r="R51" s="7"/>
      <c r="T51" s="7"/>
      <c r="U51" s="8" t="s">
        <v>1</v>
      </c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5"/>
      <c r="AK51" s="7"/>
    </row>
    <row r="52" customFormat="false" ht="15" hidden="false" customHeight="false" outlineLevel="0" collapsed="false">
      <c r="A52" s="7"/>
      <c r="B52" s="11" t="s">
        <v>2</v>
      </c>
      <c r="C52" s="12"/>
      <c r="D52" s="13"/>
      <c r="E52" s="14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0"/>
      <c r="R52" s="7"/>
      <c r="S52" s="2"/>
      <c r="T52" s="7"/>
      <c r="U52" s="11" t="s">
        <v>2</v>
      </c>
      <c r="V52" s="12"/>
      <c r="W52" s="13"/>
      <c r="X52" s="14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5"/>
      <c r="AK52" s="7"/>
    </row>
    <row r="53" customFormat="false" ht="15" hidden="false" customHeight="false" outlineLevel="0" collapsed="false">
      <c r="A53" s="7"/>
      <c r="B53" s="16"/>
      <c r="C53" s="17" t="s">
        <v>3</v>
      </c>
      <c r="D53" s="16" t="s">
        <v>4</v>
      </c>
      <c r="E53" s="8" t="s">
        <v>3</v>
      </c>
      <c r="F53" s="16" t="s">
        <v>5</v>
      </c>
      <c r="G53" s="17" t="s">
        <v>3</v>
      </c>
      <c r="H53" s="16" t="s">
        <v>6</v>
      </c>
      <c r="I53" s="18" t="s">
        <v>3</v>
      </c>
      <c r="J53" s="16" t="s">
        <v>7</v>
      </c>
      <c r="K53" s="17" t="s">
        <v>3</v>
      </c>
      <c r="L53" s="16" t="s">
        <v>8</v>
      </c>
      <c r="M53" s="17" t="s">
        <v>3</v>
      </c>
      <c r="N53" s="16" t="s">
        <v>9</v>
      </c>
      <c r="O53" s="17" t="s">
        <v>3</v>
      </c>
      <c r="P53" s="16" t="s">
        <v>10</v>
      </c>
      <c r="Q53" s="19" t="s">
        <v>11</v>
      </c>
      <c r="R53" s="7"/>
      <c r="S53" s="1"/>
      <c r="T53" s="7"/>
      <c r="U53" s="16"/>
      <c r="V53" s="17" t="s">
        <v>3</v>
      </c>
      <c r="W53" s="16" t="s">
        <v>4</v>
      </c>
      <c r="X53" s="8" t="s">
        <v>3</v>
      </c>
      <c r="Y53" s="16" t="s">
        <v>5</v>
      </c>
      <c r="Z53" s="17" t="s">
        <v>3</v>
      </c>
      <c r="AA53" s="16" t="s">
        <v>6</v>
      </c>
      <c r="AB53" s="18" t="s">
        <v>3</v>
      </c>
      <c r="AC53" s="16" t="s">
        <v>7</v>
      </c>
      <c r="AD53" s="17" t="s">
        <v>3</v>
      </c>
      <c r="AE53" s="16" t="s">
        <v>8</v>
      </c>
      <c r="AF53" s="17" t="s">
        <v>3</v>
      </c>
      <c r="AG53" s="16" t="s">
        <v>9</v>
      </c>
      <c r="AH53" s="17" t="s">
        <v>3</v>
      </c>
      <c r="AI53" s="16" t="s">
        <v>10</v>
      </c>
      <c r="AJ53" s="19" t="s">
        <v>11</v>
      </c>
      <c r="AK53" s="7"/>
    </row>
    <row r="54" customFormat="false" ht="15" hidden="false" customHeight="false" outlineLevel="0" collapsed="false">
      <c r="A54" s="7"/>
      <c r="B54" s="20" t="s">
        <v>12</v>
      </c>
      <c r="C54" s="17"/>
      <c r="D54" s="21"/>
      <c r="E54" s="14"/>
      <c r="F54" s="22"/>
      <c r="G54" s="23"/>
      <c r="H54" s="22"/>
      <c r="I54" s="24"/>
      <c r="J54" s="22"/>
      <c r="K54" s="23"/>
      <c r="L54" s="22"/>
      <c r="M54" s="23"/>
      <c r="N54" s="22"/>
      <c r="O54" s="23"/>
      <c r="P54" s="22"/>
      <c r="Q54" s="19"/>
      <c r="R54" s="7"/>
      <c r="S54" s="1"/>
      <c r="T54" s="7"/>
      <c r="U54" s="20" t="s">
        <v>12</v>
      </c>
      <c r="V54" s="17"/>
      <c r="W54" s="21"/>
      <c r="X54" s="14"/>
      <c r="Y54" s="22"/>
      <c r="Z54" s="23"/>
      <c r="AA54" s="22"/>
      <c r="AB54" s="24"/>
      <c r="AC54" s="22"/>
      <c r="AD54" s="23"/>
      <c r="AE54" s="22"/>
      <c r="AF54" s="23"/>
      <c r="AG54" s="22"/>
      <c r="AH54" s="23"/>
      <c r="AI54" s="22"/>
      <c r="AJ54" s="19"/>
      <c r="AK54" s="7"/>
    </row>
    <row r="55" customFormat="false" ht="15" hidden="false" customHeight="false" outlineLevel="0" collapsed="false">
      <c r="A55" s="7"/>
      <c r="B55" s="1" t="s">
        <v>13</v>
      </c>
      <c r="C55" s="2" t="s">
        <v>3</v>
      </c>
      <c r="D55" s="25" t="s">
        <v>14</v>
      </c>
      <c r="E55" s="26" t="s">
        <v>3</v>
      </c>
      <c r="F55" s="27" t="n">
        <v>4</v>
      </c>
      <c r="G55" s="28" t="s">
        <v>3</v>
      </c>
      <c r="H55" s="27" t="s">
        <v>14</v>
      </c>
      <c r="I55" s="29" t="s">
        <v>3</v>
      </c>
      <c r="J55" s="27" t="s">
        <v>14</v>
      </c>
      <c r="K55" s="28" t="s">
        <v>3</v>
      </c>
      <c r="L55" s="27" t="s">
        <v>14</v>
      </c>
      <c r="M55" s="28" t="s">
        <v>3</v>
      </c>
      <c r="N55" s="30" t="s">
        <v>14</v>
      </c>
      <c r="O55" s="2" t="s">
        <v>3</v>
      </c>
      <c r="P55" s="31" t="n">
        <f aca="false">SUM(D55:N55)</f>
        <v>4</v>
      </c>
      <c r="Q55" s="19" t="s">
        <v>11</v>
      </c>
      <c r="R55" s="7"/>
      <c r="T55" s="7"/>
      <c r="U55" s="1" t="s">
        <v>13</v>
      </c>
      <c r="V55" s="2" t="s">
        <v>3</v>
      </c>
      <c r="W55" s="25" t="s">
        <v>14</v>
      </c>
      <c r="X55" s="26" t="s">
        <v>3</v>
      </c>
      <c r="Y55" s="27" t="s">
        <v>14</v>
      </c>
      <c r="Z55" s="28" t="s">
        <v>3</v>
      </c>
      <c r="AA55" s="27" t="s">
        <v>14</v>
      </c>
      <c r="AB55" s="29" t="s">
        <v>3</v>
      </c>
      <c r="AC55" s="27" t="s">
        <v>14</v>
      </c>
      <c r="AD55" s="28" t="s">
        <v>3</v>
      </c>
      <c r="AE55" s="27" t="n">
        <v>6</v>
      </c>
      <c r="AF55" s="28" t="s">
        <v>3</v>
      </c>
      <c r="AG55" s="30" t="n">
        <v>20</v>
      </c>
      <c r="AH55" s="2" t="s">
        <v>3</v>
      </c>
      <c r="AI55" s="31" t="n">
        <f aca="false">SUM(W55:AG55)</f>
        <v>26</v>
      </c>
      <c r="AJ55" s="19" t="s">
        <v>11</v>
      </c>
      <c r="AK55" s="7"/>
    </row>
    <row r="56" customFormat="false" ht="15" hidden="false" customHeight="false" outlineLevel="0" collapsed="false">
      <c r="A56" s="7"/>
      <c r="B56" s="1" t="s">
        <v>15</v>
      </c>
      <c r="C56" s="2" t="s">
        <v>3</v>
      </c>
      <c r="D56" s="32" t="s">
        <v>14</v>
      </c>
      <c r="E56" s="33" t="s">
        <v>3</v>
      </c>
      <c r="F56" s="34" t="s">
        <v>14</v>
      </c>
      <c r="G56" s="20" t="s">
        <v>3</v>
      </c>
      <c r="H56" s="34" t="s">
        <v>14</v>
      </c>
      <c r="I56" s="35" t="s">
        <v>3</v>
      </c>
      <c r="J56" s="34" t="n">
        <v>4</v>
      </c>
      <c r="K56" s="20" t="s">
        <v>3</v>
      </c>
      <c r="L56" s="34" t="s">
        <v>14</v>
      </c>
      <c r="M56" s="20" t="s">
        <v>3</v>
      </c>
      <c r="N56" s="36" t="n">
        <v>3</v>
      </c>
      <c r="O56" s="2" t="s">
        <v>3</v>
      </c>
      <c r="P56" s="31" t="n">
        <f aca="false">SUM(D56:N56)</f>
        <v>7</v>
      </c>
      <c r="Q56" s="19" t="s">
        <v>11</v>
      </c>
      <c r="R56" s="7"/>
      <c r="T56" s="7"/>
      <c r="U56" s="1" t="s">
        <v>15</v>
      </c>
      <c r="V56" s="2" t="s">
        <v>3</v>
      </c>
      <c r="W56" s="87" t="s">
        <v>14</v>
      </c>
      <c r="X56" s="88" t="s">
        <v>3</v>
      </c>
      <c r="Y56" s="89" t="s">
        <v>14</v>
      </c>
      <c r="Z56" s="90" t="s">
        <v>3</v>
      </c>
      <c r="AA56" s="89" t="s">
        <v>14</v>
      </c>
      <c r="AB56" s="90" t="s">
        <v>3</v>
      </c>
      <c r="AC56" s="89" t="s">
        <v>14</v>
      </c>
      <c r="AD56" s="90" t="s">
        <v>3</v>
      </c>
      <c r="AE56" s="89" t="s">
        <v>14</v>
      </c>
      <c r="AF56" s="90" t="s">
        <v>3</v>
      </c>
      <c r="AG56" s="91" t="s">
        <v>14</v>
      </c>
      <c r="AH56" s="92" t="s">
        <v>3</v>
      </c>
      <c r="AI56" s="93" t="n">
        <v>0</v>
      </c>
      <c r="AJ56" s="19" t="s">
        <v>11</v>
      </c>
      <c r="AK56" s="7"/>
    </row>
    <row r="57" customFormat="false" ht="15" hidden="false" customHeight="false" outlineLevel="0" collapsed="false">
      <c r="A57" s="7"/>
      <c r="B57" s="1" t="s">
        <v>16</v>
      </c>
      <c r="C57" s="2" t="s">
        <v>3</v>
      </c>
      <c r="D57" s="32" t="s">
        <v>14</v>
      </c>
      <c r="E57" s="33" t="s">
        <v>3</v>
      </c>
      <c r="F57" s="34" t="s">
        <v>14</v>
      </c>
      <c r="G57" s="20" t="s">
        <v>3</v>
      </c>
      <c r="H57" s="34" t="s">
        <v>14</v>
      </c>
      <c r="I57" s="35" t="s">
        <v>3</v>
      </c>
      <c r="J57" s="34" t="s">
        <v>14</v>
      </c>
      <c r="K57" s="20" t="s">
        <v>3</v>
      </c>
      <c r="L57" s="34" t="n">
        <v>7</v>
      </c>
      <c r="M57" s="20" t="s">
        <v>3</v>
      </c>
      <c r="N57" s="36" t="s">
        <v>14</v>
      </c>
      <c r="O57" s="2" t="s">
        <v>3</v>
      </c>
      <c r="P57" s="31" t="n">
        <f aca="false">SUM(D57:N57)</f>
        <v>7</v>
      </c>
      <c r="Q57" s="19" t="s">
        <v>11</v>
      </c>
      <c r="R57" s="7"/>
      <c r="T57" s="7"/>
      <c r="U57" s="1" t="s">
        <v>16</v>
      </c>
      <c r="V57" s="2" t="s">
        <v>3</v>
      </c>
      <c r="W57" s="32" t="s">
        <v>14</v>
      </c>
      <c r="X57" s="33" t="s">
        <v>3</v>
      </c>
      <c r="Y57" s="34" t="n">
        <v>10</v>
      </c>
      <c r="Z57" s="20" t="s">
        <v>3</v>
      </c>
      <c r="AA57" s="34" t="s">
        <v>14</v>
      </c>
      <c r="AB57" s="35" t="s">
        <v>3</v>
      </c>
      <c r="AC57" s="34" t="s">
        <v>14</v>
      </c>
      <c r="AD57" s="20" t="s">
        <v>3</v>
      </c>
      <c r="AE57" s="34" t="s">
        <v>14</v>
      </c>
      <c r="AF57" s="20" t="s">
        <v>3</v>
      </c>
      <c r="AG57" s="36" t="n">
        <v>13</v>
      </c>
      <c r="AH57" s="2" t="s">
        <v>3</v>
      </c>
      <c r="AI57" s="31" t="n">
        <f aca="false">SUM(W57:AG57)</f>
        <v>23</v>
      </c>
      <c r="AJ57" s="19" t="s">
        <v>11</v>
      </c>
      <c r="AK57" s="7"/>
    </row>
    <row r="58" customFormat="false" ht="15" hidden="false" customHeight="false" outlineLevel="0" collapsed="false">
      <c r="A58" s="7"/>
      <c r="B58" s="1" t="s">
        <v>17</v>
      </c>
      <c r="C58" s="2" t="s">
        <v>3</v>
      </c>
      <c r="D58" s="32" t="s">
        <v>14</v>
      </c>
      <c r="E58" s="33" t="s">
        <v>3</v>
      </c>
      <c r="F58" s="34" t="s">
        <v>14</v>
      </c>
      <c r="G58" s="20" t="s">
        <v>3</v>
      </c>
      <c r="H58" s="34" t="s">
        <v>14</v>
      </c>
      <c r="I58" s="35" t="s">
        <v>3</v>
      </c>
      <c r="J58" s="34" t="s">
        <v>14</v>
      </c>
      <c r="K58" s="20" t="s">
        <v>3</v>
      </c>
      <c r="L58" s="34" t="n">
        <v>7</v>
      </c>
      <c r="M58" s="20" t="s">
        <v>3</v>
      </c>
      <c r="N58" s="36" t="s">
        <v>14</v>
      </c>
      <c r="O58" s="2" t="s">
        <v>3</v>
      </c>
      <c r="P58" s="31" t="n">
        <f aca="false">SUM(D58:N58)</f>
        <v>7</v>
      </c>
      <c r="Q58" s="19" t="s">
        <v>11</v>
      </c>
      <c r="R58" s="7"/>
      <c r="T58" s="7"/>
      <c r="U58" s="1" t="s">
        <v>17</v>
      </c>
      <c r="V58" s="2" t="s">
        <v>3</v>
      </c>
      <c r="W58" s="32" t="s">
        <v>14</v>
      </c>
      <c r="X58" s="33" t="s">
        <v>3</v>
      </c>
      <c r="Y58" s="34" t="s">
        <v>14</v>
      </c>
      <c r="Z58" s="20" t="s">
        <v>3</v>
      </c>
      <c r="AA58" s="34" t="s">
        <v>14</v>
      </c>
      <c r="AB58" s="35" t="s">
        <v>3</v>
      </c>
      <c r="AC58" s="34" t="s">
        <v>14</v>
      </c>
      <c r="AD58" s="20" t="s">
        <v>3</v>
      </c>
      <c r="AE58" s="34" t="n">
        <v>6</v>
      </c>
      <c r="AF58" s="20" t="s">
        <v>3</v>
      </c>
      <c r="AG58" s="36" t="n">
        <v>17</v>
      </c>
      <c r="AH58" s="2" t="s">
        <v>3</v>
      </c>
      <c r="AI58" s="31" t="n">
        <f aca="false">SUM(W58:AG58)</f>
        <v>23</v>
      </c>
      <c r="AJ58" s="19" t="s">
        <v>11</v>
      </c>
      <c r="AK58" s="7"/>
    </row>
    <row r="59" customFormat="false" ht="15" hidden="false" customHeight="false" outlineLevel="0" collapsed="false">
      <c r="A59" s="7"/>
      <c r="B59" s="1" t="s">
        <v>18</v>
      </c>
      <c r="C59" s="2" t="s">
        <v>3</v>
      </c>
      <c r="D59" s="32" t="s">
        <v>14</v>
      </c>
      <c r="E59" s="33" t="s">
        <v>3</v>
      </c>
      <c r="F59" s="34" t="s">
        <v>14</v>
      </c>
      <c r="G59" s="20" t="s">
        <v>3</v>
      </c>
      <c r="H59" s="34" t="s">
        <v>14</v>
      </c>
      <c r="I59" s="35" t="s">
        <v>3</v>
      </c>
      <c r="J59" s="34" t="s">
        <v>14</v>
      </c>
      <c r="K59" s="20" t="s">
        <v>3</v>
      </c>
      <c r="L59" s="34" t="s">
        <v>14</v>
      </c>
      <c r="M59" s="20" t="s">
        <v>3</v>
      </c>
      <c r="N59" s="36" t="n">
        <v>7</v>
      </c>
      <c r="O59" s="2" t="s">
        <v>3</v>
      </c>
      <c r="P59" s="31" t="n">
        <f aca="false">SUM(D59:N59)</f>
        <v>7</v>
      </c>
      <c r="Q59" s="19" t="s">
        <v>11</v>
      </c>
      <c r="R59" s="7"/>
      <c r="T59" s="7"/>
      <c r="U59" s="1" t="s">
        <v>18</v>
      </c>
      <c r="V59" s="2" t="s">
        <v>3</v>
      </c>
      <c r="W59" s="32" t="n">
        <v>13</v>
      </c>
      <c r="X59" s="33" t="s">
        <v>3</v>
      </c>
      <c r="Y59" s="34" t="s">
        <v>14</v>
      </c>
      <c r="Z59" s="20" t="s">
        <v>3</v>
      </c>
      <c r="AA59" s="34" t="s">
        <v>14</v>
      </c>
      <c r="AB59" s="35" t="s">
        <v>3</v>
      </c>
      <c r="AC59" s="34" t="s">
        <v>14</v>
      </c>
      <c r="AD59" s="20" t="s">
        <v>3</v>
      </c>
      <c r="AE59" s="34" t="s">
        <v>14</v>
      </c>
      <c r="AF59" s="20" t="s">
        <v>3</v>
      </c>
      <c r="AG59" s="36" t="n">
        <v>10</v>
      </c>
      <c r="AH59" s="2" t="s">
        <v>3</v>
      </c>
      <c r="AI59" s="31" t="n">
        <f aca="false">SUM(W59:AG59)</f>
        <v>23</v>
      </c>
      <c r="AJ59" s="19" t="s">
        <v>11</v>
      </c>
      <c r="AK59" s="7"/>
    </row>
    <row r="60" customFormat="false" ht="15" hidden="false" customHeight="false" outlineLevel="0" collapsed="false">
      <c r="A60" s="7"/>
      <c r="B60" s="1" t="s">
        <v>19</v>
      </c>
      <c r="C60" s="2" t="s">
        <v>3</v>
      </c>
      <c r="D60" s="32" t="s">
        <v>14</v>
      </c>
      <c r="E60" s="33" t="s">
        <v>3</v>
      </c>
      <c r="F60" s="34" t="s">
        <v>14</v>
      </c>
      <c r="G60" s="20" t="s">
        <v>3</v>
      </c>
      <c r="H60" s="34" t="s">
        <v>14</v>
      </c>
      <c r="I60" s="35" t="s">
        <v>3</v>
      </c>
      <c r="J60" s="34" t="n">
        <v>4</v>
      </c>
      <c r="K60" s="20" t="s">
        <v>3</v>
      </c>
      <c r="L60" s="34" t="s">
        <v>14</v>
      </c>
      <c r="M60" s="20" t="s">
        <v>3</v>
      </c>
      <c r="N60" s="36" t="n">
        <v>3</v>
      </c>
      <c r="O60" s="2" t="s">
        <v>3</v>
      </c>
      <c r="P60" s="31" t="n">
        <f aca="false">SUM(D60:N60)</f>
        <v>7</v>
      </c>
      <c r="Q60" s="19" t="s">
        <v>11</v>
      </c>
      <c r="R60" s="7"/>
      <c r="T60" s="7"/>
      <c r="U60" s="1" t="s">
        <v>19</v>
      </c>
      <c r="V60" s="2" t="s">
        <v>3</v>
      </c>
      <c r="W60" s="32" t="s">
        <v>14</v>
      </c>
      <c r="X60" s="33" t="s">
        <v>3</v>
      </c>
      <c r="Y60" s="34" t="s">
        <v>14</v>
      </c>
      <c r="Z60" s="20" t="s">
        <v>3</v>
      </c>
      <c r="AA60" s="34" t="s">
        <v>14</v>
      </c>
      <c r="AB60" s="35" t="s">
        <v>3</v>
      </c>
      <c r="AC60" s="34" t="s">
        <v>14</v>
      </c>
      <c r="AD60" s="20" t="s">
        <v>3</v>
      </c>
      <c r="AE60" s="34" t="n">
        <v>7</v>
      </c>
      <c r="AF60" s="20" t="s">
        <v>3</v>
      </c>
      <c r="AG60" s="36" t="n">
        <v>16</v>
      </c>
      <c r="AH60" s="2" t="s">
        <v>3</v>
      </c>
      <c r="AI60" s="31" t="n">
        <f aca="false">SUM(W60:AG60)</f>
        <v>23</v>
      </c>
      <c r="AJ60" s="19" t="s">
        <v>11</v>
      </c>
      <c r="AK60" s="7"/>
    </row>
    <row r="61" customFormat="false" ht="15" hidden="false" customHeight="false" outlineLevel="0" collapsed="false">
      <c r="A61" s="7"/>
      <c r="B61" s="1" t="s">
        <v>20</v>
      </c>
      <c r="C61" s="2" t="s">
        <v>3</v>
      </c>
      <c r="D61" s="37" t="n">
        <v>4</v>
      </c>
      <c r="E61" s="38" t="s">
        <v>3</v>
      </c>
      <c r="F61" s="39" t="s">
        <v>14</v>
      </c>
      <c r="G61" s="40" t="s">
        <v>3</v>
      </c>
      <c r="H61" s="39" t="s">
        <v>14</v>
      </c>
      <c r="I61" s="41" t="s">
        <v>3</v>
      </c>
      <c r="J61" s="39" t="s">
        <v>14</v>
      </c>
      <c r="K61" s="40" t="s">
        <v>3</v>
      </c>
      <c r="L61" s="39" t="s">
        <v>14</v>
      </c>
      <c r="M61" s="40" t="s">
        <v>3</v>
      </c>
      <c r="N61" s="42" t="s">
        <v>14</v>
      </c>
      <c r="O61" s="2" t="s">
        <v>3</v>
      </c>
      <c r="P61" s="31" t="n">
        <f aca="false">SUM(D61:N61)</f>
        <v>4</v>
      </c>
      <c r="Q61" s="19" t="s">
        <v>11</v>
      </c>
      <c r="R61" s="7"/>
      <c r="T61" s="7"/>
      <c r="U61" s="1" t="s">
        <v>20</v>
      </c>
      <c r="V61" s="2" t="s">
        <v>3</v>
      </c>
      <c r="W61" s="37" t="s">
        <v>14</v>
      </c>
      <c r="X61" s="38" t="s">
        <v>3</v>
      </c>
      <c r="Y61" s="39" t="s">
        <v>14</v>
      </c>
      <c r="Z61" s="40" t="s">
        <v>3</v>
      </c>
      <c r="AA61" s="39" t="s">
        <v>14</v>
      </c>
      <c r="AB61" s="41" t="s">
        <v>3</v>
      </c>
      <c r="AC61" s="39" t="s">
        <v>14</v>
      </c>
      <c r="AD61" s="40" t="s">
        <v>3</v>
      </c>
      <c r="AE61" s="39" t="n">
        <v>11</v>
      </c>
      <c r="AF61" s="40" t="s">
        <v>3</v>
      </c>
      <c r="AG61" s="42" t="n">
        <v>15</v>
      </c>
      <c r="AH61" s="2" t="s">
        <v>3</v>
      </c>
      <c r="AI61" s="31" t="n">
        <f aca="false">SUM(W61:AG61)</f>
        <v>26</v>
      </c>
      <c r="AJ61" s="19" t="s">
        <v>11</v>
      </c>
      <c r="AK61" s="7"/>
    </row>
    <row r="62" customFormat="false" ht="15" hidden="false" customHeight="false" outlineLevel="0" collapsed="false">
      <c r="A62" s="7"/>
      <c r="B62" s="43" t="s">
        <v>12</v>
      </c>
      <c r="C62" s="0"/>
      <c r="D62" s="44"/>
      <c r="E62" s="45"/>
      <c r="F62" s="46"/>
      <c r="G62" s="21"/>
      <c r="H62" s="46"/>
      <c r="I62" s="47"/>
      <c r="J62" s="46"/>
      <c r="K62" s="21"/>
      <c r="L62" s="46"/>
      <c r="M62" s="21"/>
      <c r="N62" s="46"/>
      <c r="O62" s="13"/>
      <c r="P62" s="48"/>
      <c r="Q62" s="19"/>
      <c r="R62" s="7"/>
      <c r="T62" s="7"/>
      <c r="U62" s="43" t="s">
        <v>12</v>
      </c>
      <c r="V62" s="2"/>
      <c r="W62" s="44"/>
      <c r="X62" s="45"/>
      <c r="Y62" s="46"/>
      <c r="Z62" s="21"/>
      <c r="AA62" s="46"/>
      <c r="AB62" s="47"/>
      <c r="AC62" s="46"/>
      <c r="AD62" s="21"/>
      <c r="AE62" s="46"/>
      <c r="AF62" s="21"/>
      <c r="AG62" s="46"/>
      <c r="AH62" s="13"/>
      <c r="AI62" s="48"/>
      <c r="AJ62" s="19"/>
      <c r="AK62" s="7"/>
    </row>
    <row r="63" customFormat="false" ht="15" hidden="false" customHeight="false" outlineLevel="0" collapsed="false">
      <c r="A63" s="7"/>
      <c r="B63" s="1" t="s">
        <v>21</v>
      </c>
      <c r="C63" s="2" t="s">
        <v>3</v>
      </c>
      <c r="D63" s="31" t="n">
        <f aca="false">SUM(D55:D61)</f>
        <v>4</v>
      </c>
      <c r="E63" s="3" t="s">
        <v>3</v>
      </c>
      <c r="F63" s="31" t="n">
        <f aca="false">SUM(F55:F61)</f>
        <v>4</v>
      </c>
      <c r="G63" s="2" t="s">
        <v>3</v>
      </c>
      <c r="H63" s="31" t="n">
        <f aca="false">SUM(H55:H61)</f>
        <v>0</v>
      </c>
      <c r="I63" s="4" t="s">
        <v>3</v>
      </c>
      <c r="J63" s="31" t="n">
        <f aca="false">SUM(J55:J61)</f>
        <v>8</v>
      </c>
      <c r="K63" s="2" t="s">
        <v>3</v>
      </c>
      <c r="L63" s="31" t="n">
        <f aca="false">SUM(L55:L61)</f>
        <v>14</v>
      </c>
      <c r="M63" s="2" t="s">
        <v>3</v>
      </c>
      <c r="N63" s="31" t="n">
        <f aca="false">SUM(N55:N61)</f>
        <v>13</v>
      </c>
      <c r="O63" s="2" t="s">
        <v>3</v>
      </c>
      <c r="P63" s="31" t="n">
        <f aca="false">SUM(P55:P61)</f>
        <v>43</v>
      </c>
      <c r="Q63" s="19" t="s">
        <v>11</v>
      </c>
      <c r="R63" s="7"/>
      <c r="T63" s="7"/>
      <c r="U63" s="1" t="s">
        <v>21</v>
      </c>
      <c r="V63" s="2" t="s">
        <v>3</v>
      </c>
      <c r="W63" s="31" t="n">
        <f aca="false">SUM(W55:W61)</f>
        <v>13</v>
      </c>
      <c r="X63" s="3" t="s">
        <v>3</v>
      </c>
      <c r="Y63" s="31" t="n">
        <f aca="false">SUM(Y55:Y61)</f>
        <v>10</v>
      </c>
      <c r="Z63" s="2" t="s">
        <v>3</v>
      </c>
      <c r="AA63" s="31" t="n">
        <f aca="false">SUM(AA55:AA61)</f>
        <v>0</v>
      </c>
      <c r="AB63" s="4" t="s">
        <v>3</v>
      </c>
      <c r="AC63" s="31" t="n">
        <f aca="false">SUM(AC55:AC61)</f>
        <v>0</v>
      </c>
      <c r="AD63" s="2" t="s">
        <v>3</v>
      </c>
      <c r="AE63" s="31" t="n">
        <f aca="false">SUM(AE55:AE61)</f>
        <v>30</v>
      </c>
      <c r="AF63" s="2" t="s">
        <v>3</v>
      </c>
      <c r="AG63" s="31" t="n">
        <f aca="false">SUM(AG55:AG61)</f>
        <v>91</v>
      </c>
      <c r="AH63" s="2" t="s">
        <v>3</v>
      </c>
      <c r="AI63" s="31" t="n">
        <f aca="false">SUM(AI55:AI61)</f>
        <v>144</v>
      </c>
      <c r="AJ63" s="19" t="s">
        <v>11</v>
      </c>
      <c r="AK63" s="7"/>
    </row>
    <row r="64" customFormat="false" ht="15" hidden="false" customHeight="false" outlineLevel="0" collapsed="false">
      <c r="A64" s="7"/>
      <c r="B64" s="0"/>
      <c r="C64" s="0"/>
      <c r="D64" s="31"/>
      <c r="E64" s="0"/>
      <c r="F64" s="31"/>
      <c r="G64" s="0"/>
      <c r="H64" s="31"/>
      <c r="I64" s="0"/>
      <c r="J64" s="31"/>
      <c r="K64" s="0"/>
      <c r="L64" s="31"/>
      <c r="M64" s="0"/>
      <c r="N64" s="31"/>
      <c r="O64" s="0"/>
      <c r="P64" s="31"/>
      <c r="Q64" s="19"/>
      <c r="R64" s="7"/>
      <c r="T64" s="7"/>
      <c r="U64" s="1"/>
      <c r="V64" s="2"/>
      <c r="W64" s="31"/>
      <c r="X64" s="3"/>
      <c r="Y64" s="31"/>
      <c r="Z64" s="2"/>
      <c r="AA64" s="31"/>
      <c r="AB64" s="4"/>
      <c r="AC64" s="31"/>
      <c r="AD64" s="2"/>
      <c r="AE64" s="31"/>
      <c r="AF64" s="2"/>
      <c r="AG64" s="31"/>
      <c r="AH64" s="2"/>
      <c r="AI64" s="31"/>
      <c r="AJ64" s="19"/>
      <c r="AK64" s="7"/>
    </row>
    <row r="65" customFormat="false" ht="15" hidden="false" customHeight="false" outlineLevel="0" collapsed="false">
      <c r="A65" s="7"/>
      <c r="B65" s="0"/>
      <c r="C65" s="0"/>
      <c r="D65" s="49"/>
      <c r="E65" s="50"/>
      <c r="F65" s="49"/>
      <c r="G65" s="51"/>
      <c r="H65" s="49"/>
      <c r="I65" s="0"/>
      <c r="J65" s="49"/>
      <c r="K65" s="51"/>
      <c r="L65" s="52"/>
      <c r="M65" s="51"/>
      <c r="N65" s="49"/>
      <c r="O65" s="53"/>
      <c r="P65" s="54"/>
      <c r="Q65" s="19"/>
      <c r="R65" s="7"/>
      <c r="T65" s="7"/>
      <c r="U65" s="1"/>
      <c r="V65" s="2"/>
      <c r="W65" s="49"/>
      <c r="X65" s="50"/>
      <c r="Y65" s="49"/>
      <c r="Z65" s="51"/>
      <c r="AA65" s="49"/>
      <c r="AB65" s="4"/>
      <c r="AC65" s="49"/>
      <c r="AD65" s="51"/>
      <c r="AE65" s="52"/>
      <c r="AF65" s="51"/>
      <c r="AG65" s="49"/>
      <c r="AH65" s="53"/>
      <c r="AI65" s="54"/>
      <c r="AJ65" s="19"/>
      <c r="AK65" s="7"/>
    </row>
    <row r="66" customFormat="false" ht="15" hidden="false" customHeight="false" outlineLevel="0" collapsed="false">
      <c r="A66" s="7"/>
      <c r="B66" s="0"/>
      <c r="C66" s="0"/>
      <c r="D66" s="55"/>
      <c r="E66" s="50"/>
      <c r="F66" s="55"/>
      <c r="G66" s="53"/>
      <c r="H66" s="55"/>
      <c r="I66" s="56"/>
      <c r="J66" s="55"/>
      <c r="K66" s="53"/>
      <c r="L66" s="55"/>
      <c r="M66" s="53"/>
      <c r="N66" s="55"/>
      <c r="O66" s="53"/>
      <c r="P66" s="55"/>
      <c r="Q66" s="19"/>
      <c r="R66" s="7"/>
      <c r="T66" s="7"/>
      <c r="U66" s="1"/>
      <c r="V66" s="2"/>
      <c r="W66" s="55"/>
      <c r="X66" s="50"/>
      <c r="Y66" s="55"/>
      <c r="Z66" s="53"/>
      <c r="AA66" s="55"/>
      <c r="AB66" s="56"/>
      <c r="AC66" s="55"/>
      <c r="AD66" s="53"/>
      <c r="AE66" s="55"/>
      <c r="AF66" s="53"/>
      <c r="AG66" s="55"/>
      <c r="AH66" s="53"/>
      <c r="AI66" s="55"/>
      <c r="AJ66" s="19"/>
      <c r="AK66" s="7"/>
    </row>
    <row r="67" customFormat="false" ht="15" hidden="false" customHeight="false" outlineLevel="0" collapsed="false">
      <c r="A67" s="7"/>
      <c r="B67" s="2" t="s">
        <v>25</v>
      </c>
      <c r="C67" s="0"/>
      <c r="D67" s="13"/>
      <c r="E67" s="57"/>
      <c r="F67" s="58"/>
      <c r="G67" s="13"/>
      <c r="H67" s="58"/>
      <c r="I67" s="59"/>
      <c r="J67" s="58"/>
      <c r="K67" s="13"/>
      <c r="L67" s="58"/>
      <c r="M67" s="13"/>
      <c r="N67" s="58"/>
      <c r="O67" s="13"/>
      <c r="P67" s="58"/>
      <c r="Q67" s="0"/>
      <c r="R67" s="7"/>
      <c r="T67" s="7"/>
      <c r="U67" s="2" t="s">
        <v>25</v>
      </c>
      <c r="V67" s="2"/>
      <c r="W67" s="13"/>
      <c r="X67" s="57"/>
      <c r="Y67" s="58"/>
      <c r="Z67" s="13"/>
      <c r="AA67" s="58"/>
      <c r="AB67" s="59"/>
      <c r="AC67" s="58"/>
      <c r="AD67" s="13"/>
      <c r="AE67" s="58"/>
      <c r="AF67" s="13"/>
      <c r="AG67" s="58"/>
      <c r="AH67" s="13"/>
      <c r="AI67" s="58"/>
      <c r="AJ67" s="5"/>
      <c r="AK67" s="7"/>
    </row>
    <row r="68" customFormat="false" ht="15" hidden="false" customHeight="false" outlineLevel="0" collapsed="false">
      <c r="A68" s="7"/>
      <c r="B68" s="60" t="s">
        <v>26</v>
      </c>
      <c r="C68" s="0"/>
      <c r="E68" s="0"/>
      <c r="G68" s="0"/>
      <c r="I68" s="0"/>
      <c r="K68" s="0"/>
      <c r="M68" s="0"/>
      <c r="O68" s="0"/>
      <c r="Q68" s="0"/>
      <c r="R68" s="7"/>
      <c r="T68" s="7"/>
      <c r="U68" s="60" t="s">
        <v>26</v>
      </c>
      <c r="V68" s="2"/>
      <c r="X68" s="3"/>
      <c r="Z68" s="2"/>
      <c r="AB68" s="4"/>
      <c r="AD68" s="2"/>
      <c r="AF68" s="2"/>
      <c r="AH68" s="2"/>
      <c r="AJ68" s="5"/>
      <c r="AK68" s="7"/>
    </row>
    <row r="69" customFormat="false" ht="21" hidden="false" customHeight="false" outlineLevel="0" collapsed="false">
      <c r="A69" s="7"/>
      <c r="B69" s="61" t="s">
        <v>54</v>
      </c>
      <c r="C69" s="0"/>
      <c r="E69" s="0"/>
      <c r="G69" s="0"/>
      <c r="I69" s="0"/>
      <c r="K69" s="0"/>
      <c r="M69" s="0"/>
      <c r="O69" s="0"/>
      <c r="Q69" s="0"/>
      <c r="R69" s="7"/>
      <c r="T69" s="7"/>
      <c r="U69" s="61" t="s">
        <v>55</v>
      </c>
      <c r="V69" s="2"/>
      <c r="X69" s="3"/>
      <c r="Z69" s="2"/>
      <c r="AB69" s="4"/>
      <c r="AD69" s="2"/>
      <c r="AF69" s="2"/>
      <c r="AH69" s="2"/>
      <c r="AJ69" s="5"/>
      <c r="AK69" s="7"/>
    </row>
    <row r="70" customFormat="false" ht="15" hidden="false" customHeight="false" outlineLevel="0" collapsed="false">
      <c r="A70" s="7"/>
      <c r="B70" s="2" t="s">
        <v>28</v>
      </c>
      <c r="C70" s="0"/>
      <c r="D70" s="2" t="str">
        <f aca="false">B69</f>
        <v>PdROp</v>
      </c>
      <c r="E70" s="0"/>
      <c r="F70" s="2" t="s">
        <v>29</v>
      </c>
      <c r="G70" s="0"/>
      <c r="H70" s="62" t="s">
        <v>50</v>
      </c>
      <c r="I70" s="62"/>
      <c r="J70" s="62"/>
      <c r="K70" s="62"/>
      <c r="L70" s="62"/>
      <c r="M70" s="62"/>
      <c r="N70" s="62"/>
      <c r="O70" s="63"/>
      <c r="P70" s="64" t="s">
        <v>56</v>
      </c>
      <c r="Q70" s="0"/>
      <c r="R70" s="7"/>
      <c r="T70" s="7"/>
      <c r="U70" s="2" t="s">
        <v>28</v>
      </c>
      <c r="V70" s="2"/>
      <c r="W70" s="2" t="str">
        <f aca="false">U69</f>
        <v>Va</v>
      </c>
      <c r="X70" s="3"/>
      <c r="Y70" s="2" t="s">
        <v>29</v>
      </c>
      <c r="Z70" s="2"/>
      <c r="AA70" s="62" t="s">
        <v>50</v>
      </c>
      <c r="AB70" s="62"/>
      <c r="AC70" s="62"/>
      <c r="AD70" s="62"/>
      <c r="AE70" s="62"/>
      <c r="AF70" s="62"/>
      <c r="AG70" s="62"/>
      <c r="AH70" s="63"/>
      <c r="AI70" s="64" t="s">
        <v>57</v>
      </c>
      <c r="AJ70" s="5"/>
      <c r="AK70" s="7"/>
    </row>
    <row r="71" customFormat="false" ht="15" hidden="false" customHeight="false" outlineLevel="0" collapsed="false">
      <c r="A71" s="7"/>
      <c r="B71" s="2"/>
      <c r="C71" s="60"/>
      <c r="D71" s="3" t="s">
        <v>33</v>
      </c>
      <c r="E71" s="2"/>
      <c r="F71" s="2"/>
      <c r="G71" s="0"/>
      <c r="H71" s="2"/>
      <c r="I71" s="2"/>
      <c r="J71" s="2"/>
      <c r="K71" s="0"/>
      <c r="L71" s="2" t="str">
        <f aca="false">B69</f>
        <v>PdROp</v>
      </c>
      <c r="M71" s="2" t="s">
        <v>34</v>
      </c>
      <c r="N71" s="2"/>
      <c r="O71" s="2" t="str">
        <f aca="false">B69</f>
        <v>PdROp</v>
      </c>
      <c r="P71" s="2" t="s">
        <v>53</v>
      </c>
      <c r="Q71" s="3"/>
      <c r="R71" s="7"/>
      <c r="T71" s="7"/>
      <c r="U71" s="2"/>
      <c r="V71" s="60"/>
      <c r="W71" s="3" t="s">
        <v>33</v>
      </c>
      <c r="X71" s="2"/>
      <c r="Y71" s="2"/>
      <c r="Z71" s="2"/>
      <c r="AA71" s="2"/>
      <c r="AB71" s="2"/>
      <c r="AC71" s="2"/>
      <c r="AD71" s="2"/>
      <c r="AE71" s="2" t="str">
        <f aca="false">U69</f>
        <v>Va</v>
      </c>
      <c r="AF71" s="2" t="s">
        <v>34</v>
      </c>
      <c r="AG71" s="2"/>
      <c r="AH71" s="2" t="str">
        <f aca="false">U69</f>
        <v>Va</v>
      </c>
      <c r="AI71" s="2" t="s">
        <v>53</v>
      </c>
      <c r="AJ71" s="3"/>
      <c r="AK71" s="7"/>
    </row>
    <row r="72" customFormat="false" ht="15" hidden="false" customHeight="false" outlineLevel="0" collapsed="false">
      <c r="B72" s="66"/>
      <c r="C72" s="66"/>
      <c r="D72" s="66"/>
      <c r="E72" s="66"/>
      <c r="F72" s="66"/>
      <c r="G72" s="66"/>
      <c r="H72" s="66"/>
      <c r="I72" s="66"/>
      <c r="J72" s="66"/>
      <c r="K72" s="66"/>
      <c r="L72" s="66"/>
      <c r="M72" s="66"/>
      <c r="N72" s="66"/>
      <c r="O72" s="66"/>
      <c r="P72" s="94" t="str">
        <f aca="false">IF(N63&gt;=P63*0.3,"OK","NO")</f>
        <v>OK</v>
      </c>
      <c r="Q72" s="0"/>
      <c r="U72" s="66"/>
      <c r="V72" s="66"/>
      <c r="W72" s="66"/>
      <c r="X72" s="66"/>
      <c r="Y72" s="66"/>
      <c r="Z72" s="66"/>
      <c r="AA72" s="66"/>
      <c r="AB72" s="66"/>
      <c r="AC72" s="66"/>
      <c r="AD72" s="66"/>
      <c r="AE72" s="66"/>
      <c r="AF72" s="66"/>
      <c r="AG72" s="66"/>
      <c r="AH72" s="66"/>
      <c r="AI72" s="94" t="str">
        <f aca="false">IF(AG63&gt;=AI63*0.3,"OK","NO")</f>
        <v>OK</v>
      </c>
    </row>
    <row r="73" customFormat="false" ht="15" hidden="false" customHeight="false" outlineLevel="0" collapsed="false">
      <c r="A73" s="7"/>
      <c r="B73" s="3"/>
      <c r="C73" s="3"/>
      <c r="D73" s="3"/>
      <c r="E73" s="0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7"/>
      <c r="T73" s="7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7"/>
    </row>
    <row r="74" customFormat="false" ht="15" hidden="false" customHeight="false" outlineLevel="0" collapsed="false">
      <c r="A74" s="7"/>
      <c r="B74" s="8" t="s">
        <v>1</v>
      </c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0"/>
      <c r="R74" s="7"/>
      <c r="T74" s="7"/>
      <c r="U74" s="8" t="s">
        <v>1</v>
      </c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5"/>
      <c r="AK74" s="7"/>
    </row>
    <row r="75" customFormat="false" ht="15" hidden="false" customHeight="false" outlineLevel="0" collapsed="false">
      <c r="A75" s="7"/>
      <c r="B75" s="11" t="s">
        <v>2</v>
      </c>
      <c r="C75" s="12"/>
      <c r="D75" s="13"/>
      <c r="E75" s="14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0"/>
      <c r="R75" s="7"/>
      <c r="T75" s="7"/>
      <c r="U75" s="11" t="s">
        <v>2</v>
      </c>
      <c r="V75" s="12"/>
      <c r="W75" s="13"/>
      <c r="X75" s="14"/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15"/>
      <c r="AJ75" s="5"/>
      <c r="AK75" s="7"/>
    </row>
    <row r="76" customFormat="false" ht="15" hidden="false" customHeight="false" outlineLevel="0" collapsed="false">
      <c r="A76" s="7"/>
      <c r="B76" s="16"/>
      <c r="C76" s="17" t="s">
        <v>3</v>
      </c>
      <c r="D76" s="16" t="s">
        <v>4</v>
      </c>
      <c r="E76" s="8" t="s">
        <v>3</v>
      </c>
      <c r="F76" s="16" t="s">
        <v>5</v>
      </c>
      <c r="G76" s="17" t="s">
        <v>3</v>
      </c>
      <c r="H76" s="16" t="s">
        <v>6</v>
      </c>
      <c r="I76" s="18" t="s">
        <v>3</v>
      </c>
      <c r="J76" s="16" t="s">
        <v>7</v>
      </c>
      <c r="K76" s="17" t="s">
        <v>3</v>
      </c>
      <c r="L76" s="16" t="s">
        <v>8</v>
      </c>
      <c r="M76" s="17" t="s">
        <v>3</v>
      </c>
      <c r="N76" s="16" t="s">
        <v>9</v>
      </c>
      <c r="O76" s="17" t="s">
        <v>3</v>
      </c>
      <c r="P76" s="16" t="s">
        <v>10</v>
      </c>
      <c r="Q76" s="19" t="s">
        <v>11</v>
      </c>
      <c r="R76" s="7"/>
      <c r="T76" s="7"/>
      <c r="U76" s="16"/>
      <c r="V76" s="17" t="s">
        <v>3</v>
      </c>
      <c r="W76" s="16" t="s">
        <v>4</v>
      </c>
      <c r="X76" s="8" t="s">
        <v>3</v>
      </c>
      <c r="Y76" s="16" t="s">
        <v>5</v>
      </c>
      <c r="Z76" s="17" t="s">
        <v>3</v>
      </c>
      <c r="AA76" s="16" t="s">
        <v>6</v>
      </c>
      <c r="AB76" s="18" t="s">
        <v>3</v>
      </c>
      <c r="AC76" s="16" t="s">
        <v>7</v>
      </c>
      <c r="AD76" s="17" t="s">
        <v>3</v>
      </c>
      <c r="AE76" s="16" t="s">
        <v>8</v>
      </c>
      <c r="AF76" s="17" t="s">
        <v>3</v>
      </c>
      <c r="AG76" s="16" t="s">
        <v>9</v>
      </c>
      <c r="AH76" s="17" t="s">
        <v>3</v>
      </c>
      <c r="AI76" s="16" t="s">
        <v>10</v>
      </c>
      <c r="AJ76" s="19" t="s">
        <v>11</v>
      </c>
      <c r="AK76" s="7"/>
    </row>
    <row r="77" customFormat="false" ht="15" hidden="false" customHeight="false" outlineLevel="0" collapsed="false">
      <c r="A77" s="7"/>
      <c r="B77" s="20" t="s">
        <v>12</v>
      </c>
      <c r="C77" s="17"/>
      <c r="D77" s="21"/>
      <c r="E77" s="14"/>
      <c r="F77" s="22"/>
      <c r="G77" s="23"/>
      <c r="H77" s="22"/>
      <c r="I77" s="24"/>
      <c r="J77" s="22"/>
      <c r="K77" s="23"/>
      <c r="L77" s="22"/>
      <c r="M77" s="23"/>
      <c r="N77" s="22"/>
      <c r="O77" s="23"/>
      <c r="P77" s="22"/>
      <c r="Q77" s="19"/>
      <c r="R77" s="7"/>
      <c r="T77" s="7"/>
      <c r="U77" s="20" t="s">
        <v>12</v>
      </c>
      <c r="V77" s="17"/>
      <c r="W77" s="21"/>
      <c r="X77" s="14"/>
      <c r="Y77" s="22"/>
      <c r="Z77" s="23"/>
      <c r="AA77" s="22"/>
      <c r="AB77" s="24"/>
      <c r="AC77" s="22"/>
      <c r="AD77" s="23"/>
      <c r="AE77" s="22"/>
      <c r="AF77" s="23"/>
      <c r="AG77" s="22"/>
      <c r="AH77" s="23"/>
      <c r="AI77" s="22"/>
      <c r="AJ77" s="19"/>
      <c r="AK77" s="7"/>
    </row>
    <row r="78" customFormat="false" ht="15" hidden="false" customHeight="false" outlineLevel="0" collapsed="false">
      <c r="A78" s="7"/>
      <c r="B78" s="1" t="s">
        <v>13</v>
      </c>
      <c r="C78" s="2" t="s">
        <v>3</v>
      </c>
      <c r="D78" s="25" t="n">
        <f aca="false">SUM(D118,W78)</f>
        <v>7</v>
      </c>
      <c r="E78" s="95" t="s">
        <v>3</v>
      </c>
      <c r="F78" s="25" t="n">
        <f aca="false">SUM(F118,Y78)</f>
        <v>7</v>
      </c>
      <c r="G78" s="95" t="s">
        <v>3</v>
      </c>
      <c r="H78" s="25" t="n">
        <f aca="false">SUM(H118,AA78)</f>
        <v>15</v>
      </c>
      <c r="I78" s="95" t="s">
        <v>3</v>
      </c>
      <c r="J78" s="25" t="n">
        <f aca="false">SUM(J118,AC78)</f>
        <v>28</v>
      </c>
      <c r="K78" s="95" t="s">
        <v>3</v>
      </c>
      <c r="L78" s="25" t="n">
        <f aca="false">SUM(L118,AE78)</f>
        <v>23</v>
      </c>
      <c r="M78" s="95" t="s">
        <v>3</v>
      </c>
      <c r="N78" s="25" t="n">
        <f aca="false">SUM(N118,AG78)</f>
        <v>63</v>
      </c>
      <c r="O78" s="8" t="s">
        <v>3</v>
      </c>
      <c r="P78" s="31" t="n">
        <f aca="false">SUM(D78:N78)</f>
        <v>143</v>
      </c>
      <c r="Q78" s="19" t="s">
        <v>11</v>
      </c>
      <c r="R78" s="7"/>
      <c r="T78" s="7"/>
      <c r="U78" s="1" t="s">
        <v>13</v>
      </c>
      <c r="V78" s="2" t="s">
        <v>3</v>
      </c>
      <c r="W78" s="25" t="n">
        <f aca="false">SUM(W6,D31,W31,D55,W55)</f>
        <v>5</v>
      </c>
      <c r="X78" s="8" t="s">
        <v>3</v>
      </c>
      <c r="Y78" s="25" t="n">
        <f aca="false">SUM(Y6,F31,Y31,F55,Y55)</f>
        <v>4</v>
      </c>
      <c r="Z78" s="8" t="s">
        <v>3</v>
      </c>
      <c r="AA78" s="25" t="n">
        <f aca="false">SUM(AA6,H31,AA31,H55,AA55)</f>
        <v>0</v>
      </c>
      <c r="AB78" s="8" t="s">
        <v>3</v>
      </c>
      <c r="AC78" s="25" t="n">
        <f aca="false">SUM(AC6,J31,AC31,J55,AC55)</f>
        <v>26</v>
      </c>
      <c r="AD78" s="8" t="s">
        <v>3</v>
      </c>
      <c r="AE78" s="25" t="n">
        <f aca="false">SUM(AE6,L31,AE31,L55,AE55)</f>
        <v>21</v>
      </c>
      <c r="AF78" s="8" t="s">
        <v>3</v>
      </c>
      <c r="AG78" s="25" t="n">
        <f aca="false">SUM(AG6,N31,AG31,N55,AG55)</f>
        <v>49</v>
      </c>
      <c r="AH78" s="8" t="s">
        <v>3</v>
      </c>
      <c r="AI78" s="25" t="n">
        <f aca="false">SUM(AI6,P31,AI31,P55,AI55)</f>
        <v>105</v>
      </c>
      <c r="AJ78" s="19" t="s">
        <v>11</v>
      </c>
      <c r="AK78" s="7"/>
    </row>
    <row r="79" customFormat="false" ht="15" hidden="false" customHeight="false" outlineLevel="0" collapsed="false">
      <c r="A79" s="7"/>
      <c r="B79" s="1" t="s">
        <v>15</v>
      </c>
      <c r="C79" s="2" t="s">
        <v>3</v>
      </c>
      <c r="D79" s="25" t="n">
        <f aca="false">SUM(D119,W79)</f>
        <v>7</v>
      </c>
      <c r="E79" s="95" t="s">
        <v>3</v>
      </c>
      <c r="F79" s="25" t="n">
        <f aca="false">SUM(F119,Y79)</f>
        <v>12</v>
      </c>
      <c r="G79" s="95" t="s">
        <v>3</v>
      </c>
      <c r="H79" s="25" t="n">
        <f aca="false">SUM(H119,AA79)</f>
        <v>18</v>
      </c>
      <c r="I79" s="95" t="s">
        <v>3</v>
      </c>
      <c r="J79" s="25" t="n">
        <f aca="false">SUM(J119,AC79)</f>
        <v>41</v>
      </c>
      <c r="K79" s="95" t="s">
        <v>3</v>
      </c>
      <c r="L79" s="25" t="n">
        <f aca="false">SUM(L119,AE79)</f>
        <v>24</v>
      </c>
      <c r="M79" s="95" t="s">
        <v>3</v>
      </c>
      <c r="N79" s="25" t="n">
        <f aca="false">SUM(N119,AG79)</f>
        <v>41</v>
      </c>
      <c r="O79" s="8" t="s">
        <v>3</v>
      </c>
      <c r="P79" s="31" t="n">
        <f aca="false">SUM(D79:N79)</f>
        <v>143</v>
      </c>
      <c r="Q79" s="19" t="s">
        <v>11</v>
      </c>
      <c r="R79" s="7"/>
      <c r="T79" s="7"/>
      <c r="U79" s="1" t="s">
        <v>15</v>
      </c>
      <c r="V79" s="2" t="s">
        <v>3</v>
      </c>
      <c r="W79" s="25" t="n">
        <f aca="false">SUM(W7,D32,W32,D56,W56)</f>
        <v>5</v>
      </c>
      <c r="X79" s="8" t="s">
        <v>3</v>
      </c>
      <c r="Y79" s="25" t="n">
        <f aca="false">SUM(Y7,F32,Y32,F56,Y56)</f>
        <v>0</v>
      </c>
      <c r="Z79" s="8" t="s">
        <v>3</v>
      </c>
      <c r="AA79" s="25" t="n">
        <f aca="false">SUM(AA7,H32,AA32,H56,AA56)</f>
        <v>0</v>
      </c>
      <c r="AB79" s="8" t="s">
        <v>3</v>
      </c>
      <c r="AC79" s="25" t="n">
        <f aca="false">SUM(AC7,J32,AC32,J56,AC56)</f>
        <v>39</v>
      </c>
      <c r="AD79" s="8" t="s">
        <v>3</v>
      </c>
      <c r="AE79" s="25" t="n">
        <f aca="false">SUM(AE7,L32,AE32,L56,AE56)</f>
        <v>22</v>
      </c>
      <c r="AF79" s="8" t="s">
        <v>3</v>
      </c>
      <c r="AG79" s="25" t="n">
        <f aca="false">SUM(AG7,N32,AG32,N56,AG56)</f>
        <v>39</v>
      </c>
      <c r="AH79" s="8" t="s">
        <v>3</v>
      </c>
      <c r="AI79" s="25" t="n">
        <f aca="false">SUM(AI7,P32,AI32,P56,AI56)</f>
        <v>105</v>
      </c>
      <c r="AJ79" s="19" t="s">
        <v>11</v>
      </c>
      <c r="AK79" s="7"/>
    </row>
    <row r="80" customFormat="false" ht="15" hidden="false" customHeight="false" outlineLevel="0" collapsed="false">
      <c r="A80" s="7"/>
      <c r="B80" s="1" t="s">
        <v>16</v>
      </c>
      <c r="C80" s="2" t="s">
        <v>3</v>
      </c>
      <c r="D80" s="25" t="n">
        <f aca="false">SUM(D120,W80)</f>
        <v>12</v>
      </c>
      <c r="E80" s="95" t="s">
        <v>3</v>
      </c>
      <c r="F80" s="25" t="n">
        <f aca="false">SUM(F120,Y80)</f>
        <v>13</v>
      </c>
      <c r="G80" s="95" t="s">
        <v>3</v>
      </c>
      <c r="H80" s="25" t="n">
        <f aca="false">SUM(H120,AA80)</f>
        <v>15</v>
      </c>
      <c r="I80" s="95" t="s">
        <v>3</v>
      </c>
      <c r="J80" s="25" t="n">
        <f aca="false">SUM(J120,AC80)</f>
        <v>20</v>
      </c>
      <c r="K80" s="95" t="s">
        <v>3</v>
      </c>
      <c r="L80" s="25" t="n">
        <f aca="false">SUM(L120,AE80)</f>
        <v>27</v>
      </c>
      <c r="M80" s="95" t="s">
        <v>3</v>
      </c>
      <c r="N80" s="25" t="n">
        <f aca="false">SUM(N120,AG80)</f>
        <v>56</v>
      </c>
      <c r="O80" s="8" t="s">
        <v>3</v>
      </c>
      <c r="P80" s="31" t="n">
        <f aca="false">SUM(D80:N80)</f>
        <v>143</v>
      </c>
      <c r="Q80" s="19" t="s">
        <v>11</v>
      </c>
      <c r="R80" s="7"/>
      <c r="T80" s="7"/>
      <c r="U80" s="1" t="s">
        <v>16</v>
      </c>
      <c r="V80" s="2" t="s">
        <v>3</v>
      </c>
      <c r="W80" s="25" t="n">
        <f aca="false">SUM(W8,D33,W33,D57,W57)</f>
        <v>10</v>
      </c>
      <c r="X80" s="8" t="s">
        <v>3</v>
      </c>
      <c r="Y80" s="25" t="n">
        <f aca="false">SUM(Y8,F33,Y33,F57,Y57)</f>
        <v>10</v>
      </c>
      <c r="Z80" s="8" t="s">
        <v>3</v>
      </c>
      <c r="AA80" s="25" t="n">
        <f aca="false">SUM(AA8,H33,AA33,H57,AA57)</f>
        <v>0</v>
      </c>
      <c r="AB80" s="8" t="s">
        <v>3</v>
      </c>
      <c r="AC80" s="25" t="n">
        <f aca="false">SUM(AC8,J33,AC33,J57,AC57)</f>
        <v>18</v>
      </c>
      <c r="AD80" s="8" t="s">
        <v>3</v>
      </c>
      <c r="AE80" s="25" t="n">
        <f aca="false">SUM(AE8,L33,AE33,L57,AE57)</f>
        <v>25</v>
      </c>
      <c r="AF80" s="8" t="s">
        <v>3</v>
      </c>
      <c r="AG80" s="25" t="n">
        <f aca="false">SUM(AG8,N33,AG33,N57,AG57)</f>
        <v>42</v>
      </c>
      <c r="AH80" s="8" t="s">
        <v>3</v>
      </c>
      <c r="AI80" s="25" t="n">
        <f aca="false">SUM(AI8,P33,AI33,P57,AI57)</f>
        <v>105</v>
      </c>
      <c r="AJ80" s="19" t="s">
        <v>11</v>
      </c>
      <c r="AK80" s="7"/>
    </row>
    <row r="81" customFormat="false" ht="15" hidden="false" customHeight="false" outlineLevel="0" collapsed="false">
      <c r="A81" s="7"/>
      <c r="B81" s="1" t="s">
        <v>17</v>
      </c>
      <c r="C81" s="2" t="s">
        <v>3</v>
      </c>
      <c r="D81" s="25" t="n">
        <f aca="false">SUM(D121,W81)</f>
        <v>16</v>
      </c>
      <c r="E81" s="95" t="s">
        <v>3</v>
      </c>
      <c r="F81" s="25" t="n">
        <f aca="false">SUM(F121,Y81)</f>
        <v>9</v>
      </c>
      <c r="G81" s="95" t="s">
        <v>3</v>
      </c>
      <c r="H81" s="25" t="n">
        <f aca="false">SUM(H121,AA81)</f>
        <v>13</v>
      </c>
      <c r="I81" s="95" t="s">
        <v>3</v>
      </c>
      <c r="J81" s="25" t="n">
        <f aca="false">SUM(J121,AC81)</f>
        <v>40</v>
      </c>
      <c r="K81" s="95" t="s">
        <v>3</v>
      </c>
      <c r="L81" s="25" t="n">
        <f aca="false">SUM(L121,AE81)</f>
        <v>30</v>
      </c>
      <c r="M81" s="95" t="s">
        <v>3</v>
      </c>
      <c r="N81" s="25" t="n">
        <f aca="false">SUM(N121,AG81)</f>
        <v>35</v>
      </c>
      <c r="O81" s="8" t="s">
        <v>3</v>
      </c>
      <c r="P81" s="31" t="n">
        <f aca="false">SUM(D81:N81)</f>
        <v>143</v>
      </c>
      <c r="Q81" s="19" t="s">
        <v>11</v>
      </c>
      <c r="R81" s="7"/>
      <c r="T81" s="7"/>
      <c r="U81" s="1" t="s">
        <v>17</v>
      </c>
      <c r="V81" s="2" t="s">
        <v>3</v>
      </c>
      <c r="W81" s="25" t="n">
        <f aca="false">SUM(W9,D34,W34,D58,W58)</f>
        <v>0</v>
      </c>
      <c r="X81" s="8" t="s">
        <v>3</v>
      </c>
      <c r="Y81" s="25" t="n">
        <f aca="false">SUM(Y9,F34,Y34,F58,Y58)</f>
        <v>6</v>
      </c>
      <c r="Z81" s="8" t="s">
        <v>3</v>
      </c>
      <c r="AA81" s="25" t="n">
        <f aca="false">SUM(AA9,H34,AA34,H58,AA58)</f>
        <v>0</v>
      </c>
      <c r="AB81" s="8" t="s">
        <v>3</v>
      </c>
      <c r="AC81" s="25" t="n">
        <f aca="false">SUM(AC9,J34,AC34,J58,AC58)</f>
        <v>38</v>
      </c>
      <c r="AD81" s="8" t="s">
        <v>3</v>
      </c>
      <c r="AE81" s="25" t="n">
        <f aca="false">SUM(AE9,L34,AE34,L58,AE58)</f>
        <v>28</v>
      </c>
      <c r="AF81" s="8" t="s">
        <v>3</v>
      </c>
      <c r="AG81" s="25" t="n">
        <f aca="false">SUM(AG9,N34,AG34,N58,AG58)</f>
        <v>33</v>
      </c>
      <c r="AH81" s="8" t="s">
        <v>3</v>
      </c>
      <c r="AI81" s="25" t="n">
        <f aca="false">SUM(AI9,P34,AI34,P58,AI58)</f>
        <v>105</v>
      </c>
      <c r="AJ81" s="19" t="s">
        <v>11</v>
      </c>
      <c r="AK81" s="7"/>
    </row>
    <row r="82" customFormat="false" ht="15" hidden="false" customHeight="false" outlineLevel="0" collapsed="false">
      <c r="A82" s="7"/>
      <c r="B82" s="1" t="s">
        <v>18</v>
      </c>
      <c r="C82" s="2" t="s">
        <v>3</v>
      </c>
      <c r="D82" s="25" t="n">
        <f aca="false">SUM(D122,W82)</f>
        <v>15</v>
      </c>
      <c r="E82" s="95" t="s">
        <v>3</v>
      </c>
      <c r="F82" s="25" t="n">
        <f aca="false">SUM(F122,Y82)</f>
        <v>12</v>
      </c>
      <c r="G82" s="95" t="s">
        <v>3</v>
      </c>
      <c r="H82" s="25" t="n">
        <f aca="false">SUM(H122,AA82)</f>
        <v>20</v>
      </c>
      <c r="I82" s="95" t="s">
        <v>3</v>
      </c>
      <c r="J82" s="25" t="n">
        <f aca="false">SUM(J122,AC82)</f>
        <v>47</v>
      </c>
      <c r="K82" s="95" t="s">
        <v>3</v>
      </c>
      <c r="L82" s="25" t="n">
        <f aca="false">SUM(L122,AE82)</f>
        <v>18</v>
      </c>
      <c r="M82" s="95" t="s">
        <v>3</v>
      </c>
      <c r="N82" s="25" t="n">
        <f aca="false">SUM(N122,AG82)</f>
        <v>31</v>
      </c>
      <c r="O82" s="8" t="s">
        <v>3</v>
      </c>
      <c r="P82" s="31" t="n">
        <f aca="false">SUM(D82:N82)</f>
        <v>143</v>
      </c>
      <c r="Q82" s="19" t="s">
        <v>11</v>
      </c>
      <c r="R82" s="7"/>
      <c r="T82" s="7"/>
      <c r="U82" s="1" t="s">
        <v>18</v>
      </c>
      <c r="V82" s="2" t="s">
        <v>3</v>
      </c>
      <c r="W82" s="25" t="n">
        <f aca="false">SUM(W10,D35,W35,D59,W59)</f>
        <v>13</v>
      </c>
      <c r="X82" s="8" t="s">
        <v>3</v>
      </c>
      <c r="Y82" s="25" t="n">
        <f aca="false">SUM(Y10,F35,Y35,F59,Y59)</f>
        <v>9</v>
      </c>
      <c r="Z82" s="8" t="s">
        <v>3</v>
      </c>
      <c r="AA82" s="25" t="n">
        <f aca="false">SUM(AA10,H35,AA35,H59,AA59)</f>
        <v>5</v>
      </c>
      <c r="AB82" s="8" t="s">
        <v>3</v>
      </c>
      <c r="AC82" s="25" t="n">
        <f aca="false">SUM(AC10,J35,AC35,J59,AC59)</f>
        <v>45</v>
      </c>
      <c r="AD82" s="8" t="s">
        <v>3</v>
      </c>
      <c r="AE82" s="25" t="n">
        <f aca="false">SUM(AE10,L35,AE35,L59,AE59)</f>
        <v>16</v>
      </c>
      <c r="AF82" s="8" t="s">
        <v>3</v>
      </c>
      <c r="AG82" s="25" t="n">
        <f aca="false">SUM(AG10,N35,AG35,N59,AG59)</f>
        <v>17</v>
      </c>
      <c r="AH82" s="8" t="s">
        <v>3</v>
      </c>
      <c r="AI82" s="25" t="n">
        <f aca="false">SUM(AI10,P35,AI35,P59,AI59)</f>
        <v>105</v>
      </c>
      <c r="AJ82" s="19" t="s">
        <v>11</v>
      </c>
      <c r="AK82" s="7"/>
    </row>
    <row r="83" customFormat="false" ht="15" hidden="false" customHeight="false" outlineLevel="0" collapsed="false">
      <c r="A83" s="7"/>
      <c r="B83" s="1" t="s">
        <v>19</v>
      </c>
      <c r="C83" s="2" t="s">
        <v>3</v>
      </c>
      <c r="D83" s="25" t="n">
        <f aca="false">SUM(D123,W83)</f>
        <v>9</v>
      </c>
      <c r="E83" s="95" t="s">
        <v>3</v>
      </c>
      <c r="F83" s="25" t="n">
        <f aca="false">SUM(F123,Y83)</f>
        <v>12</v>
      </c>
      <c r="G83" s="95" t="s">
        <v>3</v>
      </c>
      <c r="H83" s="25" t="n">
        <f aca="false">SUM(H123,AA83)</f>
        <v>25</v>
      </c>
      <c r="I83" s="95" t="s">
        <v>3</v>
      </c>
      <c r="J83" s="25" t="n">
        <f aca="false">SUM(J123,AC83)</f>
        <v>31</v>
      </c>
      <c r="K83" s="95" t="s">
        <v>3</v>
      </c>
      <c r="L83" s="25" t="n">
        <f aca="false">SUM(L123,AE83)</f>
        <v>29</v>
      </c>
      <c r="M83" s="95" t="s">
        <v>3</v>
      </c>
      <c r="N83" s="25" t="n">
        <f aca="false">SUM(N123,AG83)</f>
        <v>37</v>
      </c>
      <c r="O83" s="8" t="s">
        <v>3</v>
      </c>
      <c r="P83" s="31" t="n">
        <f aca="false">SUM(D83:N83)</f>
        <v>143</v>
      </c>
      <c r="Q83" s="19" t="s">
        <v>11</v>
      </c>
      <c r="R83" s="7"/>
      <c r="T83" s="7"/>
      <c r="U83" s="1" t="s">
        <v>19</v>
      </c>
      <c r="V83" s="2" t="s">
        <v>3</v>
      </c>
      <c r="W83" s="25" t="n">
        <f aca="false">SUM(W11,D36,W36,D60,W60)</f>
        <v>0</v>
      </c>
      <c r="X83" s="8" t="s">
        <v>3</v>
      </c>
      <c r="Y83" s="25" t="n">
        <f aca="false">SUM(Y11,F36,Y36,F60,Y60)</f>
        <v>9</v>
      </c>
      <c r="Z83" s="8" t="s">
        <v>3</v>
      </c>
      <c r="AA83" s="25" t="n">
        <f aca="false">SUM(AA11,H36,AA36,H60,AA60)</f>
        <v>5</v>
      </c>
      <c r="AB83" s="8" t="s">
        <v>3</v>
      </c>
      <c r="AC83" s="25" t="n">
        <f aca="false">SUM(AC11,J36,AC36,J60,AC60)</f>
        <v>29</v>
      </c>
      <c r="AD83" s="8" t="s">
        <v>3</v>
      </c>
      <c r="AE83" s="25" t="n">
        <f aca="false">SUM(AE11,L36,AE36,L60,AE60)</f>
        <v>27</v>
      </c>
      <c r="AF83" s="8" t="s">
        <v>3</v>
      </c>
      <c r="AG83" s="25" t="n">
        <f aca="false">SUM(AG11,N36,AG36,N60,AG60)</f>
        <v>35</v>
      </c>
      <c r="AH83" s="8" t="s">
        <v>3</v>
      </c>
      <c r="AI83" s="25" t="n">
        <f aca="false">SUM(AI11,P36,AI36,P60,AI60)</f>
        <v>105</v>
      </c>
      <c r="AJ83" s="19" t="s">
        <v>11</v>
      </c>
      <c r="AK83" s="7"/>
    </row>
    <row r="84" customFormat="false" ht="15" hidden="false" customHeight="false" outlineLevel="0" collapsed="false">
      <c r="A84" s="7"/>
      <c r="B84" s="1" t="s">
        <v>20</v>
      </c>
      <c r="C84" s="2" t="s">
        <v>3</v>
      </c>
      <c r="D84" s="25" t="n">
        <f aca="false">SUM(D124,W84)</f>
        <v>12</v>
      </c>
      <c r="E84" s="95" t="s">
        <v>3</v>
      </c>
      <c r="F84" s="25" t="n">
        <f aca="false">SUM(F124,Y84)</f>
        <v>13</v>
      </c>
      <c r="G84" s="95" t="s">
        <v>3</v>
      </c>
      <c r="H84" s="25" t="n">
        <f aca="false">SUM(H124,AA84)</f>
        <v>17</v>
      </c>
      <c r="I84" s="95" t="s">
        <v>3</v>
      </c>
      <c r="J84" s="25" t="n">
        <f aca="false">SUM(J124,AC84)</f>
        <v>18</v>
      </c>
      <c r="K84" s="95" t="s">
        <v>3</v>
      </c>
      <c r="L84" s="25" t="n">
        <f aca="false">SUM(L124,AE84)</f>
        <v>34</v>
      </c>
      <c r="M84" s="95" t="s">
        <v>3</v>
      </c>
      <c r="N84" s="25" t="n">
        <f aca="false">SUM(N124,AG84)</f>
        <v>49</v>
      </c>
      <c r="O84" s="8" t="s">
        <v>3</v>
      </c>
      <c r="P84" s="31" t="n">
        <f aca="false">SUM(D84:N84)</f>
        <v>143</v>
      </c>
      <c r="Q84" s="19" t="s">
        <v>11</v>
      </c>
      <c r="R84" s="7"/>
      <c r="T84" s="7"/>
      <c r="U84" s="1" t="s">
        <v>20</v>
      </c>
      <c r="V84" s="2" t="s">
        <v>3</v>
      </c>
      <c r="W84" s="25" t="n">
        <f aca="false">SUM(W12,D37,W37,D61,W61)</f>
        <v>10</v>
      </c>
      <c r="X84" s="8" t="s">
        <v>3</v>
      </c>
      <c r="Y84" s="25" t="n">
        <f aca="false">SUM(Y12,F37,Y37,F61,Y61)</f>
        <v>0</v>
      </c>
      <c r="Z84" s="8" t="s">
        <v>3</v>
      </c>
      <c r="AA84" s="25" t="n">
        <f aca="false">SUM(AA12,H37,AA37,H61,AA61)</f>
        <v>0</v>
      </c>
      <c r="AB84" s="8" t="s">
        <v>3</v>
      </c>
      <c r="AC84" s="25" t="n">
        <f aca="false">SUM(AC12,J37,AC37,J61,AC61)</f>
        <v>16</v>
      </c>
      <c r="AD84" s="8" t="s">
        <v>3</v>
      </c>
      <c r="AE84" s="25" t="n">
        <f aca="false">SUM(AE12,L37,AE37,L61,AE61)</f>
        <v>32</v>
      </c>
      <c r="AF84" s="8" t="s">
        <v>3</v>
      </c>
      <c r="AG84" s="25" t="n">
        <f aca="false">SUM(AG12,N37,AG37,N61,AG61)</f>
        <v>47</v>
      </c>
      <c r="AH84" s="8" t="s">
        <v>3</v>
      </c>
      <c r="AI84" s="25" t="n">
        <f aca="false">SUM(AI12,P37,AI37,P61,AI61)</f>
        <v>105</v>
      </c>
      <c r="AJ84" s="19" t="s">
        <v>11</v>
      </c>
      <c r="AK84" s="7"/>
    </row>
    <row r="85" customFormat="false" ht="15" hidden="false" customHeight="false" outlineLevel="0" collapsed="false">
      <c r="A85" s="7"/>
      <c r="B85" s="43" t="s">
        <v>12</v>
      </c>
      <c r="C85" s="0"/>
      <c r="D85" s="44"/>
      <c r="E85" s="45"/>
      <c r="F85" s="46"/>
      <c r="G85" s="21"/>
      <c r="H85" s="46"/>
      <c r="I85" s="47"/>
      <c r="J85" s="46"/>
      <c r="K85" s="21"/>
      <c r="L85" s="46"/>
      <c r="M85" s="21"/>
      <c r="N85" s="46"/>
      <c r="O85" s="13"/>
      <c r="P85" s="48"/>
      <c r="Q85" s="19"/>
      <c r="R85" s="7"/>
      <c r="T85" s="7"/>
      <c r="U85" s="43" t="s">
        <v>12</v>
      </c>
      <c r="V85" s="2"/>
      <c r="W85" s="44"/>
      <c r="X85" s="45"/>
      <c r="Y85" s="46"/>
      <c r="Z85" s="21"/>
      <c r="AA85" s="46"/>
      <c r="AB85" s="47"/>
      <c r="AC85" s="46"/>
      <c r="AD85" s="21"/>
      <c r="AE85" s="46"/>
      <c r="AF85" s="21"/>
      <c r="AG85" s="46"/>
      <c r="AH85" s="13"/>
      <c r="AI85" s="48"/>
      <c r="AJ85" s="19"/>
      <c r="AK85" s="7"/>
    </row>
    <row r="86" customFormat="false" ht="15" hidden="false" customHeight="false" outlineLevel="0" collapsed="false">
      <c r="A86" s="7"/>
      <c r="B86" s="1" t="s">
        <v>21</v>
      </c>
      <c r="C86" s="2" t="s">
        <v>3</v>
      </c>
      <c r="D86" s="31" t="n">
        <f aca="false">SUM(D78:D84)</f>
        <v>78</v>
      </c>
      <c r="E86" s="3" t="s">
        <v>3</v>
      </c>
      <c r="F86" s="31" t="n">
        <f aca="false">SUM(F78:F84)</f>
        <v>78</v>
      </c>
      <c r="G86" s="2" t="s">
        <v>3</v>
      </c>
      <c r="H86" s="31" t="n">
        <f aca="false">SUM(H78:H84)</f>
        <v>123</v>
      </c>
      <c r="I86" s="4" t="s">
        <v>3</v>
      </c>
      <c r="J86" s="31" t="n">
        <f aca="false">SUM(J78:J84)</f>
        <v>225</v>
      </c>
      <c r="K86" s="2" t="s">
        <v>3</v>
      </c>
      <c r="L86" s="31" t="n">
        <f aca="false">SUM(L78:L84)</f>
        <v>185</v>
      </c>
      <c r="M86" s="2" t="s">
        <v>3</v>
      </c>
      <c r="N86" s="31" t="n">
        <f aca="false">SUM(N78:N84)</f>
        <v>312</v>
      </c>
      <c r="O86" s="2" t="s">
        <v>3</v>
      </c>
      <c r="P86" s="31" t="n">
        <f aca="false">SUM(P78:P84)</f>
        <v>1001</v>
      </c>
      <c r="Q86" s="19" t="s">
        <v>11</v>
      </c>
      <c r="R86" s="7"/>
      <c r="T86" s="7"/>
      <c r="U86" s="1" t="s">
        <v>21</v>
      </c>
      <c r="V86" s="2" t="s">
        <v>3</v>
      </c>
      <c r="W86" s="31" t="n">
        <f aca="false">SUM(W78:W84)</f>
        <v>43</v>
      </c>
      <c r="X86" s="3" t="s">
        <v>3</v>
      </c>
      <c r="Y86" s="31" t="n">
        <f aca="false">SUM(Y78:Y84)</f>
        <v>38</v>
      </c>
      <c r="Z86" s="2" t="s">
        <v>3</v>
      </c>
      <c r="AA86" s="31" t="n">
        <f aca="false">SUM(AA78:AA84)</f>
        <v>10</v>
      </c>
      <c r="AB86" s="4" t="s">
        <v>3</v>
      </c>
      <c r="AC86" s="31" t="n">
        <f aca="false">SUM(AC78:AC84)</f>
        <v>211</v>
      </c>
      <c r="AD86" s="2" t="s">
        <v>3</v>
      </c>
      <c r="AE86" s="31" t="n">
        <f aca="false">SUM(AE78:AE84)</f>
        <v>171</v>
      </c>
      <c r="AF86" s="2" t="s">
        <v>3</v>
      </c>
      <c r="AG86" s="31" t="n">
        <f aca="false">SUM(AG78:AG84)</f>
        <v>262</v>
      </c>
      <c r="AH86" s="2" t="s">
        <v>3</v>
      </c>
      <c r="AI86" s="31" t="n">
        <f aca="false">SUM(AI78:AI84)</f>
        <v>735</v>
      </c>
      <c r="AJ86" s="19" t="s">
        <v>11</v>
      </c>
      <c r="AK86" s="7"/>
    </row>
    <row r="87" customFormat="false" ht="15" hidden="false" customHeight="false" outlineLevel="0" collapsed="false">
      <c r="A87" s="7"/>
      <c r="B87" s="0"/>
      <c r="C87" s="0"/>
      <c r="D87" s="31"/>
      <c r="E87" s="0"/>
      <c r="F87" s="31"/>
      <c r="G87" s="0"/>
      <c r="H87" s="31"/>
      <c r="I87" s="0"/>
      <c r="J87" s="31"/>
      <c r="K87" s="0"/>
      <c r="L87" s="31"/>
      <c r="M87" s="0"/>
      <c r="N87" s="31"/>
      <c r="O87" s="0"/>
      <c r="P87" s="31"/>
      <c r="Q87" s="19"/>
      <c r="R87" s="7"/>
      <c r="T87" s="7"/>
      <c r="U87" s="1"/>
      <c r="V87" s="2"/>
      <c r="W87" s="31"/>
      <c r="X87" s="3"/>
      <c r="Y87" s="31"/>
      <c r="Z87" s="2"/>
      <c r="AA87" s="31"/>
      <c r="AB87" s="4"/>
      <c r="AC87" s="31"/>
      <c r="AD87" s="2"/>
      <c r="AE87" s="31"/>
      <c r="AF87" s="2"/>
      <c r="AG87" s="31"/>
      <c r="AH87" s="2"/>
      <c r="AI87" s="31"/>
      <c r="AJ87" s="19"/>
      <c r="AK87" s="7"/>
    </row>
    <row r="88" customFormat="false" ht="15" hidden="false" customHeight="false" outlineLevel="0" collapsed="false">
      <c r="A88" s="7"/>
      <c r="B88" s="0"/>
      <c r="C88" s="0"/>
      <c r="D88" s="49"/>
      <c r="E88" s="50"/>
      <c r="F88" s="49"/>
      <c r="G88" s="51"/>
      <c r="H88" s="49"/>
      <c r="I88" s="0"/>
      <c r="J88" s="49"/>
      <c r="K88" s="51"/>
      <c r="L88" s="52"/>
      <c r="M88" s="51"/>
      <c r="N88" s="49"/>
      <c r="O88" s="53"/>
      <c r="P88" s="54"/>
      <c r="Q88" s="19"/>
      <c r="R88" s="7"/>
      <c r="T88" s="7"/>
      <c r="U88" s="1"/>
      <c r="V88" s="2"/>
      <c r="W88" s="49"/>
      <c r="X88" s="50"/>
      <c r="Y88" s="49"/>
      <c r="Z88" s="51"/>
      <c r="AA88" s="49"/>
      <c r="AB88" s="4"/>
      <c r="AC88" s="49"/>
      <c r="AD88" s="51"/>
      <c r="AE88" s="52"/>
      <c r="AF88" s="51"/>
      <c r="AG88" s="49"/>
      <c r="AH88" s="53"/>
      <c r="AI88" s="54"/>
      <c r="AJ88" s="19"/>
      <c r="AK88" s="7"/>
    </row>
    <row r="89" customFormat="false" ht="15" hidden="false" customHeight="false" outlineLevel="0" collapsed="false">
      <c r="A89" s="7"/>
      <c r="B89" s="1" t="s">
        <v>21</v>
      </c>
      <c r="C89" s="0"/>
      <c r="D89" s="55" t="n">
        <f aca="false">30*D86</f>
        <v>2340</v>
      </c>
      <c r="E89" s="55" t="s">
        <v>3</v>
      </c>
      <c r="F89" s="55" t="n">
        <f aca="false">20*F86</f>
        <v>1560</v>
      </c>
      <c r="G89" s="55" t="s">
        <v>3</v>
      </c>
      <c r="H89" s="55" t="n">
        <f aca="false">25*H86</f>
        <v>3075</v>
      </c>
      <c r="I89" s="55" t="s">
        <v>3</v>
      </c>
      <c r="J89" s="55" t="n">
        <f aca="false">22*J86</f>
        <v>4950</v>
      </c>
      <c r="K89" s="55" t="s">
        <v>3</v>
      </c>
      <c r="L89" s="55" t="n">
        <f aca="false">15*L86</f>
        <v>2775</v>
      </c>
      <c r="M89" s="55" t="s">
        <v>3</v>
      </c>
      <c r="N89" s="55" t="n">
        <f aca="false">15*N86</f>
        <v>4680</v>
      </c>
      <c r="O89" s="55" t="s">
        <v>3</v>
      </c>
      <c r="P89" s="55" t="n">
        <f aca="false">D89+F89+H89+J89+L89+N89</f>
        <v>19380</v>
      </c>
      <c r="Q89" s="19"/>
      <c r="R89" s="7"/>
      <c r="T89" s="7"/>
      <c r="U89" s="1"/>
      <c r="V89" s="2"/>
      <c r="W89" s="55"/>
      <c r="X89" s="50"/>
      <c r="Y89" s="55"/>
      <c r="Z89" s="53"/>
      <c r="AA89" s="55"/>
      <c r="AB89" s="56"/>
      <c r="AC89" s="55"/>
      <c r="AD89" s="53"/>
      <c r="AE89" s="55"/>
      <c r="AF89" s="53"/>
      <c r="AG89" s="55"/>
      <c r="AH89" s="53"/>
      <c r="AI89" s="55"/>
      <c r="AJ89" s="19"/>
      <c r="AK89" s="7"/>
    </row>
    <row r="90" customFormat="false" ht="15" hidden="false" customHeight="false" outlineLevel="0" collapsed="false">
      <c r="A90" s="7"/>
      <c r="B90" s="2" t="s">
        <v>25</v>
      </c>
      <c r="C90" s="0"/>
      <c r="D90" s="13"/>
      <c r="E90" s="57"/>
      <c r="F90" s="58"/>
      <c r="G90" s="13"/>
      <c r="H90" s="58"/>
      <c r="I90" s="59"/>
      <c r="J90" s="58"/>
      <c r="K90" s="13"/>
      <c r="L90" s="58"/>
      <c r="M90" s="13"/>
      <c r="N90" s="58"/>
      <c r="O90" s="13"/>
      <c r="P90" s="58"/>
      <c r="Q90" s="0"/>
      <c r="R90" s="7"/>
      <c r="T90" s="7"/>
      <c r="U90" s="2" t="s">
        <v>25</v>
      </c>
      <c r="V90" s="2"/>
      <c r="W90" s="13"/>
      <c r="X90" s="57"/>
      <c r="Y90" s="58"/>
      <c r="Z90" s="13"/>
      <c r="AA90" s="58"/>
      <c r="AB90" s="59"/>
      <c r="AC90" s="58"/>
      <c r="AD90" s="13"/>
      <c r="AE90" s="58"/>
      <c r="AF90" s="13"/>
      <c r="AG90" s="58"/>
      <c r="AH90" s="13"/>
      <c r="AI90" s="58"/>
      <c r="AJ90" s="5"/>
      <c r="AK90" s="7"/>
    </row>
    <row r="91" customFormat="false" ht="15" hidden="false" customHeight="false" outlineLevel="0" collapsed="false">
      <c r="A91" s="7"/>
      <c r="B91" s="60" t="s">
        <v>58</v>
      </c>
      <c r="C91" s="0"/>
      <c r="E91" s="0"/>
      <c r="G91" s="0"/>
      <c r="I91" s="0"/>
      <c r="K91" s="0"/>
      <c r="M91" s="0"/>
      <c r="O91" s="0"/>
      <c r="Q91" s="0"/>
      <c r="R91" s="7"/>
      <c r="T91" s="7"/>
      <c r="U91" s="60" t="s">
        <v>58</v>
      </c>
      <c r="V91" s="2"/>
      <c r="X91" s="3"/>
      <c r="Z91" s="2"/>
      <c r="AB91" s="4"/>
      <c r="AD91" s="2"/>
      <c r="AF91" s="2"/>
      <c r="AH91" s="2"/>
      <c r="AJ91" s="5"/>
      <c r="AK91" s="7"/>
    </row>
    <row r="92" customFormat="false" ht="21" hidden="false" customHeight="false" outlineLevel="0" collapsed="false">
      <c r="A92" s="7"/>
      <c r="B92" s="61" t="s">
        <v>70</v>
      </c>
      <c r="C92" s="0"/>
      <c r="E92" s="0"/>
      <c r="G92" s="0"/>
      <c r="I92" s="0"/>
      <c r="K92" s="0"/>
      <c r="M92" s="0"/>
      <c r="O92" s="0"/>
      <c r="Q92" s="0"/>
      <c r="R92" s="7"/>
      <c r="T92" s="7"/>
      <c r="U92" s="61" t="s">
        <v>71</v>
      </c>
      <c r="V92" s="2"/>
      <c r="X92" s="3"/>
      <c r="Z92" s="2"/>
      <c r="AB92" s="4"/>
      <c r="AD92" s="2"/>
      <c r="AF92" s="2"/>
      <c r="AH92" s="2"/>
      <c r="AJ92" s="5"/>
      <c r="AK92" s="7"/>
    </row>
    <row r="93" customFormat="false" ht="15" hidden="false" customHeight="false" outlineLevel="0" collapsed="false">
      <c r="A93" s="7"/>
      <c r="B93" s="2" t="s">
        <v>28</v>
      </c>
      <c r="C93" s="0"/>
      <c r="D93" s="2" t="str">
        <f aca="false">B92</f>
        <v>Totale complessivo</v>
      </c>
      <c r="E93" s="0"/>
      <c r="F93" s="2" t="s">
        <v>29</v>
      </c>
      <c r="G93" s="0"/>
      <c r="H93" s="62" t="s">
        <v>50</v>
      </c>
      <c r="I93" s="62"/>
      <c r="J93" s="62"/>
      <c r="K93" s="62"/>
      <c r="L93" s="62"/>
      <c r="M93" s="62"/>
      <c r="N93" s="62"/>
      <c r="O93" s="63"/>
      <c r="P93" s="64" t="s">
        <v>72</v>
      </c>
      <c r="Q93" s="0"/>
      <c r="R93" s="7"/>
      <c r="T93" s="7"/>
      <c r="U93" s="2" t="s">
        <v>28</v>
      </c>
      <c r="V93" s="2"/>
      <c r="W93" s="2" t="str">
        <f aca="false">U92</f>
        <v>Totale rendicontato</v>
      </c>
      <c r="X93" s="3"/>
      <c r="Y93" s="2" t="s">
        <v>29</v>
      </c>
      <c r="Z93" s="2"/>
      <c r="AA93" s="62" t="s">
        <v>50</v>
      </c>
      <c r="AB93" s="62"/>
      <c r="AC93" s="62"/>
      <c r="AD93" s="62"/>
      <c r="AE93" s="62"/>
      <c r="AF93" s="62"/>
      <c r="AG93" s="62"/>
      <c r="AH93" s="63"/>
      <c r="AI93" s="64" t="s">
        <v>73</v>
      </c>
      <c r="AJ93" s="5"/>
      <c r="AK93" s="7"/>
    </row>
    <row r="94" customFormat="false" ht="15" hidden="false" customHeight="false" outlineLevel="0" collapsed="false">
      <c r="A94" s="7"/>
      <c r="B94" s="2"/>
      <c r="C94" s="60"/>
      <c r="D94" s="3" t="s">
        <v>74</v>
      </c>
      <c r="E94" s="2"/>
      <c r="F94" s="2"/>
      <c r="G94" s="0"/>
      <c r="H94" s="2"/>
      <c r="I94" s="2"/>
      <c r="J94" s="2"/>
      <c r="K94" s="0"/>
      <c r="L94" s="2" t="str">
        <f aca="false">B92</f>
        <v>Totale complessivo</v>
      </c>
      <c r="M94" s="2" t="s">
        <v>34</v>
      </c>
      <c r="N94" s="2"/>
      <c r="O94" s="2" t="str">
        <f aca="false">B92</f>
        <v>Totale complessivo</v>
      </c>
      <c r="P94" s="2" t="s">
        <v>53</v>
      </c>
      <c r="Q94" s="0"/>
      <c r="R94" s="7"/>
      <c r="T94" s="7"/>
      <c r="U94" s="2"/>
      <c r="V94" s="60"/>
      <c r="W94" s="3" t="s">
        <v>75</v>
      </c>
      <c r="X94" s="2"/>
      <c r="Y94" s="2"/>
      <c r="Z94" s="2"/>
      <c r="AA94" s="2"/>
      <c r="AB94" s="2"/>
      <c r="AC94" s="2"/>
      <c r="AD94" s="2"/>
      <c r="AE94" s="2" t="str">
        <f aca="false">U92</f>
        <v>Totale rendicontato</v>
      </c>
      <c r="AF94" s="2" t="s">
        <v>34</v>
      </c>
      <c r="AG94" s="2"/>
      <c r="AH94" s="2" t="str">
        <f aca="false">U92</f>
        <v>Totale rendicontato</v>
      </c>
      <c r="AI94" s="2" t="s">
        <v>53</v>
      </c>
      <c r="AK94" s="7"/>
    </row>
    <row r="95" customFormat="false" ht="15" hidden="false" customHeight="false" outlineLevel="0" collapsed="false">
      <c r="B95" s="0"/>
      <c r="C95" s="0"/>
      <c r="E95" s="0"/>
      <c r="G95" s="0"/>
      <c r="I95" s="0"/>
      <c r="K95" s="0"/>
      <c r="M95" s="0"/>
      <c r="O95" s="0"/>
      <c r="P95" s="67" t="str">
        <f aca="false">IF(N86&gt;=P86*0.3,"OK","NO")</f>
        <v>OK</v>
      </c>
      <c r="Q95" s="0"/>
      <c r="AI95" s="67" t="str">
        <f aca="false">IF(AG86&gt;=AI86*0.3,"OK","NO")</f>
        <v>OK</v>
      </c>
    </row>
    <row r="112" customFormat="false" ht="15" hidden="false" customHeight="false" outlineLevel="0" collapsed="false">
      <c r="B112" s="0"/>
      <c r="C112" s="0"/>
      <c r="D112" s="0" t="n">
        <v>2</v>
      </c>
      <c r="E112" s="0"/>
      <c r="F112" s="0" t="n">
        <v>3</v>
      </c>
      <c r="G112" s="0"/>
      <c r="H112" s="0" t="n">
        <v>2</v>
      </c>
      <c r="I112" s="0"/>
      <c r="J112" s="0" t="n">
        <v>2</v>
      </c>
      <c r="K112" s="0"/>
      <c r="L112" s="0" t="n">
        <v>2</v>
      </c>
      <c r="M112" s="0"/>
      <c r="N112" s="0" t="n">
        <v>2</v>
      </c>
      <c r="O112" s="0"/>
      <c r="Q112" s="0"/>
    </row>
    <row r="113" customFormat="false" ht="15" hidden="false" customHeight="false" outlineLevel="0" collapsed="false">
      <c r="A113" s="7"/>
      <c r="B113" s="3"/>
      <c r="C113" s="3"/>
      <c r="D113" s="3"/>
      <c r="E113" s="0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7"/>
    </row>
    <row r="114" customFormat="false" ht="15" hidden="false" customHeight="false" outlineLevel="0" collapsed="false">
      <c r="A114" s="7"/>
      <c r="B114" s="8" t="s">
        <v>1</v>
      </c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0"/>
      <c r="R114" s="7"/>
    </row>
    <row r="115" customFormat="false" ht="15" hidden="false" customHeight="false" outlineLevel="0" collapsed="false">
      <c r="A115" s="7"/>
      <c r="B115" s="11" t="s">
        <v>2</v>
      </c>
      <c r="C115" s="12"/>
      <c r="D115" s="13"/>
      <c r="E115" s="14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0"/>
      <c r="R115" s="7"/>
    </row>
    <row r="116" customFormat="false" ht="15" hidden="false" customHeight="false" outlineLevel="0" collapsed="false">
      <c r="A116" s="7"/>
      <c r="B116" s="16"/>
      <c r="C116" s="17" t="s">
        <v>3</v>
      </c>
      <c r="D116" s="16" t="s">
        <v>4</v>
      </c>
      <c r="E116" s="8" t="s">
        <v>3</v>
      </c>
      <c r="F116" s="16" t="s">
        <v>5</v>
      </c>
      <c r="G116" s="17" t="s">
        <v>3</v>
      </c>
      <c r="H116" s="16" t="s">
        <v>6</v>
      </c>
      <c r="I116" s="18" t="s">
        <v>3</v>
      </c>
      <c r="J116" s="16" t="s">
        <v>7</v>
      </c>
      <c r="K116" s="17" t="s">
        <v>3</v>
      </c>
      <c r="L116" s="16" t="s">
        <v>8</v>
      </c>
      <c r="M116" s="17" t="s">
        <v>3</v>
      </c>
      <c r="N116" s="16" t="s">
        <v>9</v>
      </c>
      <c r="O116" s="17" t="s">
        <v>3</v>
      </c>
      <c r="P116" s="16" t="s">
        <v>10</v>
      </c>
      <c r="Q116" s="19" t="s">
        <v>11</v>
      </c>
      <c r="R116" s="7"/>
    </row>
    <row r="117" customFormat="false" ht="15" hidden="false" customHeight="false" outlineLevel="0" collapsed="false">
      <c r="A117" s="7"/>
      <c r="B117" s="20" t="s">
        <v>12</v>
      </c>
      <c r="C117" s="17"/>
      <c r="D117" s="21"/>
      <c r="E117" s="14"/>
      <c r="F117" s="22"/>
      <c r="G117" s="23"/>
      <c r="H117" s="22"/>
      <c r="I117" s="24"/>
      <c r="J117" s="22"/>
      <c r="K117" s="23"/>
      <c r="L117" s="22"/>
      <c r="M117" s="23"/>
      <c r="N117" s="22"/>
      <c r="O117" s="23"/>
      <c r="P117" s="22"/>
      <c r="Q117" s="19"/>
      <c r="R117" s="7"/>
    </row>
    <row r="118" customFormat="false" ht="15" hidden="false" customHeight="false" outlineLevel="0" collapsed="false">
      <c r="A118" s="7"/>
      <c r="B118" s="1" t="s">
        <v>13</v>
      </c>
      <c r="C118" s="2" t="s">
        <v>3</v>
      </c>
      <c r="D118" s="25" t="n">
        <f aca="false">SUM(D6,D$112)</f>
        <v>2</v>
      </c>
      <c r="E118" s="96" t="s">
        <v>3</v>
      </c>
      <c r="F118" s="25" t="n">
        <f aca="false">SUM(F6,F$112)</f>
        <v>3</v>
      </c>
      <c r="G118" s="97" t="s">
        <v>3</v>
      </c>
      <c r="H118" s="25" t="n">
        <v>15</v>
      </c>
      <c r="I118" s="98" t="s">
        <v>3</v>
      </c>
      <c r="J118" s="25" t="n">
        <f aca="false">SUM(J6,J$112)</f>
        <v>2</v>
      </c>
      <c r="K118" s="97" t="s">
        <v>3</v>
      </c>
      <c r="L118" s="25" t="n">
        <f aca="false">SUM(L6,L$112)</f>
        <v>2</v>
      </c>
      <c r="M118" s="97" t="s">
        <v>3</v>
      </c>
      <c r="N118" s="25" t="n">
        <f aca="false">SUM(N6,N$112)</f>
        <v>14</v>
      </c>
      <c r="O118" s="99" t="s">
        <v>3</v>
      </c>
      <c r="P118" s="31" t="n">
        <f aca="false">SUM(D118:N118)</f>
        <v>38</v>
      </c>
      <c r="Q118" s="19" t="s">
        <v>11</v>
      </c>
      <c r="R118" s="7"/>
    </row>
    <row r="119" customFormat="false" ht="15" hidden="false" customHeight="false" outlineLevel="0" collapsed="false">
      <c r="A119" s="7"/>
      <c r="B119" s="1" t="s">
        <v>15</v>
      </c>
      <c r="C119" s="2" t="s">
        <v>3</v>
      </c>
      <c r="D119" s="25" t="n">
        <f aca="false">SUM(D7,D$112)</f>
        <v>2</v>
      </c>
      <c r="E119" s="96" t="s">
        <v>3</v>
      </c>
      <c r="F119" s="25" t="n">
        <f aca="false">SUM(F7,F$112)</f>
        <v>12</v>
      </c>
      <c r="G119" s="97" t="s">
        <v>3</v>
      </c>
      <c r="H119" s="25" t="n">
        <v>18</v>
      </c>
      <c r="I119" s="98" t="s">
        <v>3</v>
      </c>
      <c r="J119" s="25" t="n">
        <f aca="false">SUM(J7,J$112)</f>
        <v>2</v>
      </c>
      <c r="K119" s="97" t="s">
        <v>3</v>
      </c>
      <c r="L119" s="25" t="n">
        <f aca="false">SUM(L7,L$112)</f>
        <v>2</v>
      </c>
      <c r="M119" s="97" t="s">
        <v>3</v>
      </c>
      <c r="N119" s="25" t="n">
        <f aca="false">SUM(N7,N$112)</f>
        <v>2</v>
      </c>
      <c r="O119" s="99" t="s">
        <v>3</v>
      </c>
      <c r="P119" s="31" t="n">
        <f aca="false">SUM(D119:N119)</f>
        <v>38</v>
      </c>
      <c r="Q119" s="19" t="s">
        <v>11</v>
      </c>
      <c r="R119" s="7"/>
    </row>
    <row r="120" customFormat="false" ht="15" hidden="false" customHeight="false" outlineLevel="0" collapsed="false">
      <c r="A120" s="7"/>
      <c r="B120" s="1" t="s">
        <v>16</v>
      </c>
      <c r="C120" s="2" t="s">
        <v>3</v>
      </c>
      <c r="D120" s="25" t="n">
        <f aca="false">SUM(D8,D$112)</f>
        <v>2</v>
      </c>
      <c r="E120" s="96" t="s">
        <v>3</v>
      </c>
      <c r="F120" s="25" t="n">
        <f aca="false">SUM(F8,F$112)</f>
        <v>3</v>
      </c>
      <c r="G120" s="97" t="s">
        <v>3</v>
      </c>
      <c r="H120" s="25" t="n">
        <v>15</v>
      </c>
      <c r="I120" s="98" t="s">
        <v>3</v>
      </c>
      <c r="J120" s="25" t="n">
        <f aca="false">SUM(J8,J$112)</f>
        <v>2</v>
      </c>
      <c r="K120" s="97" t="s">
        <v>3</v>
      </c>
      <c r="L120" s="25" t="n">
        <f aca="false">SUM(L8,L$112)</f>
        <v>2</v>
      </c>
      <c r="M120" s="97" t="s">
        <v>3</v>
      </c>
      <c r="N120" s="25" t="n">
        <f aca="false">SUM(N8,N$112)</f>
        <v>14</v>
      </c>
      <c r="O120" s="99" t="s">
        <v>3</v>
      </c>
      <c r="P120" s="31" t="n">
        <f aca="false">SUM(D120:N120)</f>
        <v>38</v>
      </c>
      <c r="Q120" s="19" t="s">
        <v>11</v>
      </c>
      <c r="R120" s="7"/>
    </row>
    <row r="121" customFormat="false" ht="15" hidden="false" customHeight="false" outlineLevel="0" collapsed="false">
      <c r="A121" s="7"/>
      <c r="B121" s="1" t="s">
        <v>17</v>
      </c>
      <c r="C121" s="2" t="s">
        <v>3</v>
      </c>
      <c r="D121" s="25" t="n">
        <f aca="false">SUM(D9,D$112)</f>
        <v>16</v>
      </c>
      <c r="E121" s="96" t="s">
        <v>3</v>
      </c>
      <c r="F121" s="25" t="n">
        <f aca="false">SUM(F9,F$112)</f>
        <v>3</v>
      </c>
      <c r="G121" s="97" t="s">
        <v>3</v>
      </c>
      <c r="H121" s="25" t="n">
        <v>13</v>
      </c>
      <c r="I121" s="98" t="s">
        <v>3</v>
      </c>
      <c r="J121" s="25" t="n">
        <f aca="false">SUM(J9,J$112)</f>
        <v>2</v>
      </c>
      <c r="K121" s="97" t="s">
        <v>3</v>
      </c>
      <c r="L121" s="25" t="n">
        <f aca="false">SUM(L9,L$112)</f>
        <v>2</v>
      </c>
      <c r="M121" s="97" t="s">
        <v>3</v>
      </c>
      <c r="N121" s="25" t="n">
        <f aca="false">SUM(N9,N$112)</f>
        <v>2</v>
      </c>
      <c r="O121" s="99" t="s">
        <v>3</v>
      </c>
      <c r="P121" s="31" t="n">
        <f aca="false">SUM(D121:N121)</f>
        <v>38</v>
      </c>
      <c r="Q121" s="19" t="s">
        <v>11</v>
      </c>
      <c r="R121" s="7"/>
    </row>
    <row r="122" customFormat="false" ht="15" hidden="false" customHeight="false" outlineLevel="0" collapsed="false">
      <c r="A122" s="7"/>
      <c r="B122" s="1" t="s">
        <v>18</v>
      </c>
      <c r="C122" s="2" t="s">
        <v>3</v>
      </c>
      <c r="D122" s="25" t="n">
        <f aca="false">SUM(D10,D$112)</f>
        <v>2</v>
      </c>
      <c r="E122" s="96" t="s">
        <v>3</v>
      </c>
      <c r="F122" s="25" t="n">
        <f aca="false">SUM(F10,F$112)</f>
        <v>3</v>
      </c>
      <c r="G122" s="97" t="s">
        <v>3</v>
      </c>
      <c r="H122" s="25" t="n">
        <v>15</v>
      </c>
      <c r="I122" s="98" t="s">
        <v>3</v>
      </c>
      <c r="J122" s="25" t="n">
        <f aca="false">SUM(J10,J$112)</f>
        <v>2</v>
      </c>
      <c r="K122" s="97" t="s">
        <v>3</v>
      </c>
      <c r="L122" s="25" t="n">
        <f aca="false">SUM(L10,L$112)</f>
        <v>2</v>
      </c>
      <c r="M122" s="97" t="s">
        <v>3</v>
      </c>
      <c r="N122" s="25" t="n">
        <f aca="false">SUM(N10,N$112)</f>
        <v>14</v>
      </c>
      <c r="O122" s="99" t="s">
        <v>3</v>
      </c>
      <c r="P122" s="31" t="n">
        <f aca="false">SUM(D122:N122)</f>
        <v>38</v>
      </c>
      <c r="Q122" s="19" t="s">
        <v>11</v>
      </c>
      <c r="R122" s="7"/>
    </row>
    <row r="123" customFormat="false" ht="15" hidden="false" customHeight="false" outlineLevel="0" collapsed="false">
      <c r="A123" s="7"/>
      <c r="B123" s="1" t="s">
        <v>19</v>
      </c>
      <c r="C123" s="2" t="s">
        <v>3</v>
      </c>
      <c r="D123" s="25" t="n">
        <f aca="false">SUM(D11,D$112)</f>
        <v>9</v>
      </c>
      <c r="E123" s="96" t="s">
        <v>3</v>
      </c>
      <c r="F123" s="25" t="n">
        <f aca="false">SUM(F11,F$112)</f>
        <v>3</v>
      </c>
      <c r="G123" s="97" t="s">
        <v>3</v>
      </c>
      <c r="H123" s="25" t="n">
        <v>20</v>
      </c>
      <c r="I123" s="98" t="s">
        <v>3</v>
      </c>
      <c r="J123" s="25" t="n">
        <f aca="false">SUM(J11,J$112)</f>
        <v>2</v>
      </c>
      <c r="K123" s="97" t="s">
        <v>3</v>
      </c>
      <c r="L123" s="25" t="n">
        <f aca="false">SUM(L11,L$112)</f>
        <v>2</v>
      </c>
      <c r="M123" s="97" t="s">
        <v>3</v>
      </c>
      <c r="N123" s="25" t="n">
        <f aca="false">SUM(N11,N$112)</f>
        <v>2</v>
      </c>
      <c r="O123" s="99" t="s">
        <v>3</v>
      </c>
      <c r="P123" s="31" t="n">
        <f aca="false">SUM(D123:N123)</f>
        <v>38</v>
      </c>
      <c r="Q123" s="19" t="s">
        <v>11</v>
      </c>
      <c r="R123" s="7"/>
    </row>
    <row r="124" customFormat="false" ht="15" hidden="false" customHeight="false" outlineLevel="0" collapsed="false">
      <c r="A124" s="7"/>
      <c r="B124" s="1" t="s">
        <v>20</v>
      </c>
      <c r="C124" s="2" t="s">
        <v>3</v>
      </c>
      <c r="D124" s="25" t="n">
        <f aca="false">SUM(D12,D$112)</f>
        <v>2</v>
      </c>
      <c r="E124" s="96" t="s">
        <v>3</v>
      </c>
      <c r="F124" s="25" t="n">
        <f aca="false">SUM(F12,F$112)</f>
        <v>13</v>
      </c>
      <c r="G124" s="97" t="s">
        <v>3</v>
      </c>
      <c r="H124" s="25" t="n">
        <v>17</v>
      </c>
      <c r="I124" s="98" t="s">
        <v>3</v>
      </c>
      <c r="J124" s="25" t="n">
        <f aca="false">SUM(J12,J$112)</f>
        <v>2</v>
      </c>
      <c r="K124" s="97" t="s">
        <v>3</v>
      </c>
      <c r="L124" s="25" t="n">
        <f aca="false">SUM(L12,L$112)</f>
        <v>2</v>
      </c>
      <c r="M124" s="97" t="s">
        <v>3</v>
      </c>
      <c r="N124" s="25" t="n">
        <f aca="false">SUM(N12,N$112)</f>
        <v>2</v>
      </c>
      <c r="O124" s="99" t="s">
        <v>3</v>
      </c>
      <c r="P124" s="31" t="n">
        <f aca="false">SUM(D124:N124)</f>
        <v>38</v>
      </c>
      <c r="Q124" s="19" t="s">
        <v>11</v>
      </c>
      <c r="R124" s="7"/>
    </row>
    <row r="125" customFormat="false" ht="15" hidden="false" customHeight="false" outlineLevel="0" collapsed="false">
      <c r="A125" s="7"/>
      <c r="B125" s="43" t="s">
        <v>12</v>
      </c>
      <c r="C125" s="0"/>
      <c r="D125" s="44"/>
      <c r="E125" s="100"/>
      <c r="F125" s="46"/>
      <c r="G125" s="44"/>
      <c r="H125" s="46"/>
      <c r="I125" s="101"/>
      <c r="J125" s="46"/>
      <c r="K125" s="44"/>
      <c r="L125" s="46"/>
      <c r="M125" s="44"/>
      <c r="N125" s="46"/>
      <c r="O125" s="102"/>
      <c r="P125" s="48"/>
      <c r="Q125" s="19"/>
      <c r="R125" s="7"/>
    </row>
    <row r="126" customFormat="false" ht="15" hidden="false" customHeight="false" outlineLevel="0" collapsed="false">
      <c r="A126" s="7"/>
      <c r="B126" s="1" t="s">
        <v>21</v>
      </c>
      <c r="C126" s="2" t="s">
        <v>3</v>
      </c>
      <c r="D126" s="31" t="n">
        <f aca="false">SUM(D118:D124)</f>
        <v>35</v>
      </c>
      <c r="E126" s="103" t="s">
        <v>3</v>
      </c>
      <c r="F126" s="31" t="n">
        <f aca="false">SUM(F118:F124)</f>
        <v>40</v>
      </c>
      <c r="G126" s="99" t="s">
        <v>3</v>
      </c>
      <c r="H126" s="31" t="n">
        <f aca="false">SUM(H118:H124)</f>
        <v>113</v>
      </c>
      <c r="I126" s="104" t="s">
        <v>3</v>
      </c>
      <c r="J126" s="31" t="n">
        <f aca="false">SUM(J118:J124)</f>
        <v>14</v>
      </c>
      <c r="K126" s="99" t="s">
        <v>3</v>
      </c>
      <c r="L126" s="31" t="n">
        <f aca="false">SUM(L118:L124)</f>
        <v>14</v>
      </c>
      <c r="M126" s="99" t="s">
        <v>3</v>
      </c>
      <c r="N126" s="31" t="n">
        <f aca="false">SUM(N118:N124)</f>
        <v>50</v>
      </c>
      <c r="O126" s="99" t="s">
        <v>3</v>
      </c>
      <c r="P126" s="31" t="n">
        <f aca="false">SUM(P118:P124)</f>
        <v>266</v>
      </c>
      <c r="Q126" s="19" t="s">
        <v>11</v>
      </c>
      <c r="R126" s="7"/>
    </row>
    <row r="127" customFormat="false" ht="15" hidden="false" customHeight="false" outlineLevel="0" collapsed="false">
      <c r="A127" s="7"/>
      <c r="B127" s="0"/>
      <c r="C127" s="0"/>
      <c r="D127" s="105"/>
      <c r="E127" s="106"/>
      <c r="F127" s="105"/>
      <c r="G127" s="107"/>
      <c r="H127" s="105"/>
      <c r="I127" s="108"/>
      <c r="J127" s="105"/>
      <c r="K127" s="107"/>
      <c r="L127" s="105"/>
      <c r="M127" s="107"/>
      <c r="N127" s="105"/>
      <c r="O127" s="0"/>
      <c r="P127" s="31"/>
      <c r="Q127" s="19"/>
      <c r="R127" s="7"/>
    </row>
    <row r="128" customFormat="false" ht="15" hidden="false" customHeight="false" outlineLevel="0" collapsed="false">
      <c r="A128" s="7"/>
      <c r="B128" s="0"/>
      <c r="C128" s="0"/>
      <c r="D128" s="49"/>
      <c r="E128" s="50"/>
      <c r="F128" s="49"/>
      <c r="G128" s="51"/>
      <c r="H128" s="49"/>
      <c r="I128" s="0"/>
      <c r="J128" s="49"/>
      <c r="K128" s="51"/>
      <c r="L128" s="52"/>
      <c r="M128" s="51"/>
      <c r="N128" s="49"/>
      <c r="O128" s="53"/>
      <c r="P128" s="54"/>
      <c r="Q128" s="19"/>
      <c r="R128" s="7"/>
    </row>
    <row r="129" customFormat="false" ht="15" hidden="false" customHeight="false" outlineLevel="0" collapsed="false">
      <c r="A129" s="7"/>
      <c r="B129" s="1" t="s">
        <v>77</v>
      </c>
      <c r="C129" s="2" t="s">
        <v>3</v>
      </c>
      <c r="D129" s="110" t="n">
        <f aca="false">30*D126</f>
        <v>1050</v>
      </c>
      <c r="E129" s="110" t="s">
        <v>3</v>
      </c>
      <c r="F129" s="110" t="n">
        <f aca="false">20*F126</f>
        <v>800</v>
      </c>
      <c r="G129" s="110" t="s">
        <v>3</v>
      </c>
      <c r="H129" s="110" t="n">
        <f aca="false">25*H126</f>
        <v>2825</v>
      </c>
      <c r="I129" s="110" t="s">
        <v>3</v>
      </c>
      <c r="J129" s="110" t="n">
        <f aca="false">22*J126</f>
        <v>308</v>
      </c>
      <c r="K129" s="110" t="s">
        <v>3</v>
      </c>
      <c r="L129" s="110" t="n">
        <f aca="false">15*L126</f>
        <v>210</v>
      </c>
      <c r="M129" s="110" t="s">
        <v>3</v>
      </c>
      <c r="N129" s="110" t="n">
        <f aca="false">15*N126</f>
        <v>750</v>
      </c>
      <c r="O129" s="110" t="s">
        <v>3</v>
      </c>
      <c r="P129" s="110" t="n">
        <f aca="false">D129+F129+H129+J129+L129+N129</f>
        <v>5943</v>
      </c>
      <c r="Q129" s="19"/>
      <c r="R129" s="7"/>
    </row>
    <row r="130" customFormat="false" ht="15" hidden="false" customHeight="false" outlineLevel="0" collapsed="false">
      <c r="A130" s="7"/>
      <c r="B130" s="2" t="s">
        <v>25</v>
      </c>
      <c r="C130" s="0"/>
      <c r="D130" s="13"/>
      <c r="E130" s="57"/>
      <c r="F130" s="58"/>
      <c r="G130" s="13"/>
      <c r="H130" s="58"/>
      <c r="I130" s="59"/>
      <c r="J130" s="58"/>
      <c r="K130" s="13"/>
      <c r="L130" s="58"/>
      <c r="M130" s="13"/>
      <c r="N130" s="58"/>
      <c r="O130" s="13"/>
      <c r="P130" s="58"/>
      <c r="Q130" s="0"/>
      <c r="R130" s="7"/>
    </row>
    <row r="131" customFormat="false" ht="15" hidden="false" customHeight="false" outlineLevel="0" collapsed="false">
      <c r="A131" s="7"/>
      <c r="B131" s="60" t="s">
        <v>26</v>
      </c>
      <c r="C131" s="0"/>
      <c r="E131" s="0"/>
      <c r="G131" s="0"/>
      <c r="I131" s="0"/>
      <c r="K131" s="0"/>
      <c r="M131" s="0"/>
      <c r="O131" s="0"/>
      <c r="Q131" s="0"/>
      <c r="R131" s="7"/>
    </row>
    <row r="132" customFormat="false" ht="21" hidden="false" customHeight="false" outlineLevel="0" collapsed="false">
      <c r="A132" s="7"/>
      <c r="B132" s="61" t="s">
        <v>76</v>
      </c>
      <c r="C132" s="0"/>
      <c r="E132" s="0"/>
      <c r="G132" s="0"/>
      <c r="I132" s="0"/>
      <c r="K132" s="0"/>
      <c r="M132" s="0"/>
      <c r="O132" s="0"/>
      <c r="Q132" s="0"/>
      <c r="R132" s="7"/>
    </row>
    <row r="133" customFormat="false" ht="15" hidden="false" customHeight="false" outlineLevel="0" collapsed="false">
      <c r="A133" s="7"/>
      <c r="B133" s="2" t="s">
        <v>28</v>
      </c>
      <c r="C133" s="0"/>
      <c r="D133" s="2" t="str">
        <f aca="false">B132</f>
        <v>Totale non rendicontato</v>
      </c>
      <c r="E133" s="0"/>
      <c r="F133" s="2" t="s">
        <v>29</v>
      </c>
      <c r="G133" s="0"/>
      <c r="H133" s="62" t="s">
        <v>30</v>
      </c>
      <c r="I133" s="62"/>
      <c r="J133" s="62"/>
      <c r="K133" s="62"/>
      <c r="L133" s="62"/>
      <c r="M133" s="62"/>
      <c r="N133" s="62"/>
      <c r="O133" s="63"/>
      <c r="P133" s="64" t="s">
        <v>31</v>
      </c>
      <c r="Q133" s="0"/>
      <c r="R133" s="7"/>
    </row>
    <row r="134" customFormat="false" ht="15" hidden="false" customHeight="false" outlineLevel="0" collapsed="false">
      <c r="A134" s="7"/>
      <c r="B134" s="2"/>
      <c r="C134" s="60"/>
      <c r="D134" s="3" t="s">
        <v>33</v>
      </c>
      <c r="E134" s="2"/>
      <c r="F134" s="2"/>
      <c r="G134" s="0"/>
      <c r="H134" s="2"/>
      <c r="I134" s="2"/>
      <c r="J134" s="2"/>
      <c r="K134" s="0"/>
      <c r="L134" s="2" t="str">
        <f aca="false">B132</f>
        <v>Totale non rendicontato</v>
      </c>
      <c r="M134" s="2" t="s">
        <v>34</v>
      </c>
      <c r="N134" s="2"/>
      <c r="O134" s="2" t="str">
        <f aca="false">B132</f>
        <v>Totale non rendicontato</v>
      </c>
      <c r="P134" s="2" t="s">
        <v>35</v>
      </c>
      <c r="Q134" s="0"/>
      <c r="R134" s="7"/>
    </row>
    <row r="135" customFormat="false" ht="15" hidden="false" customHeight="false" outlineLevel="0" collapsed="false">
      <c r="A135" s="7"/>
      <c r="B135" s="66"/>
      <c r="C135" s="66"/>
      <c r="D135" s="66"/>
      <c r="E135" s="66"/>
      <c r="F135" s="66"/>
      <c r="G135" s="66"/>
      <c r="H135" s="66"/>
      <c r="I135" s="66"/>
      <c r="J135" s="66"/>
      <c r="K135" s="66"/>
      <c r="L135" s="66"/>
      <c r="M135" s="66"/>
      <c r="N135" s="66"/>
      <c r="O135" s="66"/>
      <c r="P135" s="66"/>
      <c r="Q135" s="66"/>
      <c r="R135" s="7"/>
    </row>
  </sheetData>
  <mergeCells count="18">
    <mergeCell ref="A1:A23"/>
    <mergeCell ref="R1:R23"/>
    <mergeCell ref="T1:T23"/>
    <mergeCell ref="AK1:AK23"/>
    <mergeCell ref="A26:A48"/>
    <mergeCell ref="R26:R48"/>
    <mergeCell ref="T26:T48"/>
    <mergeCell ref="AK26:AK48"/>
    <mergeCell ref="A50:A71"/>
    <mergeCell ref="R50:R71"/>
    <mergeCell ref="T50:T71"/>
    <mergeCell ref="AK50:AK71"/>
    <mergeCell ref="A73:A94"/>
    <mergeCell ref="R73:R94"/>
    <mergeCell ref="T73:T94"/>
    <mergeCell ref="AK73:AK94"/>
    <mergeCell ref="A113:A135"/>
    <mergeCell ref="R113:R13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 Online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2016-12-14T15:33:04Z</dcterms:created>
  <dc:language>it-IT</dc:language>
  <cp:lastModifiedBy>Giulia Petenazzi</cp:lastModifiedBy>
  <dcterms:modified xsi:type="dcterms:W3CDTF">2017-02-09T09:03:13Z</dcterms:modified>
  <cp:revision>0</cp:revision>
</cp:coreProperties>
</file>