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owmo\Documents\Visual Studio 2015\Projects\Game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" l="1"/>
  <c r="D18" i="1"/>
  <c r="E4" i="1" l="1"/>
  <c r="L6" i="1" l="1"/>
  <c r="C6" i="1"/>
  <c r="Q6" i="1"/>
  <c r="O6" i="1" s="1"/>
  <c r="H6" i="1"/>
  <c r="F6" i="1" s="1"/>
  <c r="N4" i="1"/>
  <c r="M4" i="1"/>
  <c r="L4" i="1"/>
  <c r="D4" i="1"/>
  <c r="C4" i="1"/>
  <c r="K11" i="1" l="1"/>
  <c r="B11" i="1"/>
  <c r="B13" i="1" s="1"/>
  <c r="B15" i="1" l="1"/>
  <c r="K13" i="1"/>
  <c r="M11" i="1"/>
  <c r="O11" i="1"/>
  <c r="O13" i="1" s="1"/>
  <c r="F11" i="1"/>
  <c r="F13" i="1" s="1"/>
  <c r="D11" i="1"/>
  <c r="D13" i="1" s="1"/>
  <c r="K15" i="1" l="1"/>
  <c r="M13" i="1"/>
  <c r="M15" i="1" s="1"/>
  <c r="Q11" i="1"/>
  <c r="Q13" i="1"/>
  <c r="H13" i="1"/>
  <c r="H11" i="1"/>
  <c r="D15" i="1"/>
  <c r="O15" i="1"/>
  <c r="Q15" i="1" s="1"/>
  <c r="F15" i="1" l="1"/>
  <c r="H15" i="1" s="1"/>
</calcChain>
</file>

<file path=xl/sharedStrings.xml><?xml version="1.0" encoding="utf-8"?>
<sst xmlns="http://schemas.openxmlformats.org/spreadsheetml/2006/main" count="56" uniqueCount="27">
  <si>
    <t>Attack</t>
  </si>
  <si>
    <t>Defense</t>
  </si>
  <si>
    <t>Potency</t>
  </si>
  <si>
    <t>Level</t>
  </si>
  <si>
    <t>HP</t>
  </si>
  <si>
    <t>Player</t>
  </si>
  <si>
    <t>Def. M.</t>
  </si>
  <si>
    <t>HP Exp.</t>
  </si>
  <si>
    <t>HP M.</t>
  </si>
  <si>
    <t>Enemy</t>
  </si>
  <si>
    <t>Def M.</t>
  </si>
  <si>
    <t>Atk M.</t>
  </si>
  <si>
    <t>Hits to KO Enemy</t>
  </si>
  <si>
    <t>Hits to KO Player</t>
  </si>
  <si>
    <t>Ratio Min</t>
  </si>
  <si>
    <t>Ratio Avg</t>
  </si>
  <si>
    <t>Ratio Max</t>
  </si>
  <si>
    <t>Min Hit Damage</t>
  </si>
  <si>
    <t>Avg Hit Damage</t>
  </si>
  <si>
    <t>Max Hit Damage</t>
  </si>
  <si>
    <t>Range</t>
  </si>
  <si>
    <t>Ratio Rand. Min</t>
  </si>
  <si>
    <t>Ratio Rand. Avg</t>
  </si>
  <si>
    <t>Ratio Rand. Max</t>
  </si>
  <si>
    <t>Power</t>
  </si>
  <si>
    <t>Attack Delay</t>
  </si>
  <si>
    <t>Gauge Per 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</si>
</sst>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4" borderId="3" xfId="0" applyFont="1" applyFill="1" applyBorder="1" applyAlignment="1" applyProtection="1">
      <alignment horizontal="center"/>
      <protection hidden="1"/>
    </xf>
    <xf numFmtId="0" fontId="1" fillId="4" borderId="4" xfId="0" applyFont="1" applyFill="1" applyBorder="1" applyAlignment="1" applyProtection="1">
      <alignment horizontal="center"/>
      <protection hidden="1"/>
    </xf>
    <xf numFmtId="0" fontId="1" fillId="4" borderId="5" xfId="0" applyFont="1" applyFill="1" applyBorder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2" fillId="3" borderId="1" xfId="0" applyFont="1" applyFill="1" applyBorder="1" applyAlignment="1" applyProtection="1">
      <alignment horizontal="center"/>
      <protection hidden="1"/>
    </xf>
    <xf numFmtId="0" fontId="1" fillId="5" borderId="1" xfId="0" applyFont="1" applyFill="1" applyBorder="1" applyAlignment="1" applyProtection="1">
      <alignment horizontal="center"/>
      <protection hidden="1"/>
    </xf>
    <xf numFmtId="0" fontId="2" fillId="3" borderId="1" xfId="0" applyFont="1" applyFill="1" applyBorder="1" applyAlignment="1" applyProtection="1">
      <alignment horizontal="center"/>
      <protection hidden="1"/>
    </xf>
    <xf numFmtId="0" fontId="1" fillId="5" borderId="1" xfId="0" applyFont="1" applyFill="1" applyBorder="1" applyAlignment="1" applyProtection="1">
      <alignment horizontal="center"/>
      <protection hidden="1"/>
    </xf>
    <xf numFmtId="0" fontId="1" fillId="5" borderId="3" xfId="0" applyFont="1" applyFill="1" applyBorder="1" applyAlignment="1" applyProtection="1">
      <alignment horizontal="center"/>
      <protection hidden="1"/>
    </xf>
    <xf numFmtId="0" fontId="1" fillId="5" borderId="5" xfId="0" applyFont="1" applyFill="1" applyBorder="1" applyAlignment="1" applyProtection="1">
      <alignment horizontal="center"/>
      <protection hidden="1"/>
    </xf>
    <xf numFmtId="0" fontId="2" fillId="3" borderId="7" xfId="0" applyFont="1" applyFill="1" applyBorder="1" applyAlignment="1" applyProtection="1">
      <alignment horizontal="center"/>
      <protection hidden="1"/>
    </xf>
    <xf numFmtId="0" fontId="2" fillId="3" borderId="7" xfId="0" applyFont="1" applyFill="1" applyBorder="1" applyAlignment="1" applyProtection="1">
      <alignment horizontal="center"/>
      <protection hidden="1"/>
    </xf>
    <xf numFmtId="0" fontId="1" fillId="2" borderId="1" xfId="0" applyFont="1" applyFill="1" applyBorder="1" applyAlignment="1" applyProtection="1">
      <alignment horizontal="center"/>
      <protection locked="0" hidden="1"/>
    </xf>
    <xf numFmtId="2" fontId="1" fillId="5" borderId="1" xfId="0" applyNumberFormat="1" applyFont="1" applyFill="1" applyBorder="1" applyAlignment="1" applyProtection="1">
      <alignment horizontal="center"/>
      <protection hidden="1"/>
    </xf>
    <xf numFmtId="2" fontId="1" fillId="2" borderId="1" xfId="0" applyNumberFormat="1" applyFont="1" applyFill="1" applyBorder="1" applyAlignment="1" applyProtection="1">
      <alignment horizontal="center"/>
      <protection locked="0" hidden="1"/>
    </xf>
    <xf numFmtId="2" fontId="1" fillId="5" borderId="1" xfId="0" applyNumberFormat="1" applyFont="1" applyFill="1" applyBorder="1" applyAlignment="1" applyProtection="1">
      <alignment horizontal="center"/>
      <protection hidden="1"/>
    </xf>
    <xf numFmtId="2" fontId="1" fillId="5" borderId="2" xfId="0" applyNumberFormat="1" applyFont="1" applyFill="1" applyBorder="1" applyAlignment="1" applyProtection="1">
      <alignment horizontal="center"/>
      <protection hidden="1"/>
    </xf>
    <xf numFmtId="2" fontId="1" fillId="5" borderId="6" xfId="0" applyNumberFormat="1" applyFont="1" applyFill="1" applyBorder="1" applyAlignment="1" applyProtection="1">
      <alignment horizontal="center"/>
      <protection hidden="1"/>
    </xf>
    <xf numFmtId="1" fontId="1" fillId="2" borderId="3" xfId="0" applyNumberFormat="1" applyFont="1" applyFill="1" applyBorder="1" applyAlignment="1" applyProtection="1">
      <alignment horizontal="center"/>
      <protection locked="0" hidden="1"/>
    </xf>
    <xf numFmtId="1" fontId="1" fillId="2" borderId="5" xfId="0" applyNumberFormat="1" applyFont="1" applyFill="1" applyBorder="1" applyAlignment="1" applyProtection="1">
      <alignment horizontal="center"/>
      <protection locked="0" hidden="1"/>
    </xf>
    <xf numFmtId="1" fontId="1" fillId="5" borderId="3" xfId="0" applyNumberFormat="1" applyFont="1" applyFill="1" applyBorder="1" applyAlignment="1" applyProtection="1">
      <alignment horizontal="center"/>
      <protection hidden="1"/>
    </xf>
    <xf numFmtId="1" fontId="1" fillId="5" borderId="5" xfId="0" applyNumberFormat="1" applyFont="1" applyFill="1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8"/>
  <sheetViews>
    <sheetView showGridLines="0" showRowColHeaders="0" tabSelected="1" workbookViewId="0">
      <selection activeCell="B4" sqref="B4"/>
    </sheetView>
  </sheetViews>
  <sheetFormatPr defaultRowHeight="15.75" x14ac:dyDescent="0.25"/>
  <cols>
    <col min="1" max="16384" width="9.140625" style="4"/>
  </cols>
  <sheetData>
    <row r="2" spans="2:18" x14ac:dyDescent="0.25">
      <c r="B2" s="1" t="s">
        <v>5</v>
      </c>
      <c r="C2" s="2"/>
      <c r="D2" s="2"/>
      <c r="E2" s="2"/>
      <c r="F2" s="2"/>
      <c r="G2" s="2"/>
      <c r="H2" s="2"/>
      <c r="I2" s="3"/>
      <c r="K2" s="1" t="s">
        <v>9</v>
      </c>
      <c r="L2" s="2"/>
      <c r="M2" s="2"/>
      <c r="N2" s="2"/>
      <c r="O2" s="2"/>
      <c r="P2" s="2"/>
      <c r="Q2" s="2"/>
      <c r="R2" s="3"/>
    </row>
    <row r="3" spans="2:18" x14ac:dyDescent="0.25">
      <c r="B3" s="5" t="s">
        <v>3</v>
      </c>
      <c r="C3" s="5" t="s">
        <v>0</v>
      </c>
      <c r="D3" s="5" t="s">
        <v>1</v>
      </c>
      <c r="E3" s="5" t="s">
        <v>4</v>
      </c>
      <c r="F3" s="5" t="s">
        <v>11</v>
      </c>
      <c r="G3" s="5" t="s">
        <v>6</v>
      </c>
      <c r="H3" s="5" t="s">
        <v>7</v>
      </c>
      <c r="I3" s="5" t="s">
        <v>8</v>
      </c>
      <c r="K3" s="5" t="s">
        <v>3</v>
      </c>
      <c r="L3" s="5" t="s">
        <v>0</v>
      </c>
      <c r="M3" s="5" t="s">
        <v>1</v>
      </c>
      <c r="N3" s="5" t="s">
        <v>4</v>
      </c>
      <c r="O3" s="5" t="s">
        <v>11</v>
      </c>
      <c r="P3" s="5" t="s">
        <v>10</v>
      </c>
      <c r="Q3" s="5" t="s">
        <v>7</v>
      </c>
      <c r="R3" s="5" t="s">
        <v>8</v>
      </c>
    </row>
    <row r="4" spans="2:18" x14ac:dyDescent="0.25">
      <c r="B4" s="13">
        <v>1</v>
      </c>
      <c r="C4" s="6">
        <f>FLOOR(B4*F4, 1)</f>
        <v>4</v>
      </c>
      <c r="D4" s="6">
        <f>FLOOR(B4*G4, 1)</f>
        <v>3</v>
      </c>
      <c r="E4" s="6">
        <f>FLOOR(B4^H4*I4+74, 1)</f>
        <v>83</v>
      </c>
      <c r="F4" s="16">
        <v>4.42</v>
      </c>
      <c r="G4" s="16">
        <v>3.91</v>
      </c>
      <c r="H4" s="16">
        <v>1.51</v>
      </c>
      <c r="I4" s="16">
        <v>9.64</v>
      </c>
      <c r="K4" s="13">
        <v>1</v>
      </c>
      <c r="L4" s="6">
        <f>FLOOR(K4*O4, 1)</f>
        <v>5</v>
      </c>
      <c r="M4" s="6">
        <f>FLOOR(K4*P4, 1)</f>
        <v>5</v>
      </c>
      <c r="N4" s="6">
        <f>FLOOR(K4^Q4*R4+23, 1)</f>
        <v>38</v>
      </c>
      <c r="O4" s="16">
        <v>5.13</v>
      </c>
      <c r="P4" s="16">
        <v>5.22</v>
      </c>
      <c r="Q4" s="16">
        <v>1.56</v>
      </c>
      <c r="R4" s="16">
        <v>15.32</v>
      </c>
    </row>
    <row r="5" spans="2:18" x14ac:dyDescent="0.25">
      <c r="B5" s="11" t="s">
        <v>2</v>
      </c>
      <c r="C5" s="5" t="s">
        <v>24</v>
      </c>
      <c r="D5" s="7" t="s">
        <v>21</v>
      </c>
      <c r="E5" s="7"/>
      <c r="F5" s="7" t="s">
        <v>22</v>
      </c>
      <c r="G5" s="7"/>
      <c r="H5" s="7" t="s">
        <v>23</v>
      </c>
      <c r="I5" s="7"/>
      <c r="K5" s="11" t="s">
        <v>2</v>
      </c>
      <c r="L5" s="11" t="s">
        <v>24</v>
      </c>
      <c r="M5" s="7" t="s">
        <v>21</v>
      </c>
      <c r="N5" s="7"/>
      <c r="O5" s="7" t="s">
        <v>22</v>
      </c>
      <c r="P5" s="7"/>
      <c r="Q5" s="7" t="s">
        <v>23</v>
      </c>
      <c r="R5" s="7"/>
    </row>
    <row r="6" spans="2:18" x14ac:dyDescent="0.25">
      <c r="B6" s="15">
        <v>2.25</v>
      </c>
      <c r="C6" s="16">
        <f>B4*1.5*B6</f>
        <v>3.375</v>
      </c>
      <c r="D6" s="14">
        <v>0</v>
      </c>
      <c r="E6" s="14"/>
      <c r="F6" s="14">
        <f>(D6+H6)/2</f>
        <v>0.49000000000000005</v>
      </c>
      <c r="G6" s="14"/>
      <c r="H6" s="14">
        <f>0.05+0.93^B4</f>
        <v>0.98000000000000009</v>
      </c>
      <c r="I6" s="14"/>
      <c r="K6" s="15">
        <v>2.25</v>
      </c>
      <c r="L6" s="16">
        <f>K4*1.5*K6</f>
        <v>3.375</v>
      </c>
      <c r="M6" s="14">
        <v>0</v>
      </c>
      <c r="N6" s="14"/>
      <c r="O6" s="14">
        <f>(M6+Q6)/2</f>
        <v>0.49000000000000005</v>
      </c>
      <c r="P6" s="14"/>
      <c r="Q6" s="14">
        <f>0.05+0.93^B4</f>
        <v>0.98000000000000009</v>
      </c>
      <c r="R6" s="14"/>
    </row>
    <row r="10" spans="2:18" x14ac:dyDescent="0.25">
      <c r="B10" s="7" t="s">
        <v>14</v>
      </c>
      <c r="C10" s="7"/>
      <c r="D10" s="7" t="s">
        <v>15</v>
      </c>
      <c r="E10" s="7"/>
      <c r="F10" s="7" t="s">
        <v>16</v>
      </c>
      <c r="G10" s="7"/>
      <c r="H10" s="5" t="s">
        <v>20</v>
      </c>
      <c r="K10" s="7" t="s">
        <v>14</v>
      </c>
      <c r="L10" s="7"/>
      <c r="M10" s="7" t="s">
        <v>15</v>
      </c>
      <c r="N10" s="7"/>
      <c r="O10" s="7" t="s">
        <v>16</v>
      </c>
      <c r="P10" s="7"/>
      <c r="Q10" s="5" t="s">
        <v>20</v>
      </c>
    </row>
    <row r="11" spans="2:18" x14ac:dyDescent="0.25">
      <c r="B11" s="17">
        <f>C4/M4+D6</f>
        <v>0.8</v>
      </c>
      <c r="C11" s="18"/>
      <c r="D11" s="14">
        <f>B11+F6</f>
        <v>1.29</v>
      </c>
      <c r="E11" s="14"/>
      <c r="F11" s="14">
        <f>B11+H6</f>
        <v>1.7800000000000002</v>
      </c>
      <c r="G11" s="14"/>
      <c r="H11" s="16">
        <f>F11-B11</f>
        <v>0.9800000000000002</v>
      </c>
      <c r="K11" s="17">
        <f>L4/D4+M6</f>
        <v>1.6666666666666667</v>
      </c>
      <c r="L11" s="18"/>
      <c r="M11" s="14">
        <f>K11+O6</f>
        <v>2.1566666666666667</v>
      </c>
      <c r="N11" s="14"/>
      <c r="O11" s="14">
        <f>K11+Q6</f>
        <v>2.6466666666666669</v>
      </c>
      <c r="P11" s="14"/>
      <c r="Q11" s="16">
        <f>O11-K11</f>
        <v>0.9800000000000002</v>
      </c>
    </row>
    <row r="12" spans="2:18" x14ac:dyDescent="0.25">
      <c r="B12" s="7" t="s">
        <v>17</v>
      </c>
      <c r="C12" s="7"/>
      <c r="D12" s="7" t="s">
        <v>18</v>
      </c>
      <c r="E12" s="7"/>
      <c r="F12" s="7" t="s">
        <v>19</v>
      </c>
      <c r="G12" s="7"/>
      <c r="H12" s="5" t="s">
        <v>20</v>
      </c>
      <c r="K12" s="7" t="s">
        <v>17</v>
      </c>
      <c r="L12" s="7"/>
      <c r="M12" s="7" t="s">
        <v>18</v>
      </c>
      <c r="N12" s="7"/>
      <c r="O12" s="7" t="s">
        <v>19</v>
      </c>
      <c r="P12" s="7"/>
      <c r="Q12" s="5" t="s">
        <v>20</v>
      </c>
    </row>
    <row r="13" spans="2:18" x14ac:dyDescent="0.25">
      <c r="B13" s="8">
        <f>FLOOR(C6*B11, 1)</f>
        <v>2</v>
      </c>
      <c r="C13" s="8"/>
      <c r="D13" s="8">
        <f>FLOOR(C6*D11, 1)</f>
        <v>4</v>
      </c>
      <c r="E13" s="8"/>
      <c r="F13" s="8">
        <f>FLOOR(C6*F11, 1)</f>
        <v>6</v>
      </c>
      <c r="G13" s="8"/>
      <c r="H13" s="6">
        <f>F13-B13</f>
        <v>4</v>
      </c>
      <c r="K13" s="8">
        <f>FLOOR(L6*K11, 1)</f>
        <v>5</v>
      </c>
      <c r="L13" s="8"/>
      <c r="M13" s="8">
        <f>FLOOR(L6*M11, 1)</f>
        <v>7</v>
      </c>
      <c r="N13" s="8"/>
      <c r="O13" s="8">
        <f>FLOOR(L6*O11, 1)</f>
        <v>8</v>
      </c>
      <c r="P13" s="8"/>
      <c r="Q13" s="6">
        <f>O13-K13</f>
        <v>3</v>
      </c>
    </row>
    <row r="14" spans="2:18" x14ac:dyDescent="0.25">
      <c r="B14" s="12" t="s">
        <v>12</v>
      </c>
      <c r="C14" s="12"/>
      <c r="D14" s="12" t="s">
        <v>12</v>
      </c>
      <c r="E14" s="12"/>
      <c r="F14" s="12" t="s">
        <v>12</v>
      </c>
      <c r="G14" s="12"/>
      <c r="H14" s="5" t="s">
        <v>20</v>
      </c>
      <c r="K14" s="12" t="s">
        <v>13</v>
      </c>
      <c r="L14" s="12"/>
      <c r="M14" s="12" t="s">
        <v>13</v>
      </c>
      <c r="N14" s="12"/>
      <c r="O14" s="12" t="s">
        <v>13</v>
      </c>
      <c r="P14" s="12"/>
      <c r="Q14" s="5" t="s">
        <v>20</v>
      </c>
    </row>
    <row r="15" spans="2:18" x14ac:dyDescent="0.25">
      <c r="B15" s="8">
        <f>IF(B13&gt;0, CEILING(N4/B13, 1), "N/A")</f>
        <v>19</v>
      </c>
      <c r="C15" s="8"/>
      <c r="D15" s="8">
        <f>IF(D13&gt;0, CEILING(N4/D13, 1), "N/A")</f>
        <v>10</v>
      </c>
      <c r="E15" s="8"/>
      <c r="F15" s="8">
        <f>IF(F13&gt;0, CEILING(N4/F13, 1), "N/A")</f>
        <v>7</v>
      </c>
      <c r="G15" s="8"/>
      <c r="H15" s="6">
        <f>IF(AND(B13&gt;0,F13&gt;0),B15-F15,"N/A")</f>
        <v>12</v>
      </c>
      <c r="K15" s="8">
        <f>IF(K13&gt;0, CEILING(E4/K13, 1), "N/A")</f>
        <v>17</v>
      </c>
      <c r="L15" s="8"/>
      <c r="M15" s="8">
        <f>IF(M13&gt;0, CEILING(E4/M13, 1), "N/A")</f>
        <v>12</v>
      </c>
      <c r="N15" s="8"/>
      <c r="O15" s="8">
        <f>IF(O13&gt;0, CEILING(E4/O13, 1), "N/A")</f>
        <v>11</v>
      </c>
      <c r="P15" s="8"/>
      <c r="Q15" s="6">
        <f>IF(AND(K13&gt;0,O13&gt;0),K15-O15,"N/A")</f>
        <v>6</v>
      </c>
    </row>
    <row r="17" spans="2:14" x14ac:dyDescent="0.25">
      <c r="B17" s="7" t="s">
        <v>25</v>
      </c>
      <c r="C17" s="7"/>
      <c r="D17" s="7" t="s">
        <v>26</v>
      </c>
      <c r="E17" s="7"/>
      <c r="K17" s="7" t="s">
        <v>25</v>
      </c>
      <c r="L17" s="7"/>
      <c r="M17" s="7" t="s">
        <v>26</v>
      </c>
      <c r="N17" s="7"/>
    </row>
    <row r="18" spans="2:14" x14ac:dyDescent="0.25">
      <c r="B18" s="19">
        <v>1421</v>
      </c>
      <c r="C18" s="20"/>
      <c r="D18" s="9">
        <f>MIN(MAX(FLOOR((MAX(B18, 0)/250)^1.45, 1), 1), 100)</f>
        <v>12</v>
      </c>
      <c r="E18" s="10"/>
      <c r="K18" s="19">
        <v>1924</v>
      </c>
      <c r="L18" s="20"/>
      <c r="M18" s="21">
        <f>MIN(MAX(FLOOR((MAX(K18, 0)/250)^1.45, 1), 1), 100)</f>
        <v>19</v>
      </c>
      <c r="N18" s="22"/>
    </row>
  </sheetData>
  <sheetProtection sheet="1" objects="1" scenarios="1" selectLockedCells="1"/>
  <mergeCells count="58">
    <mergeCell ref="M17:N17"/>
    <mergeCell ref="K18:L18"/>
    <mergeCell ref="M18:N18"/>
    <mergeCell ref="B14:C14"/>
    <mergeCell ref="B15:C15"/>
    <mergeCell ref="D12:E12"/>
    <mergeCell ref="D13:E13"/>
    <mergeCell ref="K17:L17"/>
    <mergeCell ref="B2:I2"/>
    <mergeCell ref="K2:R2"/>
    <mergeCell ref="B11:C11"/>
    <mergeCell ref="B10:C10"/>
    <mergeCell ref="F5:G5"/>
    <mergeCell ref="D10:E10"/>
    <mergeCell ref="D11:E11"/>
    <mergeCell ref="F10:G10"/>
    <mergeCell ref="F11:G11"/>
    <mergeCell ref="K10:L10"/>
    <mergeCell ref="M10:N10"/>
    <mergeCell ref="O10:P10"/>
    <mergeCell ref="K11:L11"/>
    <mergeCell ref="M11:N11"/>
    <mergeCell ref="O11:P11"/>
    <mergeCell ref="F6:G6"/>
    <mergeCell ref="K12:L12"/>
    <mergeCell ref="M12:N12"/>
    <mergeCell ref="O12:P12"/>
    <mergeCell ref="K13:L13"/>
    <mergeCell ref="M13:N13"/>
    <mergeCell ref="O13:P13"/>
    <mergeCell ref="K14:L14"/>
    <mergeCell ref="M14:N14"/>
    <mergeCell ref="O14:P14"/>
    <mergeCell ref="K15:L15"/>
    <mergeCell ref="M15:N15"/>
    <mergeCell ref="O15:P15"/>
    <mergeCell ref="M5:N5"/>
    <mergeCell ref="O5:P5"/>
    <mergeCell ref="Q5:R5"/>
    <mergeCell ref="M6:N6"/>
    <mergeCell ref="O6:P6"/>
    <mergeCell ref="Q6:R6"/>
    <mergeCell ref="B18:C18"/>
    <mergeCell ref="B17:C17"/>
    <mergeCell ref="D17:E17"/>
    <mergeCell ref="D18:E18"/>
    <mergeCell ref="H5:I5"/>
    <mergeCell ref="H6:I6"/>
    <mergeCell ref="D5:E5"/>
    <mergeCell ref="D6:E6"/>
    <mergeCell ref="F12:G12"/>
    <mergeCell ref="F13:G13"/>
    <mergeCell ref="D14:E14"/>
    <mergeCell ref="D15:E15"/>
    <mergeCell ref="F14:G14"/>
    <mergeCell ref="F15:G15"/>
    <mergeCell ref="B12:C12"/>
    <mergeCell ref="B13:C13"/>
  </mergeCells>
  <dataValidations count="4">
    <dataValidation type="whole" operator="greaterThanOrEqual" allowBlank="1" showInputMessage="1" showErrorMessage="1" sqref="M18:N18">
      <formula1>0</formula1>
    </dataValidation>
    <dataValidation type="whole" showInputMessage="1" showErrorMessage="1" error="The value is invalid._x000a__x000a_Minimum: 1_x000a_Maximum: 100" sqref="B4 K4">
      <formula1>1</formula1>
      <formula2>100</formula2>
    </dataValidation>
    <dataValidation type="decimal" operator="greaterThan" showInputMessage="1" showErrorMessage="1" error="The value must be greater than 0." sqref="B6 K6">
      <formula1>0</formula1>
    </dataValidation>
    <dataValidation type="whole" showInputMessage="1" showErrorMessage="1" error="The value is invalid._x000a__x000a_Minimum: 100_x000a_Maximum: 10000" sqref="B18:C18 K18:L18">
      <formula1>100</formula1>
      <formula2>10000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2016-04-01T02:56:07Z</dcterms:created>
  <dcterms:modified xsi:type="dcterms:W3CDTF">2016-04-13T06:31:15Z</dcterms:modified>
</cp:coreProperties>
</file>