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C:\Users\Jordan's Laptop\OneDrive\Desktop\"/>
    </mc:Choice>
  </mc:AlternateContent>
  <xr:revisionPtr revIDLastSave="0" documentId="8_{D9558BBE-065B-4CDE-9B44-34C41DB01CCB}" xr6:coauthVersionLast="47" xr6:coauthVersionMax="47" xr10:uidLastSave="{00000000-0000-0000-0000-000000000000}"/>
  <bookViews>
    <workbookView xWindow="-108" yWindow="-108" windowWidth="23256" windowHeight="12456" tabRatio="831" activeTab="1" xr2:uid="{00000000-000D-0000-FFFF-FFFF00000000}"/>
  </bookViews>
  <sheets>
    <sheet name="Test Instructions" sheetId="2" r:id="rId1"/>
    <sheet name="Raw Data" sheetId="3" r:id="rId2"/>
    <sheet name="Cleansed Data" sheetId="4" r:id="rId3"/>
    <sheet name="Problem 1 Steps" sheetId="13" r:id="rId4"/>
    <sheet name="Calc" sheetId="5" r:id="rId5"/>
    <sheet name="Calc Result" sheetId="8" r:id="rId6"/>
  </sheets>
  <definedNames>
    <definedName name="_xlnm._FilterDatabase" localSheetId="2" hidden="1">'Cleansed Data'!$A$11:$G$119</definedName>
    <definedName name="_xlnm._FilterDatabase" localSheetId="1" hidden="1">'Raw Data'!$A$2:$E$9</definedName>
    <definedName name="AgencyName">#REF!</definedName>
    <definedName name="Frequency">#REF!</definedName>
    <definedName name="Group">#REF!</definedName>
    <definedName name="_xlnm.Print_Titles" localSheetId="1">'Raw Data'!$1:$2</definedName>
    <definedName name="Status">#REF!</definedName>
    <definedName name="Task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8" l="1"/>
  <c r="B25" i="8"/>
  <c r="F18" i="8" s="1"/>
  <c r="G18" i="4"/>
  <c r="G26" i="4"/>
  <c r="G34" i="4"/>
  <c r="G42" i="4"/>
  <c r="G50" i="4"/>
  <c r="G58" i="4"/>
  <c r="G66" i="4"/>
  <c r="G74" i="4"/>
  <c r="G82" i="4"/>
  <c r="G90" i="4"/>
  <c r="G98" i="4"/>
  <c r="G106" i="4"/>
  <c r="G114" i="4"/>
  <c r="G16" i="4"/>
  <c r="E13" i="4"/>
  <c r="G13" i="4" s="1"/>
  <c r="E14" i="4"/>
  <c r="G14" i="4" s="1"/>
  <c r="E15" i="4"/>
  <c r="G15" i="4" s="1"/>
  <c r="E16" i="4"/>
  <c r="E17" i="4"/>
  <c r="G17" i="4" s="1"/>
  <c r="E18" i="4"/>
  <c r="E19" i="4"/>
  <c r="G19" i="4" s="1"/>
  <c r="E20" i="4"/>
  <c r="G20" i="4" s="1"/>
  <c r="E21" i="4"/>
  <c r="G21" i="4" s="1"/>
  <c r="E22" i="4"/>
  <c r="G22" i="4" s="1"/>
  <c r="E23" i="4"/>
  <c r="G23" i="4" s="1"/>
  <c r="E24" i="4"/>
  <c r="G24" i="4" s="1"/>
  <c r="E25" i="4"/>
  <c r="G25" i="4" s="1"/>
  <c r="E26" i="4"/>
  <c r="E27" i="4"/>
  <c r="G27" i="4" s="1"/>
  <c r="E28" i="4"/>
  <c r="G28" i="4" s="1"/>
  <c r="E29" i="4"/>
  <c r="G29" i="4" s="1"/>
  <c r="E30" i="4"/>
  <c r="G30" i="4" s="1"/>
  <c r="E31" i="4"/>
  <c r="G31" i="4" s="1"/>
  <c r="E32" i="4"/>
  <c r="G32" i="4" s="1"/>
  <c r="E33" i="4"/>
  <c r="G33" i="4" s="1"/>
  <c r="E34" i="4"/>
  <c r="E35" i="4"/>
  <c r="G35" i="4" s="1"/>
  <c r="E36" i="4"/>
  <c r="G36" i="4" s="1"/>
  <c r="E37" i="4"/>
  <c r="G37" i="4" s="1"/>
  <c r="E38" i="4"/>
  <c r="G38" i="4" s="1"/>
  <c r="E39" i="4"/>
  <c r="G39" i="4" s="1"/>
  <c r="E40" i="4"/>
  <c r="G40" i="4" s="1"/>
  <c r="E41" i="4"/>
  <c r="G41" i="4" s="1"/>
  <c r="E42" i="4"/>
  <c r="E43" i="4"/>
  <c r="G43" i="4" s="1"/>
  <c r="E44" i="4"/>
  <c r="G44" i="4" s="1"/>
  <c r="E45" i="4"/>
  <c r="G45" i="4" s="1"/>
  <c r="E46" i="4"/>
  <c r="G46" i="4" s="1"/>
  <c r="E47" i="4"/>
  <c r="G47" i="4" s="1"/>
  <c r="E48" i="4"/>
  <c r="G48" i="4" s="1"/>
  <c r="E49" i="4"/>
  <c r="G49" i="4" s="1"/>
  <c r="E50" i="4"/>
  <c r="E51" i="4"/>
  <c r="G51" i="4" s="1"/>
  <c r="E52" i="4"/>
  <c r="G52" i="4" s="1"/>
  <c r="E53" i="4"/>
  <c r="G53" i="4" s="1"/>
  <c r="E54" i="4"/>
  <c r="G54" i="4" s="1"/>
  <c r="E55" i="4"/>
  <c r="G55" i="4" s="1"/>
  <c r="E56" i="4"/>
  <c r="G56" i="4" s="1"/>
  <c r="E57" i="4"/>
  <c r="G57" i="4" s="1"/>
  <c r="E58" i="4"/>
  <c r="E59" i="4"/>
  <c r="G59" i="4" s="1"/>
  <c r="E60" i="4"/>
  <c r="G60" i="4" s="1"/>
  <c r="E61" i="4"/>
  <c r="G61" i="4" s="1"/>
  <c r="E62" i="4"/>
  <c r="G62" i="4" s="1"/>
  <c r="E63" i="4"/>
  <c r="G63" i="4" s="1"/>
  <c r="E64" i="4"/>
  <c r="G64" i="4" s="1"/>
  <c r="E65" i="4"/>
  <c r="G65" i="4" s="1"/>
  <c r="E66" i="4"/>
  <c r="E67" i="4"/>
  <c r="G67" i="4" s="1"/>
  <c r="E68" i="4"/>
  <c r="G68" i="4" s="1"/>
  <c r="E69" i="4"/>
  <c r="G69" i="4" s="1"/>
  <c r="E70" i="4"/>
  <c r="G70" i="4" s="1"/>
  <c r="E71" i="4"/>
  <c r="G71" i="4" s="1"/>
  <c r="E72" i="4"/>
  <c r="G72" i="4" s="1"/>
  <c r="E73" i="4"/>
  <c r="G73" i="4" s="1"/>
  <c r="E74" i="4"/>
  <c r="E75" i="4"/>
  <c r="G75" i="4" s="1"/>
  <c r="E76" i="4"/>
  <c r="G76" i="4" s="1"/>
  <c r="E77" i="4"/>
  <c r="G77" i="4" s="1"/>
  <c r="E78" i="4"/>
  <c r="G78" i="4" s="1"/>
  <c r="E79" i="4"/>
  <c r="G79" i="4" s="1"/>
  <c r="E80" i="4"/>
  <c r="G80" i="4" s="1"/>
  <c r="E81" i="4"/>
  <c r="G81" i="4" s="1"/>
  <c r="E82" i="4"/>
  <c r="E83" i="4"/>
  <c r="G83" i="4" s="1"/>
  <c r="E84" i="4"/>
  <c r="G84" i="4" s="1"/>
  <c r="E85" i="4"/>
  <c r="G85" i="4" s="1"/>
  <c r="E86" i="4"/>
  <c r="G86" i="4" s="1"/>
  <c r="E87" i="4"/>
  <c r="G87" i="4" s="1"/>
  <c r="E88" i="4"/>
  <c r="G88" i="4" s="1"/>
  <c r="E89" i="4"/>
  <c r="G89" i="4" s="1"/>
  <c r="E90" i="4"/>
  <c r="E91" i="4"/>
  <c r="G91" i="4" s="1"/>
  <c r="E92" i="4"/>
  <c r="G92" i="4" s="1"/>
  <c r="E93" i="4"/>
  <c r="G93" i="4" s="1"/>
  <c r="E94" i="4"/>
  <c r="G94" i="4" s="1"/>
  <c r="E95" i="4"/>
  <c r="G95" i="4" s="1"/>
  <c r="E96" i="4"/>
  <c r="G96" i="4" s="1"/>
  <c r="E97" i="4"/>
  <c r="G97" i="4" s="1"/>
  <c r="E98" i="4"/>
  <c r="E99" i="4"/>
  <c r="G99" i="4" s="1"/>
  <c r="E100" i="4"/>
  <c r="G100" i="4" s="1"/>
  <c r="E101" i="4"/>
  <c r="G101" i="4" s="1"/>
  <c r="E102" i="4"/>
  <c r="G102" i="4" s="1"/>
  <c r="E103" i="4"/>
  <c r="G103" i="4" s="1"/>
  <c r="E104" i="4"/>
  <c r="G104" i="4" s="1"/>
  <c r="E105" i="4"/>
  <c r="G105" i="4" s="1"/>
  <c r="E106" i="4"/>
  <c r="E107" i="4"/>
  <c r="G107" i="4" s="1"/>
  <c r="E108" i="4"/>
  <c r="G108" i="4" s="1"/>
  <c r="E109" i="4"/>
  <c r="G109" i="4" s="1"/>
  <c r="E110" i="4"/>
  <c r="G110" i="4" s="1"/>
  <c r="E111" i="4"/>
  <c r="G111" i="4" s="1"/>
  <c r="E112" i="4"/>
  <c r="G112" i="4" s="1"/>
  <c r="E113" i="4"/>
  <c r="G113" i="4" s="1"/>
  <c r="E114" i="4"/>
  <c r="E115" i="4"/>
  <c r="G115" i="4" s="1"/>
  <c r="E116" i="4"/>
  <c r="G116" i="4" s="1"/>
  <c r="E117" i="4"/>
  <c r="G117" i="4" s="1"/>
  <c r="E118" i="4"/>
  <c r="G118" i="4" s="1"/>
  <c r="E119" i="4"/>
  <c r="G119" i="4" s="1"/>
  <c r="E12" i="4"/>
  <c r="G12" i="4" s="1"/>
  <c r="B98" i="4"/>
  <c r="B84" i="4"/>
  <c r="B86" i="4" s="1"/>
  <c r="C51" i="4"/>
  <c r="C48" i="4"/>
  <c r="C84" i="4"/>
  <c r="C108" i="4"/>
  <c r="C15" i="4"/>
  <c r="C18" i="4"/>
  <c r="C54" i="4"/>
  <c r="C87" i="4"/>
  <c r="C21" i="4"/>
  <c r="C57" i="4"/>
  <c r="C90" i="4"/>
  <c r="C111" i="4"/>
  <c r="C24" i="4"/>
  <c r="C60" i="4"/>
  <c r="C27" i="4"/>
  <c r="C63" i="4"/>
  <c r="C93" i="4"/>
  <c r="C30" i="4"/>
  <c r="C66" i="4"/>
  <c r="C96" i="4"/>
  <c r="C114" i="4"/>
  <c r="C33" i="4"/>
  <c r="C69" i="4"/>
  <c r="C36" i="4"/>
  <c r="C72" i="4"/>
  <c r="C99" i="4"/>
  <c r="C39" i="4"/>
  <c r="C75" i="4"/>
  <c r="C102" i="4"/>
  <c r="C117" i="4"/>
  <c r="C42" i="4"/>
  <c r="C78" i="4"/>
  <c r="C45" i="4"/>
  <c r="C81" i="4"/>
  <c r="C105" i="4"/>
  <c r="B12" i="4"/>
  <c r="B14" i="4" s="1"/>
  <c r="B93" i="4"/>
  <c r="B95" i="4" s="1"/>
  <c r="B30" i="4"/>
  <c r="B32" i="4" s="1"/>
  <c r="B66" i="4"/>
  <c r="B68" i="4" s="1"/>
  <c r="B96" i="4"/>
  <c r="B97" i="4" s="1"/>
  <c r="B114" i="4"/>
  <c r="B116" i="4" s="1"/>
  <c r="B33" i="4"/>
  <c r="B35" i="4" s="1"/>
  <c r="B69" i="4"/>
  <c r="B71" i="4" s="1"/>
  <c r="B36" i="4"/>
  <c r="B37" i="4" s="1"/>
  <c r="B72" i="4"/>
  <c r="B73" i="4" s="1"/>
  <c r="B99" i="4"/>
  <c r="B101" i="4" s="1"/>
  <c r="B39" i="4"/>
  <c r="B40" i="4" s="1"/>
  <c r="B75" i="4"/>
  <c r="B77" i="4" s="1"/>
  <c r="B102" i="4"/>
  <c r="B104" i="4" s="1"/>
  <c r="B117" i="4"/>
  <c r="B119" i="4" s="1"/>
  <c r="B42" i="4"/>
  <c r="B44" i="4" s="1"/>
  <c r="B78" i="4"/>
  <c r="B80" i="4" s="1"/>
  <c r="B45" i="4"/>
  <c r="B47" i="4" s="1"/>
  <c r="B81" i="4"/>
  <c r="B83" i="4" s="1"/>
  <c r="B105" i="4"/>
  <c r="B107" i="4" s="1"/>
  <c r="B48" i="4"/>
  <c r="B49" i="4" s="1"/>
  <c r="B108" i="4"/>
  <c r="B110" i="4" s="1"/>
  <c r="B15" i="4"/>
  <c r="B17" i="4" s="1"/>
  <c r="B51" i="4"/>
  <c r="B53" i="4" s="1"/>
  <c r="B18" i="4"/>
  <c r="B20" i="4" s="1"/>
  <c r="B54" i="4"/>
  <c r="B56" i="4" s="1"/>
  <c r="B87" i="4"/>
  <c r="B89" i="4" s="1"/>
  <c r="B21" i="4"/>
  <c r="B23" i="4" s="1"/>
  <c r="B57" i="4"/>
  <c r="B59" i="4" s="1"/>
  <c r="B90" i="4"/>
  <c r="B92" i="4" s="1"/>
  <c r="B111" i="4"/>
  <c r="B113" i="4" s="1"/>
  <c r="B24" i="4"/>
  <c r="B25" i="4" s="1"/>
  <c r="B60" i="4"/>
  <c r="B61" i="4" s="1"/>
  <c r="B27" i="4"/>
  <c r="B29" i="4" s="1"/>
  <c r="B63" i="4"/>
  <c r="B65" i="4" s="1"/>
  <c r="C12" i="4"/>
  <c r="B85" i="4" l="1"/>
  <c r="B109" i="4"/>
  <c r="B62" i="4"/>
  <c r="B74" i="4"/>
  <c r="B52" i="4"/>
  <c r="B16" i="4"/>
  <c r="B76" i="4"/>
  <c r="B26" i="4"/>
  <c r="B28" i="4"/>
  <c r="B38" i="4"/>
  <c r="B50" i="4"/>
  <c r="B64" i="4"/>
  <c r="B41" i="4"/>
  <c r="B88" i="4"/>
  <c r="B100" i="4"/>
  <c r="B112" i="4"/>
  <c r="B19" i="4"/>
  <c r="B31" i="4"/>
  <c r="B43" i="4"/>
  <c r="B55" i="4"/>
  <c r="B67" i="4"/>
  <c r="B79" i="4"/>
  <c r="B91" i="4"/>
  <c r="B103" i="4"/>
  <c r="B115" i="4"/>
  <c r="B22" i="4"/>
  <c r="B34" i="4"/>
  <c r="B46" i="4"/>
  <c r="B58" i="4"/>
  <c r="B70" i="4"/>
  <c r="B82" i="4"/>
  <c r="B13" i="4"/>
  <c r="B94" i="4"/>
  <c r="B106" i="4"/>
  <c r="B118" i="4"/>
</calcChain>
</file>

<file path=xl/sharedStrings.xml><?xml version="1.0" encoding="utf-8"?>
<sst xmlns="http://schemas.openxmlformats.org/spreadsheetml/2006/main" count="435" uniqueCount="69">
  <si>
    <t>Problem 1</t>
  </si>
  <si>
    <t>Problem 2</t>
  </si>
  <si>
    <t>Submission Instructions</t>
  </si>
  <si>
    <t>The purpose of this test is to exam a candidate's written communication skills and ability to work with environmental regulations and calculations.</t>
  </si>
  <si>
    <t>Optimize the spreadsheet formatting and page layout for review, while considering the fact that some clients may print out the work for review.</t>
  </si>
  <si>
    <t>Begin Date</t>
  </si>
  <si>
    <t>End Date</t>
  </si>
  <si>
    <t>Equipment</t>
  </si>
  <si>
    <t>Facility</t>
  </si>
  <si>
    <t>Engine 1</t>
  </si>
  <si>
    <t>Jan</t>
  </si>
  <si>
    <t>Feb</t>
  </si>
  <si>
    <t>Mar</t>
  </si>
  <si>
    <t>Equipment Type</t>
  </si>
  <si>
    <t>Equipment Name</t>
  </si>
  <si>
    <t>Engine</t>
  </si>
  <si>
    <t>Boiler</t>
  </si>
  <si>
    <t>Heater</t>
  </si>
  <si>
    <t>Flare</t>
  </si>
  <si>
    <t>Boiler 1</t>
  </si>
  <si>
    <t>Heater 1</t>
  </si>
  <si>
    <t>Engine 2</t>
  </si>
  <si>
    <t>Heater 2</t>
  </si>
  <si>
    <t>Engine 3</t>
  </si>
  <si>
    <t>Engine 4</t>
  </si>
  <si>
    <t>Flare 1</t>
  </si>
  <si>
    <t>Incinerator</t>
  </si>
  <si>
    <t>Incinerator 1</t>
  </si>
  <si>
    <t>Boiler 2</t>
  </si>
  <si>
    <t>Facility A</t>
  </si>
  <si>
    <t>Compressor Station 1</t>
  </si>
  <si>
    <t>Facility 1</t>
  </si>
  <si>
    <t>Facility B</t>
  </si>
  <si>
    <t>Compressor Station 2</t>
  </si>
  <si>
    <t>Facility 2</t>
  </si>
  <si>
    <t>Facility C</t>
  </si>
  <si>
    <t>Facility 3</t>
  </si>
  <si>
    <t>Compressor Station 3</t>
  </si>
  <si>
    <t>Facility D</t>
  </si>
  <si>
    <t>Compressor Station 4</t>
  </si>
  <si>
    <t>Facility 4</t>
  </si>
  <si>
    <t>mscf</t>
  </si>
  <si>
    <t>mmscf</t>
  </si>
  <si>
    <t>Fuel Use UOM</t>
  </si>
  <si>
    <r>
      <t>Fuel Use (</t>
    </r>
    <r>
      <rPr>
        <b/>
        <sz val="11"/>
        <color rgb="FFC00000"/>
        <rFont val="Calibri"/>
        <family val="2"/>
        <scheme val="minor"/>
      </rPr>
      <t>mmscf</t>
    </r>
    <r>
      <rPr>
        <b/>
        <sz val="11"/>
        <color theme="1"/>
        <rFont val="Calibri"/>
        <family val="2"/>
        <scheme val="minor"/>
      </rPr>
      <t>)</t>
    </r>
  </si>
  <si>
    <t>Please keep track of the time required to complete each portion of the examination.</t>
  </si>
  <si>
    <r>
      <t>Well depth = 8,000 ft, casing diameter = 2 ft, shut-in pressure = 9,000 psia, number of vents in 2010 = 50, avg flow rate = 2,000 ft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/hr and hours = 25.</t>
    </r>
  </si>
  <si>
    <t>2011 Fuel Usage</t>
  </si>
  <si>
    <t>Set-up the calculation below using the example data provided in the "Calc Result" worksheet.</t>
  </si>
  <si>
    <t>Ensure your calculation works for all scenarios.</t>
  </si>
  <si>
    <r>
      <t xml:space="preserve">Note: Advanced functions are </t>
    </r>
    <r>
      <rPr>
        <i/>
        <u/>
        <sz val="11"/>
        <color theme="1"/>
        <rFont val="Calibri"/>
        <family val="2"/>
        <scheme val="minor"/>
      </rPr>
      <t>not</t>
    </r>
    <r>
      <rPr>
        <i/>
        <sz val="11"/>
        <color theme="1"/>
        <rFont val="Calibri"/>
        <family val="2"/>
        <scheme val="minor"/>
      </rPr>
      <t xml:space="preserve"> required (e.g. Pivot Tables).</t>
    </r>
  </si>
  <si>
    <t>Enter consolidated data in row 12 onwards. Rows 3-9 demonstrate how the data should look.</t>
  </si>
  <si>
    <t>Set-up the calculation shown in the "Calc" worksheet in the "Calc Result" worksheet.</t>
  </si>
  <si>
    <r>
      <t xml:space="preserve">Consolidate </t>
    </r>
    <r>
      <rPr>
        <b/>
        <u/>
        <sz val="11"/>
        <color rgb="FFFF0000"/>
        <rFont val="Calibri"/>
        <family val="2"/>
        <scheme val="minor"/>
      </rPr>
      <t>engine</t>
    </r>
    <r>
      <rPr>
        <sz val="11"/>
        <color theme="1"/>
        <rFont val="Calibri"/>
        <family val="2"/>
        <scheme val="minor"/>
      </rPr>
      <t xml:space="preserve"> (do not include other equip types) fuel use data from the "Raw Data" worksheet into the "Cleansed Data" worksheet, and succinctly outline the approach you took in a Word document (or equivalent).</t>
    </r>
  </si>
  <si>
    <t>ID</t>
  </si>
  <si>
    <t>Month Name</t>
  </si>
  <si>
    <t>SP (psia)</t>
  </si>
  <si>
    <t>WD (feet)</t>
  </si>
  <si>
    <t>CD (inches)</t>
  </si>
  <si>
    <t>Nv</t>
  </si>
  <si>
    <t>SFR (cubic feet)</t>
  </si>
  <si>
    <t>HR (hours)</t>
  </si>
  <si>
    <t>Z</t>
  </si>
  <si>
    <t>constant</t>
  </si>
  <si>
    <t>Ea,n=</t>
  </si>
  <si>
    <t>Well depth = 8,000 ft, casing diameter = 2 ft, shut-in pressure = 9,000 psia, number of vents in 2010 = 50, avg flow rate = 2,000 ft3/hr and hours = 25.</t>
  </si>
  <si>
    <t>Variable</t>
  </si>
  <si>
    <t>Measure</t>
  </si>
  <si>
    <t>It also exemplifies potential work assignments for employees.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</si>
</sst>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i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MS Sans Serif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9">
    <xf numFmtId="0" fontId="0" fillId="0" borderId="0"/>
    <xf numFmtId="0" fontId="6" fillId="0" borderId="0" applyNumberFormat="0" applyFill="0" applyBorder="0" applyAlignment="0" applyProtection="0"/>
    <xf numFmtId="0" fontId="9" fillId="0" borderId="0"/>
    <xf numFmtId="0" fontId="10" fillId="0" borderId="0"/>
    <xf numFmtId="0" fontId="9" fillId="0" borderId="0"/>
    <xf numFmtId="0" fontId="14" fillId="0" borderId="0" applyNumberFormat="0" applyFill="0" applyBorder="0" applyAlignment="0" applyProtection="0"/>
    <xf numFmtId="0" fontId="15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0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0" fillId="0" borderId="0"/>
    <xf numFmtId="0" fontId="13" fillId="0" borderId="0"/>
    <xf numFmtId="0" fontId="16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/>
    <xf numFmtId="0" fontId="17" fillId="5" borderId="1" xfId="28" applyFont="1" applyBorder="1"/>
    <xf numFmtId="4" fontId="18" fillId="4" borderId="3" xfId="27" applyNumberFormat="1" applyFont="1" applyBorder="1"/>
    <xf numFmtId="0" fontId="16" fillId="3" borderId="2" xfId="26" applyBorder="1"/>
    <xf numFmtId="0" fontId="0" fillId="2" borderId="0" xfId="0" applyFill="1" applyAlignment="1">
      <alignment horizontal="center"/>
    </xf>
  </cellXfs>
  <cellStyles count="29">
    <cellStyle name="20% - Accent1" xfId="27" builtinId="30"/>
    <cellStyle name="60% - Accent1" xfId="28" builtinId="32"/>
    <cellStyle name="Accent1" xfId="26" builtinId="29"/>
    <cellStyle name="Hyperlink" xfId="1" builtinId="8"/>
    <cellStyle name="Hyperlink 2" xfId="11" xr:uid="{00000000-0005-0000-0000-000001000000}"/>
    <cellStyle name="Hyperlink 3" xfId="5" xr:uid="{00000000-0005-0000-0000-000033000000}"/>
    <cellStyle name="Normal" xfId="0" builtinId="0"/>
    <cellStyle name="Normal 10" xfId="13" xr:uid="{00000000-0005-0000-0000-000003000000}"/>
    <cellStyle name="Normal 11" xfId="12" xr:uid="{00000000-0005-0000-0000-000004000000}"/>
    <cellStyle name="Normal 12" xfId="24" xr:uid="{A2DF8C0C-24C2-4ED1-B1C5-95362F5BE229}"/>
    <cellStyle name="Normal 14" xfId="25" xr:uid="{95E240DF-44B2-4713-BC9F-619C7E136C7E}"/>
    <cellStyle name="Normal 18" xfId="9" xr:uid="{00000000-0005-0000-0000-000005000000}"/>
    <cellStyle name="Normal 2" xfId="3" xr:uid="{00000000-0005-0000-0000-000002000000}"/>
    <cellStyle name="Normal 2 2" xfId="20" xr:uid="{00000000-0005-0000-0000-000007000000}"/>
    <cellStyle name="Normal 2 3" xfId="4" xr:uid="{00000000-0005-0000-0000-000006000000}"/>
    <cellStyle name="Normal 3" xfId="6" xr:uid="{00000000-0005-0000-0000-000008000000}"/>
    <cellStyle name="Normal 3 2" xfId="8" xr:uid="{00000000-0005-0000-0000-000009000000}"/>
    <cellStyle name="Normal 4" xfId="7" xr:uid="{00000000-0005-0000-0000-00000A000000}"/>
    <cellStyle name="Normal 5" xfId="23" xr:uid="{661D7EC8-534D-46C4-9DC0-34FF5CA7E847}"/>
    <cellStyle name="Normal 7" xfId="2" xr:uid="{00000000-0005-0000-0000-000003000000}"/>
    <cellStyle name="Normal 8" xfId="10" xr:uid="{00000000-0005-0000-0000-00000B000000}"/>
    <cellStyle name="Normal 8 2" xfId="14" xr:uid="{00000000-0005-0000-0000-00000C000000}"/>
    <cellStyle name="Normal 9" xfId="15" xr:uid="{00000000-0005-0000-0000-00000D000000}"/>
    <cellStyle name="Normal 9 10" xfId="17" xr:uid="{00000000-0005-0000-0000-00000E000000}"/>
    <cellStyle name="Normal 9 12" xfId="19" xr:uid="{00000000-0005-0000-0000-00000F000000}"/>
    <cellStyle name="Normal 9 2 2 3" xfId="16" xr:uid="{00000000-0005-0000-0000-000010000000}"/>
    <cellStyle name="Normal 9 2 2 5" xfId="18" xr:uid="{00000000-0005-0000-0000-000011000000}"/>
    <cellStyle name="Normal 9 7" xfId="21" xr:uid="{00000000-0005-0000-0000-000012000000}"/>
    <cellStyle name="Normal 9 7 2" xfId="22" xr:uid="{00000000-0005-0000-0000-000013000000}"/>
  </cellStyles>
  <dxfs count="1">
    <dxf>
      <border>
        <bottom style="medium">
          <color indexed="64"/>
        </bottom>
      </border>
    </dxf>
  </dxfs>
  <tableStyles count="0" defaultTableStyle="TableStyleMedium2" defaultPivotStyle="PivotStyleLight16"/>
  <colors>
    <mruColors>
      <color rgb="FFEF6825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18</xdr:col>
      <xdr:colOff>441960</xdr:colOff>
      <xdr:row>26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A38FC9-8F75-CE26-A333-1CEA180B6828}"/>
            </a:ext>
          </a:extLst>
        </xdr:cNvPr>
        <xdr:cNvSpPr txBox="1"/>
      </xdr:nvSpPr>
      <xdr:spPr>
        <a:xfrm>
          <a:off x="0" y="7620"/>
          <a:ext cx="11414760" cy="476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457200" marR="0" indent="-22860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u="sng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Steps taken for Problem 1:</a:t>
          </a:r>
          <a:endParaRPr lang="en-US" sz="1100">
            <a:effectLst/>
            <a:latin typeface="Times New Roman" panose="02020603050405020304" pitchFamily="18" charset="0"/>
            <a:ea typeface="Calibri" panose="020F0502020204030204" pitchFamily="34" charset="0"/>
          </a:endParaRPr>
        </a:p>
        <a:p>
          <a:pPr marL="342900" marR="0" lvl="0" indent="-342900">
            <a:lnSpc>
              <a:spcPct val="107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 Assigned ID to each item in the raw data tab to make connecting each row from </a:t>
          </a:r>
          <a:r>
            <a:rPr lang="en-US" sz="1100" i="1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Raw Data</a:t>
          </a: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 to </a:t>
          </a:r>
          <a:r>
            <a:rPr lang="en-US" sz="1100" i="1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Cleansed data</a:t>
          </a: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 tab more accessible.</a:t>
          </a:r>
        </a:p>
        <a:p>
          <a:pPr marL="342900" marR="0" lvl="0" indent="-342900">
            <a:lnSpc>
              <a:spcPct val="107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Used IF statement to populate Equipment column in </a:t>
          </a:r>
          <a:r>
            <a:rPr lang="en-US" sz="1100" i="1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Cleansed Data</a:t>
          </a: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 tab with either the correct engine type in Equipment or with a “False”. The IF statement reads if the ‘Equipment type’ equals ‘Engine’, then return the Equipment name in the Equipment column of </a:t>
          </a:r>
          <a:r>
            <a:rPr lang="en-US" sz="1100" i="1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Cleansed Data</a:t>
          </a: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. If False, then returned ‘False’.</a:t>
          </a:r>
        </a:p>
        <a:p>
          <a:pPr marL="342900" marR="0" lvl="0" indent="-342900">
            <a:lnSpc>
              <a:spcPct val="107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Assigned ID to the cleansed data knowing the if statement pulled the data in the same order as it was on the </a:t>
          </a:r>
          <a:r>
            <a:rPr lang="en-US" sz="1100" i="1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Raw Data tab</a:t>
          </a: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 </a:t>
          </a:r>
        </a:p>
        <a:p>
          <a:pPr marL="342900" marR="0" lvl="0" indent="-342900">
            <a:lnSpc>
              <a:spcPct val="107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Used filter to filter out the blanks (non-engine entries) and delete the rows returning false</a:t>
          </a:r>
        </a:p>
        <a:p>
          <a:pPr marL="342900" marR="0" lvl="0" indent="-342900">
            <a:lnSpc>
              <a:spcPct val="107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Put Equipment column in Ascending order to match the layout in the example</a:t>
          </a:r>
        </a:p>
        <a:p>
          <a:pPr marL="342900" marR="0" lvl="0" indent="-342900">
            <a:lnSpc>
              <a:spcPct val="107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Used a VLOOKUP to look up assigned id from </a:t>
          </a:r>
          <a:r>
            <a:rPr lang="en-US" sz="1100" i="1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Cleansed Data tab</a:t>
          </a: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 to pull from the </a:t>
          </a:r>
          <a:r>
            <a:rPr lang="en-US" sz="1100" i="1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Raw Data</a:t>
          </a: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 tab in order to grab </a:t>
          </a:r>
          <a:r>
            <a:rPr lang="en-US" sz="1100" i="1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facility name.</a:t>
          </a:r>
          <a:endParaRPr lang="en-US" sz="1100">
            <a:effectLst/>
            <a:latin typeface="Times New Roman" panose="02020603050405020304" pitchFamily="18" charset="0"/>
            <a:ea typeface="Calibri" panose="020F0502020204030204" pitchFamily="34" charset="0"/>
          </a:endParaRPr>
        </a:p>
        <a:p>
          <a:pPr marL="342900" marR="0" lvl="0" indent="-342900">
            <a:lnSpc>
              <a:spcPct val="107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To match the layout as in the example provided, I needed to add two additional rows to account for the three date ranges associated with each entry. To do this I created a second column and created another id number next to each entry on the </a:t>
          </a:r>
          <a:r>
            <a:rPr lang="en-US" sz="1100" i="1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cleansed data tab</a:t>
          </a: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. I then copied the id numbers and pasted them directly under the newly created id number column. I then did this a second time. Next, I sorted the id numbers from smallest to largest which added two blank rows under each entry in cleansed data. Finally, I deleted the created id column which left the table with the empty rows under each entry.</a:t>
          </a:r>
        </a:p>
        <a:p>
          <a:pPr marL="342900" marR="0" lvl="0" indent="-342900">
            <a:lnSpc>
              <a:spcPct val="107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Autofilled the facility, Equipment name, and id down on Cleansed Data tab to fill in new blanks associated with each month.</a:t>
          </a:r>
        </a:p>
        <a:p>
          <a:pPr marL="342900" marR="0" lvl="0" indent="-342900">
            <a:lnSpc>
              <a:spcPct val="107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Copied and Pasted the date ranges from sample section to the entire columns of </a:t>
          </a:r>
          <a:r>
            <a:rPr lang="en-US" sz="1100" i="1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Begin Date</a:t>
          </a: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 and </a:t>
          </a:r>
          <a:r>
            <a:rPr lang="en-US" sz="1100" i="1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End Date</a:t>
          </a: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 in </a:t>
          </a:r>
          <a:r>
            <a:rPr lang="en-US" sz="1100" i="1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Cleansed Data</a:t>
          </a:r>
          <a:endParaRPr lang="en-US" sz="1100">
            <a:effectLst/>
            <a:latin typeface="Times New Roman" panose="02020603050405020304" pitchFamily="18" charset="0"/>
            <a:ea typeface="Calibri" panose="020F0502020204030204" pitchFamily="34" charset="0"/>
          </a:endParaRPr>
        </a:p>
        <a:p>
          <a:pPr marL="342900" marR="0" lvl="0" indent="-342900">
            <a:lnSpc>
              <a:spcPct val="107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Created a </a:t>
          </a:r>
          <a:r>
            <a:rPr lang="en-US" sz="1100" i="1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Month Name</a:t>
          </a: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 column in the </a:t>
          </a:r>
          <a:r>
            <a:rPr lang="en-US" sz="1100" i="1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Cleansed Data tab</a:t>
          </a: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. Used a TEXT formula to extract the month (“mmm”) from the </a:t>
          </a:r>
          <a:r>
            <a:rPr lang="en-US" sz="1100" i="1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Begin Date</a:t>
          </a: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 column into the </a:t>
          </a:r>
          <a:r>
            <a:rPr lang="en-US" sz="1100" i="1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Month Name</a:t>
          </a: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 column in order to match the date style in </a:t>
          </a:r>
          <a:r>
            <a:rPr lang="en-US" sz="1100" i="1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Raw Data</a:t>
          </a: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 tab. (changed 1/1/2011 to Jan, 2/1/2011 to Feb etc)</a:t>
          </a:r>
        </a:p>
        <a:p>
          <a:pPr marL="342900" marR="0" lvl="0" indent="-342900">
            <a:lnSpc>
              <a:spcPct val="107000"/>
            </a:lnSpc>
            <a:spcBef>
              <a:spcPts val="0"/>
            </a:spcBef>
            <a:spcAft>
              <a:spcPts val="0"/>
            </a:spcAft>
            <a:buFont typeface="+mj-lt"/>
            <a:buAutoNum type="arabicPeriod"/>
          </a:pP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Used nested Index and match formula to pull the </a:t>
          </a:r>
          <a:r>
            <a:rPr lang="en-US" sz="1100" i="1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fuel use (mmscf)</a:t>
          </a: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 data from the </a:t>
          </a:r>
          <a:r>
            <a:rPr lang="en-US" sz="1100" i="1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Raw Data tab</a:t>
          </a: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 into the </a:t>
          </a:r>
          <a:r>
            <a:rPr lang="en-US" sz="1100" i="1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fuel use</a:t>
          </a: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 column in the </a:t>
          </a:r>
          <a:r>
            <a:rPr lang="en-US" sz="1100" i="1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Cleansed Data tab</a:t>
          </a: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 based on the id and month name. The formula can be seen clicking into a cell on the </a:t>
          </a:r>
          <a:r>
            <a:rPr lang="en-US" sz="1100" i="1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Cleansed Data</a:t>
          </a: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 tab under the </a:t>
          </a:r>
          <a:r>
            <a:rPr lang="en-US" sz="1100" i="1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fuel use</a:t>
          </a: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 column. It consists of a Index formula with two Match formulas nested.</a:t>
          </a:r>
        </a:p>
        <a:p>
          <a:pPr marL="342900" marR="0" lvl="0" indent="-342900">
            <a:lnSpc>
              <a:spcPct val="107000"/>
            </a:lnSpc>
            <a:spcBef>
              <a:spcPts val="0"/>
            </a:spcBef>
            <a:spcAft>
              <a:spcPts val="800"/>
            </a:spcAft>
            <a:buFont typeface="+mj-lt"/>
            <a:buAutoNum type="arabicPeriod"/>
          </a:pP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Hid Id (column A) and Month Name (column E) columns in </a:t>
          </a:r>
          <a:r>
            <a:rPr lang="en-US" sz="1100" i="1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Cleansed Data tab</a:t>
          </a:r>
          <a:r>
            <a:rPr lang="en-US" sz="1100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 to stay consistent with example.</a:t>
          </a:r>
        </a:p>
        <a:p>
          <a:pPr marL="22860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i="1" u="sng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Question 1 took approximately 2.5 hours to complete.</a:t>
          </a:r>
          <a:endParaRPr lang="en-US" sz="1100">
            <a:effectLst/>
            <a:latin typeface="Times New Roman" panose="02020603050405020304" pitchFamily="18" charset="0"/>
            <a:ea typeface="Calibri" panose="020F0502020204030204" pitchFamily="34" charset="0"/>
          </a:endParaRPr>
        </a:p>
        <a:p>
          <a:pPr marL="22860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i="1" u="sng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Question 2 took approximately 1 hour to complete</a:t>
          </a:r>
          <a:endParaRPr lang="en-US" sz="1100">
            <a:effectLst/>
            <a:latin typeface="Times New Roman" panose="02020603050405020304" pitchFamily="18" charset="0"/>
            <a:ea typeface="Calibri" panose="020F0502020204030204" pitchFamily="34" charset="0"/>
          </a:endParaRPr>
        </a:p>
        <a:p>
          <a:pPr marL="22860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i="1" u="sng"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Written Assessment in word took approximately 1 hour to complete</a:t>
          </a:r>
          <a:endParaRPr lang="en-US" sz="1100">
            <a:effectLst/>
            <a:latin typeface="Times New Roman" panose="02020603050405020304" pitchFamily="18" charset="0"/>
            <a:ea typeface="Calibri" panose="020F0502020204030204" pitchFamily="34" charset="0"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</xdr:row>
      <xdr:rowOff>171449</xdr:rowOff>
    </xdr:from>
    <xdr:to>
      <xdr:col>8</xdr:col>
      <xdr:colOff>429026</xdr:colOff>
      <xdr:row>15</xdr:row>
      <xdr:rowOff>38099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180975" y="628649"/>
          <a:ext cx="5429651" cy="2244090"/>
          <a:chOff x="590550" y="238124"/>
          <a:chExt cx="5391551" cy="2343150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r="17576"/>
          <a:stretch/>
        </xdr:blipFill>
        <xdr:spPr>
          <a:xfrm>
            <a:off x="590550" y="238124"/>
            <a:ext cx="5181600" cy="636604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27351" y="696425"/>
            <a:ext cx="5354750" cy="1884849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552851</xdr:colOff>
      <xdr:row>12</xdr:row>
      <xdr:rowOff>49530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0" y="0"/>
          <a:ext cx="7128911" cy="2244090"/>
          <a:chOff x="590550" y="238124"/>
          <a:chExt cx="5391551" cy="234315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r="17576"/>
          <a:stretch/>
        </xdr:blipFill>
        <xdr:spPr>
          <a:xfrm>
            <a:off x="590550" y="238124"/>
            <a:ext cx="5181600" cy="636604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27351" y="696425"/>
            <a:ext cx="5354750" cy="1884849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ED2F3D-EA22-4782-B83C-C22E25DE1658}" name="Table2" displayName="Table2" ref="A17:B25" totalsRowShown="0" headerRowBorderDxfId="0" headerRowCellStyle="Accent1">
  <autoFilter ref="A17:B25" xr:uid="{5AED2F3D-EA22-4782-B83C-C22E25DE1658}"/>
  <tableColumns count="2">
    <tableColumn id="1" xr3:uid="{C00C5512-8EEA-4A65-8A58-DDF31757BFA4}" name="Variable"/>
    <tableColumn id="2" xr3:uid="{822F304E-AF87-44C3-B796-4986B28D36D2}" name="Measure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  <pageSetUpPr fitToPage="1"/>
  </sheetPr>
  <dimension ref="A1:B11"/>
  <sheetViews>
    <sheetView showGridLines="0" workbookViewId="0">
      <selection activeCell="E4" sqref="E4"/>
    </sheetView>
  </sheetViews>
  <sheetFormatPr defaultRowHeight="14.4" x14ac:dyDescent="0.3"/>
  <cols>
    <col min="1" max="1" width="12.6640625" customWidth="1"/>
  </cols>
  <sheetData>
    <row r="1" spans="1:2" x14ac:dyDescent="0.3">
      <c r="A1" s="4" t="s">
        <v>3</v>
      </c>
    </row>
    <row r="2" spans="1:2" x14ac:dyDescent="0.3">
      <c r="A2" t="s">
        <v>68</v>
      </c>
    </row>
    <row r="4" spans="1:2" x14ac:dyDescent="0.3">
      <c r="A4" s="9" t="s">
        <v>45</v>
      </c>
    </row>
    <row r="6" spans="1:2" ht="15.6" x14ac:dyDescent="0.3">
      <c r="A6" s="2" t="s">
        <v>0</v>
      </c>
      <c r="B6" t="s">
        <v>53</v>
      </c>
    </row>
    <row r="7" spans="1:2" ht="15.6" x14ac:dyDescent="0.3">
      <c r="A7" s="2" t="s">
        <v>1</v>
      </c>
      <c r="B7" t="s">
        <v>52</v>
      </c>
    </row>
    <row r="8" spans="1:2" ht="15.6" x14ac:dyDescent="0.3">
      <c r="A8" s="2"/>
    </row>
    <row r="9" spans="1:2" ht="15.6" x14ac:dyDescent="0.3">
      <c r="A9" s="2" t="s">
        <v>2</v>
      </c>
    </row>
    <row r="10" spans="1:2" x14ac:dyDescent="0.3">
      <c r="A10" t="s">
        <v>4</v>
      </c>
    </row>
    <row r="11" spans="1:2" x14ac:dyDescent="0.3">
      <c r="A11" s="5"/>
    </row>
  </sheetData>
  <pageMargins left="0.7" right="0.7" top="0.75" bottom="0.75" header="0.3" footer="0.3"/>
  <pageSetup scale="76" orientation="landscape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H78"/>
  <sheetViews>
    <sheetView tabSelected="1" zoomScale="94" workbookViewId="0">
      <pane ySplit="2" topLeftCell="A52" activePane="bottomLeft" state="frozen"/>
      <selection activeCell="A12" sqref="A12"/>
      <selection pane="bottomLeft" activeCell="B3" sqref="B3"/>
    </sheetView>
  </sheetViews>
  <sheetFormatPr defaultRowHeight="14.4" x14ac:dyDescent="0.3"/>
  <cols>
    <col min="1" max="1" width="3.44140625" customWidth="1"/>
    <col min="2" max="2" width="11.88671875" customWidth="1"/>
    <col min="3" max="3" width="19.109375" customWidth="1"/>
    <col min="4" max="4" width="19.44140625" customWidth="1"/>
    <col min="5" max="5" width="14.44140625" customWidth="1"/>
    <col min="6" max="8" width="8.6640625" customWidth="1"/>
  </cols>
  <sheetData>
    <row r="1" spans="1:8" x14ac:dyDescent="0.3">
      <c r="A1" s="9" t="s">
        <v>50</v>
      </c>
      <c r="B1" s="9"/>
      <c r="F1" s="13" t="s">
        <v>47</v>
      </c>
      <c r="G1" s="13"/>
      <c r="H1" s="13"/>
    </row>
    <row r="2" spans="1:8" x14ac:dyDescent="0.3">
      <c r="A2" s="1" t="s">
        <v>54</v>
      </c>
      <c r="B2" s="1" t="s">
        <v>8</v>
      </c>
      <c r="C2" s="1" t="s">
        <v>13</v>
      </c>
      <c r="D2" s="1" t="s">
        <v>14</v>
      </c>
      <c r="E2" s="1" t="s">
        <v>43</v>
      </c>
      <c r="F2" s="8" t="s">
        <v>10</v>
      </c>
      <c r="G2" s="8" t="s">
        <v>11</v>
      </c>
      <c r="H2" s="8" t="s">
        <v>12</v>
      </c>
    </row>
    <row r="3" spans="1:8" x14ac:dyDescent="0.3">
      <c r="A3">
        <v>1</v>
      </c>
      <c r="B3" s="1" t="s">
        <v>29</v>
      </c>
      <c r="C3" t="s">
        <v>15</v>
      </c>
      <c r="D3" t="s">
        <v>9</v>
      </c>
      <c r="E3" t="s">
        <v>42</v>
      </c>
      <c r="F3">
        <v>1000</v>
      </c>
      <c r="G3">
        <v>1050</v>
      </c>
      <c r="H3">
        <v>950</v>
      </c>
    </row>
    <row r="4" spans="1:8" x14ac:dyDescent="0.3">
      <c r="A4">
        <v>2</v>
      </c>
      <c r="B4" s="1" t="s">
        <v>29</v>
      </c>
      <c r="C4" t="s">
        <v>16</v>
      </c>
      <c r="D4" t="s">
        <v>19</v>
      </c>
      <c r="E4" t="s">
        <v>42</v>
      </c>
      <c r="F4">
        <v>800</v>
      </c>
      <c r="G4">
        <v>700</v>
      </c>
      <c r="H4">
        <v>950</v>
      </c>
    </row>
    <row r="5" spans="1:8" x14ac:dyDescent="0.3">
      <c r="A5">
        <v>3</v>
      </c>
      <c r="B5" s="1" t="s">
        <v>29</v>
      </c>
      <c r="C5" t="s">
        <v>17</v>
      </c>
      <c r="D5" t="s">
        <v>20</v>
      </c>
      <c r="E5" t="s">
        <v>41</v>
      </c>
      <c r="F5">
        <v>900</v>
      </c>
      <c r="G5">
        <v>600</v>
      </c>
      <c r="H5">
        <v>700</v>
      </c>
    </row>
    <row r="6" spans="1:8" x14ac:dyDescent="0.3">
      <c r="A6">
        <v>4</v>
      </c>
      <c r="B6" s="1" t="s">
        <v>29</v>
      </c>
      <c r="C6" t="s">
        <v>15</v>
      </c>
      <c r="D6" t="s">
        <v>21</v>
      </c>
      <c r="E6" t="s">
        <v>41</v>
      </c>
      <c r="F6">
        <v>450</v>
      </c>
      <c r="G6">
        <v>450</v>
      </c>
      <c r="H6">
        <v>450</v>
      </c>
    </row>
    <row r="7" spans="1:8" x14ac:dyDescent="0.3">
      <c r="A7">
        <v>5</v>
      </c>
      <c r="B7" s="1" t="s">
        <v>29</v>
      </c>
      <c r="C7" t="s">
        <v>17</v>
      </c>
      <c r="D7" t="s">
        <v>22</v>
      </c>
      <c r="E7" t="s">
        <v>42</v>
      </c>
      <c r="F7">
        <v>300</v>
      </c>
      <c r="G7">
        <v>300</v>
      </c>
      <c r="H7">
        <v>300</v>
      </c>
    </row>
    <row r="8" spans="1:8" x14ac:dyDescent="0.3">
      <c r="A8">
        <v>6</v>
      </c>
      <c r="B8" s="1" t="s">
        <v>29</v>
      </c>
      <c r="C8" t="s">
        <v>15</v>
      </c>
      <c r="D8" t="s">
        <v>23</v>
      </c>
      <c r="E8" t="s">
        <v>41</v>
      </c>
      <c r="F8">
        <v>500</v>
      </c>
      <c r="G8">
        <v>450</v>
      </c>
      <c r="H8">
        <v>600</v>
      </c>
    </row>
    <row r="9" spans="1:8" x14ac:dyDescent="0.3">
      <c r="A9">
        <v>7</v>
      </c>
      <c r="B9" s="1" t="s">
        <v>29</v>
      </c>
      <c r="C9" t="s">
        <v>15</v>
      </c>
      <c r="D9" t="s">
        <v>24</v>
      </c>
      <c r="E9" t="s">
        <v>42</v>
      </c>
      <c r="F9">
        <v>0</v>
      </c>
      <c r="G9">
        <v>250</v>
      </c>
      <c r="H9">
        <v>0</v>
      </c>
    </row>
    <row r="10" spans="1:8" x14ac:dyDescent="0.3">
      <c r="A10">
        <v>8</v>
      </c>
      <c r="B10" s="1" t="s">
        <v>30</v>
      </c>
      <c r="C10" t="s">
        <v>15</v>
      </c>
      <c r="D10" t="s">
        <v>9</v>
      </c>
      <c r="E10" t="s">
        <v>42</v>
      </c>
      <c r="F10">
        <v>450</v>
      </c>
      <c r="G10">
        <v>450</v>
      </c>
      <c r="H10">
        <v>600</v>
      </c>
    </row>
    <row r="11" spans="1:8" x14ac:dyDescent="0.3">
      <c r="A11">
        <v>9</v>
      </c>
      <c r="B11" s="1" t="s">
        <v>30</v>
      </c>
      <c r="C11" t="s">
        <v>15</v>
      </c>
      <c r="D11" t="s">
        <v>21</v>
      </c>
      <c r="E11" t="s">
        <v>42</v>
      </c>
      <c r="F11">
        <v>300</v>
      </c>
      <c r="G11">
        <v>300</v>
      </c>
      <c r="H11">
        <v>450</v>
      </c>
    </row>
    <row r="12" spans="1:8" x14ac:dyDescent="0.3">
      <c r="A12">
        <v>10</v>
      </c>
      <c r="B12" s="1" t="s">
        <v>30</v>
      </c>
      <c r="C12" t="s">
        <v>18</v>
      </c>
      <c r="D12" t="s">
        <v>25</v>
      </c>
      <c r="E12" t="s">
        <v>42</v>
      </c>
      <c r="F12">
        <v>450</v>
      </c>
      <c r="G12">
        <v>500</v>
      </c>
      <c r="H12">
        <v>300</v>
      </c>
    </row>
    <row r="13" spans="1:8" x14ac:dyDescent="0.3">
      <c r="A13">
        <v>11</v>
      </c>
      <c r="B13" s="1" t="s">
        <v>30</v>
      </c>
      <c r="C13" t="s">
        <v>17</v>
      </c>
      <c r="D13" t="s">
        <v>20</v>
      </c>
      <c r="E13" t="s">
        <v>42</v>
      </c>
      <c r="F13">
        <v>250</v>
      </c>
      <c r="G13">
        <v>500</v>
      </c>
      <c r="H13">
        <v>450</v>
      </c>
    </row>
    <row r="14" spans="1:8" x14ac:dyDescent="0.3">
      <c r="A14">
        <v>12</v>
      </c>
      <c r="B14" s="1" t="s">
        <v>30</v>
      </c>
      <c r="C14" t="s">
        <v>17</v>
      </c>
      <c r="D14" t="s">
        <v>22</v>
      </c>
      <c r="E14" t="s">
        <v>42</v>
      </c>
      <c r="F14">
        <v>500</v>
      </c>
      <c r="G14">
        <v>400</v>
      </c>
      <c r="H14">
        <v>250</v>
      </c>
    </row>
    <row r="15" spans="1:8" x14ac:dyDescent="0.3">
      <c r="A15">
        <v>13</v>
      </c>
      <c r="B15" s="1" t="s">
        <v>31</v>
      </c>
      <c r="C15" t="s">
        <v>26</v>
      </c>
      <c r="D15" t="s">
        <v>27</v>
      </c>
      <c r="E15" t="s">
        <v>42</v>
      </c>
      <c r="F15">
        <v>300</v>
      </c>
      <c r="G15">
        <v>450</v>
      </c>
      <c r="H15">
        <v>300</v>
      </c>
    </row>
    <row r="16" spans="1:8" x14ac:dyDescent="0.3">
      <c r="A16">
        <v>14</v>
      </c>
      <c r="B16" s="1" t="s">
        <v>31</v>
      </c>
      <c r="C16" t="s">
        <v>15</v>
      </c>
      <c r="D16" t="s">
        <v>9</v>
      </c>
      <c r="E16" t="s">
        <v>41</v>
      </c>
      <c r="F16">
        <v>500</v>
      </c>
      <c r="G16">
        <v>300</v>
      </c>
      <c r="H16">
        <v>450</v>
      </c>
    </row>
    <row r="17" spans="1:8" x14ac:dyDescent="0.3">
      <c r="A17">
        <v>15</v>
      </c>
      <c r="B17" s="1" t="s">
        <v>31</v>
      </c>
      <c r="C17" t="s">
        <v>15</v>
      </c>
      <c r="D17" t="s">
        <v>21</v>
      </c>
      <c r="E17" t="s">
        <v>42</v>
      </c>
      <c r="F17">
        <v>500</v>
      </c>
      <c r="G17">
        <v>450</v>
      </c>
      <c r="H17">
        <v>250</v>
      </c>
    </row>
    <row r="18" spans="1:8" x14ac:dyDescent="0.3">
      <c r="A18">
        <v>16</v>
      </c>
      <c r="B18" s="1" t="s">
        <v>31</v>
      </c>
      <c r="C18" t="s">
        <v>16</v>
      </c>
      <c r="D18" t="s">
        <v>19</v>
      </c>
      <c r="E18" t="s">
        <v>42</v>
      </c>
      <c r="F18">
        <v>400</v>
      </c>
      <c r="G18">
        <v>250</v>
      </c>
      <c r="H18">
        <v>600</v>
      </c>
    </row>
    <row r="19" spans="1:8" x14ac:dyDescent="0.3">
      <c r="A19">
        <v>17</v>
      </c>
      <c r="B19" s="1" t="s">
        <v>31</v>
      </c>
      <c r="C19" t="s">
        <v>16</v>
      </c>
      <c r="D19" t="s">
        <v>28</v>
      </c>
      <c r="E19" t="s">
        <v>42</v>
      </c>
      <c r="F19">
        <v>300</v>
      </c>
      <c r="G19">
        <v>500</v>
      </c>
      <c r="H19">
        <v>450</v>
      </c>
    </row>
    <row r="20" spans="1:8" x14ac:dyDescent="0.3">
      <c r="A20">
        <v>18</v>
      </c>
      <c r="B20" s="1" t="s">
        <v>31</v>
      </c>
      <c r="C20" t="s">
        <v>17</v>
      </c>
      <c r="D20" t="s">
        <v>20</v>
      </c>
      <c r="E20" t="s">
        <v>42</v>
      </c>
      <c r="F20">
        <v>500</v>
      </c>
      <c r="G20">
        <v>450</v>
      </c>
      <c r="H20">
        <v>300</v>
      </c>
    </row>
    <row r="21" spans="1:8" x14ac:dyDescent="0.3">
      <c r="A21">
        <v>19</v>
      </c>
      <c r="B21" s="1" t="s">
        <v>31</v>
      </c>
      <c r="C21" t="s">
        <v>15</v>
      </c>
      <c r="D21" t="s">
        <v>23</v>
      </c>
      <c r="E21" t="s">
        <v>42</v>
      </c>
      <c r="F21">
        <v>500</v>
      </c>
      <c r="G21">
        <v>250</v>
      </c>
      <c r="H21">
        <v>450</v>
      </c>
    </row>
    <row r="22" spans="1:8" x14ac:dyDescent="0.3">
      <c r="A22">
        <v>20</v>
      </c>
      <c r="B22" s="1" t="s">
        <v>32</v>
      </c>
      <c r="C22" t="s">
        <v>15</v>
      </c>
      <c r="D22" t="s">
        <v>9</v>
      </c>
      <c r="E22" t="s">
        <v>41</v>
      </c>
      <c r="F22">
        <v>300</v>
      </c>
      <c r="G22">
        <v>450</v>
      </c>
      <c r="H22">
        <v>300</v>
      </c>
    </row>
    <row r="23" spans="1:8" x14ac:dyDescent="0.3">
      <c r="A23">
        <v>21</v>
      </c>
      <c r="B23" s="1" t="s">
        <v>32</v>
      </c>
      <c r="C23" t="s">
        <v>16</v>
      </c>
      <c r="D23" t="s">
        <v>19</v>
      </c>
      <c r="E23" t="s">
        <v>42</v>
      </c>
      <c r="F23">
        <v>500</v>
      </c>
      <c r="G23">
        <v>300</v>
      </c>
      <c r="H23">
        <v>450</v>
      </c>
    </row>
    <row r="24" spans="1:8" x14ac:dyDescent="0.3">
      <c r="A24">
        <v>22</v>
      </c>
      <c r="B24" s="1" t="s">
        <v>32</v>
      </c>
      <c r="C24" t="s">
        <v>17</v>
      </c>
      <c r="D24" t="s">
        <v>20</v>
      </c>
      <c r="E24" t="s">
        <v>41</v>
      </c>
      <c r="F24">
        <v>500</v>
      </c>
      <c r="G24">
        <v>450</v>
      </c>
      <c r="H24">
        <v>250</v>
      </c>
    </row>
    <row r="25" spans="1:8" x14ac:dyDescent="0.3">
      <c r="A25">
        <v>23</v>
      </c>
      <c r="B25" s="1" t="s">
        <v>32</v>
      </c>
      <c r="C25" t="s">
        <v>15</v>
      </c>
      <c r="D25" t="s">
        <v>21</v>
      </c>
      <c r="E25" t="s">
        <v>42</v>
      </c>
      <c r="F25">
        <v>400</v>
      </c>
      <c r="G25">
        <v>250</v>
      </c>
      <c r="H25">
        <v>600</v>
      </c>
    </row>
    <row r="26" spans="1:8" x14ac:dyDescent="0.3">
      <c r="A26">
        <v>24</v>
      </c>
      <c r="B26" s="1" t="s">
        <v>32</v>
      </c>
      <c r="C26" t="s">
        <v>17</v>
      </c>
      <c r="D26" t="s">
        <v>22</v>
      </c>
      <c r="E26" t="s">
        <v>42</v>
      </c>
      <c r="F26">
        <v>300</v>
      </c>
      <c r="G26">
        <v>500</v>
      </c>
      <c r="H26">
        <v>450</v>
      </c>
    </row>
    <row r="27" spans="1:8" x14ac:dyDescent="0.3">
      <c r="A27">
        <v>25</v>
      </c>
      <c r="B27" s="1" t="s">
        <v>32</v>
      </c>
      <c r="C27" t="s">
        <v>15</v>
      </c>
      <c r="D27" t="s">
        <v>23</v>
      </c>
      <c r="E27" t="s">
        <v>41</v>
      </c>
      <c r="F27">
        <v>500</v>
      </c>
      <c r="G27">
        <v>450</v>
      </c>
      <c r="H27">
        <v>300</v>
      </c>
    </row>
    <row r="28" spans="1:8" x14ac:dyDescent="0.3">
      <c r="A28">
        <v>26</v>
      </c>
      <c r="B28" s="1" t="s">
        <v>32</v>
      </c>
      <c r="C28" t="s">
        <v>15</v>
      </c>
      <c r="D28" t="s">
        <v>24</v>
      </c>
      <c r="E28" t="s">
        <v>42</v>
      </c>
      <c r="F28">
        <v>500</v>
      </c>
      <c r="G28">
        <v>450</v>
      </c>
      <c r="H28">
        <v>250</v>
      </c>
    </row>
    <row r="29" spans="1:8" x14ac:dyDescent="0.3">
      <c r="A29">
        <v>27</v>
      </c>
      <c r="B29" s="1" t="s">
        <v>33</v>
      </c>
      <c r="C29" t="s">
        <v>15</v>
      </c>
      <c r="D29" t="s">
        <v>9</v>
      </c>
      <c r="E29" t="s">
        <v>42</v>
      </c>
      <c r="F29">
        <v>450</v>
      </c>
      <c r="G29">
        <v>450</v>
      </c>
      <c r="H29">
        <v>600</v>
      </c>
    </row>
    <row r="30" spans="1:8" x14ac:dyDescent="0.3">
      <c r="A30">
        <v>28</v>
      </c>
      <c r="B30" s="1" t="s">
        <v>33</v>
      </c>
      <c r="C30" t="s">
        <v>15</v>
      </c>
      <c r="D30" t="s">
        <v>21</v>
      </c>
      <c r="E30" t="s">
        <v>42</v>
      </c>
      <c r="F30">
        <v>300</v>
      </c>
      <c r="G30">
        <v>300</v>
      </c>
      <c r="H30">
        <v>450</v>
      </c>
    </row>
    <row r="31" spans="1:8" x14ac:dyDescent="0.3">
      <c r="A31">
        <v>29</v>
      </c>
      <c r="B31" s="1" t="s">
        <v>33</v>
      </c>
      <c r="C31" t="s">
        <v>18</v>
      </c>
      <c r="D31" t="s">
        <v>25</v>
      </c>
      <c r="E31" t="s">
        <v>42</v>
      </c>
      <c r="F31">
        <v>450</v>
      </c>
      <c r="G31">
        <v>500</v>
      </c>
      <c r="H31">
        <v>300</v>
      </c>
    </row>
    <row r="32" spans="1:8" x14ac:dyDescent="0.3">
      <c r="A32">
        <v>30</v>
      </c>
      <c r="B32" s="1" t="s">
        <v>33</v>
      </c>
      <c r="C32" t="s">
        <v>17</v>
      </c>
      <c r="D32" t="s">
        <v>20</v>
      </c>
      <c r="E32" t="s">
        <v>42</v>
      </c>
      <c r="F32">
        <v>250</v>
      </c>
      <c r="G32">
        <v>500</v>
      </c>
      <c r="H32">
        <v>450</v>
      </c>
    </row>
    <row r="33" spans="1:8" x14ac:dyDescent="0.3">
      <c r="A33">
        <v>31</v>
      </c>
      <c r="B33" s="1" t="s">
        <v>33</v>
      </c>
      <c r="C33" t="s">
        <v>17</v>
      </c>
      <c r="D33" t="s">
        <v>22</v>
      </c>
      <c r="E33" t="s">
        <v>42</v>
      </c>
      <c r="F33">
        <v>500</v>
      </c>
      <c r="G33">
        <v>400</v>
      </c>
      <c r="H33">
        <v>250</v>
      </c>
    </row>
    <row r="34" spans="1:8" x14ac:dyDescent="0.3">
      <c r="A34">
        <v>32</v>
      </c>
      <c r="B34" s="1" t="s">
        <v>34</v>
      </c>
      <c r="C34" t="s">
        <v>26</v>
      </c>
      <c r="D34" t="s">
        <v>27</v>
      </c>
      <c r="E34" t="s">
        <v>42</v>
      </c>
      <c r="F34">
        <v>300</v>
      </c>
      <c r="G34">
        <v>450</v>
      </c>
      <c r="H34">
        <v>500</v>
      </c>
    </row>
    <row r="35" spans="1:8" x14ac:dyDescent="0.3">
      <c r="A35">
        <v>33</v>
      </c>
      <c r="B35" s="1" t="s">
        <v>34</v>
      </c>
      <c r="C35" t="s">
        <v>15</v>
      </c>
      <c r="D35" t="s">
        <v>9</v>
      </c>
      <c r="E35" t="s">
        <v>41</v>
      </c>
      <c r="F35">
        <v>450</v>
      </c>
      <c r="G35">
        <v>250</v>
      </c>
      <c r="H35">
        <v>500</v>
      </c>
    </row>
    <row r="36" spans="1:8" x14ac:dyDescent="0.3">
      <c r="A36">
        <v>34</v>
      </c>
      <c r="B36" s="1" t="s">
        <v>34</v>
      </c>
      <c r="C36" t="s">
        <v>15</v>
      </c>
      <c r="D36" t="s">
        <v>21</v>
      </c>
      <c r="E36" t="s">
        <v>42</v>
      </c>
      <c r="F36">
        <v>250</v>
      </c>
      <c r="G36">
        <v>600</v>
      </c>
      <c r="H36">
        <v>400</v>
      </c>
    </row>
    <row r="37" spans="1:8" x14ac:dyDescent="0.3">
      <c r="A37">
        <v>35</v>
      </c>
      <c r="B37" s="1" t="s">
        <v>34</v>
      </c>
      <c r="C37" t="s">
        <v>16</v>
      </c>
      <c r="D37" t="s">
        <v>19</v>
      </c>
      <c r="E37" t="s">
        <v>42</v>
      </c>
      <c r="F37">
        <v>500</v>
      </c>
      <c r="G37">
        <v>450</v>
      </c>
      <c r="H37">
        <v>300</v>
      </c>
    </row>
    <row r="38" spans="1:8" x14ac:dyDescent="0.3">
      <c r="A38">
        <v>36</v>
      </c>
      <c r="B38" s="1" t="s">
        <v>34</v>
      </c>
      <c r="C38" t="s">
        <v>16</v>
      </c>
      <c r="D38" t="s">
        <v>28</v>
      </c>
      <c r="E38" t="s">
        <v>42</v>
      </c>
      <c r="F38">
        <v>450</v>
      </c>
      <c r="G38">
        <v>300</v>
      </c>
      <c r="H38">
        <v>500</v>
      </c>
    </row>
    <row r="39" spans="1:8" x14ac:dyDescent="0.3">
      <c r="A39">
        <v>37</v>
      </c>
      <c r="B39" s="1" t="s">
        <v>34</v>
      </c>
      <c r="C39" t="s">
        <v>17</v>
      </c>
      <c r="D39" t="s">
        <v>20</v>
      </c>
      <c r="E39" t="s">
        <v>42</v>
      </c>
      <c r="F39">
        <v>450</v>
      </c>
      <c r="G39">
        <v>250</v>
      </c>
      <c r="H39">
        <v>500</v>
      </c>
    </row>
    <row r="40" spans="1:8" x14ac:dyDescent="0.3">
      <c r="A40">
        <v>38</v>
      </c>
      <c r="B40" s="1" t="s">
        <v>34</v>
      </c>
      <c r="C40" t="s">
        <v>15</v>
      </c>
      <c r="D40" t="s">
        <v>23</v>
      </c>
      <c r="E40" t="s">
        <v>42</v>
      </c>
      <c r="F40">
        <v>500</v>
      </c>
      <c r="G40">
        <v>450</v>
      </c>
      <c r="H40">
        <v>300</v>
      </c>
    </row>
    <row r="41" spans="1:8" x14ac:dyDescent="0.3">
      <c r="A41">
        <v>39</v>
      </c>
      <c r="B41" s="1" t="s">
        <v>35</v>
      </c>
      <c r="C41" t="s">
        <v>15</v>
      </c>
      <c r="D41" t="s">
        <v>9</v>
      </c>
      <c r="E41" t="s">
        <v>41</v>
      </c>
      <c r="F41">
        <v>1050</v>
      </c>
      <c r="G41">
        <v>950</v>
      </c>
      <c r="H41">
        <v>1000</v>
      </c>
    </row>
    <row r="42" spans="1:8" x14ac:dyDescent="0.3">
      <c r="A42">
        <v>40</v>
      </c>
      <c r="B42" s="1" t="s">
        <v>35</v>
      </c>
      <c r="C42" t="s">
        <v>16</v>
      </c>
      <c r="D42" t="s">
        <v>19</v>
      </c>
      <c r="E42" t="s">
        <v>42</v>
      </c>
      <c r="F42">
        <v>700</v>
      </c>
      <c r="G42">
        <v>950</v>
      </c>
      <c r="H42">
        <v>800</v>
      </c>
    </row>
    <row r="43" spans="1:8" x14ac:dyDescent="0.3">
      <c r="A43">
        <v>41</v>
      </c>
      <c r="B43" s="1" t="s">
        <v>35</v>
      </c>
      <c r="C43" t="s">
        <v>17</v>
      </c>
      <c r="D43" t="s">
        <v>20</v>
      </c>
      <c r="E43" t="s">
        <v>41</v>
      </c>
      <c r="F43">
        <v>600</v>
      </c>
      <c r="G43">
        <v>700</v>
      </c>
      <c r="H43">
        <v>900</v>
      </c>
    </row>
    <row r="44" spans="1:8" x14ac:dyDescent="0.3">
      <c r="A44">
        <v>42</v>
      </c>
      <c r="B44" s="1" t="s">
        <v>35</v>
      </c>
      <c r="C44" t="s">
        <v>15</v>
      </c>
      <c r="D44" t="s">
        <v>21</v>
      </c>
      <c r="E44" t="s">
        <v>42</v>
      </c>
      <c r="F44">
        <v>450</v>
      </c>
      <c r="G44">
        <v>450</v>
      </c>
      <c r="H44">
        <v>450</v>
      </c>
    </row>
    <row r="45" spans="1:8" x14ac:dyDescent="0.3">
      <c r="A45">
        <v>43</v>
      </c>
      <c r="B45" s="1" t="s">
        <v>35</v>
      </c>
      <c r="C45" t="s">
        <v>17</v>
      </c>
      <c r="D45" t="s">
        <v>22</v>
      </c>
      <c r="E45" t="s">
        <v>42</v>
      </c>
      <c r="F45">
        <v>300</v>
      </c>
      <c r="G45">
        <v>300</v>
      </c>
      <c r="H45">
        <v>300</v>
      </c>
    </row>
    <row r="46" spans="1:8" x14ac:dyDescent="0.3">
      <c r="A46">
        <v>44</v>
      </c>
      <c r="B46" s="1" t="s">
        <v>35</v>
      </c>
      <c r="C46" t="s">
        <v>15</v>
      </c>
      <c r="D46" t="s">
        <v>23</v>
      </c>
      <c r="E46" t="s">
        <v>41</v>
      </c>
      <c r="F46">
        <v>450</v>
      </c>
      <c r="G46">
        <v>600</v>
      </c>
      <c r="H46">
        <v>500</v>
      </c>
    </row>
    <row r="47" spans="1:8" x14ac:dyDescent="0.3">
      <c r="A47">
        <v>45</v>
      </c>
      <c r="B47" s="1" t="s">
        <v>35</v>
      </c>
      <c r="C47" t="s">
        <v>15</v>
      </c>
      <c r="D47" t="s">
        <v>24</v>
      </c>
      <c r="E47" t="s">
        <v>42</v>
      </c>
      <c r="F47">
        <v>250</v>
      </c>
      <c r="G47">
        <v>0</v>
      </c>
      <c r="H47">
        <v>0</v>
      </c>
    </row>
    <row r="48" spans="1:8" x14ac:dyDescent="0.3">
      <c r="A48">
        <v>46</v>
      </c>
      <c r="B48" s="1" t="s">
        <v>37</v>
      </c>
      <c r="C48" t="s">
        <v>15</v>
      </c>
      <c r="D48" t="s">
        <v>9</v>
      </c>
      <c r="E48" t="s">
        <v>42</v>
      </c>
      <c r="F48">
        <v>450</v>
      </c>
      <c r="G48">
        <v>600</v>
      </c>
      <c r="H48">
        <v>450</v>
      </c>
    </row>
    <row r="49" spans="1:8" x14ac:dyDescent="0.3">
      <c r="A49">
        <v>47</v>
      </c>
      <c r="B49" s="1" t="s">
        <v>37</v>
      </c>
      <c r="C49" t="s">
        <v>15</v>
      </c>
      <c r="D49" t="s">
        <v>21</v>
      </c>
      <c r="E49" t="s">
        <v>42</v>
      </c>
      <c r="F49">
        <v>300</v>
      </c>
      <c r="G49">
        <v>450</v>
      </c>
      <c r="H49">
        <v>300</v>
      </c>
    </row>
    <row r="50" spans="1:8" x14ac:dyDescent="0.3">
      <c r="A50">
        <v>48</v>
      </c>
      <c r="B50" s="1" t="s">
        <v>37</v>
      </c>
      <c r="C50" t="s">
        <v>18</v>
      </c>
      <c r="D50" t="s">
        <v>25</v>
      </c>
      <c r="E50" t="s">
        <v>42</v>
      </c>
      <c r="F50">
        <v>500</v>
      </c>
      <c r="G50">
        <v>300</v>
      </c>
      <c r="H50">
        <v>450</v>
      </c>
    </row>
    <row r="51" spans="1:8" x14ac:dyDescent="0.3">
      <c r="A51">
        <v>49</v>
      </c>
      <c r="B51" s="1" t="s">
        <v>37</v>
      </c>
      <c r="C51" t="s">
        <v>17</v>
      </c>
      <c r="D51" t="s">
        <v>20</v>
      </c>
      <c r="E51" t="s">
        <v>42</v>
      </c>
      <c r="F51">
        <v>500</v>
      </c>
      <c r="G51">
        <v>450</v>
      </c>
      <c r="H51">
        <v>250</v>
      </c>
    </row>
    <row r="52" spans="1:8" x14ac:dyDescent="0.3">
      <c r="A52">
        <v>50</v>
      </c>
      <c r="B52" s="1" t="s">
        <v>37</v>
      </c>
      <c r="C52" t="s">
        <v>17</v>
      </c>
      <c r="D52" t="s">
        <v>22</v>
      </c>
      <c r="E52" t="s">
        <v>42</v>
      </c>
      <c r="F52">
        <v>400</v>
      </c>
      <c r="G52">
        <v>250</v>
      </c>
      <c r="H52">
        <v>500</v>
      </c>
    </row>
    <row r="53" spans="1:8" x14ac:dyDescent="0.3">
      <c r="A53">
        <v>51</v>
      </c>
      <c r="B53" s="1" t="s">
        <v>36</v>
      </c>
      <c r="C53" t="s">
        <v>26</v>
      </c>
      <c r="D53" t="s">
        <v>27</v>
      </c>
      <c r="E53" t="s">
        <v>42</v>
      </c>
      <c r="F53">
        <v>450</v>
      </c>
      <c r="G53">
        <v>300</v>
      </c>
      <c r="H53">
        <v>300</v>
      </c>
    </row>
    <row r="54" spans="1:8" x14ac:dyDescent="0.3">
      <c r="A54">
        <v>52</v>
      </c>
      <c r="B54" s="1" t="s">
        <v>36</v>
      </c>
      <c r="C54" t="s">
        <v>15</v>
      </c>
      <c r="D54" t="s">
        <v>9</v>
      </c>
      <c r="E54" t="s">
        <v>41</v>
      </c>
      <c r="F54">
        <v>300</v>
      </c>
      <c r="G54">
        <v>450</v>
      </c>
      <c r="H54">
        <v>500</v>
      </c>
    </row>
    <row r="55" spans="1:8" x14ac:dyDescent="0.3">
      <c r="A55">
        <v>53</v>
      </c>
      <c r="B55" s="1" t="s">
        <v>36</v>
      </c>
      <c r="C55" t="s">
        <v>15</v>
      </c>
      <c r="D55" t="s">
        <v>21</v>
      </c>
      <c r="E55" t="s">
        <v>42</v>
      </c>
      <c r="F55">
        <v>450</v>
      </c>
      <c r="G55">
        <v>250</v>
      </c>
      <c r="H55">
        <v>500</v>
      </c>
    </row>
    <row r="56" spans="1:8" x14ac:dyDescent="0.3">
      <c r="A56">
        <v>54</v>
      </c>
      <c r="B56" s="1" t="s">
        <v>36</v>
      </c>
      <c r="C56" t="s">
        <v>16</v>
      </c>
      <c r="D56" t="s">
        <v>19</v>
      </c>
      <c r="E56" t="s">
        <v>42</v>
      </c>
      <c r="F56">
        <v>250</v>
      </c>
      <c r="G56">
        <v>600</v>
      </c>
      <c r="H56">
        <v>400</v>
      </c>
    </row>
    <row r="57" spans="1:8" x14ac:dyDescent="0.3">
      <c r="A57">
        <v>55</v>
      </c>
      <c r="B57" s="1" t="s">
        <v>36</v>
      </c>
      <c r="C57" t="s">
        <v>16</v>
      </c>
      <c r="D57" t="s">
        <v>28</v>
      </c>
      <c r="E57" t="s">
        <v>42</v>
      </c>
      <c r="F57">
        <v>500</v>
      </c>
      <c r="G57">
        <v>450</v>
      </c>
      <c r="H57">
        <v>300</v>
      </c>
    </row>
    <row r="58" spans="1:8" x14ac:dyDescent="0.3">
      <c r="A58">
        <v>56</v>
      </c>
      <c r="B58" s="1" t="s">
        <v>36</v>
      </c>
      <c r="C58" t="s">
        <v>17</v>
      </c>
      <c r="D58" t="s">
        <v>20</v>
      </c>
      <c r="E58" t="s">
        <v>42</v>
      </c>
      <c r="F58">
        <v>450</v>
      </c>
      <c r="G58">
        <v>300</v>
      </c>
      <c r="H58">
        <v>500</v>
      </c>
    </row>
    <row r="59" spans="1:8" x14ac:dyDescent="0.3">
      <c r="A59">
        <v>57</v>
      </c>
      <c r="B59" s="1" t="s">
        <v>36</v>
      </c>
      <c r="C59" t="s">
        <v>15</v>
      </c>
      <c r="D59" t="s">
        <v>23</v>
      </c>
      <c r="E59" t="s">
        <v>42</v>
      </c>
      <c r="F59">
        <v>250</v>
      </c>
      <c r="G59">
        <v>450</v>
      </c>
      <c r="H59">
        <v>500</v>
      </c>
    </row>
    <row r="60" spans="1:8" x14ac:dyDescent="0.3">
      <c r="A60">
        <v>58</v>
      </c>
      <c r="B60" s="1" t="s">
        <v>38</v>
      </c>
      <c r="C60" t="s">
        <v>15</v>
      </c>
      <c r="D60" t="s">
        <v>9</v>
      </c>
      <c r="E60" t="s">
        <v>41</v>
      </c>
      <c r="F60">
        <v>300</v>
      </c>
      <c r="G60">
        <v>450</v>
      </c>
      <c r="H60">
        <v>500</v>
      </c>
    </row>
    <row r="61" spans="1:8" x14ac:dyDescent="0.3">
      <c r="A61">
        <v>59</v>
      </c>
      <c r="B61" s="1" t="s">
        <v>38</v>
      </c>
      <c r="C61" t="s">
        <v>16</v>
      </c>
      <c r="D61" t="s">
        <v>19</v>
      </c>
      <c r="E61" t="s">
        <v>42</v>
      </c>
      <c r="F61">
        <v>450</v>
      </c>
      <c r="G61">
        <v>250</v>
      </c>
      <c r="H61">
        <v>500</v>
      </c>
    </row>
    <row r="62" spans="1:8" x14ac:dyDescent="0.3">
      <c r="A62">
        <v>60</v>
      </c>
      <c r="B62" s="1" t="s">
        <v>38</v>
      </c>
      <c r="C62" t="s">
        <v>17</v>
      </c>
      <c r="D62" t="s">
        <v>20</v>
      </c>
      <c r="E62" t="s">
        <v>41</v>
      </c>
      <c r="F62">
        <v>250</v>
      </c>
      <c r="G62">
        <v>600</v>
      </c>
      <c r="H62">
        <v>400</v>
      </c>
    </row>
    <row r="63" spans="1:8" x14ac:dyDescent="0.3">
      <c r="A63">
        <v>61</v>
      </c>
      <c r="B63" s="1" t="s">
        <v>38</v>
      </c>
      <c r="C63" t="s">
        <v>15</v>
      </c>
      <c r="D63" t="s">
        <v>21</v>
      </c>
      <c r="E63" t="s">
        <v>42</v>
      </c>
      <c r="F63">
        <v>500</v>
      </c>
      <c r="G63">
        <v>450</v>
      </c>
      <c r="H63">
        <v>300</v>
      </c>
    </row>
    <row r="64" spans="1:8" x14ac:dyDescent="0.3">
      <c r="A64">
        <v>62</v>
      </c>
      <c r="B64" s="1" t="s">
        <v>38</v>
      </c>
      <c r="C64" t="s">
        <v>17</v>
      </c>
      <c r="D64" t="s">
        <v>22</v>
      </c>
      <c r="E64" t="s">
        <v>42</v>
      </c>
      <c r="F64">
        <v>450</v>
      </c>
      <c r="G64">
        <v>300</v>
      </c>
      <c r="H64">
        <v>500</v>
      </c>
    </row>
    <row r="65" spans="1:8" x14ac:dyDescent="0.3">
      <c r="A65">
        <v>63</v>
      </c>
      <c r="B65" s="1" t="s">
        <v>38</v>
      </c>
      <c r="C65" t="s">
        <v>15</v>
      </c>
      <c r="D65" t="s">
        <v>23</v>
      </c>
      <c r="E65" t="s">
        <v>41</v>
      </c>
      <c r="F65">
        <v>250</v>
      </c>
      <c r="G65">
        <v>600</v>
      </c>
      <c r="H65">
        <v>400</v>
      </c>
    </row>
    <row r="66" spans="1:8" x14ac:dyDescent="0.3">
      <c r="A66">
        <v>64</v>
      </c>
      <c r="B66" s="1" t="s">
        <v>38</v>
      </c>
      <c r="C66" t="s">
        <v>15</v>
      </c>
      <c r="D66" t="s">
        <v>24</v>
      </c>
      <c r="E66" t="s">
        <v>42</v>
      </c>
      <c r="F66">
        <v>500</v>
      </c>
      <c r="G66">
        <v>450</v>
      </c>
      <c r="H66">
        <v>300</v>
      </c>
    </row>
    <row r="67" spans="1:8" x14ac:dyDescent="0.3">
      <c r="A67">
        <v>65</v>
      </c>
      <c r="B67" s="1" t="s">
        <v>39</v>
      </c>
      <c r="C67" t="s">
        <v>15</v>
      </c>
      <c r="D67" t="s">
        <v>9</v>
      </c>
      <c r="E67" t="s">
        <v>42</v>
      </c>
      <c r="F67">
        <v>500</v>
      </c>
      <c r="G67">
        <v>450</v>
      </c>
      <c r="H67">
        <v>300</v>
      </c>
    </row>
    <row r="68" spans="1:8" x14ac:dyDescent="0.3">
      <c r="A68">
        <v>66</v>
      </c>
      <c r="B68" s="1" t="s">
        <v>39</v>
      </c>
      <c r="C68" t="s">
        <v>15</v>
      </c>
      <c r="D68" t="s">
        <v>21</v>
      </c>
      <c r="E68" t="s">
        <v>42</v>
      </c>
      <c r="F68">
        <v>450</v>
      </c>
      <c r="G68">
        <v>300</v>
      </c>
      <c r="H68">
        <v>500</v>
      </c>
    </row>
    <row r="69" spans="1:8" x14ac:dyDescent="0.3">
      <c r="A69">
        <v>67</v>
      </c>
      <c r="B69" s="1" t="s">
        <v>39</v>
      </c>
      <c r="C69" t="s">
        <v>18</v>
      </c>
      <c r="D69" t="s">
        <v>25</v>
      </c>
      <c r="E69" t="s">
        <v>42</v>
      </c>
      <c r="F69">
        <v>250</v>
      </c>
      <c r="G69">
        <v>600</v>
      </c>
      <c r="H69">
        <v>400</v>
      </c>
    </row>
    <row r="70" spans="1:8" x14ac:dyDescent="0.3">
      <c r="A70">
        <v>68</v>
      </c>
      <c r="B70" s="1" t="s">
        <v>39</v>
      </c>
      <c r="C70" t="s">
        <v>17</v>
      </c>
      <c r="D70" t="s">
        <v>20</v>
      </c>
      <c r="E70" t="s">
        <v>42</v>
      </c>
      <c r="F70">
        <v>500</v>
      </c>
      <c r="G70">
        <v>450</v>
      </c>
      <c r="H70">
        <v>300</v>
      </c>
    </row>
    <row r="71" spans="1:8" x14ac:dyDescent="0.3">
      <c r="A71">
        <v>69</v>
      </c>
      <c r="B71" s="1" t="s">
        <v>39</v>
      </c>
      <c r="C71" t="s">
        <v>17</v>
      </c>
      <c r="D71" t="s">
        <v>22</v>
      </c>
      <c r="E71" t="s">
        <v>42</v>
      </c>
      <c r="F71">
        <v>450</v>
      </c>
      <c r="G71">
        <v>300</v>
      </c>
      <c r="H71">
        <v>500</v>
      </c>
    </row>
    <row r="72" spans="1:8" x14ac:dyDescent="0.3">
      <c r="A72">
        <v>70</v>
      </c>
      <c r="B72" s="1" t="s">
        <v>40</v>
      </c>
      <c r="C72" t="s">
        <v>26</v>
      </c>
      <c r="D72" t="s">
        <v>27</v>
      </c>
      <c r="E72" t="s">
        <v>42</v>
      </c>
      <c r="F72">
        <v>450</v>
      </c>
      <c r="G72">
        <v>250</v>
      </c>
      <c r="H72">
        <v>500</v>
      </c>
    </row>
    <row r="73" spans="1:8" x14ac:dyDescent="0.3">
      <c r="A73">
        <v>71</v>
      </c>
      <c r="B73" s="1" t="s">
        <v>40</v>
      </c>
      <c r="C73" t="s">
        <v>15</v>
      </c>
      <c r="D73" t="s">
        <v>9</v>
      </c>
      <c r="E73" t="s">
        <v>41</v>
      </c>
      <c r="F73">
        <v>250</v>
      </c>
      <c r="G73">
        <v>600</v>
      </c>
      <c r="H73">
        <v>400</v>
      </c>
    </row>
    <row r="74" spans="1:8" x14ac:dyDescent="0.3">
      <c r="A74">
        <v>72</v>
      </c>
      <c r="B74" s="1" t="s">
        <v>40</v>
      </c>
      <c r="C74" t="s">
        <v>15</v>
      </c>
      <c r="D74" t="s">
        <v>21</v>
      </c>
      <c r="E74" t="s">
        <v>42</v>
      </c>
      <c r="F74">
        <v>500</v>
      </c>
      <c r="G74">
        <v>450</v>
      </c>
      <c r="H74">
        <v>300</v>
      </c>
    </row>
    <row r="75" spans="1:8" x14ac:dyDescent="0.3">
      <c r="A75">
        <v>73</v>
      </c>
      <c r="B75" s="1" t="s">
        <v>40</v>
      </c>
      <c r="C75" t="s">
        <v>16</v>
      </c>
      <c r="D75" t="s">
        <v>19</v>
      </c>
      <c r="E75" t="s">
        <v>42</v>
      </c>
      <c r="F75">
        <v>450</v>
      </c>
      <c r="G75">
        <v>300</v>
      </c>
      <c r="H75">
        <v>500</v>
      </c>
    </row>
    <row r="76" spans="1:8" x14ac:dyDescent="0.3">
      <c r="A76">
        <v>74</v>
      </c>
      <c r="B76" s="1" t="s">
        <v>40</v>
      </c>
      <c r="C76" t="s">
        <v>16</v>
      </c>
      <c r="D76" t="s">
        <v>28</v>
      </c>
      <c r="E76" t="s">
        <v>42</v>
      </c>
      <c r="F76">
        <v>250</v>
      </c>
      <c r="G76">
        <v>600</v>
      </c>
      <c r="H76">
        <v>400</v>
      </c>
    </row>
    <row r="77" spans="1:8" x14ac:dyDescent="0.3">
      <c r="A77">
        <v>75</v>
      </c>
      <c r="B77" s="1" t="s">
        <v>40</v>
      </c>
      <c r="C77" t="s">
        <v>17</v>
      </c>
      <c r="D77" t="s">
        <v>20</v>
      </c>
      <c r="E77" t="s">
        <v>42</v>
      </c>
      <c r="F77">
        <v>500</v>
      </c>
      <c r="G77">
        <v>450</v>
      </c>
      <c r="H77">
        <v>300</v>
      </c>
    </row>
    <row r="78" spans="1:8" x14ac:dyDescent="0.3">
      <c r="A78">
        <v>76</v>
      </c>
      <c r="B78" s="1" t="s">
        <v>40</v>
      </c>
      <c r="C78" t="s">
        <v>15</v>
      </c>
      <c r="D78" t="s">
        <v>23</v>
      </c>
      <c r="E78" t="s">
        <v>42</v>
      </c>
      <c r="F78">
        <v>450</v>
      </c>
      <c r="G78">
        <v>300</v>
      </c>
      <c r="H78">
        <v>500</v>
      </c>
    </row>
  </sheetData>
  <mergeCells count="1">
    <mergeCell ref="F1:H1"/>
  </mergeCells>
  <pageMargins left="0.7" right="0.7" top="0.75" bottom="0.75" header="0.3" footer="0.3"/>
  <pageSetup orientation="portrait" r:id="rId1"/>
  <headerFooter>
    <oddHeader>&amp;CProblem 1: Data Cleansing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pageSetUpPr fitToPage="1"/>
  </sheetPr>
  <dimension ref="A1:G159"/>
  <sheetViews>
    <sheetView topLeftCell="B1" workbookViewId="0">
      <pane ySplit="11" topLeftCell="A12" activePane="bottomLeft" state="frozen"/>
      <selection pane="bottomLeft" activeCell="G33" sqref="G33"/>
    </sheetView>
  </sheetViews>
  <sheetFormatPr defaultRowHeight="14.4" x14ac:dyDescent="0.3"/>
  <cols>
    <col min="1" max="1" width="0" hidden="1" customWidth="1"/>
    <col min="2" max="2" width="29.21875" customWidth="1"/>
    <col min="3" max="3" width="15.33203125" customWidth="1"/>
    <col min="4" max="4" width="16" customWidth="1"/>
    <col min="5" max="5" width="16" hidden="1" customWidth="1"/>
    <col min="6" max="6" width="13.44140625" customWidth="1"/>
    <col min="7" max="7" width="18.5546875" customWidth="1"/>
  </cols>
  <sheetData>
    <row r="1" spans="1:7" ht="18" x14ac:dyDescent="0.35">
      <c r="B1" s="3" t="s">
        <v>51</v>
      </c>
    </row>
    <row r="3" spans="1:7" x14ac:dyDescent="0.3">
      <c r="B3" s="6" t="s">
        <v>8</v>
      </c>
      <c r="C3" s="6" t="s">
        <v>7</v>
      </c>
      <c r="D3" s="6" t="s">
        <v>5</v>
      </c>
      <c r="E3" s="6"/>
      <c r="F3" s="6" t="s">
        <v>6</v>
      </c>
      <c r="G3" s="6" t="s">
        <v>44</v>
      </c>
    </row>
    <row r="4" spans="1:7" x14ac:dyDescent="0.3">
      <c r="B4" t="s">
        <v>29</v>
      </c>
      <c r="C4" t="s">
        <v>9</v>
      </c>
      <c r="D4" s="7">
        <v>40544</v>
      </c>
      <c r="E4" s="7"/>
      <c r="F4" s="7">
        <v>40575</v>
      </c>
      <c r="G4">
        <v>1000</v>
      </c>
    </row>
    <row r="5" spans="1:7" x14ac:dyDescent="0.3">
      <c r="B5" t="s">
        <v>29</v>
      </c>
      <c r="C5" t="s">
        <v>9</v>
      </c>
      <c r="D5" s="7">
        <v>40575</v>
      </c>
      <c r="E5" s="7"/>
      <c r="F5" s="7">
        <v>40603</v>
      </c>
      <c r="G5">
        <v>1050</v>
      </c>
    </row>
    <row r="6" spans="1:7" x14ac:dyDescent="0.3">
      <c r="B6" t="s">
        <v>29</v>
      </c>
      <c r="C6" t="s">
        <v>9</v>
      </c>
      <c r="D6" s="7">
        <v>40603</v>
      </c>
      <c r="E6" s="7"/>
      <c r="F6" s="7">
        <v>40634</v>
      </c>
      <c r="G6">
        <v>950</v>
      </c>
    </row>
    <row r="7" spans="1:7" x14ac:dyDescent="0.3">
      <c r="B7" t="s">
        <v>30</v>
      </c>
      <c r="C7" t="s">
        <v>9</v>
      </c>
      <c r="D7" s="7">
        <v>40544</v>
      </c>
      <c r="E7" s="7"/>
      <c r="F7" s="7">
        <v>40575</v>
      </c>
      <c r="G7">
        <v>450</v>
      </c>
    </row>
    <row r="8" spans="1:7" x14ac:dyDescent="0.3">
      <c r="B8" t="s">
        <v>30</v>
      </c>
      <c r="C8" t="s">
        <v>9</v>
      </c>
      <c r="D8" s="7">
        <v>40575</v>
      </c>
      <c r="E8" s="7"/>
      <c r="F8" s="7">
        <v>40603</v>
      </c>
      <c r="G8">
        <v>450</v>
      </c>
    </row>
    <row r="9" spans="1:7" x14ac:dyDescent="0.3">
      <c r="B9" t="s">
        <v>30</v>
      </c>
      <c r="C9" t="s">
        <v>9</v>
      </c>
      <c r="D9" s="7">
        <v>40603</v>
      </c>
      <c r="E9" s="7"/>
      <c r="F9" s="7">
        <v>40634</v>
      </c>
      <c r="G9">
        <v>600</v>
      </c>
    </row>
    <row r="11" spans="1:7" x14ac:dyDescent="0.3">
      <c r="A11" s="6" t="s">
        <v>54</v>
      </c>
      <c r="B11" s="6" t="s">
        <v>8</v>
      </c>
      <c r="C11" s="6" t="s">
        <v>7</v>
      </c>
      <c r="D11" s="6" t="s">
        <v>5</v>
      </c>
      <c r="E11" s="6" t="s">
        <v>55</v>
      </c>
      <c r="F11" s="6" t="s">
        <v>6</v>
      </c>
      <c r="G11" s="6" t="s">
        <v>44</v>
      </c>
    </row>
    <row r="12" spans="1:7" x14ac:dyDescent="0.3">
      <c r="A12">
        <v>1</v>
      </c>
      <c r="B12" t="str">
        <f>VLOOKUP(A12,'Raw Data'!A2:H78,2)</f>
        <v>Facility A</v>
      </c>
      <c r="C12" t="str">
        <f>IF('Raw Data'!C3="Engine",'Raw Data'!D3)</f>
        <v>Engine 1</v>
      </c>
      <c r="D12" s="7">
        <v>40544</v>
      </c>
      <c r="E12" s="7" t="str">
        <f>TEXT(D12,"mmm")</f>
        <v>Jan</v>
      </c>
      <c r="F12" s="7">
        <v>40575</v>
      </c>
      <c r="G12">
        <f>INDEX('Raw Data'!$F$3:$H$78,MATCH(A12,'Raw Data'!$A$3:$A$78,0),MATCH(E12,'Raw Data'!$F$2:$H$2,0))</f>
        <v>1000</v>
      </c>
    </row>
    <row r="13" spans="1:7" x14ac:dyDescent="0.3">
      <c r="A13">
        <v>1</v>
      </c>
      <c r="B13" t="str">
        <f>B12</f>
        <v>Facility A</v>
      </c>
      <c r="C13" t="s">
        <v>9</v>
      </c>
      <c r="D13" s="7">
        <v>40575</v>
      </c>
      <c r="E13" s="7" t="str">
        <f t="shared" ref="E13:E76" si="0">TEXT(D13,"mmm")</f>
        <v>Feb</v>
      </c>
      <c r="F13" s="7">
        <v>40603</v>
      </c>
      <c r="G13">
        <f>INDEX('Raw Data'!$F$3:$H$78,MATCH(A13,'Raw Data'!$A$3:$A$78,0),MATCH(E13,'Raw Data'!$F$2:$H$2,0))</f>
        <v>1050</v>
      </c>
    </row>
    <row r="14" spans="1:7" x14ac:dyDescent="0.3">
      <c r="A14">
        <v>1</v>
      </c>
      <c r="B14" t="str">
        <f>B12</f>
        <v>Facility A</v>
      </c>
      <c r="C14" t="s">
        <v>9</v>
      </c>
      <c r="D14" s="7">
        <v>40603</v>
      </c>
      <c r="E14" s="7" t="str">
        <f t="shared" si="0"/>
        <v>Mar</v>
      </c>
      <c r="F14" s="7">
        <v>40634</v>
      </c>
      <c r="G14">
        <f>INDEX('Raw Data'!$F$3:$H$78,MATCH(A14,'Raw Data'!$A$3:$A$78,0),MATCH(E14,'Raw Data'!$F$2:$H$2,0))</f>
        <v>950</v>
      </c>
    </row>
    <row r="15" spans="1:7" x14ac:dyDescent="0.3">
      <c r="A15">
        <v>8</v>
      </c>
      <c r="B15" t="str">
        <f>VLOOKUP(A15,'Raw Data'!A8:H85,2)</f>
        <v>Compressor Station 1</v>
      </c>
      <c r="C15" t="str">
        <f>IF('Raw Data'!C10="Engine",'Raw Data'!D10)</f>
        <v>Engine 1</v>
      </c>
      <c r="D15" s="7">
        <v>40544</v>
      </c>
      <c r="E15" s="7" t="str">
        <f t="shared" si="0"/>
        <v>Jan</v>
      </c>
      <c r="F15" s="7">
        <v>40575</v>
      </c>
      <c r="G15">
        <f>INDEX('Raw Data'!$F$3:$H$78,MATCH(A15,'Raw Data'!$A$3:$A$78,0),MATCH(E15,'Raw Data'!$F$2:$H$2,0))</f>
        <v>450</v>
      </c>
    </row>
    <row r="16" spans="1:7" x14ac:dyDescent="0.3">
      <c r="A16">
        <v>8</v>
      </c>
      <c r="B16" t="str">
        <f>B15</f>
        <v>Compressor Station 1</v>
      </c>
      <c r="C16" t="s">
        <v>9</v>
      </c>
      <c r="D16" s="7">
        <v>40575</v>
      </c>
      <c r="E16" s="7" t="str">
        <f t="shared" si="0"/>
        <v>Feb</v>
      </c>
      <c r="F16" s="7">
        <v>40603</v>
      </c>
      <c r="G16">
        <f>INDEX('Raw Data'!$F$3:$H$78,MATCH(A16,'Raw Data'!$A$3:$A$78,0),MATCH(E16,'Raw Data'!$F$2:$H$2,0))</f>
        <v>450</v>
      </c>
    </row>
    <row r="17" spans="1:7" x14ac:dyDescent="0.3">
      <c r="A17">
        <v>8</v>
      </c>
      <c r="B17" t="str">
        <f>B15</f>
        <v>Compressor Station 1</v>
      </c>
      <c r="C17" t="s">
        <v>9</v>
      </c>
      <c r="D17" s="7">
        <v>40603</v>
      </c>
      <c r="E17" s="7" t="str">
        <f t="shared" si="0"/>
        <v>Mar</v>
      </c>
      <c r="F17" s="7">
        <v>40634</v>
      </c>
      <c r="G17">
        <f>INDEX('Raw Data'!$F$3:$H$78,MATCH(A17,'Raw Data'!$A$3:$A$78,0),MATCH(E17,'Raw Data'!$F$2:$H$2,0))</f>
        <v>600</v>
      </c>
    </row>
    <row r="18" spans="1:7" x14ac:dyDescent="0.3">
      <c r="A18">
        <v>14</v>
      </c>
      <c r="B18" t="str">
        <f>VLOOKUP(A18,'Raw Data'!A13:H91,2)</f>
        <v>Facility 1</v>
      </c>
      <c r="C18" t="str">
        <f>IF('Raw Data'!C16="Engine",'Raw Data'!D16)</f>
        <v>Engine 1</v>
      </c>
      <c r="D18" s="7">
        <v>40544</v>
      </c>
      <c r="E18" s="7" t="str">
        <f t="shared" si="0"/>
        <v>Jan</v>
      </c>
      <c r="F18" s="7">
        <v>40575</v>
      </c>
      <c r="G18">
        <f>INDEX('Raw Data'!$F$3:$H$78,MATCH(A18,'Raw Data'!$A$3:$A$78,0),MATCH(E18,'Raw Data'!$F$2:$H$2,0))</f>
        <v>500</v>
      </c>
    </row>
    <row r="19" spans="1:7" x14ac:dyDescent="0.3">
      <c r="A19">
        <v>14</v>
      </c>
      <c r="B19" t="str">
        <f>B18</f>
        <v>Facility 1</v>
      </c>
      <c r="C19" t="s">
        <v>9</v>
      </c>
      <c r="D19" s="7">
        <v>40575</v>
      </c>
      <c r="E19" s="7" t="str">
        <f t="shared" si="0"/>
        <v>Feb</v>
      </c>
      <c r="F19" s="7">
        <v>40603</v>
      </c>
      <c r="G19">
        <f>INDEX('Raw Data'!$F$3:$H$78,MATCH(A19,'Raw Data'!$A$3:$A$78,0),MATCH(E19,'Raw Data'!$F$2:$H$2,0))</f>
        <v>300</v>
      </c>
    </row>
    <row r="20" spans="1:7" x14ac:dyDescent="0.3">
      <c r="A20">
        <v>14</v>
      </c>
      <c r="B20" t="str">
        <f>B18</f>
        <v>Facility 1</v>
      </c>
      <c r="C20" t="s">
        <v>9</v>
      </c>
      <c r="D20" s="7">
        <v>40603</v>
      </c>
      <c r="E20" s="7" t="str">
        <f t="shared" si="0"/>
        <v>Mar</v>
      </c>
      <c r="F20" s="7">
        <v>40634</v>
      </c>
      <c r="G20">
        <f>INDEX('Raw Data'!$F$3:$H$78,MATCH(A20,'Raw Data'!$A$3:$A$78,0),MATCH(E20,'Raw Data'!$F$2:$H$2,0))</f>
        <v>450</v>
      </c>
    </row>
    <row r="21" spans="1:7" x14ac:dyDescent="0.3">
      <c r="A21">
        <v>20</v>
      </c>
      <c r="B21" t="str">
        <f>VLOOKUP(A21,'Raw Data'!A18:H97,2)</f>
        <v>Facility B</v>
      </c>
      <c r="C21" t="str">
        <f>IF('Raw Data'!C22="Engine",'Raw Data'!D22)</f>
        <v>Engine 1</v>
      </c>
      <c r="D21" s="7">
        <v>40544</v>
      </c>
      <c r="E21" s="7" t="str">
        <f t="shared" si="0"/>
        <v>Jan</v>
      </c>
      <c r="F21" s="7">
        <v>40575</v>
      </c>
      <c r="G21">
        <f>INDEX('Raw Data'!$F$3:$H$78,MATCH(A21,'Raw Data'!$A$3:$A$78,0),MATCH(E21,'Raw Data'!$F$2:$H$2,0))</f>
        <v>300</v>
      </c>
    </row>
    <row r="22" spans="1:7" x14ac:dyDescent="0.3">
      <c r="A22">
        <v>20</v>
      </c>
      <c r="B22" t="str">
        <f>B21</f>
        <v>Facility B</v>
      </c>
      <c r="C22" t="s">
        <v>9</v>
      </c>
      <c r="D22" s="7">
        <v>40575</v>
      </c>
      <c r="E22" s="7" t="str">
        <f t="shared" si="0"/>
        <v>Feb</v>
      </c>
      <c r="F22" s="7">
        <v>40603</v>
      </c>
      <c r="G22">
        <f>INDEX('Raw Data'!$F$3:$H$78,MATCH(A22,'Raw Data'!$A$3:$A$78,0),MATCH(E22,'Raw Data'!$F$2:$H$2,0))</f>
        <v>450</v>
      </c>
    </row>
    <row r="23" spans="1:7" x14ac:dyDescent="0.3">
      <c r="A23">
        <v>20</v>
      </c>
      <c r="B23" t="str">
        <f>B21</f>
        <v>Facility B</v>
      </c>
      <c r="C23" t="s">
        <v>9</v>
      </c>
      <c r="D23" s="7">
        <v>40603</v>
      </c>
      <c r="E23" s="7" t="str">
        <f t="shared" si="0"/>
        <v>Mar</v>
      </c>
      <c r="F23" s="7">
        <v>40634</v>
      </c>
      <c r="G23">
        <f>INDEX('Raw Data'!$F$3:$H$78,MATCH(A23,'Raw Data'!$A$3:$A$78,0),MATCH(E23,'Raw Data'!$F$2:$H$2,0))</f>
        <v>300</v>
      </c>
    </row>
    <row r="24" spans="1:7" x14ac:dyDescent="0.3">
      <c r="A24">
        <v>27</v>
      </c>
      <c r="B24" t="str">
        <f>VLOOKUP(A24,'Raw Data'!A24:H104,2)</f>
        <v>Compressor Station 2</v>
      </c>
      <c r="C24" t="str">
        <f>IF('Raw Data'!C29="Engine",'Raw Data'!D29)</f>
        <v>Engine 1</v>
      </c>
      <c r="D24" s="7">
        <v>40544</v>
      </c>
      <c r="E24" s="7" t="str">
        <f t="shared" si="0"/>
        <v>Jan</v>
      </c>
      <c r="F24" s="7">
        <v>40575</v>
      </c>
      <c r="G24">
        <f>INDEX('Raw Data'!$F$3:$H$78,MATCH(A24,'Raw Data'!$A$3:$A$78,0),MATCH(E24,'Raw Data'!$F$2:$H$2,0))</f>
        <v>450</v>
      </c>
    </row>
    <row r="25" spans="1:7" x14ac:dyDescent="0.3">
      <c r="A25">
        <v>27</v>
      </c>
      <c r="B25" t="str">
        <f>B24</f>
        <v>Compressor Station 2</v>
      </c>
      <c r="C25" t="s">
        <v>9</v>
      </c>
      <c r="D25" s="7">
        <v>40575</v>
      </c>
      <c r="E25" s="7" t="str">
        <f t="shared" si="0"/>
        <v>Feb</v>
      </c>
      <c r="F25" s="7">
        <v>40603</v>
      </c>
      <c r="G25">
        <f>INDEX('Raw Data'!$F$3:$H$78,MATCH(A25,'Raw Data'!$A$3:$A$78,0),MATCH(E25,'Raw Data'!$F$2:$H$2,0))</f>
        <v>450</v>
      </c>
    </row>
    <row r="26" spans="1:7" x14ac:dyDescent="0.3">
      <c r="A26">
        <v>27</v>
      </c>
      <c r="B26" t="str">
        <f>B24</f>
        <v>Compressor Station 2</v>
      </c>
      <c r="C26" t="s">
        <v>9</v>
      </c>
      <c r="D26" s="7">
        <v>40603</v>
      </c>
      <c r="E26" s="7" t="str">
        <f t="shared" si="0"/>
        <v>Mar</v>
      </c>
      <c r="F26" s="7">
        <v>40634</v>
      </c>
      <c r="G26">
        <f>INDEX('Raw Data'!$F$3:$H$78,MATCH(A26,'Raw Data'!$A$3:$A$78,0),MATCH(E26,'Raw Data'!$F$2:$H$2,0))</f>
        <v>600</v>
      </c>
    </row>
    <row r="27" spans="1:7" x14ac:dyDescent="0.3">
      <c r="A27">
        <v>33</v>
      </c>
      <c r="B27" t="str">
        <f>VLOOKUP(A27,'Raw Data'!A29:H110,2)</f>
        <v>Facility 2</v>
      </c>
      <c r="C27" t="str">
        <f>IF('Raw Data'!C35="Engine",'Raw Data'!D35)</f>
        <v>Engine 1</v>
      </c>
      <c r="D27" s="7">
        <v>40544</v>
      </c>
      <c r="E27" s="7" t="str">
        <f t="shared" si="0"/>
        <v>Jan</v>
      </c>
      <c r="F27" s="7">
        <v>40575</v>
      </c>
      <c r="G27">
        <f>INDEX('Raw Data'!$F$3:$H$78,MATCH(A27,'Raw Data'!$A$3:$A$78,0),MATCH(E27,'Raw Data'!$F$2:$H$2,0))</f>
        <v>450</v>
      </c>
    </row>
    <row r="28" spans="1:7" x14ac:dyDescent="0.3">
      <c r="A28">
        <v>33</v>
      </c>
      <c r="B28" t="str">
        <f>B27</f>
        <v>Facility 2</v>
      </c>
      <c r="C28" t="s">
        <v>9</v>
      </c>
      <c r="D28" s="7">
        <v>40575</v>
      </c>
      <c r="E28" s="7" t="str">
        <f t="shared" si="0"/>
        <v>Feb</v>
      </c>
      <c r="F28" s="7">
        <v>40603</v>
      </c>
      <c r="G28">
        <f>INDEX('Raw Data'!$F$3:$H$78,MATCH(A28,'Raw Data'!$A$3:$A$78,0),MATCH(E28,'Raw Data'!$F$2:$H$2,0))</f>
        <v>250</v>
      </c>
    </row>
    <row r="29" spans="1:7" x14ac:dyDescent="0.3">
      <c r="A29">
        <v>33</v>
      </c>
      <c r="B29" t="str">
        <f>B27</f>
        <v>Facility 2</v>
      </c>
      <c r="C29" t="s">
        <v>9</v>
      </c>
      <c r="D29" s="7">
        <v>40603</v>
      </c>
      <c r="E29" s="7" t="str">
        <f t="shared" si="0"/>
        <v>Mar</v>
      </c>
      <c r="F29" s="7">
        <v>40634</v>
      </c>
      <c r="G29">
        <f>INDEX('Raw Data'!$F$3:$H$78,MATCH(A29,'Raw Data'!$A$3:$A$78,0),MATCH(E29,'Raw Data'!$F$2:$H$2,0))</f>
        <v>500</v>
      </c>
    </row>
    <row r="30" spans="1:7" x14ac:dyDescent="0.3">
      <c r="A30">
        <v>39</v>
      </c>
      <c r="B30" t="str">
        <f>VLOOKUP(A30,'Raw Data'!A34:H116,2)</f>
        <v>Facility C</v>
      </c>
      <c r="C30" t="str">
        <f>IF('Raw Data'!C41="Engine",'Raw Data'!D41)</f>
        <v>Engine 1</v>
      </c>
      <c r="D30" s="7">
        <v>40544</v>
      </c>
      <c r="E30" s="7" t="str">
        <f t="shared" si="0"/>
        <v>Jan</v>
      </c>
      <c r="F30" s="7">
        <v>40575</v>
      </c>
      <c r="G30">
        <f>INDEX('Raw Data'!$F$3:$H$78,MATCH(A30,'Raw Data'!$A$3:$A$78,0),MATCH(E30,'Raw Data'!$F$2:$H$2,0))</f>
        <v>1050</v>
      </c>
    </row>
    <row r="31" spans="1:7" x14ac:dyDescent="0.3">
      <c r="A31">
        <v>39</v>
      </c>
      <c r="B31" t="str">
        <f>B30</f>
        <v>Facility C</v>
      </c>
      <c r="C31" t="s">
        <v>9</v>
      </c>
      <c r="D31" s="7">
        <v>40575</v>
      </c>
      <c r="E31" s="7" t="str">
        <f t="shared" si="0"/>
        <v>Feb</v>
      </c>
      <c r="F31" s="7">
        <v>40603</v>
      </c>
      <c r="G31">
        <f>INDEX('Raw Data'!$F$3:$H$78,MATCH(A31,'Raw Data'!$A$3:$A$78,0),MATCH(E31,'Raw Data'!$F$2:$H$2,0))</f>
        <v>950</v>
      </c>
    </row>
    <row r="32" spans="1:7" x14ac:dyDescent="0.3">
      <c r="A32">
        <v>39</v>
      </c>
      <c r="B32" t="str">
        <f>B30</f>
        <v>Facility C</v>
      </c>
      <c r="C32" t="s">
        <v>9</v>
      </c>
      <c r="D32" s="7">
        <v>40603</v>
      </c>
      <c r="E32" s="7" t="str">
        <f t="shared" si="0"/>
        <v>Mar</v>
      </c>
      <c r="F32" s="7">
        <v>40634</v>
      </c>
      <c r="G32">
        <f>INDEX('Raw Data'!$F$3:$H$78,MATCH(A32,'Raw Data'!$A$3:$A$78,0),MATCH(E32,'Raw Data'!$F$2:$H$2,0))</f>
        <v>1000</v>
      </c>
    </row>
    <row r="33" spans="1:7" x14ac:dyDescent="0.3">
      <c r="A33">
        <v>46</v>
      </c>
      <c r="B33" t="str">
        <f>VLOOKUP(A33,'Raw Data'!A41:H123,2)</f>
        <v>Compressor Station 3</v>
      </c>
      <c r="C33" t="str">
        <f>IF('Raw Data'!C48="Engine",'Raw Data'!D48)</f>
        <v>Engine 1</v>
      </c>
      <c r="D33" s="7">
        <v>40544</v>
      </c>
      <c r="E33" s="7" t="str">
        <f t="shared" si="0"/>
        <v>Jan</v>
      </c>
      <c r="F33" s="7">
        <v>40575</v>
      </c>
      <c r="G33">
        <f>INDEX('Raw Data'!$F$3:$H$78,MATCH(A33,'Raw Data'!$A$3:$A$78,0),MATCH(E33,'Raw Data'!$F$2:$H$2,0))</f>
        <v>450</v>
      </c>
    </row>
    <row r="34" spans="1:7" x14ac:dyDescent="0.3">
      <c r="A34">
        <v>46</v>
      </c>
      <c r="B34" t="str">
        <f>B33</f>
        <v>Compressor Station 3</v>
      </c>
      <c r="C34" t="s">
        <v>9</v>
      </c>
      <c r="D34" s="7">
        <v>40575</v>
      </c>
      <c r="E34" s="7" t="str">
        <f t="shared" si="0"/>
        <v>Feb</v>
      </c>
      <c r="F34" s="7">
        <v>40603</v>
      </c>
      <c r="G34">
        <f>INDEX('Raw Data'!$F$3:$H$78,MATCH(A34,'Raw Data'!$A$3:$A$78,0),MATCH(E34,'Raw Data'!$F$2:$H$2,0))</f>
        <v>600</v>
      </c>
    </row>
    <row r="35" spans="1:7" x14ac:dyDescent="0.3">
      <c r="A35">
        <v>46</v>
      </c>
      <c r="B35" t="str">
        <f>B33</f>
        <v>Compressor Station 3</v>
      </c>
      <c r="C35" t="s">
        <v>9</v>
      </c>
      <c r="D35" s="7">
        <v>40603</v>
      </c>
      <c r="E35" s="7" t="str">
        <f t="shared" si="0"/>
        <v>Mar</v>
      </c>
      <c r="F35" s="7">
        <v>40634</v>
      </c>
      <c r="G35">
        <f>INDEX('Raw Data'!$F$3:$H$78,MATCH(A35,'Raw Data'!$A$3:$A$78,0),MATCH(E35,'Raw Data'!$F$2:$H$2,0))</f>
        <v>450</v>
      </c>
    </row>
    <row r="36" spans="1:7" x14ac:dyDescent="0.3">
      <c r="A36">
        <v>52</v>
      </c>
      <c r="B36" t="str">
        <f>VLOOKUP(A36,'Raw Data'!A46:H129,2)</f>
        <v>Facility 3</v>
      </c>
      <c r="C36" t="str">
        <f>IF('Raw Data'!C54="Engine",'Raw Data'!D54)</f>
        <v>Engine 1</v>
      </c>
      <c r="D36" s="7">
        <v>40544</v>
      </c>
      <c r="E36" s="7" t="str">
        <f t="shared" si="0"/>
        <v>Jan</v>
      </c>
      <c r="F36" s="7">
        <v>40575</v>
      </c>
      <c r="G36">
        <f>INDEX('Raw Data'!$F$3:$H$78,MATCH(A36,'Raw Data'!$A$3:$A$78,0),MATCH(E36,'Raw Data'!$F$2:$H$2,0))</f>
        <v>300</v>
      </c>
    </row>
    <row r="37" spans="1:7" x14ac:dyDescent="0.3">
      <c r="A37">
        <v>52</v>
      </c>
      <c r="B37" t="str">
        <f>B36</f>
        <v>Facility 3</v>
      </c>
      <c r="C37" t="s">
        <v>9</v>
      </c>
      <c r="D37" s="7">
        <v>40575</v>
      </c>
      <c r="E37" s="7" t="str">
        <f t="shared" si="0"/>
        <v>Feb</v>
      </c>
      <c r="F37" s="7">
        <v>40603</v>
      </c>
      <c r="G37">
        <f>INDEX('Raw Data'!$F$3:$H$78,MATCH(A37,'Raw Data'!$A$3:$A$78,0),MATCH(E37,'Raw Data'!$F$2:$H$2,0))</f>
        <v>450</v>
      </c>
    </row>
    <row r="38" spans="1:7" x14ac:dyDescent="0.3">
      <c r="A38">
        <v>52</v>
      </c>
      <c r="B38" t="str">
        <f>B36</f>
        <v>Facility 3</v>
      </c>
      <c r="C38" t="s">
        <v>9</v>
      </c>
      <c r="D38" s="7">
        <v>40603</v>
      </c>
      <c r="E38" s="7" t="str">
        <f t="shared" si="0"/>
        <v>Mar</v>
      </c>
      <c r="F38" s="7">
        <v>40634</v>
      </c>
      <c r="G38">
        <f>INDEX('Raw Data'!$F$3:$H$78,MATCH(A38,'Raw Data'!$A$3:$A$78,0),MATCH(E38,'Raw Data'!$F$2:$H$2,0))</f>
        <v>500</v>
      </c>
    </row>
    <row r="39" spans="1:7" x14ac:dyDescent="0.3">
      <c r="A39">
        <v>58</v>
      </c>
      <c r="B39" t="str">
        <f>VLOOKUP(A39,'Raw Data'!A51:H135,2)</f>
        <v>Facility D</v>
      </c>
      <c r="C39" t="str">
        <f>IF('Raw Data'!C60="Engine",'Raw Data'!D60)</f>
        <v>Engine 1</v>
      </c>
      <c r="D39" s="7">
        <v>40544</v>
      </c>
      <c r="E39" s="7" t="str">
        <f t="shared" si="0"/>
        <v>Jan</v>
      </c>
      <c r="F39" s="7">
        <v>40575</v>
      </c>
      <c r="G39">
        <f>INDEX('Raw Data'!$F$3:$H$78,MATCH(A39,'Raw Data'!$A$3:$A$78,0),MATCH(E39,'Raw Data'!$F$2:$H$2,0))</f>
        <v>300</v>
      </c>
    </row>
    <row r="40" spans="1:7" x14ac:dyDescent="0.3">
      <c r="A40">
        <v>58</v>
      </c>
      <c r="B40" t="str">
        <f>B39</f>
        <v>Facility D</v>
      </c>
      <c r="C40" t="s">
        <v>9</v>
      </c>
      <c r="D40" s="7">
        <v>40575</v>
      </c>
      <c r="E40" s="7" t="str">
        <f t="shared" si="0"/>
        <v>Feb</v>
      </c>
      <c r="F40" s="7">
        <v>40603</v>
      </c>
      <c r="G40">
        <f>INDEX('Raw Data'!$F$3:$H$78,MATCH(A40,'Raw Data'!$A$3:$A$78,0),MATCH(E40,'Raw Data'!$F$2:$H$2,0))</f>
        <v>450</v>
      </c>
    </row>
    <row r="41" spans="1:7" x14ac:dyDescent="0.3">
      <c r="A41">
        <v>58</v>
      </c>
      <c r="B41" t="str">
        <f>B39</f>
        <v>Facility D</v>
      </c>
      <c r="C41" t="s">
        <v>9</v>
      </c>
      <c r="D41" s="7">
        <v>40603</v>
      </c>
      <c r="E41" s="7" t="str">
        <f t="shared" si="0"/>
        <v>Mar</v>
      </c>
      <c r="F41" s="7">
        <v>40634</v>
      </c>
      <c r="G41">
        <f>INDEX('Raw Data'!$F$3:$H$78,MATCH(A41,'Raw Data'!$A$3:$A$78,0),MATCH(E41,'Raw Data'!$F$2:$H$2,0))</f>
        <v>500</v>
      </c>
    </row>
    <row r="42" spans="1:7" x14ac:dyDescent="0.3">
      <c r="A42">
        <v>65</v>
      </c>
      <c r="B42" t="str">
        <f>VLOOKUP(A42,'Raw Data'!A57:H142,2)</f>
        <v>Compressor Station 4</v>
      </c>
      <c r="C42" t="str">
        <f>IF('Raw Data'!C67="Engine",'Raw Data'!D67)</f>
        <v>Engine 1</v>
      </c>
      <c r="D42" s="7">
        <v>40544</v>
      </c>
      <c r="E42" s="7" t="str">
        <f t="shared" si="0"/>
        <v>Jan</v>
      </c>
      <c r="F42" s="7">
        <v>40575</v>
      </c>
      <c r="G42">
        <f>INDEX('Raw Data'!$F$3:$H$78,MATCH(A42,'Raw Data'!$A$3:$A$78,0),MATCH(E42,'Raw Data'!$F$2:$H$2,0))</f>
        <v>500</v>
      </c>
    </row>
    <row r="43" spans="1:7" x14ac:dyDescent="0.3">
      <c r="A43">
        <v>65</v>
      </c>
      <c r="B43" t="str">
        <f>B42</f>
        <v>Compressor Station 4</v>
      </c>
      <c r="C43" t="s">
        <v>9</v>
      </c>
      <c r="D43" s="7">
        <v>40575</v>
      </c>
      <c r="E43" s="7" t="str">
        <f t="shared" si="0"/>
        <v>Feb</v>
      </c>
      <c r="F43" s="7">
        <v>40603</v>
      </c>
      <c r="G43">
        <f>INDEX('Raw Data'!$F$3:$H$78,MATCH(A43,'Raw Data'!$A$3:$A$78,0),MATCH(E43,'Raw Data'!$F$2:$H$2,0))</f>
        <v>450</v>
      </c>
    </row>
    <row r="44" spans="1:7" x14ac:dyDescent="0.3">
      <c r="A44">
        <v>65</v>
      </c>
      <c r="B44" t="str">
        <f>B42</f>
        <v>Compressor Station 4</v>
      </c>
      <c r="C44" t="s">
        <v>9</v>
      </c>
      <c r="D44" s="7">
        <v>40603</v>
      </c>
      <c r="E44" s="7" t="str">
        <f t="shared" si="0"/>
        <v>Mar</v>
      </c>
      <c r="F44" s="7">
        <v>40634</v>
      </c>
      <c r="G44">
        <f>INDEX('Raw Data'!$F$3:$H$78,MATCH(A44,'Raw Data'!$A$3:$A$78,0),MATCH(E44,'Raw Data'!$F$2:$H$2,0))</f>
        <v>300</v>
      </c>
    </row>
    <row r="45" spans="1:7" x14ac:dyDescent="0.3">
      <c r="A45">
        <v>71</v>
      </c>
      <c r="B45" t="str">
        <f>VLOOKUP(A45,'Raw Data'!A62:H148,2)</f>
        <v>Facility 4</v>
      </c>
      <c r="C45" t="str">
        <f>IF('Raw Data'!C73="Engine",'Raw Data'!D73)</f>
        <v>Engine 1</v>
      </c>
      <c r="D45" s="7">
        <v>40544</v>
      </c>
      <c r="E45" s="7" t="str">
        <f t="shared" si="0"/>
        <v>Jan</v>
      </c>
      <c r="F45" s="7">
        <v>40575</v>
      </c>
      <c r="G45">
        <f>INDEX('Raw Data'!$F$3:$H$78,MATCH(A45,'Raw Data'!$A$3:$A$78,0),MATCH(E45,'Raw Data'!$F$2:$H$2,0))</f>
        <v>250</v>
      </c>
    </row>
    <row r="46" spans="1:7" x14ac:dyDescent="0.3">
      <c r="A46">
        <v>71</v>
      </c>
      <c r="B46" t="str">
        <f>B45</f>
        <v>Facility 4</v>
      </c>
      <c r="C46" t="s">
        <v>9</v>
      </c>
      <c r="D46" s="7">
        <v>40575</v>
      </c>
      <c r="E46" s="7" t="str">
        <f t="shared" si="0"/>
        <v>Feb</v>
      </c>
      <c r="F46" s="7">
        <v>40603</v>
      </c>
      <c r="G46">
        <f>INDEX('Raw Data'!$F$3:$H$78,MATCH(A46,'Raw Data'!$A$3:$A$78,0),MATCH(E46,'Raw Data'!$F$2:$H$2,0))</f>
        <v>600</v>
      </c>
    </row>
    <row r="47" spans="1:7" x14ac:dyDescent="0.3">
      <c r="A47">
        <v>71</v>
      </c>
      <c r="B47" t="str">
        <f>B45</f>
        <v>Facility 4</v>
      </c>
      <c r="C47" t="s">
        <v>9</v>
      </c>
      <c r="D47" s="7">
        <v>40603</v>
      </c>
      <c r="E47" s="7" t="str">
        <f t="shared" si="0"/>
        <v>Mar</v>
      </c>
      <c r="F47" s="7">
        <v>40634</v>
      </c>
      <c r="G47">
        <f>INDEX('Raw Data'!$F$3:$H$78,MATCH(A47,'Raw Data'!$A$3:$A$78,0),MATCH(E47,'Raw Data'!$F$2:$H$2,0))</f>
        <v>400</v>
      </c>
    </row>
    <row r="48" spans="1:7" x14ac:dyDescent="0.3">
      <c r="A48">
        <v>4</v>
      </c>
      <c r="B48" t="str">
        <f>VLOOKUP(A48,'Raw Data'!A4:H81,2)</f>
        <v>Facility A</v>
      </c>
      <c r="C48" t="str">
        <f>IF('Raw Data'!C6="Engine",'Raw Data'!D6)</f>
        <v>Engine 2</v>
      </c>
      <c r="D48" s="7">
        <v>40544</v>
      </c>
      <c r="E48" s="7" t="str">
        <f t="shared" si="0"/>
        <v>Jan</v>
      </c>
      <c r="F48" s="7">
        <v>40575</v>
      </c>
      <c r="G48">
        <f>INDEX('Raw Data'!$F$3:$H$78,MATCH(A48,'Raw Data'!$A$3:$A$78,0),MATCH(E48,'Raw Data'!$F$2:$H$2,0))</f>
        <v>450</v>
      </c>
    </row>
    <row r="49" spans="1:7" x14ac:dyDescent="0.3">
      <c r="A49">
        <v>4</v>
      </c>
      <c r="B49" t="str">
        <f>B48</f>
        <v>Facility A</v>
      </c>
      <c r="C49" t="s">
        <v>21</v>
      </c>
      <c r="D49" s="7">
        <v>40575</v>
      </c>
      <c r="E49" s="7" t="str">
        <f t="shared" si="0"/>
        <v>Feb</v>
      </c>
      <c r="F49" s="7">
        <v>40603</v>
      </c>
      <c r="G49">
        <f>INDEX('Raw Data'!$F$3:$H$78,MATCH(A49,'Raw Data'!$A$3:$A$78,0),MATCH(E49,'Raw Data'!$F$2:$H$2,0))</f>
        <v>450</v>
      </c>
    </row>
    <row r="50" spans="1:7" x14ac:dyDescent="0.3">
      <c r="A50">
        <v>4</v>
      </c>
      <c r="B50" t="str">
        <f>B48</f>
        <v>Facility A</v>
      </c>
      <c r="C50" t="s">
        <v>21</v>
      </c>
      <c r="D50" s="7">
        <v>40603</v>
      </c>
      <c r="E50" s="7" t="str">
        <f t="shared" si="0"/>
        <v>Mar</v>
      </c>
      <c r="F50" s="7">
        <v>40634</v>
      </c>
      <c r="G50">
        <f>INDEX('Raw Data'!$F$3:$H$78,MATCH(A50,'Raw Data'!$A$3:$A$78,0),MATCH(E50,'Raw Data'!$F$2:$H$2,0))</f>
        <v>450</v>
      </c>
    </row>
    <row r="51" spans="1:7" x14ac:dyDescent="0.3">
      <c r="A51">
        <v>9</v>
      </c>
      <c r="B51" t="str">
        <f>VLOOKUP(A51,'Raw Data'!A9:H86,2)</f>
        <v>Compressor Station 1</v>
      </c>
      <c r="C51" t="str">
        <f>IF('Raw Data'!C11="Engine",'Raw Data'!D11)</f>
        <v>Engine 2</v>
      </c>
      <c r="D51" s="7">
        <v>40544</v>
      </c>
      <c r="E51" s="7" t="str">
        <f t="shared" si="0"/>
        <v>Jan</v>
      </c>
      <c r="F51" s="7">
        <v>40575</v>
      </c>
      <c r="G51">
        <f>INDEX('Raw Data'!$F$3:$H$78,MATCH(A51,'Raw Data'!$A$3:$A$78,0),MATCH(E51,'Raw Data'!$F$2:$H$2,0))</f>
        <v>300</v>
      </c>
    </row>
    <row r="52" spans="1:7" x14ac:dyDescent="0.3">
      <c r="A52">
        <v>9</v>
      </c>
      <c r="B52" t="str">
        <f>B51</f>
        <v>Compressor Station 1</v>
      </c>
      <c r="C52" t="s">
        <v>21</v>
      </c>
      <c r="D52" s="7">
        <v>40575</v>
      </c>
      <c r="E52" s="7" t="str">
        <f t="shared" si="0"/>
        <v>Feb</v>
      </c>
      <c r="F52" s="7">
        <v>40603</v>
      </c>
      <c r="G52">
        <f>INDEX('Raw Data'!$F$3:$H$78,MATCH(A52,'Raw Data'!$A$3:$A$78,0),MATCH(E52,'Raw Data'!$F$2:$H$2,0))</f>
        <v>300</v>
      </c>
    </row>
    <row r="53" spans="1:7" x14ac:dyDescent="0.3">
      <c r="A53">
        <v>9</v>
      </c>
      <c r="B53" t="str">
        <f>B51</f>
        <v>Compressor Station 1</v>
      </c>
      <c r="C53" t="s">
        <v>21</v>
      </c>
      <c r="D53" s="7">
        <v>40603</v>
      </c>
      <c r="E53" s="7" t="str">
        <f t="shared" si="0"/>
        <v>Mar</v>
      </c>
      <c r="F53" s="7">
        <v>40634</v>
      </c>
      <c r="G53">
        <f>INDEX('Raw Data'!$F$3:$H$78,MATCH(A53,'Raw Data'!$A$3:$A$78,0),MATCH(E53,'Raw Data'!$F$2:$H$2,0))</f>
        <v>450</v>
      </c>
    </row>
    <row r="54" spans="1:7" x14ac:dyDescent="0.3">
      <c r="A54">
        <v>15</v>
      </c>
      <c r="B54" t="str">
        <f>VLOOKUP(A54,'Raw Data'!A14:H92,2)</f>
        <v>Facility 1</v>
      </c>
      <c r="C54" t="str">
        <f>IF('Raw Data'!C17="Engine",'Raw Data'!D17)</f>
        <v>Engine 2</v>
      </c>
      <c r="D54" s="7">
        <v>40544</v>
      </c>
      <c r="E54" s="7" t="str">
        <f t="shared" si="0"/>
        <v>Jan</v>
      </c>
      <c r="F54" s="7">
        <v>40575</v>
      </c>
      <c r="G54">
        <f>INDEX('Raw Data'!$F$3:$H$78,MATCH(A54,'Raw Data'!$A$3:$A$78,0),MATCH(E54,'Raw Data'!$F$2:$H$2,0))</f>
        <v>500</v>
      </c>
    </row>
    <row r="55" spans="1:7" x14ac:dyDescent="0.3">
      <c r="A55">
        <v>15</v>
      </c>
      <c r="B55" t="str">
        <f>B54</f>
        <v>Facility 1</v>
      </c>
      <c r="C55" t="s">
        <v>21</v>
      </c>
      <c r="D55" s="7">
        <v>40575</v>
      </c>
      <c r="E55" s="7" t="str">
        <f t="shared" si="0"/>
        <v>Feb</v>
      </c>
      <c r="F55" s="7">
        <v>40603</v>
      </c>
      <c r="G55">
        <f>INDEX('Raw Data'!$F$3:$H$78,MATCH(A55,'Raw Data'!$A$3:$A$78,0),MATCH(E55,'Raw Data'!$F$2:$H$2,0))</f>
        <v>450</v>
      </c>
    </row>
    <row r="56" spans="1:7" x14ac:dyDescent="0.3">
      <c r="A56">
        <v>15</v>
      </c>
      <c r="B56" t="str">
        <f>B54</f>
        <v>Facility 1</v>
      </c>
      <c r="C56" t="s">
        <v>21</v>
      </c>
      <c r="D56" s="7">
        <v>40603</v>
      </c>
      <c r="E56" s="7" t="str">
        <f t="shared" si="0"/>
        <v>Mar</v>
      </c>
      <c r="F56" s="7">
        <v>40634</v>
      </c>
      <c r="G56">
        <f>INDEX('Raw Data'!$F$3:$H$78,MATCH(A56,'Raw Data'!$A$3:$A$78,0),MATCH(E56,'Raw Data'!$F$2:$H$2,0))</f>
        <v>250</v>
      </c>
    </row>
    <row r="57" spans="1:7" x14ac:dyDescent="0.3">
      <c r="A57">
        <v>23</v>
      </c>
      <c r="B57" t="str">
        <f>VLOOKUP(A57,'Raw Data'!A21:H100,2)</f>
        <v>Facility B</v>
      </c>
      <c r="C57" t="str">
        <f>IF('Raw Data'!C25="Engine",'Raw Data'!D25)</f>
        <v>Engine 2</v>
      </c>
      <c r="D57" s="7">
        <v>40544</v>
      </c>
      <c r="E57" s="7" t="str">
        <f t="shared" si="0"/>
        <v>Jan</v>
      </c>
      <c r="F57" s="7">
        <v>40575</v>
      </c>
      <c r="G57">
        <f>INDEX('Raw Data'!$F$3:$H$78,MATCH(A57,'Raw Data'!$A$3:$A$78,0),MATCH(E57,'Raw Data'!$F$2:$H$2,0))</f>
        <v>400</v>
      </c>
    </row>
    <row r="58" spans="1:7" x14ac:dyDescent="0.3">
      <c r="A58">
        <v>23</v>
      </c>
      <c r="B58" t="str">
        <f>B57</f>
        <v>Facility B</v>
      </c>
      <c r="C58" t="s">
        <v>21</v>
      </c>
      <c r="D58" s="7">
        <v>40575</v>
      </c>
      <c r="E58" s="7" t="str">
        <f t="shared" si="0"/>
        <v>Feb</v>
      </c>
      <c r="F58" s="7">
        <v>40603</v>
      </c>
      <c r="G58">
        <f>INDEX('Raw Data'!$F$3:$H$78,MATCH(A58,'Raw Data'!$A$3:$A$78,0),MATCH(E58,'Raw Data'!$F$2:$H$2,0))</f>
        <v>250</v>
      </c>
    </row>
    <row r="59" spans="1:7" x14ac:dyDescent="0.3">
      <c r="A59">
        <v>23</v>
      </c>
      <c r="B59" t="str">
        <f>B57</f>
        <v>Facility B</v>
      </c>
      <c r="C59" t="s">
        <v>21</v>
      </c>
      <c r="D59" s="7">
        <v>40603</v>
      </c>
      <c r="E59" s="7" t="str">
        <f t="shared" si="0"/>
        <v>Mar</v>
      </c>
      <c r="F59" s="7">
        <v>40634</v>
      </c>
      <c r="G59">
        <f>INDEX('Raw Data'!$F$3:$H$78,MATCH(A59,'Raw Data'!$A$3:$A$78,0),MATCH(E59,'Raw Data'!$F$2:$H$2,0))</f>
        <v>600</v>
      </c>
    </row>
    <row r="60" spans="1:7" x14ac:dyDescent="0.3">
      <c r="A60">
        <v>28</v>
      </c>
      <c r="B60" t="str">
        <f>VLOOKUP(A60,'Raw Data'!A25:H105,2)</f>
        <v>Compressor Station 2</v>
      </c>
      <c r="C60" t="str">
        <f>IF('Raw Data'!C30="Engine",'Raw Data'!D30)</f>
        <v>Engine 2</v>
      </c>
      <c r="D60" s="7">
        <v>40544</v>
      </c>
      <c r="E60" s="7" t="str">
        <f t="shared" si="0"/>
        <v>Jan</v>
      </c>
      <c r="F60" s="7">
        <v>40575</v>
      </c>
      <c r="G60">
        <f>INDEX('Raw Data'!$F$3:$H$78,MATCH(A60,'Raw Data'!$A$3:$A$78,0),MATCH(E60,'Raw Data'!$F$2:$H$2,0))</f>
        <v>300</v>
      </c>
    </row>
    <row r="61" spans="1:7" x14ac:dyDescent="0.3">
      <c r="A61">
        <v>28</v>
      </c>
      <c r="B61" t="str">
        <f>B60</f>
        <v>Compressor Station 2</v>
      </c>
      <c r="C61" t="s">
        <v>21</v>
      </c>
      <c r="D61" s="7">
        <v>40575</v>
      </c>
      <c r="E61" s="7" t="str">
        <f t="shared" si="0"/>
        <v>Feb</v>
      </c>
      <c r="F61" s="7">
        <v>40603</v>
      </c>
      <c r="G61">
        <f>INDEX('Raw Data'!$F$3:$H$78,MATCH(A61,'Raw Data'!$A$3:$A$78,0),MATCH(E61,'Raw Data'!$F$2:$H$2,0))</f>
        <v>300</v>
      </c>
    </row>
    <row r="62" spans="1:7" x14ac:dyDescent="0.3">
      <c r="A62">
        <v>28</v>
      </c>
      <c r="B62" t="str">
        <f>B60</f>
        <v>Compressor Station 2</v>
      </c>
      <c r="C62" t="s">
        <v>21</v>
      </c>
      <c r="D62" s="7">
        <v>40603</v>
      </c>
      <c r="E62" s="7" t="str">
        <f t="shared" si="0"/>
        <v>Mar</v>
      </c>
      <c r="F62" s="7">
        <v>40634</v>
      </c>
      <c r="G62">
        <f>INDEX('Raw Data'!$F$3:$H$78,MATCH(A62,'Raw Data'!$A$3:$A$78,0),MATCH(E62,'Raw Data'!$F$2:$H$2,0))</f>
        <v>450</v>
      </c>
    </row>
    <row r="63" spans="1:7" x14ac:dyDescent="0.3">
      <c r="A63">
        <v>34</v>
      </c>
      <c r="B63" t="str">
        <f>VLOOKUP(A63,'Raw Data'!A30:H111,2)</f>
        <v>Facility 2</v>
      </c>
      <c r="C63" t="str">
        <f>IF('Raw Data'!C36="Engine",'Raw Data'!D36)</f>
        <v>Engine 2</v>
      </c>
      <c r="D63" s="7">
        <v>40544</v>
      </c>
      <c r="E63" s="7" t="str">
        <f t="shared" si="0"/>
        <v>Jan</v>
      </c>
      <c r="F63" s="7">
        <v>40575</v>
      </c>
      <c r="G63">
        <f>INDEX('Raw Data'!$F$3:$H$78,MATCH(A63,'Raw Data'!$A$3:$A$78,0),MATCH(E63,'Raw Data'!$F$2:$H$2,0))</f>
        <v>250</v>
      </c>
    </row>
    <row r="64" spans="1:7" x14ac:dyDescent="0.3">
      <c r="A64">
        <v>34</v>
      </c>
      <c r="B64" t="str">
        <f>B63</f>
        <v>Facility 2</v>
      </c>
      <c r="C64" t="s">
        <v>21</v>
      </c>
      <c r="D64" s="7">
        <v>40575</v>
      </c>
      <c r="E64" s="7" t="str">
        <f t="shared" si="0"/>
        <v>Feb</v>
      </c>
      <c r="F64" s="7">
        <v>40603</v>
      </c>
      <c r="G64">
        <f>INDEX('Raw Data'!$F$3:$H$78,MATCH(A64,'Raw Data'!$A$3:$A$78,0),MATCH(E64,'Raw Data'!$F$2:$H$2,0))</f>
        <v>600</v>
      </c>
    </row>
    <row r="65" spans="1:7" x14ac:dyDescent="0.3">
      <c r="A65">
        <v>34</v>
      </c>
      <c r="B65" t="str">
        <f>B63</f>
        <v>Facility 2</v>
      </c>
      <c r="C65" t="s">
        <v>21</v>
      </c>
      <c r="D65" s="7">
        <v>40603</v>
      </c>
      <c r="E65" s="7" t="str">
        <f t="shared" si="0"/>
        <v>Mar</v>
      </c>
      <c r="F65" s="7">
        <v>40634</v>
      </c>
      <c r="G65">
        <f>INDEX('Raw Data'!$F$3:$H$78,MATCH(A65,'Raw Data'!$A$3:$A$78,0),MATCH(E65,'Raw Data'!$F$2:$H$2,0))</f>
        <v>400</v>
      </c>
    </row>
    <row r="66" spans="1:7" x14ac:dyDescent="0.3">
      <c r="A66">
        <v>42</v>
      </c>
      <c r="B66" t="str">
        <f>VLOOKUP(A66,'Raw Data'!A37:H119,2)</f>
        <v>Facility C</v>
      </c>
      <c r="C66" t="str">
        <f>IF('Raw Data'!C44="Engine",'Raw Data'!D44)</f>
        <v>Engine 2</v>
      </c>
      <c r="D66" s="7">
        <v>40544</v>
      </c>
      <c r="E66" s="7" t="str">
        <f t="shared" si="0"/>
        <v>Jan</v>
      </c>
      <c r="F66" s="7">
        <v>40575</v>
      </c>
      <c r="G66">
        <f>INDEX('Raw Data'!$F$3:$H$78,MATCH(A66,'Raw Data'!$A$3:$A$78,0),MATCH(E66,'Raw Data'!$F$2:$H$2,0))</f>
        <v>450</v>
      </c>
    </row>
    <row r="67" spans="1:7" x14ac:dyDescent="0.3">
      <c r="A67">
        <v>42</v>
      </c>
      <c r="B67" t="str">
        <f>B66</f>
        <v>Facility C</v>
      </c>
      <c r="C67" t="s">
        <v>21</v>
      </c>
      <c r="D67" s="7">
        <v>40575</v>
      </c>
      <c r="E67" s="7" t="str">
        <f t="shared" si="0"/>
        <v>Feb</v>
      </c>
      <c r="F67" s="7">
        <v>40603</v>
      </c>
      <c r="G67">
        <f>INDEX('Raw Data'!$F$3:$H$78,MATCH(A67,'Raw Data'!$A$3:$A$78,0),MATCH(E67,'Raw Data'!$F$2:$H$2,0))</f>
        <v>450</v>
      </c>
    </row>
    <row r="68" spans="1:7" x14ac:dyDescent="0.3">
      <c r="A68">
        <v>42</v>
      </c>
      <c r="B68" t="str">
        <f>B66</f>
        <v>Facility C</v>
      </c>
      <c r="C68" t="s">
        <v>21</v>
      </c>
      <c r="D68" s="7">
        <v>40603</v>
      </c>
      <c r="E68" s="7" t="str">
        <f t="shared" si="0"/>
        <v>Mar</v>
      </c>
      <c r="F68" s="7">
        <v>40634</v>
      </c>
      <c r="G68">
        <f>INDEX('Raw Data'!$F$3:$H$78,MATCH(A68,'Raw Data'!$A$3:$A$78,0),MATCH(E68,'Raw Data'!$F$2:$H$2,0))</f>
        <v>450</v>
      </c>
    </row>
    <row r="69" spans="1:7" x14ac:dyDescent="0.3">
      <c r="A69">
        <v>47</v>
      </c>
      <c r="B69" t="str">
        <f>VLOOKUP(A69,'Raw Data'!A41:H124,2)</f>
        <v>Compressor Station 3</v>
      </c>
      <c r="C69" t="str">
        <f>IF('Raw Data'!C49="Engine",'Raw Data'!D49)</f>
        <v>Engine 2</v>
      </c>
      <c r="D69" s="7">
        <v>40544</v>
      </c>
      <c r="E69" s="7" t="str">
        <f t="shared" si="0"/>
        <v>Jan</v>
      </c>
      <c r="F69" s="7">
        <v>40575</v>
      </c>
      <c r="G69">
        <f>INDEX('Raw Data'!$F$3:$H$78,MATCH(A69,'Raw Data'!$A$3:$A$78,0),MATCH(E69,'Raw Data'!$F$2:$H$2,0))</f>
        <v>300</v>
      </c>
    </row>
    <row r="70" spans="1:7" x14ac:dyDescent="0.3">
      <c r="A70">
        <v>47</v>
      </c>
      <c r="B70" t="str">
        <f>B69</f>
        <v>Compressor Station 3</v>
      </c>
      <c r="C70" t="s">
        <v>21</v>
      </c>
      <c r="D70" s="7">
        <v>40575</v>
      </c>
      <c r="E70" s="7" t="str">
        <f t="shared" si="0"/>
        <v>Feb</v>
      </c>
      <c r="F70" s="7">
        <v>40603</v>
      </c>
      <c r="G70">
        <f>INDEX('Raw Data'!$F$3:$H$78,MATCH(A70,'Raw Data'!$A$3:$A$78,0),MATCH(E70,'Raw Data'!$F$2:$H$2,0))</f>
        <v>450</v>
      </c>
    </row>
    <row r="71" spans="1:7" x14ac:dyDescent="0.3">
      <c r="A71">
        <v>47</v>
      </c>
      <c r="B71" t="str">
        <f>B69</f>
        <v>Compressor Station 3</v>
      </c>
      <c r="C71" t="s">
        <v>21</v>
      </c>
      <c r="D71" s="7">
        <v>40603</v>
      </c>
      <c r="E71" s="7" t="str">
        <f t="shared" si="0"/>
        <v>Mar</v>
      </c>
      <c r="F71" s="7">
        <v>40634</v>
      </c>
      <c r="G71">
        <f>INDEX('Raw Data'!$F$3:$H$78,MATCH(A71,'Raw Data'!$A$3:$A$78,0),MATCH(E71,'Raw Data'!$F$2:$H$2,0))</f>
        <v>300</v>
      </c>
    </row>
    <row r="72" spans="1:7" x14ac:dyDescent="0.3">
      <c r="A72">
        <v>53</v>
      </c>
      <c r="B72" t="str">
        <f>VLOOKUP(A72,'Raw Data'!A47:H130,2)</f>
        <v>Facility 3</v>
      </c>
      <c r="C72" t="str">
        <f>IF('Raw Data'!C55="Engine",'Raw Data'!D55)</f>
        <v>Engine 2</v>
      </c>
      <c r="D72" s="7">
        <v>40544</v>
      </c>
      <c r="E72" s="7" t="str">
        <f t="shared" si="0"/>
        <v>Jan</v>
      </c>
      <c r="F72" s="7">
        <v>40575</v>
      </c>
      <c r="G72">
        <f>INDEX('Raw Data'!$F$3:$H$78,MATCH(A72,'Raw Data'!$A$3:$A$78,0),MATCH(E72,'Raw Data'!$F$2:$H$2,0))</f>
        <v>450</v>
      </c>
    </row>
    <row r="73" spans="1:7" x14ac:dyDescent="0.3">
      <c r="A73">
        <v>53</v>
      </c>
      <c r="B73" t="str">
        <f>B72</f>
        <v>Facility 3</v>
      </c>
      <c r="C73" t="s">
        <v>21</v>
      </c>
      <c r="D73" s="7">
        <v>40575</v>
      </c>
      <c r="E73" s="7" t="str">
        <f t="shared" si="0"/>
        <v>Feb</v>
      </c>
      <c r="F73" s="7">
        <v>40603</v>
      </c>
      <c r="G73">
        <f>INDEX('Raw Data'!$F$3:$H$78,MATCH(A73,'Raw Data'!$A$3:$A$78,0),MATCH(E73,'Raw Data'!$F$2:$H$2,0))</f>
        <v>250</v>
      </c>
    </row>
    <row r="74" spans="1:7" x14ac:dyDescent="0.3">
      <c r="A74">
        <v>53</v>
      </c>
      <c r="B74" t="str">
        <f>B72</f>
        <v>Facility 3</v>
      </c>
      <c r="C74" t="s">
        <v>21</v>
      </c>
      <c r="D74" s="7">
        <v>40603</v>
      </c>
      <c r="E74" s="7" t="str">
        <f t="shared" si="0"/>
        <v>Mar</v>
      </c>
      <c r="F74" s="7">
        <v>40634</v>
      </c>
      <c r="G74">
        <f>INDEX('Raw Data'!$F$3:$H$78,MATCH(A74,'Raw Data'!$A$3:$A$78,0),MATCH(E74,'Raw Data'!$F$2:$H$2,0))</f>
        <v>500</v>
      </c>
    </row>
    <row r="75" spans="1:7" x14ac:dyDescent="0.3">
      <c r="A75">
        <v>61</v>
      </c>
      <c r="B75" t="str">
        <f>VLOOKUP(A75,'Raw Data'!A53:H138,2)</f>
        <v>Facility D</v>
      </c>
      <c r="C75" t="str">
        <f>IF('Raw Data'!C63="Engine",'Raw Data'!D63)</f>
        <v>Engine 2</v>
      </c>
      <c r="D75" s="7">
        <v>40544</v>
      </c>
      <c r="E75" s="7" t="str">
        <f t="shared" si="0"/>
        <v>Jan</v>
      </c>
      <c r="F75" s="7">
        <v>40575</v>
      </c>
      <c r="G75">
        <f>INDEX('Raw Data'!$F$3:$H$78,MATCH(A75,'Raw Data'!$A$3:$A$78,0),MATCH(E75,'Raw Data'!$F$2:$H$2,0))</f>
        <v>500</v>
      </c>
    </row>
    <row r="76" spans="1:7" x14ac:dyDescent="0.3">
      <c r="A76">
        <v>61</v>
      </c>
      <c r="B76" t="str">
        <f>B75</f>
        <v>Facility D</v>
      </c>
      <c r="C76" t="s">
        <v>21</v>
      </c>
      <c r="D76" s="7">
        <v>40575</v>
      </c>
      <c r="E76" s="7" t="str">
        <f t="shared" si="0"/>
        <v>Feb</v>
      </c>
      <c r="F76" s="7">
        <v>40603</v>
      </c>
      <c r="G76">
        <f>INDEX('Raw Data'!$F$3:$H$78,MATCH(A76,'Raw Data'!$A$3:$A$78,0),MATCH(E76,'Raw Data'!$F$2:$H$2,0))</f>
        <v>450</v>
      </c>
    </row>
    <row r="77" spans="1:7" x14ac:dyDescent="0.3">
      <c r="A77">
        <v>61</v>
      </c>
      <c r="B77" t="str">
        <f>B75</f>
        <v>Facility D</v>
      </c>
      <c r="C77" t="s">
        <v>21</v>
      </c>
      <c r="D77" s="7">
        <v>40603</v>
      </c>
      <c r="E77" s="7" t="str">
        <f t="shared" ref="E77:E119" si="1">TEXT(D77,"mmm")</f>
        <v>Mar</v>
      </c>
      <c r="F77" s="7">
        <v>40634</v>
      </c>
      <c r="G77">
        <f>INDEX('Raw Data'!$F$3:$H$78,MATCH(A77,'Raw Data'!$A$3:$A$78,0),MATCH(E77,'Raw Data'!$F$2:$H$2,0))</f>
        <v>300</v>
      </c>
    </row>
    <row r="78" spans="1:7" x14ac:dyDescent="0.3">
      <c r="A78">
        <v>66</v>
      </c>
      <c r="B78" t="str">
        <f>VLOOKUP(A78,'Raw Data'!A58:H143,2)</f>
        <v>Compressor Station 4</v>
      </c>
      <c r="C78" t="str">
        <f>IF('Raw Data'!C68="Engine",'Raw Data'!D68)</f>
        <v>Engine 2</v>
      </c>
      <c r="D78" s="7">
        <v>40544</v>
      </c>
      <c r="E78" s="7" t="str">
        <f t="shared" si="1"/>
        <v>Jan</v>
      </c>
      <c r="F78" s="7">
        <v>40575</v>
      </c>
      <c r="G78">
        <f>INDEX('Raw Data'!$F$3:$H$78,MATCH(A78,'Raw Data'!$A$3:$A$78,0),MATCH(E78,'Raw Data'!$F$2:$H$2,0))</f>
        <v>450</v>
      </c>
    </row>
    <row r="79" spans="1:7" x14ac:dyDescent="0.3">
      <c r="A79">
        <v>66</v>
      </c>
      <c r="B79" t="str">
        <f>B78</f>
        <v>Compressor Station 4</v>
      </c>
      <c r="C79" t="s">
        <v>21</v>
      </c>
      <c r="D79" s="7">
        <v>40575</v>
      </c>
      <c r="E79" s="7" t="str">
        <f t="shared" si="1"/>
        <v>Feb</v>
      </c>
      <c r="F79" s="7">
        <v>40603</v>
      </c>
      <c r="G79">
        <f>INDEX('Raw Data'!$F$3:$H$78,MATCH(A79,'Raw Data'!$A$3:$A$78,0),MATCH(E79,'Raw Data'!$F$2:$H$2,0))</f>
        <v>300</v>
      </c>
    </row>
    <row r="80" spans="1:7" x14ac:dyDescent="0.3">
      <c r="A80">
        <v>66</v>
      </c>
      <c r="B80" t="str">
        <f>B78</f>
        <v>Compressor Station 4</v>
      </c>
      <c r="C80" t="s">
        <v>21</v>
      </c>
      <c r="D80" s="7">
        <v>40603</v>
      </c>
      <c r="E80" s="7" t="str">
        <f t="shared" si="1"/>
        <v>Mar</v>
      </c>
      <c r="F80" s="7">
        <v>40634</v>
      </c>
      <c r="G80">
        <f>INDEX('Raw Data'!$F$3:$H$78,MATCH(A80,'Raw Data'!$A$3:$A$78,0),MATCH(E80,'Raw Data'!$F$2:$H$2,0))</f>
        <v>500</v>
      </c>
    </row>
    <row r="81" spans="1:7" x14ac:dyDescent="0.3">
      <c r="A81">
        <v>72</v>
      </c>
      <c r="B81" t="str">
        <f>VLOOKUP(A81,'Raw Data'!A63:H149,2)</f>
        <v>Facility 4</v>
      </c>
      <c r="C81" t="str">
        <f>IF('Raw Data'!C74="Engine",'Raw Data'!D74)</f>
        <v>Engine 2</v>
      </c>
      <c r="D81" s="7">
        <v>40544</v>
      </c>
      <c r="E81" s="7" t="str">
        <f t="shared" si="1"/>
        <v>Jan</v>
      </c>
      <c r="F81" s="7">
        <v>40575</v>
      </c>
      <c r="G81">
        <f>INDEX('Raw Data'!$F$3:$H$78,MATCH(A81,'Raw Data'!$A$3:$A$78,0),MATCH(E81,'Raw Data'!$F$2:$H$2,0))</f>
        <v>500</v>
      </c>
    </row>
    <row r="82" spans="1:7" x14ac:dyDescent="0.3">
      <c r="A82">
        <v>72</v>
      </c>
      <c r="B82" t="str">
        <f>B81</f>
        <v>Facility 4</v>
      </c>
      <c r="C82" t="s">
        <v>21</v>
      </c>
      <c r="D82" s="7">
        <v>40575</v>
      </c>
      <c r="E82" s="7" t="str">
        <f t="shared" si="1"/>
        <v>Feb</v>
      </c>
      <c r="F82" s="7">
        <v>40603</v>
      </c>
      <c r="G82">
        <f>INDEX('Raw Data'!$F$3:$H$78,MATCH(A82,'Raw Data'!$A$3:$A$78,0),MATCH(E82,'Raw Data'!$F$2:$H$2,0))</f>
        <v>450</v>
      </c>
    </row>
    <row r="83" spans="1:7" x14ac:dyDescent="0.3">
      <c r="A83">
        <v>72</v>
      </c>
      <c r="B83" t="str">
        <f>B81</f>
        <v>Facility 4</v>
      </c>
      <c r="C83" t="s">
        <v>21</v>
      </c>
      <c r="D83" s="7">
        <v>40603</v>
      </c>
      <c r="E83" s="7" t="str">
        <f t="shared" si="1"/>
        <v>Mar</v>
      </c>
      <c r="F83" s="7">
        <v>40634</v>
      </c>
      <c r="G83">
        <f>INDEX('Raw Data'!$F$3:$H$78,MATCH(A83,'Raw Data'!$A$3:$A$78,0),MATCH(E83,'Raw Data'!$F$2:$H$2,0))</f>
        <v>300</v>
      </c>
    </row>
    <row r="84" spans="1:7" x14ac:dyDescent="0.3">
      <c r="A84">
        <v>6</v>
      </c>
      <c r="B84" t="str">
        <f>VLOOKUP(A84,'Raw Data'!A6:H83,2)</f>
        <v>Facility A</v>
      </c>
      <c r="C84" t="str">
        <f>IF('Raw Data'!C8="Engine",'Raw Data'!D8)</f>
        <v>Engine 3</v>
      </c>
      <c r="D84" s="7">
        <v>40544</v>
      </c>
      <c r="E84" s="7" t="str">
        <f t="shared" si="1"/>
        <v>Jan</v>
      </c>
      <c r="F84" s="7">
        <v>40575</v>
      </c>
      <c r="G84">
        <f>INDEX('Raw Data'!$F$3:$H$78,MATCH(A84,'Raw Data'!$A$3:$A$78,0),MATCH(E84,'Raw Data'!$F$2:$H$2,0))</f>
        <v>500</v>
      </c>
    </row>
    <row r="85" spans="1:7" x14ac:dyDescent="0.3">
      <c r="A85">
        <v>6</v>
      </c>
      <c r="B85" t="str">
        <f>B84</f>
        <v>Facility A</v>
      </c>
      <c r="C85" t="s">
        <v>23</v>
      </c>
      <c r="D85" s="7">
        <v>40575</v>
      </c>
      <c r="E85" s="7" t="str">
        <f t="shared" si="1"/>
        <v>Feb</v>
      </c>
      <c r="F85" s="7">
        <v>40603</v>
      </c>
      <c r="G85">
        <f>INDEX('Raw Data'!$F$3:$H$78,MATCH(A85,'Raw Data'!$A$3:$A$78,0),MATCH(E85,'Raw Data'!$F$2:$H$2,0))</f>
        <v>450</v>
      </c>
    </row>
    <row r="86" spans="1:7" x14ac:dyDescent="0.3">
      <c r="A86">
        <v>6</v>
      </c>
      <c r="B86" t="str">
        <f>B84</f>
        <v>Facility A</v>
      </c>
      <c r="C86" t="s">
        <v>23</v>
      </c>
      <c r="D86" s="7">
        <v>40603</v>
      </c>
      <c r="E86" s="7" t="str">
        <f t="shared" si="1"/>
        <v>Mar</v>
      </c>
      <c r="F86" s="7">
        <v>40634</v>
      </c>
      <c r="G86">
        <f>INDEX('Raw Data'!$F$3:$H$78,MATCH(A86,'Raw Data'!$A$3:$A$78,0),MATCH(E86,'Raw Data'!$F$2:$H$2,0))</f>
        <v>600</v>
      </c>
    </row>
    <row r="87" spans="1:7" x14ac:dyDescent="0.3">
      <c r="A87">
        <v>19</v>
      </c>
      <c r="B87" t="str">
        <f>VLOOKUP(A87,'Raw Data'!A17:H96,2)</f>
        <v>Facility 1</v>
      </c>
      <c r="C87" t="str">
        <f>IF('Raw Data'!C21="Engine",'Raw Data'!D21)</f>
        <v>Engine 3</v>
      </c>
      <c r="D87" s="7">
        <v>40544</v>
      </c>
      <c r="E87" s="7" t="str">
        <f t="shared" si="1"/>
        <v>Jan</v>
      </c>
      <c r="F87" s="7">
        <v>40575</v>
      </c>
      <c r="G87">
        <f>INDEX('Raw Data'!$F$3:$H$78,MATCH(A87,'Raw Data'!$A$3:$A$78,0),MATCH(E87,'Raw Data'!$F$2:$H$2,0))</f>
        <v>500</v>
      </c>
    </row>
    <row r="88" spans="1:7" x14ac:dyDescent="0.3">
      <c r="A88">
        <v>19</v>
      </c>
      <c r="B88" t="str">
        <f>B87</f>
        <v>Facility 1</v>
      </c>
      <c r="C88" t="s">
        <v>23</v>
      </c>
      <c r="D88" s="7">
        <v>40575</v>
      </c>
      <c r="E88" s="7" t="str">
        <f t="shared" si="1"/>
        <v>Feb</v>
      </c>
      <c r="F88" s="7">
        <v>40603</v>
      </c>
      <c r="G88">
        <f>INDEX('Raw Data'!$F$3:$H$78,MATCH(A88,'Raw Data'!$A$3:$A$78,0),MATCH(E88,'Raw Data'!$F$2:$H$2,0))</f>
        <v>250</v>
      </c>
    </row>
    <row r="89" spans="1:7" x14ac:dyDescent="0.3">
      <c r="A89">
        <v>19</v>
      </c>
      <c r="B89" t="str">
        <f>B87</f>
        <v>Facility 1</v>
      </c>
      <c r="C89" t="s">
        <v>23</v>
      </c>
      <c r="D89" s="7">
        <v>40603</v>
      </c>
      <c r="E89" s="7" t="str">
        <f t="shared" si="1"/>
        <v>Mar</v>
      </c>
      <c r="F89" s="7">
        <v>40634</v>
      </c>
      <c r="G89">
        <f>INDEX('Raw Data'!$F$3:$H$78,MATCH(A89,'Raw Data'!$A$3:$A$78,0),MATCH(E89,'Raw Data'!$F$2:$H$2,0))</f>
        <v>450</v>
      </c>
    </row>
    <row r="90" spans="1:7" x14ac:dyDescent="0.3">
      <c r="A90">
        <v>25</v>
      </c>
      <c r="B90" t="str">
        <f>VLOOKUP(A90,'Raw Data'!A22:H102,2)</f>
        <v>Facility B</v>
      </c>
      <c r="C90" t="str">
        <f>IF('Raw Data'!C27="Engine",'Raw Data'!D27)</f>
        <v>Engine 3</v>
      </c>
      <c r="D90" s="7">
        <v>40544</v>
      </c>
      <c r="E90" s="7" t="str">
        <f t="shared" si="1"/>
        <v>Jan</v>
      </c>
      <c r="F90" s="7">
        <v>40575</v>
      </c>
      <c r="G90">
        <f>INDEX('Raw Data'!$F$3:$H$78,MATCH(A90,'Raw Data'!$A$3:$A$78,0),MATCH(E90,'Raw Data'!$F$2:$H$2,0))</f>
        <v>500</v>
      </c>
    </row>
    <row r="91" spans="1:7" x14ac:dyDescent="0.3">
      <c r="A91">
        <v>25</v>
      </c>
      <c r="B91" t="str">
        <f>B90</f>
        <v>Facility B</v>
      </c>
      <c r="C91" t="s">
        <v>23</v>
      </c>
      <c r="D91" s="7">
        <v>40575</v>
      </c>
      <c r="E91" s="7" t="str">
        <f t="shared" si="1"/>
        <v>Feb</v>
      </c>
      <c r="F91" s="7">
        <v>40603</v>
      </c>
      <c r="G91">
        <f>INDEX('Raw Data'!$F$3:$H$78,MATCH(A91,'Raw Data'!$A$3:$A$78,0),MATCH(E91,'Raw Data'!$F$2:$H$2,0))</f>
        <v>450</v>
      </c>
    </row>
    <row r="92" spans="1:7" x14ac:dyDescent="0.3">
      <c r="A92">
        <v>25</v>
      </c>
      <c r="B92" t="str">
        <f>B90</f>
        <v>Facility B</v>
      </c>
      <c r="C92" t="s">
        <v>23</v>
      </c>
      <c r="D92" s="7">
        <v>40603</v>
      </c>
      <c r="E92" s="7" t="str">
        <f t="shared" si="1"/>
        <v>Mar</v>
      </c>
      <c r="F92" s="7">
        <v>40634</v>
      </c>
      <c r="G92">
        <f>INDEX('Raw Data'!$F$3:$H$78,MATCH(A92,'Raw Data'!$A$3:$A$78,0),MATCH(E92,'Raw Data'!$F$2:$H$2,0))</f>
        <v>300</v>
      </c>
    </row>
    <row r="93" spans="1:7" x14ac:dyDescent="0.3">
      <c r="A93">
        <v>38</v>
      </c>
      <c r="B93" t="str">
        <f>VLOOKUP(A93,'Raw Data'!A34:H115,2)</f>
        <v>Facility 2</v>
      </c>
      <c r="C93" t="str">
        <f>IF('Raw Data'!C40="Engine",'Raw Data'!D40)</f>
        <v>Engine 3</v>
      </c>
      <c r="D93" s="7">
        <v>40544</v>
      </c>
      <c r="E93" s="7" t="str">
        <f t="shared" si="1"/>
        <v>Jan</v>
      </c>
      <c r="F93" s="7">
        <v>40575</v>
      </c>
      <c r="G93">
        <f>INDEX('Raw Data'!$F$3:$H$78,MATCH(A93,'Raw Data'!$A$3:$A$78,0),MATCH(E93,'Raw Data'!$F$2:$H$2,0))</f>
        <v>500</v>
      </c>
    </row>
    <row r="94" spans="1:7" x14ac:dyDescent="0.3">
      <c r="A94">
        <v>38</v>
      </c>
      <c r="B94" t="str">
        <f>B93</f>
        <v>Facility 2</v>
      </c>
      <c r="C94" t="s">
        <v>23</v>
      </c>
      <c r="D94" s="7">
        <v>40575</v>
      </c>
      <c r="E94" s="7" t="str">
        <f t="shared" si="1"/>
        <v>Feb</v>
      </c>
      <c r="F94" s="7">
        <v>40603</v>
      </c>
      <c r="G94">
        <f>INDEX('Raw Data'!$F$3:$H$78,MATCH(A94,'Raw Data'!$A$3:$A$78,0),MATCH(E94,'Raw Data'!$F$2:$H$2,0))</f>
        <v>450</v>
      </c>
    </row>
    <row r="95" spans="1:7" x14ac:dyDescent="0.3">
      <c r="A95">
        <v>38</v>
      </c>
      <c r="B95" t="str">
        <f>B93</f>
        <v>Facility 2</v>
      </c>
      <c r="C95" t="s">
        <v>23</v>
      </c>
      <c r="D95" s="7">
        <v>40603</v>
      </c>
      <c r="E95" s="7" t="str">
        <f t="shared" si="1"/>
        <v>Mar</v>
      </c>
      <c r="F95" s="7">
        <v>40634</v>
      </c>
      <c r="G95">
        <f>INDEX('Raw Data'!$F$3:$H$78,MATCH(A95,'Raw Data'!$A$3:$A$78,0),MATCH(E95,'Raw Data'!$F$2:$H$2,0))</f>
        <v>300</v>
      </c>
    </row>
    <row r="96" spans="1:7" x14ac:dyDescent="0.3">
      <c r="A96">
        <v>44</v>
      </c>
      <c r="B96" t="str">
        <f>VLOOKUP(A96,'Raw Data'!A39:H121,2)</f>
        <v>Facility C</v>
      </c>
      <c r="C96" t="str">
        <f>IF('Raw Data'!C46="Engine",'Raw Data'!D46)</f>
        <v>Engine 3</v>
      </c>
      <c r="D96" s="7">
        <v>40544</v>
      </c>
      <c r="E96" s="7" t="str">
        <f t="shared" si="1"/>
        <v>Jan</v>
      </c>
      <c r="F96" s="7">
        <v>40575</v>
      </c>
      <c r="G96">
        <f>INDEX('Raw Data'!$F$3:$H$78,MATCH(A96,'Raw Data'!$A$3:$A$78,0),MATCH(E96,'Raw Data'!$F$2:$H$2,0))</f>
        <v>450</v>
      </c>
    </row>
    <row r="97" spans="1:7" x14ac:dyDescent="0.3">
      <c r="A97">
        <v>44</v>
      </c>
      <c r="B97" t="str">
        <f>B96</f>
        <v>Facility C</v>
      </c>
      <c r="C97" t="s">
        <v>23</v>
      </c>
      <c r="D97" s="7">
        <v>40575</v>
      </c>
      <c r="E97" s="7" t="str">
        <f t="shared" si="1"/>
        <v>Feb</v>
      </c>
      <c r="F97" s="7">
        <v>40603</v>
      </c>
      <c r="G97">
        <f>INDEX('Raw Data'!$F$3:$H$78,MATCH(A97,'Raw Data'!$A$3:$A$78,0),MATCH(E97,'Raw Data'!$F$2:$H$2,0))</f>
        <v>600</v>
      </c>
    </row>
    <row r="98" spans="1:7" x14ac:dyDescent="0.3">
      <c r="A98">
        <v>44</v>
      </c>
      <c r="B98" t="str">
        <f>B96</f>
        <v>Facility C</v>
      </c>
      <c r="C98" t="s">
        <v>23</v>
      </c>
      <c r="D98" s="7">
        <v>40603</v>
      </c>
      <c r="E98" s="7" t="str">
        <f t="shared" si="1"/>
        <v>Mar</v>
      </c>
      <c r="F98" s="7">
        <v>40634</v>
      </c>
      <c r="G98">
        <f>INDEX('Raw Data'!$F$3:$H$78,MATCH(A98,'Raw Data'!$A$3:$A$78,0),MATCH(E98,'Raw Data'!$F$2:$H$2,0))</f>
        <v>500</v>
      </c>
    </row>
    <row r="99" spans="1:7" x14ac:dyDescent="0.3">
      <c r="A99">
        <v>57</v>
      </c>
      <c r="B99" t="str">
        <f>VLOOKUP(A99,'Raw Data'!A50:H134,2)</f>
        <v>Facility 3</v>
      </c>
      <c r="C99" t="str">
        <f>IF('Raw Data'!C59="Engine",'Raw Data'!D59)</f>
        <v>Engine 3</v>
      </c>
      <c r="D99" s="7">
        <v>40544</v>
      </c>
      <c r="E99" s="7" t="str">
        <f t="shared" si="1"/>
        <v>Jan</v>
      </c>
      <c r="F99" s="7">
        <v>40575</v>
      </c>
      <c r="G99">
        <f>INDEX('Raw Data'!$F$3:$H$78,MATCH(A99,'Raw Data'!$A$3:$A$78,0),MATCH(E99,'Raw Data'!$F$2:$H$2,0))</f>
        <v>250</v>
      </c>
    </row>
    <row r="100" spans="1:7" x14ac:dyDescent="0.3">
      <c r="A100">
        <v>57</v>
      </c>
      <c r="B100" t="str">
        <f>B99</f>
        <v>Facility 3</v>
      </c>
      <c r="C100" t="s">
        <v>23</v>
      </c>
      <c r="D100" s="7">
        <v>40575</v>
      </c>
      <c r="E100" s="7" t="str">
        <f t="shared" si="1"/>
        <v>Feb</v>
      </c>
      <c r="F100" s="7">
        <v>40603</v>
      </c>
      <c r="G100">
        <f>INDEX('Raw Data'!$F$3:$H$78,MATCH(A100,'Raw Data'!$A$3:$A$78,0),MATCH(E100,'Raw Data'!$F$2:$H$2,0))</f>
        <v>450</v>
      </c>
    </row>
    <row r="101" spans="1:7" x14ac:dyDescent="0.3">
      <c r="A101">
        <v>57</v>
      </c>
      <c r="B101" t="str">
        <f>B99</f>
        <v>Facility 3</v>
      </c>
      <c r="C101" t="s">
        <v>23</v>
      </c>
      <c r="D101" s="7">
        <v>40603</v>
      </c>
      <c r="E101" s="7" t="str">
        <f t="shared" si="1"/>
        <v>Mar</v>
      </c>
      <c r="F101" s="7">
        <v>40634</v>
      </c>
      <c r="G101">
        <f>INDEX('Raw Data'!$F$3:$H$78,MATCH(A101,'Raw Data'!$A$3:$A$78,0),MATCH(E101,'Raw Data'!$F$2:$H$2,0))</f>
        <v>500</v>
      </c>
    </row>
    <row r="102" spans="1:7" x14ac:dyDescent="0.3">
      <c r="A102">
        <v>63</v>
      </c>
      <c r="B102" t="str">
        <f>VLOOKUP(A102,'Raw Data'!A55:H140,2)</f>
        <v>Facility D</v>
      </c>
      <c r="C102" t="str">
        <f>IF('Raw Data'!C65="Engine",'Raw Data'!D65)</f>
        <v>Engine 3</v>
      </c>
      <c r="D102" s="7">
        <v>40544</v>
      </c>
      <c r="E102" s="7" t="str">
        <f t="shared" si="1"/>
        <v>Jan</v>
      </c>
      <c r="F102" s="7">
        <v>40575</v>
      </c>
      <c r="G102">
        <f>INDEX('Raw Data'!$F$3:$H$78,MATCH(A102,'Raw Data'!$A$3:$A$78,0),MATCH(E102,'Raw Data'!$F$2:$H$2,0))</f>
        <v>250</v>
      </c>
    </row>
    <row r="103" spans="1:7" x14ac:dyDescent="0.3">
      <c r="A103">
        <v>63</v>
      </c>
      <c r="B103" t="str">
        <f>B102</f>
        <v>Facility D</v>
      </c>
      <c r="C103" t="s">
        <v>23</v>
      </c>
      <c r="D103" s="7">
        <v>40575</v>
      </c>
      <c r="E103" s="7" t="str">
        <f t="shared" si="1"/>
        <v>Feb</v>
      </c>
      <c r="F103" s="7">
        <v>40603</v>
      </c>
      <c r="G103">
        <f>INDEX('Raw Data'!$F$3:$H$78,MATCH(A103,'Raw Data'!$A$3:$A$78,0),MATCH(E103,'Raw Data'!$F$2:$H$2,0))</f>
        <v>600</v>
      </c>
    </row>
    <row r="104" spans="1:7" x14ac:dyDescent="0.3">
      <c r="A104">
        <v>63</v>
      </c>
      <c r="B104" t="str">
        <f>B102</f>
        <v>Facility D</v>
      </c>
      <c r="C104" t="s">
        <v>23</v>
      </c>
      <c r="D104" s="7">
        <v>40603</v>
      </c>
      <c r="E104" s="7" t="str">
        <f t="shared" si="1"/>
        <v>Mar</v>
      </c>
      <c r="F104" s="7">
        <v>40634</v>
      </c>
      <c r="G104">
        <f>INDEX('Raw Data'!$F$3:$H$78,MATCH(A104,'Raw Data'!$A$3:$A$78,0),MATCH(E104,'Raw Data'!$F$2:$H$2,0))</f>
        <v>400</v>
      </c>
    </row>
    <row r="105" spans="1:7" x14ac:dyDescent="0.3">
      <c r="A105">
        <v>76</v>
      </c>
      <c r="B105" t="str">
        <f>VLOOKUP(A105,'Raw Data'!A67:H153,2)</f>
        <v>Facility 4</v>
      </c>
      <c r="C105" t="str">
        <f>IF('Raw Data'!C78="Engine",'Raw Data'!D78)</f>
        <v>Engine 3</v>
      </c>
      <c r="D105" s="7">
        <v>40544</v>
      </c>
      <c r="E105" s="7" t="str">
        <f t="shared" si="1"/>
        <v>Jan</v>
      </c>
      <c r="F105" s="7">
        <v>40575</v>
      </c>
      <c r="G105">
        <f>INDEX('Raw Data'!$F$3:$H$78,MATCH(A105,'Raw Data'!$A$3:$A$78,0),MATCH(E105,'Raw Data'!$F$2:$H$2,0))</f>
        <v>450</v>
      </c>
    </row>
    <row r="106" spans="1:7" x14ac:dyDescent="0.3">
      <c r="A106">
        <v>76</v>
      </c>
      <c r="B106" t="str">
        <f>B105</f>
        <v>Facility 4</v>
      </c>
      <c r="C106" t="s">
        <v>23</v>
      </c>
      <c r="D106" s="7">
        <v>40575</v>
      </c>
      <c r="E106" s="7" t="str">
        <f t="shared" si="1"/>
        <v>Feb</v>
      </c>
      <c r="F106" s="7">
        <v>40603</v>
      </c>
      <c r="G106">
        <f>INDEX('Raw Data'!$F$3:$H$78,MATCH(A106,'Raw Data'!$A$3:$A$78,0),MATCH(E106,'Raw Data'!$F$2:$H$2,0))</f>
        <v>300</v>
      </c>
    </row>
    <row r="107" spans="1:7" x14ac:dyDescent="0.3">
      <c r="A107">
        <v>76</v>
      </c>
      <c r="B107" t="str">
        <f>B105</f>
        <v>Facility 4</v>
      </c>
      <c r="C107" t="s">
        <v>23</v>
      </c>
      <c r="D107" s="7">
        <v>40603</v>
      </c>
      <c r="E107" s="7" t="str">
        <f t="shared" si="1"/>
        <v>Mar</v>
      </c>
      <c r="F107" s="7">
        <v>40634</v>
      </c>
      <c r="G107">
        <f>INDEX('Raw Data'!$F$3:$H$78,MATCH(A107,'Raw Data'!$A$3:$A$78,0),MATCH(E107,'Raw Data'!$F$2:$H$2,0))</f>
        <v>500</v>
      </c>
    </row>
    <row r="108" spans="1:7" x14ac:dyDescent="0.3">
      <c r="A108">
        <v>7</v>
      </c>
      <c r="B108" t="str">
        <f>VLOOKUP(A108,'Raw Data'!A7:H84,2)</f>
        <v>Facility A</v>
      </c>
      <c r="C108" t="str">
        <f>IF('Raw Data'!C9="Engine",'Raw Data'!D9)</f>
        <v>Engine 4</v>
      </c>
      <c r="D108" s="7">
        <v>40544</v>
      </c>
      <c r="E108" s="7" t="str">
        <f t="shared" si="1"/>
        <v>Jan</v>
      </c>
      <c r="F108" s="7">
        <v>40575</v>
      </c>
      <c r="G108">
        <f>INDEX('Raw Data'!$F$3:$H$78,MATCH(A108,'Raw Data'!$A$3:$A$78,0),MATCH(E108,'Raw Data'!$F$2:$H$2,0))</f>
        <v>0</v>
      </c>
    </row>
    <row r="109" spans="1:7" x14ac:dyDescent="0.3">
      <c r="A109">
        <v>7</v>
      </c>
      <c r="B109" t="str">
        <f>B108</f>
        <v>Facility A</v>
      </c>
      <c r="C109" t="s">
        <v>24</v>
      </c>
      <c r="D109" s="7">
        <v>40575</v>
      </c>
      <c r="E109" s="7" t="str">
        <f t="shared" si="1"/>
        <v>Feb</v>
      </c>
      <c r="F109" s="7">
        <v>40603</v>
      </c>
      <c r="G109">
        <f>INDEX('Raw Data'!$F$3:$H$78,MATCH(A109,'Raw Data'!$A$3:$A$78,0),MATCH(E109,'Raw Data'!$F$2:$H$2,0))</f>
        <v>250</v>
      </c>
    </row>
    <row r="110" spans="1:7" x14ac:dyDescent="0.3">
      <c r="A110">
        <v>7</v>
      </c>
      <c r="B110" t="str">
        <f>B108</f>
        <v>Facility A</v>
      </c>
      <c r="C110" t="s">
        <v>24</v>
      </c>
      <c r="D110" s="7">
        <v>40603</v>
      </c>
      <c r="E110" s="7" t="str">
        <f t="shared" si="1"/>
        <v>Mar</v>
      </c>
      <c r="F110" s="7">
        <v>40634</v>
      </c>
      <c r="G110">
        <f>INDEX('Raw Data'!$F$3:$H$78,MATCH(A110,'Raw Data'!$A$3:$A$78,0),MATCH(E110,'Raw Data'!$F$2:$H$2,0))</f>
        <v>0</v>
      </c>
    </row>
    <row r="111" spans="1:7" x14ac:dyDescent="0.3">
      <c r="A111">
        <v>26</v>
      </c>
      <c r="B111" t="str">
        <f>VLOOKUP(A111,'Raw Data'!A23:H103,2)</f>
        <v>Facility B</v>
      </c>
      <c r="C111" t="str">
        <f>IF('Raw Data'!C28="Engine",'Raw Data'!D28)</f>
        <v>Engine 4</v>
      </c>
      <c r="D111" s="7">
        <v>40544</v>
      </c>
      <c r="E111" s="7" t="str">
        <f t="shared" si="1"/>
        <v>Jan</v>
      </c>
      <c r="F111" s="7">
        <v>40575</v>
      </c>
      <c r="G111">
        <f>INDEX('Raw Data'!$F$3:$H$78,MATCH(A111,'Raw Data'!$A$3:$A$78,0),MATCH(E111,'Raw Data'!$F$2:$H$2,0))</f>
        <v>500</v>
      </c>
    </row>
    <row r="112" spans="1:7" x14ac:dyDescent="0.3">
      <c r="A112">
        <v>26</v>
      </c>
      <c r="B112" t="str">
        <f>B111</f>
        <v>Facility B</v>
      </c>
      <c r="C112" t="s">
        <v>24</v>
      </c>
      <c r="D112" s="7">
        <v>40575</v>
      </c>
      <c r="E112" s="7" t="str">
        <f t="shared" si="1"/>
        <v>Feb</v>
      </c>
      <c r="F112" s="7">
        <v>40603</v>
      </c>
      <c r="G112">
        <f>INDEX('Raw Data'!$F$3:$H$78,MATCH(A112,'Raw Data'!$A$3:$A$78,0),MATCH(E112,'Raw Data'!$F$2:$H$2,0))</f>
        <v>450</v>
      </c>
    </row>
    <row r="113" spans="1:7" x14ac:dyDescent="0.3">
      <c r="A113">
        <v>26</v>
      </c>
      <c r="B113" t="str">
        <f>B111</f>
        <v>Facility B</v>
      </c>
      <c r="C113" t="s">
        <v>24</v>
      </c>
      <c r="D113" s="7">
        <v>40603</v>
      </c>
      <c r="E113" s="7" t="str">
        <f t="shared" si="1"/>
        <v>Mar</v>
      </c>
      <c r="F113" s="7">
        <v>40634</v>
      </c>
      <c r="G113">
        <f>INDEX('Raw Data'!$F$3:$H$78,MATCH(A113,'Raw Data'!$A$3:$A$78,0),MATCH(E113,'Raw Data'!$F$2:$H$2,0))</f>
        <v>250</v>
      </c>
    </row>
    <row r="114" spans="1:7" x14ac:dyDescent="0.3">
      <c r="A114">
        <v>45</v>
      </c>
      <c r="B114" t="str">
        <f>VLOOKUP(A114,'Raw Data'!A40:H122,2)</f>
        <v>Facility C</v>
      </c>
      <c r="C114" t="str">
        <f>IF('Raw Data'!C47="Engine",'Raw Data'!D47)</f>
        <v>Engine 4</v>
      </c>
      <c r="D114" s="7">
        <v>40544</v>
      </c>
      <c r="E114" s="7" t="str">
        <f t="shared" si="1"/>
        <v>Jan</v>
      </c>
      <c r="F114" s="7">
        <v>40575</v>
      </c>
      <c r="G114">
        <f>INDEX('Raw Data'!$F$3:$H$78,MATCH(A114,'Raw Data'!$A$3:$A$78,0),MATCH(E114,'Raw Data'!$F$2:$H$2,0))</f>
        <v>250</v>
      </c>
    </row>
    <row r="115" spans="1:7" x14ac:dyDescent="0.3">
      <c r="A115">
        <v>45</v>
      </c>
      <c r="B115" t="str">
        <f>B114</f>
        <v>Facility C</v>
      </c>
      <c r="C115" t="s">
        <v>24</v>
      </c>
      <c r="D115" s="7">
        <v>40575</v>
      </c>
      <c r="E115" s="7" t="str">
        <f t="shared" si="1"/>
        <v>Feb</v>
      </c>
      <c r="F115" s="7">
        <v>40603</v>
      </c>
      <c r="G115">
        <f>INDEX('Raw Data'!$F$3:$H$78,MATCH(A115,'Raw Data'!$A$3:$A$78,0),MATCH(E115,'Raw Data'!$F$2:$H$2,0))</f>
        <v>0</v>
      </c>
    </row>
    <row r="116" spans="1:7" x14ac:dyDescent="0.3">
      <c r="A116">
        <v>45</v>
      </c>
      <c r="B116" t="str">
        <f>B114</f>
        <v>Facility C</v>
      </c>
      <c r="C116" t="s">
        <v>24</v>
      </c>
      <c r="D116" s="7">
        <v>40603</v>
      </c>
      <c r="E116" s="7" t="str">
        <f t="shared" si="1"/>
        <v>Mar</v>
      </c>
      <c r="F116" s="7">
        <v>40634</v>
      </c>
      <c r="G116">
        <f>INDEX('Raw Data'!$F$3:$H$78,MATCH(A116,'Raw Data'!$A$3:$A$78,0),MATCH(E116,'Raw Data'!$F$2:$H$2,0))</f>
        <v>0</v>
      </c>
    </row>
    <row r="117" spans="1:7" x14ac:dyDescent="0.3">
      <c r="A117">
        <v>64</v>
      </c>
      <c r="B117" t="str">
        <f>VLOOKUP(A117,'Raw Data'!A56:H141,2)</f>
        <v>Facility D</v>
      </c>
      <c r="C117" t="str">
        <f>IF('Raw Data'!C66="Engine",'Raw Data'!D66)</f>
        <v>Engine 4</v>
      </c>
      <c r="D117" s="7">
        <v>40544</v>
      </c>
      <c r="E117" s="7" t="str">
        <f t="shared" si="1"/>
        <v>Jan</v>
      </c>
      <c r="F117" s="7">
        <v>40575</v>
      </c>
      <c r="G117">
        <f>INDEX('Raw Data'!$F$3:$H$78,MATCH(A117,'Raw Data'!$A$3:$A$78,0),MATCH(E117,'Raw Data'!$F$2:$H$2,0))</f>
        <v>500</v>
      </c>
    </row>
    <row r="118" spans="1:7" x14ac:dyDescent="0.3">
      <c r="A118">
        <v>64</v>
      </c>
      <c r="B118" t="str">
        <f>B117</f>
        <v>Facility D</v>
      </c>
      <c r="C118" t="s">
        <v>24</v>
      </c>
      <c r="D118" s="7">
        <v>40575</v>
      </c>
      <c r="E118" s="7" t="str">
        <f t="shared" si="1"/>
        <v>Feb</v>
      </c>
      <c r="F118" s="7">
        <v>40603</v>
      </c>
      <c r="G118">
        <f>INDEX('Raw Data'!$F$3:$H$78,MATCH(A118,'Raw Data'!$A$3:$A$78,0),MATCH(E118,'Raw Data'!$F$2:$H$2,0))</f>
        <v>450</v>
      </c>
    </row>
    <row r="119" spans="1:7" x14ac:dyDescent="0.3">
      <c r="A119">
        <v>64</v>
      </c>
      <c r="B119" t="str">
        <f>B117</f>
        <v>Facility D</v>
      </c>
      <c r="C119" t="s">
        <v>24</v>
      </c>
      <c r="D119" s="7">
        <v>40603</v>
      </c>
      <c r="E119" s="7" t="str">
        <f t="shared" si="1"/>
        <v>Mar</v>
      </c>
      <c r="F119" s="7">
        <v>40634</v>
      </c>
      <c r="G119">
        <f>INDEX('Raw Data'!$F$3:$H$78,MATCH(A119,'Raw Data'!$A$3:$A$78,0),MATCH(E119,'Raw Data'!$F$2:$H$2,0))</f>
        <v>300</v>
      </c>
    </row>
    <row r="120" spans="1:7" x14ac:dyDescent="0.3">
      <c r="D120" s="7"/>
      <c r="E120" s="7"/>
      <c r="F120" s="7"/>
    </row>
    <row r="123" spans="1:7" x14ac:dyDescent="0.3">
      <c r="D123" s="7"/>
      <c r="E123" s="7"/>
      <c r="F123" s="7"/>
    </row>
    <row r="127" spans="1:7" x14ac:dyDescent="0.3">
      <c r="D127" s="7"/>
      <c r="E127" s="7"/>
      <c r="F127" s="7"/>
    </row>
    <row r="128" spans="1:7" x14ac:dyDescent="0.3">
      <c r="D128" s="7"/>
      <c r="E128" s="7"/>
      <c r="F128" s="7"/>
    </row>
    <row r="130" spans="4:6" x14ac:dyDescent="0.3">
      <c r="D130" s="7"/>
      <c r="E130" s="7"/>
      <c r="F130" s="7"/>
    </row>
    <row r="133" spans="4:6" x14ac:dyDescent="0.3">
      <c r="D133" s="7"/>
      <c r="E133" s="7"/>
      <c r="F133" s="7"/>
    </row>
    <row r="135" spans="4:6" x14ac:dyDescent="0.3">
      <c r="D135" s="7"/>
      <c r="E135" s="7"/>
      <c r="F135" s="7"/>
    </row>
    <row r="136" spans="4:6" x14ac:dyDescent="0.3">
      <c r="D136" s="7"/>
      <c r="E136" s="7"/>
      <c r="F136" s="7"/>
    </row>
    <row r="142" spans="4:6" x14ac:dyDescent="0.3">
      <c r="D142" s="7"/>
      <c r="E142" s="7"/>
      <c r="F142" s="7"/>
    </row>
    <row r="143" spans="4:6" x14ac:dyDescent="0.3">
      <c r="D143" s="7"/>
      <c r="E143" s="7"/>
      <c r="F143" s="7"/>
    </row>
    <row r="145" spans="4:6" x14ac:dyDescent="0.3">
      <c r="D145" s="7"/>
      <c r="E145" s="7"/>
      <c r="F145" s="7"/>
    </row>
    <row r="146" spans="4:6" x14ac:dyDescent="0.3">
      <c r="D146" s="7"/>
      <c r="E146" s="7"/>
      <c r="F146" s="7"/>
    </row>
    <row r="147" spans="4:6" x14ac:dyDescent="0.3">
      <c r="D147" s="7"/>
      <c r="E147" s="7"/>
      <c r="F147" s="7"/>
    </row>
    <row r="151" spans="4:6" x14ac:dyDescent="0.3">
      <c r="D151" s="7"/>
      <c r="E151" s="7"/>
      <c r="F151" s="7"/>
    </row>
    <row r="153" spans="4:6" x14ac:dyDescent="0.3">
      <c r="D153" s="7"/>
      <c r="E153" s="7"/>
      <c r="F153" s="7"/>
    </row>
    <row r="156" spans="4:6" x14ac:dyDescent="0.3">
      <c r="D156" s="7"/>
      <c r="E156" s="7"/>
      <c r="F156" s="7"/>
    </row>
    <row r="157" spans="4:6" x14ac:dyDescent="0.3">
      <c r="D157" s="7"/>
      <c r="E157" s="7"/>
      <c r="F157" s="7"/>
    </row>
    <row r="159" spans="4:6" x14ac:dyDescent="0.3">
      <c r="D159" s="7"/>
      <c r="E159" s="7"/>
      <c r="F159" s="7"/>
    </row>
  </sheetData>
  <autoFilter ref="A11:G119" xr:uid="{00000000-0001-0000-0200-000000000000}"/>
  <pageMargins left="0.7" right="0.7" top="0.75" bottom="0.75" header="0.3" footer="0.3"/>
  <pageSetup scale="6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0283-3A28-4D9D-8687-DCB6FFFE130A}">
  <sheetPr>
    <tabColor rgb="FF92D050"/>
  </sheetPr>
  <dimension ref="A1"/>
  <sheetViews>
    <sheetView workbookViewId="0">
      <selection activeCell="U9" sqref="U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A17"/>
  <sheetViews>
    <sheetView showGridLines="0" topLeftCell="A2" workbookViewId="0">
      <selection activeCell="A17" sqref="A17"/>
    </sheetView>
  </sheetViews>
  <sheetFormatPr defaultRowHeight="14.4" x14ac:dyDescent="0.3"/>
  <cols>
    <col min="3" max="3" width="11.5546875" customWidth="1"/>
    <col min="7" max="7" width="10.6640625" bestFit="1" customWidth="1"/>
    <col min="10" max="10" width="8.44140625" bestFit="1" customWidth="1"/>
    <col min="11" max="11" width="10.5546875" bestFit="1" customWidth="1"/>
    <col min="12" max="12" width="8" bestFit="1" customWidth="1"/>
  </cols>
  <sheetData>
    <row r="1" spans="1:1" ht="18" x14ac:dyDescent="0.35">
      <c r="A1" s="3" t="s">
        <v>48</v>
      </c>
    </row>
    <row r="2" spans="1:1" ht="18" x14ac:dyDescent="0.35">
      <c r="A2" s="3" t="s">
        <v>49</v>
      </c>
    </row>
    <row r="17" spans="1:1" ht="14.25" customHeight="1" x14ac:dyDescent="0.3">
      <c r="A17" t="s">
        <v>46</v>
      </c>
    </row>
  </sheetData>
  <pageMargins left="0.7" right="0.7" top="0.75" bottom="0.75" header="0.3" footer="0.3"/>
  <pageSetup orientation="landscape" r:id="rId1"/>
  <headerFooter>
    <oddHeader>&amp;CProblem 2: Environmental Calculation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59999389629810485"/>
  </sheetPr>
  <dimension ref="A14:F25"/>
  <sheetViews>
    <sheetView topLeftCell="A7" workbookViewId="0">
      <selection activeCell="A14" sqref="A14"/>
    </sheetView>
  </sheetViews>
  <sheetFormatPr defaultRowHeight="14.4" x14ac:dyDescent="0.3"/>
  <cols>
    <col min="1" max="1" width="13.33203125" customWidth="1"/>
    <col min="2" max="2" width="10.77734375" customWidth="1"/>
    <col min="5" max="5" width="9.44140625" customWidth="1"/>
    <col min="6" max="6" width="26.77734375" customWidth="1"/>
  </cols>
  <sheetData>
    <row r="14" spans="1:1" x14ac:dyDescent="0.3">
      <c r="A14" s="1" t="s">
        <v>65</v>
      </c>
    </row>
    <row r="17" spans="1:6" ht="15" thickBot="1" x14ac:dyDescent="0.35">
      <c r="A17" s="12" t="s">
        <v>66</v>
      </c>
      <c r="B17" s="12" t="s">
        <v>67</v>
      </c>
    </row>
    <row r="18" spans="1:6" ht="22.2" customHeight="1" thickBot="1" x14ac:dyDescent="0.5">
      <c r="A18" t="s">
        <v>58</v>
      </c>
      <c r="B18">
        <v>24</v>
      </c>
      <c r="E18" s="10" t="s">
        <v>64</v>
      </c>
      <c r="F18" s="11" t="str">
        <f>(B25*B18^2*B19*B20*B21)+(B22*(B23-1)*B24)&amp; " "&amp;"ft^3/yr"</f>
        <v>767280000 ft^3/yr</v>
      </c>
    </row>
    <row r="19" spans="1:6" x14ac:dyDescent="0.3">
      <c r="A19" t="s">
        <v>57</v>
      </c>
      <c r="B19">
        <v>8000</v>
      </c>
    </row>
    <row r="20" spans="1:6" x14ac:dyDescent="0.3">
      <c r="A20" t="s">
        <v>56</v>
      </c>
      <c r="B20">
        <v>9000</v>
      </c>
    </row>
    <row r="21" spans="1:6" x14ac:dyDescent="0.3">
      <c r="A21" t="s">
        <v>59</v>
      </c>
      <c r="B21">
        <v>50</v>
      </c>
    </row>
    <row r="22" spans="1:6" x14ac:dyDescent="0.3">
      <c r="A22" t="s">
        <v>60</v>
      </c>
      <c r="B22">
        <v>2000</v>
      </c>
    </row>
    <row r="23" spans="1:6" x14ac:dyDescent="0.3">
      <c r="A23" t="s">
        <v>61</v>
      </c>
      <c r="B23">
        <v>25</v>
      </c>
    </row>
    <row r="24" spans="1:6" x14ac:dyDescent="0.3">
      <c r="A24" t="s">
        <v>62</v>
      </c>
      <c r="B24">
        <f>IF(B23&gt;=1,1,0)</f>
        <v>1</v>
      </c>
    </row>
    <row r="25" spans="1:6" x14ac:dyDescent="0.3">
      <c r="A25" t="s">
        <v>63</v>
      </c>
      <c r="B25">
        <f>0.37*10^-3</f>
        <v>3.6999999999999999E-4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B793E214DF2747BBB485636E129F81" ma:contentTypeVersion="1" ma:contentTypeDescription="Create a new document." ma:contentTypeScope="" ma:versionID="e4e8868e85b3ce6d15cc272e48ad7589">
  <xsd:schema xmlns:xsd="http://www.w3.org/2001/XMLSchema" xmlns:xs="http://www.w3.org/2001/XMLSchema" xmlns:p="http://schemas.microsoft.com/office/2006/metadata/properties" xmlns:ns3="d1f8c8bd-9567-44fe-a611-2d42a4203838" targetNamespace="http://schemas.microsoft.com/office/2006/metadata/properties" ma:root="true" ma:fieldsID="ec939cc983aa5b368335385a32ac9d87" ns3:_="">
    <xsd:import namespace="d1f8c8bd-9567-44fe-a611-2d42a4203838"/>
    <xsd:element name="properties">
      <xsd:complexType>
        <xsd:sequence>
          <xsd:element name="documentManagement">
            <xsd:complexType>
              <xsd:all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f8c8bd-9567-44fe-a611-2d42a420383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2FABF7-C8F3-422F-95E6-8617A221C8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D8A1F8-DDC6-4E8F-AA62-728085EF109C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d1f8c8bd-9567-44fe-a611-2d42a420383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2E7D42-61F6-4E89-A369-0967FD3A33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f8c8bd-9567-44fe-a611-2d42a420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Test Instructions</vt:lpstr>
      <vt:lpstr>Raw Data</vt:lpstr>
      <vt:lpstr>Cleansed Data</vt:lpstr>
      <vt:lpstr>Problem 1 Steps</vt:lpstr>
      <vt:lpstr>Calc</vt:lpstr>
      <vt:lpstr>Calc Result</vt:lpstr>
      <vt:lpstr>'Raw Data'!Print_Titles</vt:lpstr>
    </vt:vector>
  </TitlesOfParts>
  <Company>Huco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H Vyas</dc:creator>
  <cp:lastModifiedBy>Jordan's Laptop</cp:lastModifiedBy>
  <cp:lastPrinted>2018-03-08T14:54:04Z</cp:lastPrinted>
  <dcterms:created xsi:type="dcterms:W3CDTF">2011-07-29T20:47:47Z</dcterms:created>
  <dcterms:modified xsi:type="dcterms:W3CDTF">2023-01-04T19:06:21Z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0x010100C1B793E214DF2747BBB485636E129F81</vt:lpwstr>
  </property>
  <property fmtid="{D5CDD505-2E9C-101B-9397-08002B2CF9AE}" pid="3" name="IsMyDocuments">
    <vt:bool>true</vt:bool>
  </property>
</Properties>
</file>