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72d0299440377/Documents/"/>
    </mc:Choice>
  </mc:AlternateContent>
  <xr:revisionPtr revIDLastSave="1" documentId="8_{2A21DFDB-823B-4973-B973-02E050AFF786}" xr6:coauthVersionLast="47" xr6:coauthVersionMax="47" xr10:uidLastSave="{74BA4847-4593-4185-B603-E525A61B0FDF}"/>
  <bookViews>
    <workbookView xWindow="-120" yWindow="-120" windowWidth="29040" windowHeight="15720" xr2:uid="{EFE47696-482B-44FC-AB9E-9A9E2109B9AD}"/>
  </bookViews>
  <sheets>
    <sheet name="Original System" sheetId="3" r:id="rId1"/>
    <sheet name="Upgraded System" sheetId="1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B7" i="4"/>
  <c r="B6" i="4"/>
  <c r="B4" i="4"/>
  <c r="B110" i="3"/>
  <c r="B108" i="3"/>
  <c r="B109" i="3"/>
  <c r="B113" i="3"/>
  <c r="F2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D31" i="3"/>
  <c r="E31" i="3"/>
  <c r="K35" i="3"/>
  <c r="H36" i="3"/>
  <c r="K36" i="3"/>
  <c r="H37" i="3"/>
  <c r="K37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K47" i="3"/>
  <c r="H48" i="3"/>
  <c r="F50" i="3"/>
  <c r="G50" i="3"/>
  <c r="I50" i="3"/>
  <c r="J50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H62" i="3"/>
  <c r="K62" i="3"/>
  <c r="H63" i="3"/>
  <c r="K63" i="3"/>
  <c r="H64" i="3"/>
  <c r="K64" i="3"/>
  <c r="H65" i="3"/>
  <c r="K65" i="3"/>
  <c r="H66" i="3"/>
  <c r="K66" i="3"/>
  <c r="F67" i="3"/>
  <c r="G67" i="3"/>
  <c r="I67" i="3"/>
  <c r="J67" i="3"/>
  <c r="H69" i="3"/>
  <c r="K69" i="3"/>
  <c r="H70" i="3"/>
  <c r="K70" i="3"/>
  <c r="H71" i="3"/>
  <c r="K71" i="3"/>
  <c r="H72" i="3"/>
  <c r="K72" i="3"/>
  <c r="H73" i="3"/>
  <c r="K73" i="3"/>
  <c r="H74" i="3"/>
  <c r="K74" i="3"/>
  <c r="H75" i="3"/>
  <c r="K75" i="3"/>
  <c r="H76" i="3"/>
  <c r="K76" i="3"/>
  <c r="H77" i="3"/>
  <c r="K77" i="3"/>
  <c r="H78" i="3"/>
  <c r="K78" i="3"/>
  <c r="H79" i="3"/>
  <c r="K79" i="3"/>
  <c r="H80" i="3"/>
  <c r="K80" i="3"/>
  <c r="H81" i="3"/>
  <c r="K81" i="3"/>
  <c r="H82" i="3"/>
  <c r="K82" i="3"/>
  <c r="H83" i="3"/>
  <c r="K83" i="3"/>
  <c r="H84" i="3"/>
  <c r="K84" i="3"/>
  <c r="H85" i="3"/>
  <c r="K85" i="3"/>
  <c r="H86" i="3"/>
  <c r="K86" i="3"/>
  <c r="H87" i="3"/>
  <c r="K87" i="3"/>
  <c r="H88" i="3"/>
  <c r="K88" i="3"/>
  <c r="H89" i="3"/>
  <c r="K89" i="3"/>
  <c r="H90" i="3"/>
  <c r="K90" i="3"/>
  <c r="F91" i="3"/>
  <c r="G91" i="3"/>
  <c r="I91" i="3"/>
  <c r="J91" i="3"/>
  <c r="H95" i="3"/>
  <c r="K95" i="3"/>
  <c r="H96" i="3"/>
  <c r="K96" i="3"/>
  <c r="H97" i="3"/>
  <c r="K97" i="3"/>
  <c r="H98" i="3"/>
  <c r="K98" i="3"/>
  <c r="H99" i="3"/>
  <c r="K99" i="3"/>
  <c r="H100" i="3"/>
  <c r="K100" i="3"/>
  <c r="H101" i="3"/>
  <c r="K101" i="3"/>
  <c r="H102" i="3"/>
  <c r="K102" i="3"/>
  <c r="H103" i="3"/>
  <c r="K103" i="3"/>
  <c r="H104" i="3"/>
  <c r="K104" i="3"/>
  <c r="H105" i="3"/>
  <c r="K105" i="3"/>
  <c r="F106" i="3"/>
  <c r="G106" i="3"/>
  <c r="I106" i="3"/>
  <c r="J106" i="3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D31" i="1"/>
  <c r="E31" i="1"/>
  <c r="F31" i="1"/>
  <c r="K35" i="1"/>
  <c r="K50" i="1" s="1"/>
  <c r="H36" i="1"/>
  <c r="H50" i="1" s="1"/>
  <c r="K36" i="1"/>
  <c r="H37" i="1"/>
  <c r="K37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K47" i="1"/>
  <c r="H48" i="1"/>
  <c r="F50" i="1"/>
  <c r="G50" i="1"/>
  <c r="I50" i="1"/>
  <c r="J50" i="1"/>
  <c r="H53" i="1"/>
  <c r="K53" i="1"/>
  <c r="K67" i="1" s="1"/>
  <c r="H54" i="1"/>
  <c r="K54" i="1"/>
  <c r="H55" i="1"/>
  <c r="K55" i="1"/>
  <c r="H56" i="1"/>
  <c r="K56" i="1"/>
  <c r="H57" i="1"/>
  <c r="K57" i="1"/>
  <c r="H58" i="1"/>
  <c r="H67" i="1" s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F67" i="1"/>
  <c r="G67" i="1"/>
  <c r="I67" i="1"/>
  <c r="J67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F95" i="1"/>
  <c r="G95" i="1"/>
  <c r="I95" i="1"/>
  <c r="J95" i="1"/>
  <c r="E114" i="1" s="1"/>
  <c r="K95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K112" i="1" s="1"/>
  <c r="H106" i="1"/>
  <c r="K106" i="1"/>
  <c r="H107" i="1"/>
  <c r="K107" i="1"/>
  <c r="H108" i="1"/>
  <c r="K108" i="1"/>
  <c r="H109" i="1"/>
  <c r="K109" i="1"/>
  <c r="H110" i="1"/>
  <c r="K110" i="1"/>
  <c r="H111" i="1"/>
  <c r="K111" i="1"/>
  <c r="F112" i="1"/>
  <c r="G112" i="1"/>
  <c r="I112" i="1"/>
  <c r="J112" i="1"/>
  <c r="H95" i="1" l="1"/>
  <c r="H112" i="1"/>
  <c r="K106" i="3"/>
  <c r="K50" i="3"/>
  <c r="H106" i="3"/>
  <c r="K91" i="3"/>
  <c r="H91" i="3"/>
  <c r="H67" i="3"/>
  <c r="K67" i="3"/>
  <c r="H50" i="3"/>
  <c r="B114" i="1"/>
  <c r="B114" i="3" l="1"/>
  <c r="B116" i="3" s="1"/>
</calcChain>
</file>

<file path=xl/sharedStrings.xml><?xml version="1.0" encoding="utf-8"?>
<sst xmlns="http://schemas.openxmlformats.org/spreadsheetml/2006/main" count="394" uniqueCount="83">
  <si>
    <t>Total</t>
  </si>
  <si>
    <t>Total Software Labour</t>
  </si>
  <si>
    <t xml:space="preserve">Total Redesign </t>
  </si>
  <si>
    <t xml:space="preserve">Total Hardware Labour </t>
  </si>
  <si>
    <t>EZ-Suite</t>
  </si>
  <si>
    <t>Emulator</t>
  </si>
  <si>
    <t>BAS: GUI</t>
  </si>
  <si>
    <t>BAS: fs libs</t>
  </si>
  <si>
    <t>BAS: core lib&amp;I/O</t>
  </si>
  <si>
    <t>BAS: Kernel</t>
  </si>
  <si>
    <t>SYS: Graphics</t>
  </si>
  <si>
    <t>SYS: GameSnd</t>
  </si>
  <si>
    <t>SYS: Extensions</t>
  </si>
  <si>
    <t>SYS: Drivers</t>
  </si>
  <si>
    <t>SYS: Libraries</t>
  </si>
  <si>
    <t>Sys: Kernel</t>
  </si>
  <si>
    <t>Boot ldr &amp; HWcfg</t>
  </si>
  <si>
    <t>Operating System</t>
  </si>
  <si>
    <t>Software Engineer (IN-HOUSE)</t>
  </si>
  <si>
    <t>Redesign Cost £</t>
  </si>
  <si>
    <t>Day Allocated to Role</t>
  </si>
  <si>
    <t>Redesign Weeks</t>
  </si>
  <si>
    <t>Design Cost £</t>
  </si>
  <si>
    <t>Days Allocated to role</t>
  </si>
  <si>
    <t>Design Weeks</t>
  </si>
  <si>
    <t>Type</t>
  </si>
  <si>
    <t>Component</t>
  </si>
  <si>
    <t xml:space="preserve">Total Days </t>
  </si>
  <si>
    <t xml:space="preserve">Labour Cost £
(per day) </t>
  </si>
  <si>
    <t>Role</t>
  </si>
  <si>
    <t>Software Architect (Agency)</t>
  </si>
  <si>
    <t>Software Architect (IN-HOUSE)</t>
  </si>
  <si>
    <t>resistors, caps, etc</t>
  </si>
  <si>
    <t>Misc</t>
  </si>
  <si>
    <t>cartridge</t>
  </si>
  <si>
    <t>STORAGE</t>
  </si>
  <si>
    <t>G4</t>
  </si>
  <si>
    <t>ULA</t>
  </si>
  <si>
    <t>G3</t>
  </si>
  <si>
    <t>G2</t>
  </si>
  <si>
    <t>G1</t>
  </si>
  <si>
    <t>DESKTOP</t>
  </si>
  <si>
    <t>CASE</t>
  </si>
  <si>
    <t>i8042</t>
  </si>
  <si>
    <t>INTSND</t>
  </si>
  <si>
    <t>SC150</t>
  </si>
  <si>
    <t>IOP-J</t>
  </si>
  <si>
    <t>SC100</t>
  </si>
  <si>
    <t>32Kb</t>
  </si>
  <si>
    <t>RAM</t>
  </si>
  <si>
    <t>32K</t>
  </si>
  <si>
    <t>ROM</t>
  </si>
  <si>
    <t>A83-S</t>
  </si>
  <si>
    <t>Board</t>
  </si>
  <si>
    <t>68K8</t>
  </si>
  <si>
    <t>CPU</t>
  </si>
  <si>
    <t>Hardware Engineer (IN-HOUSE)</t>
  </si>
  <si>
    <t>Hardware Architect (Agency)</t>
  </si>
  <si>
    <t>512Kb</t>
  </si>
  <si>
    <t>68K0</t>
  </si>
  <si>
    <t>Hardware Architect (IN-HOUSE)</t>
  </si>
  <si>
    <t>EZ-SYS</t>
  </si>
  <si>
    <t>Manufacturing Cost £</t>
  </si>
  <si>
    <t>Unit Cost £</t>
  </si>
  <si>
    <t>Quantity</t>
  </si>
  <si>
    <t xml:space="preserve">Type </t>
  </si>
  <si>
    <t>Systems ordered</t>
  </si>
  <si>
    <t>Total Cost £</t>
  </si>
  <si>
    <t>Material Cost £</t>
  </si>
  <si>
    <t>Total Overall Cost £</t>
  </si>
  <si>
    <t>Budgeted Amount £</t>
  </si>
  <si>
    <t>Profit/Loss</t>
  </si>
  <si>
    <t>Pre-Ordered</t>
  </si>
  <si>
    <t>Cost of Materials £</t>
  </si>
  <si>
    <t>Labor £</t>
  </si>
  <si>
    <t>Selling Price £</t>
  </si>
  <si>
    <t>Total Revenue</t>
  </si>
  <si>
    <t>Milestones</t>
  </si>
  <si>
    <t>Synputer 1: This was the Original prototyped model with condierations to the requirements that were set forth</t>
  </si>
  <si>
    <t xml:space="preserve">Project Report: This was sent to EDC and criticsms were highlighted </t>
  </si>
  <si>
    <t>Synputer 2.0: We went back to the drawingf board.</t>
  </si>
  <si>
    <t>EDC Requirements Fulfilled: The Team made every effort to meet the requirments set forth by EDC</t>
  </si>
  <si>
    <t>Consumer and Beyond: We will now market both models to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</si>
</sst>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E6B9-66F1-4B09-9B9D-75EBA71E4335}">
  <dimension ref="A1:K116"/>
  <sheetViews>
    <sheetView tabSelected="1" topLeftCell="A34" zoomScale="90" zoomScaleNormal="90" workbookViewId="0">
      <selection activeCell="N10" sqref="N10"/>
    </sheetView>
  </sheetViews>
  <sheetFormatPr defaultColWidth="13.85546875" defaultRowHeight="15" x14ac:dyDescent="0.25"/>
  <cols>
    <col min="1" max="1" width="13.85546875" style="1"/>
    <col min="2" max="2" width="21.28515625" style="1" customWidth="1"/>
    <col min="3" max="3" width="13.85546875" style="1"/>
    <col min="4" max="4" width="20.85546875" style="1" customWidth="1"/>
    <col min="5" max="5" width="23.5703125" style="1" customWidth="1"/>
    <col min="6" max="16384" width="13.85546875" style="1"/>
  </cols>
  <sheetData>
    <row r="1" spans="1:6" customFormat="1" ht="15.75" x14ac:dyDescent="0.25">
      <c r="A1" s="23" t="s">
        <v>26</v>
      </c>
      <c r="B1" s="23" t="s">
        <v>65</v>
      </c>
      <c r="C1" s="23" t="s">
        <v>64</v>
      </c>
      <c r="D1" s="23" t="s">
        <v>63</v>
      </c>
      <c r="E1" s="23" t="s">
        <v>62</v>
      </c>
      <c r="F1" s="23" t="s">
        <v>0</v>
      </c>
    </row>
    <row r="2" spans="1:6" customFormat="1" x14ac:dyDescent="0.25">
      <c r="A2" s="28" t="s">
        <v>55</v>
      </c>
      <c r="B2" s="28" t="s">
        <v>54</v>
      </c>
      <c r="C2" s="28">
        <v>1</v>
      </c>
      <c r="D2" s="28">
        <v>15</v>
      </c>
      <c r="E2" s="28">
        <v>0</v>
      </c>
      <c r="F2" s="28">
        <f>SUM(D2:E2)</f>
        <v>15</v>
      </c>
    </row>
    <row r="3" spans="1:6" customFormat="1" x14ac:dyDescent="0.25">
      <c r="A3" s="28"/>
      <c r="B3" s="28"/>
      <c r="C3" s="28"/>
      <c r="D3" s="28"/>
      <c r="E3" s="28"/>
      <c r="F3" s="28"/>
    </row>
    <row r="4" spans="1:6" customFormat="1" x14ac:dyDescent="0.25">
      <c r="A4" s="28" t="s">
        <v>53</v>
      </c>
      <c r="B4" s="28" t="s">
        <v>52</v>
      </c>
      <c r="C4" s="28">
        <v>1</v>
      </c>
      <c r="D4" s="28">
        <v>25</v>
      </c>
      <c r="E4" s="28">
        <v>14</v>
      </c>
      <c r="F4" s="28">
        <f>SUM(D4:E4)</f>
        <v>39</v>
      </c>
    </row>
    <row r="5" spans="1:6" customFormat="1" x14ac:dyDescent="0.25">
      <c r="A5" s="28"/>
      <c r="B5" s="28"/>
      <c r="C5" s="28"/>
      <c r="D5" s="28"/>
      <c r="E5" s="28"/>
      <c r="F5" s="28"/>
    </row>
    <row r="6" spans="1:6" customFormat="1" x14ac:dyDescent="0.25">
      <c r="A6" s="28" t="s">
        <v>37</v>
      </c>
      <c r="B6" s="28" t="s">
        <v>40</v>
      </c>
      <c r="C6" s="28">
        <v>1</v>
      </c>
      <c r="D6" s="28">
        <v>5</v>
      </c>
      <c r="E6" s="28">
        <v>4</v>
      </c>
      <c r="F6" s="28">
        <f>SUM(D6:E6)</f>
        <v>9</v>
      </c>
    </row>
    <row r="7" spans="1:6" customFormat="1" x14ac:dyDescent="0.25">
      <c r="A7" s="28"/>
      <c r="B7" s="28"/>
      <c r="C7" s="28"/>
      <c r="D7" s="28"/>
      <c r="E7" s="28"/>
      <c r="F7" s="28"/>
    </row>
    <row r="8" spans="1:6" customFormat="1" x14ac:dyDescent="0.25">
      <c r="A8" s="28"/>
      <c r="B8" s="28" t="s">
        <v>39</v>
      </c>
      <c r="C8" s="28">
        <v>1</v>
      </c>
      <c r="D8" s="28">
        <v>5</v>
      </c>
      <c r="E8" s="28">
        <v>4</v>
      </c>
      <c r="F8" s="28">
        <f>SUM(D8:E8)</f>
        <v>9</v>
      </c>
    </row>
    <row r="9" spans="1:6" customFormat="1" x14ac:dyDescent="0.25">
      <c r="A9" s="28"/>
      <c r="B9" s="28"/>
      <c r="C9" s="28"/>
      <c r="D9" s="28"/>
      <c r="E9" s="28"/>
      <c r="F9" s="28"/>
    </row>
    <row r="10" spans="1:6" customFormat="1" x14ac:dyDescent="0.25">
      <c r="A10" s="28"/>
      <c r="B10" s="29" t="s">
        <v>38</v>
      </c>
      <c r="C10" s="29">
        <v>1</v>
      </c>
      <c r="D10" s="29">
        <v>5</v>
      </c>
      <c r="E10" s="29">
        <v>4</v>
      </c>
      <c r="F10" s="28">
        <f>SUM(D10:E10)</f>
        <v>9</v>
      </c>
    </row>
    <row r="11" spans="1:6" customFormat="1" x14ac:dyDescent="0.25">
      <c r="A11" s="28"/>
      <c r="B11" s="29"/>
      <c r="C11" s="29"/>
      <c r="D11" s="29"/>
      <c r="E11" s="29"/>
      <c r="F11" s="28"/>
    </row>
    <row r="12" spans="1:6" customFormat="1" x14ac:dyDescent="0.25">
      <c r="A12" s="28"/>
      <c r="B12" s="29" t="s">
        <v>36</v>
      </c>
      <c r="C12" s="29">
        <v>1</v>
      </c>
      <c r="D12" s="29">
        <v>5</v>
      </c>
      <c r="E12" s="29">
        <v>4</v>
      </c>
      <c r="F12" s="28">
        <f>SUM(D12:E12)</f>
        <v>9</v>
      </c>
    </row>
    <row r="13" spans="1:6" customFormat="1" x14ac:dyDescent="0.25">
      <c r="A13" s="28"/>
      <c r="B13" s="29"/>
      <c r="C13" s="29"/>
      <c r="D13" s="29"/>
      <c r="E13" s="29"/>
      <c r="F13" s="28"/>
    </row>
    <row r="14" spans="1:6" customFormat="1" x14ac:dyDescent="0.25">
      <c r="A14" s="30" t="s">
        <v>51</v>
      </c>
      <c r="B14" s="32" t="s">
        <v>50</v>
      </c>
      <c r="C14" s="32">
        <v>2</v>
      </c>
      <c r="D14" s="32">
        <v>30</v>
      </c>
      <c r="E14" s="32">
        <v>0</v>
      </c>
      <c r="F14" s="28">
        <f>SUM(D14:E14)</f>
        <v>30</v>
      </c>
    </row>
    <row r="15" spans="1:6" customFormat="1" x14ac:dyDescent="0.25">
      <c r="A15" s="31"/>
      <c r="B15" s="33"/>
      <c r="C15" s="33"/>
      <c r="D15" s="33"/>
      <c r="E15" s="33"/>
      <c r="F15" s="28"/>
    </row>
    <row r="16" spans="1:6" customFormat="1" x14ac:dyDescent="0.25">
      <c r="A16" s="29" t="s">
        <v>49</v>
      </c>
      <c r="B16" s="29" t="s">
        <v>48</v>
      </c>
      <c r="C16" s="29">
        <v>4</v>
      </c>
      <c r="D16" s="29">
        <v>5</v>
      </c>
      <c r="E16" s="29">
        <v>0</v>
      </c>
      <c r="F16" s="29">
        <f>D16+E16</f>
        <v>5</v>
      </c>
    </row>
    <row r="17" spans="1:6" customFormat="1" x14ac:dyDescent="0.25">
      <c r="A17" s="29"/>
      <c r="B17" s="29"/>
      <c r="C17" s="29"/>
      <c r="D17" s="29"/>
      <c r="E17" s="29"/>
      <c r="F17" s="29"/>
    </row>
    <row r="18" spans="1:6" customFormat="1" x14ac:dyDescent="0.25">
      <c r="A18" s="29" t="s">
        <v>44</v>
      </c>
      <c r="B18" s="29" t="s">
        <v>43</v>
      </c>
      <c r="C18" s="29">
        <v>1</v>
      </c>
      <c r="D18" s="29">
        <v>1.5</v>
      </c>
      <c r="E18" s="29">
        <v>0</v>
      </c>
      <c r="F18" s="29">
        <f>D18+E18</f>
        <v>1.5</v>
      </c>
    </row>
    <row r="19" spans="1:6" customFormat="1" x14ac:dyDescent="0.25">
      <c r="A19" s="29"/>
      <c r="B19" s="29"/>
      <c r="C19" s="29"/>
      <c r="D19" s="29"/>
      <c r="E19" s="29"/>
      <c r="F19" s="29"/>
    </row>
    <row r="20" spans="1:6" customFormat="1" x14ac:dyDescent="0.25">
      <c r="A20" s="29" t="s">
        <v>35</v>
      </c>
      <c r="B20" s="29" t="s">
        <v>34</v>
      </c>
      <c r="C20" s="29">
        <v>2</v>
      </c>
      <c r="D20" s="29">
        <v>5</v>
      </c>
      <c r="E20" s="29">
        <v>0</v>
      </c>
      <c r="F20" s="29">
        <f>D20+E20</f>
        <v>5</v>
      </c>
    </row>
    <row r="21" spans="1:6" customFormat="1" x14ac:dyDescent="0.25">
      <c r="A21" s="29"/>
      <c r="B21" s="29"/>
      <c r="C21" s="29"/>
      <c r="D21" s="29"/>
      <c r="E21" s="29"/>
      <c r="F21" s="29"/>
    </row>
    <row r="22" spans="1:6" customFormat="1" x14ac:dyDescent="0.25">
      <c r="A22" s="28" t="s">
        <v>46</v>
      </c>
      <c r="B22" s="29" t="s">
        <v>47</v>
      </c>
      <c r="C22" s="29">
        <v>1</v>
      </c>
      <c r="D22" s="29">
        <v>9</v>
      </c>
      <c r="E22" s="29">
        <v>2</v>
      </c>
      <c r="F22" s="29">
        <f>D22+E22</f>
        <v>11</v>
      </c>
    </row>
    <row r="23" spans="1:6" customFormat="1" x14ac:dyDescent="0.25">
      <c r="A23" s="28"/>
      <c r="B23" s="29"/>
      <c r="C23" s="29"/>
      <c r="D23" s="29"/>
      <c r="E23" s="29"/>
      <c r="F23" s="29"/>
    </row>
    <row r="24" spans="1:6" customFormat="1" x14ac:dyDescent="0.25">
      <c r="A24" s="28"/>
      <c r="B24" s="29" t="s">
        <v>45</v>
      </c>
      <c r="C24" s="29">
        <v>1</v>
      </c>
      <c r="D24" s="29">
        <v>9</v>
      </c>
      <c r="E24" s="29">
        <v>2</v>
      </c>
      <c r="F24" s="29">
        <f>D24+E24</f>
        <v>11</v>
      </c>
    </row>
    <row r="25" spans="1:6" customFormat="1" x14ac:dyDescent="0.25">
      <c r="A25" s="28"/>
      <c r="B25" s="29"/>
      <c r="C25" s="29"/>
      <c r="D25" s="29"/>
      <c r="E25" s="29"/>
      <c r="F25" s="29"/>
    </row>
    <row r="26" spans="1:6" customFormat="1" x14ac:dyDescent="0.25">
      <c r="A26" s="29" t="s">
        <v>42</v>
      </c>
      <c r="B26" s="29" t="s">
        <v>41</v>
      </c>
      <c r="C26" s="29">
        <v>1</v>
      </c>
      <c r="D26" s="29">
        <v>25</v>
      </c>
      <c r="E26" s="29">
        <v>5</v>
      </c>
      <c r="F26" s="29">
        <f>D26+E26</f>
        <v>30</v>
      </c>
    </row>
    <row r="27" spans="1:6" customFormat="1" x14ac:dyDescent="0.25">
      <c r="A27" s="29"/>
      <c r="B27" s="29"/>
      <c r="C27" s="29"/>
      <c r="D27" s="29"/>
      <c r="E27" s="29"/>
      <c r="F27" s="29"/>
    </row>
    <row r="28" spans="1:6" customFormat="1" x14ac:dyDescent="0.25">
      <c r="A28" s="29" t="s">
        <v>33</v>
      </c>
      <c r="B28" s="35" t="s">
        <v>32</v>
      </c>
      <c r="C28" s="29">
        <v>100</v>
      </c>
      <c r="D28" s="29">
        <v>0.05</v>
      </c>
      <c r="E28" s="29">
        <v>0</v>
      </c>
      <c r="F28" s="29">
        <f>D28+E28</f>
        <v>0.05</v>
      </c>
    </row>
    <row r="29" spans="1:6" customFormat="1" x14ac:dyDescent="0.25">
      <c r="A29" s="29"/>
      <c r="B29" s="35"/>
      <c r="C29" s="29"/>
      <c r="D29" s="29"/>
      <c r="E29" s="29"/>
      <c r="F29" s="29"/>
    </row>
    <row r="30" spans="1:6" customFormat="1" x14ac:dyDescent="0.25">
      <c r="A30" s="21" t="s">
        <v>61</v>
      </c>
      <c r="B30" s="22" t="s">
        <v>4</v>
      </c>
      <c r="C30" s="20"/>
      <c r="D30" s="19"/>
      <c r="E30" s="19"/>
      <c r="F30" s="19">
        <v>25</v>
      </c>
    </row>
    <row r="31" spans="1:6" customFormat="1" x14ac:dyDescent="0.25">
      <c r="A31" s="42" t="s">
        <v>0</v>
      </c>
      <c r="B31" s="43"/>
      <c r="C31" s="44"/>
      <c r="D31" s="19">
        <f>SUM(D2:D29)</f>
        <v>144.55000000000001</v>
      </c>
      <c r="E31" s="19">
        <f>SUM(E2:E29)</f>
        <v>39</v>
      </c>
      <c r="F31" s="19">
        <f>SUM(F2:F30)</f>
        <v>208.55</v>
      </c>
    </row>
    <row r="34" spans="1:11" ht="45.75" thickBot="1" x14ac:dyDescent="0.3">
      <c r="A34" s="5" t="s">
        <v>29</v>
      </c>
      <c r="B34" s="5" t="s">
        <v>28</v>
      </c>
      <c r="C34" s="5" t="s">
        <v>27</v>
      </c>
      <c r="D34" s="5" t="s">
        <v>26</v>
      </c>
      <c r="E34" s="5" t="s">
        <v>25</v>
      </c>
      <c r="F34" s="5" t="s">
        <v>24</v>
      </c>
      <c r="G34" s="5" t="s">
        <v>23</v>
      </c>
      <c r="H34" s="5" t="s">
        <v>22</v>
      </c>
      <c r="I34" s="5" t="s">
        <v>21</v>
      </c>
      <c r="J34" s="5" t="s">
        <v>20</v>
      </c>
      <c r="K34" s="5" t="s">
        <v>19</v>
      </c>
    </row>
    <row r="35" spans="1:11" ht="45" customHeight="1" x14ac:dyDescent="0.25">
      <c r="A35" s="45" t="s">
        <v>60</v>
      </c>
      <c r="B35" s="48">
        <v>250</v>
      </c>
      <c r="C35" s="48">
        <v>60</v>
      </c>
      <c r="D35" s="9" t="s">
        <v>55</v>
      </c>
      <c r="E35" s="18" t="s">
        <v>54</v>
      </c>
      <c r="F35" s="9">
        <v>0</v>
      </c>
      <c r="G35" s="9">
        <v>0</v>
      </c>
      <c r="H35" s="9">
        <v>0</v>
      </c>
      <c r="I35" s="9">
        <v>2</v>
      </c>
      <c r="J35" s="9">
        <v>5</v>
      </c>
      <c r="K35" s="8">
        <f>B35*J35</f>
        <v>1250</v>
      </c>
    </row>
    <row r="36" spans="1:11" x14ac:dyDescent="0.25">
      <c r="A36" s="46"/>
      <c r="B36" s="34"/>
      <c r="C36" s="34"/>
      <c r="D36" s="2" t="s">
        <v>53</v>
      </c>
      <c r="E36" s="17" t="s">
        <v>52</v>
      </c>
      <c r="F36" s="2">
        <v>8</v>
      </c>
      <c r="G36" s="2">
        <v>25</v>
      </c>
      <c r="H36" s="2">
        <f>B35*G36</f>
        <v>6250</v>
      </c>
      <c r="I36" s="2">
        <v>0</v>
      </c>
      <c r="J36" s="2">
        <v>0</v>
      </c>
      <c r="K36" s="13">
        <f>B36*J36</f>
        <v>0</v>
      </c>
    </row>
    <row r="37" spans="1:11" x14ac:dyDescent="0.25">
      <c r="A37" s="46"/>
      <c r="B37" s="34"/>
      <c r="C37" s="34"/>
      <c r="D37" s="2" t="s">
        <v>51</v>
      </c>
      <c r="E37" s="2" t="s">
        <v>50</v>
      </c>
      <c r="F37" s="2">
        <v>8</v>
      </c>
      <c r="G37" s="2">
        <v>15</v>
      </c>
      <c r="H37" s="2">
        <f>B35*G37</f>
        <v>3750</v>
      </c>
      <c r="I37" s="2">
        <v>2</v>
      </c>
      <c r="J37" s="2">
        <v>5</v>
      </c>
      <c r="K37" s="13">
        <f>B35*J37</f>
        <v>1250</v>
      </c>
    </row>
    <row r="38" spans="1:11" x14ac:dyDescent="0.25">
      <c r="A38" s="46"/>
      <c r="B38" s="34"/>
      <c r="C38" s="34"/>
      <c r="D38" s="2" t="s">
        <v>49</v>
      </c>
      <c r="E38" s="2" t="s">
        <v>48</v>
      </c>
      <c r="F38" s="2">
        <v>0</v>
      </c>
      <c r="G38" s="2">
        <v>0</v>
      </c>
      <c r="H38" s="2">
        <v>0</v>
      </c>
      <c r="I38" s="2">
        <v>2</v>
      </c>
      <c r="J38" s="2">
        <v>5</v>
      </c>
      <c r="K38" s="13">
        <f>B35*J38</f>
        <v>1250</v>
      </c>
    </row>
    <row r="39" spans="1:11" x14ac:dyDescent="0.25">
      <c r="A39" s="46"/>
      <c r="B39" s="34"/>
      <c r="C39" s="34"/>
      <c r="D39" s="2" t="s">
        <v>46</v>
      </c>
      <c r="E39" s="2" t="s">
        <v>47</v>
      </c>
      <c r="F39" s="2">
        <v>2</v>
      </c>
      <c r="G39" s="2">
        <v>5</v>
      </c>
      <c r="H39" s="2">
        <f>B35*G39</f>
        <v>1250</v>
      </c>
      <c r="I39" s="2">
        <v>1</v>
      </c>
      <c r="J39" s="2">
        <v>2.5</v>
      </c>
      <c r="K39" s="13">
        <f>B35*J39</f>
        <v>625</v>
      </c>
    </row>
    <row r="40" spans="1:11" x14ac:dyDescent="0.25">
      <c r="A40" s="46"/>
      <c r="B40" s="34"/>
      <c r="C40" s="34"/>
      <c r="D40" s="2" t="s">
        <v>46</v>
      </c>
      <c r="E40" s="2" t="s">
        <v>45</v>
      </c>
      <c r="F40" s="2">
        <v>2</v>
      </c>
      <c r="G40" s="2">
        <v>5</v>
      </c>
      <c r="H40" s="2">
        <f>B35*G40</f>
        <v>1250</v>
      </c>
      <c r="I40" s="2">
        <v>1</v>
      </c>
      <c r="J40" s="2">
        <v>2.5</v>
      </c>
      <c r="K40" s="13">
        <f>B35*J40</f>
        <v>625</v>
      </c>
    </row>
    <row r="41" spans="1:11" x14ac:dyDescent="0.25">
      <c r="A41" s="46"/>
      <c r="B41" s="34"/>
      <c r="C41" s="34"/>
      <c r="D41" s="2" t="s">
        <v>44</v>
      </c>
      <c r="E41" s="2" t="s">
        <v>43</v>
      </c>
      <c r="F41" s="2">
        <v>0</v>
      </c>
      <c r="G41" s="2">
        <v>0</v>
      </c>
      <c r="H41" s="2">
        <f>B36*G41</f>
        <v>0</v>
      </c>
      <c r="I41" s="2">
        <v>1</v>
      </c>
      <c r="J41" s="2">
        <v>2.5</v>
      </c>
      <c r="K41" s="13">
        <f>B35*J41</f>
        <v>625</v>
      </c>
    </row>
    <row r="42" spans="1:11" ht="15.75" thickBot="1" x14ac:dyDescent="0.3">
      <c r="A42" s="50"/>
      <c r="B42" s="51"/>
      <c r="C42" s="51"/>
      <c r="D42" s="16" t="s">
        <v>42</v>
      </c>
      <c r="E42" s="16" t="s">
        <v>41</v>
      </c>
      <c r="F42" s="16">
        <v>10</v>
      </c>
      <c r="G42" s="16">
        <v>10</v>
      </c>
      <c r="H42" s="16">
        <f>B35*G42</f>
        <v>2500</v>
      </c>
      <c r="I42" s="16">
        <v>5</v>
      </c>
      <c r="J42" s="16">
        <v>10</v>
      </c>
      <c r="K42" s="15">
        <f>B35*J42</f>
        <v>2500</v>
      </c>
    </row>
    <row r="43" spans="1:11" x14ac:dyDescent="0.25">
      <c r="A43" s="45" t="s">
        <v>57</v>
      </c>
      <c r="B43" s="48">
        <v>400</v>
      </c>
      <c r="C43" s="48">
        <v>60</v>
      </c>
      <c r="D43" s="9" t="s">
        <v>37</v>
      </c>
      <c r="E43" s="9" t="s">
        <v>40</v>
      </c>
      <c r="F43" s="9">
        <v>6</v>
      </c>
      <c r="G43" s="9">
        <v>10</v>
      </c>
      <c r="H43" s="9">
        <f>B43*G43</f>
        <v>4000</v>
      </c>
      <c r="I43" s="9">
        <v>2</v>
      </c>
      <c r="J43" s="9">
        <v>5</v>
      </c>
      <c r="K43" s="8">
        <f>B43*J43</f>
        <v>2000</v>
      </c>
    </row>
    <row r="44" spans="1:11" x14ac:dyDescent="0.25">
      <c r="A44" s="46"/>
      <c r="B44" s="34"/>
      <c r="C44" s="34"/>
      <c r="D44" s="2" t="s">
        <v>37</v>
      </c>
      <c r="E44" s="2" t="s">
        <v>39</v>
      </c>
      <c r="F44" s="2">
        <v>6</v>
      </c>
      <c r="G44" s="2">
        <v>10</v>
      </c>
      <c r="H44" s="2">
        <f>B43*G44</f>
        <v>4000</v>
      </c>
      <c r="I44" s="2">
        <v>2</v>
      </c>
      <c r="J44" s="2">
        <v>5</v>
      </c>
      <c r="K44" s="13">
        <f>B43*J44</f>
        <v>2000</v>
      </c>
    </row>
    <row r="45" spans="1:11" x14ac:dyDescent="0.25">
      <c r="A45" s="46"/>
      <c r="B45" s="34"/>
      <c r="C45" s="34"/>
      <c r="D45" s="2" t="s">
        <v>37</v>
      </c>
      <c r="E45" s="2" t="s">
        <v>38</v>
      </c>
      <c r="F45" s="2">
        <v>6</v>
      </c>
      <c r="G45" s="2">
        <v>10</v>
      </c>
      <c r="H45" s="2">
        <f>B43*G45</f>
        <v>4000</v>
      </c>
      <c r="I45" s="2">
        <v>2</v>
      </c>
      <c r="J45" s="2">
        <v>5</v>
      </c>
      <c r="K45" s="13">
        <f>B43*J45</f>
        <v>2000</v>
      </c>
    </row>
    <row r="46" spans="1:11" x14ac:dyDescent="0.25">
      <c r="A46" s="46"/>
      <c r="B46" s="34"/>
      <c r="C46" s="34"/>
      <c r="D46" s="2" t="s">
        <v>37</v>
      </c>
      <c r="E46" s="2" t="s">
        <v>36</v>
      </c>
      <c r="F46" s="2">
        <v>6</v>
      </c>
      <c r="G46" s="2">
        <v>10</v>
      </c>
      <c r="H46" s="2">
        <f>B43*G46</f>
        <v>4000</v>
      </c>
      <c r="I46" s="2">
        <v>2</v>
      </c>
      <c r="J46" s="2">
        <v>5</v>
      </c>
      <c r="K46" s="13">
        <f>B43*J46</f>
        <v>2000</v>
      </c>
    </row>
    <row r="47" spans="1:11" x14ac:dyDescent="0.25">
      <c r="A47" s="46"/>
      <c r="B47" s="34"/>
      <c r="C47" s="34"/>
      <c r="D47" s="2" t="s">
        <v>35</v>
      </c>
      <c r="E47" s="2" t="s">
        <v>34</v>
      </c>
      <c r="F47" s="2">
        <v>0</v>
      </c>
      <c r="G47" s="2">
        <v>0</v>
      </c>
      <c r="H47" s="2">
        <v>0</v>
      </c>
      <c r="I47" s="2">
        <v>2</v>
      </c>
      <c r="J47" s="2">
        <v>5</v>
      </c>
      <c r="K47" s="13">
        <f>B43*J47</f>
        <v>2000</v>
      </c>
    </row>
    <row r="48" spans="1:11" x14ac:dyDescent="0.25">
      <c r="A48" s="46"/>
      <c r="B48" s="34"/>
      <c r="C48" s="34"/>
      <c r="D48" s="2" t="s">
        <v>42</v>
      </c>
      <c r="E48" s="14" t="s">
        <v>41</v>
      </c>
      <c r="F48" s="2">
        <v>10</v>
      </c>
      <c r="G48" s="2">
        <v>20</v>
      </c>
      <c r="H48" s="2">
        <f>B43*G48</f>
        <v>8000</v>
      </c>
      <c r="I48" s="2">
        <v>5</v>
      </c>
      <c r="J48" s="2">
        <v>0</v>
      </c>
      <c r="K48" s="13">
        <v>0</v>
      </c>
    </row>
    <row r="49" spans="1:11" x14ac:dyDescent="0.25">
      <c r="A49" s="47"/>
      <c r="B49" s="49"/>
      <c r="C49" s="49"/>
      <c r="D49" s="5" t="s">
        <v>33</v>
      </c>
      <c r="E49" s="5" t="s">
        <v>32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12">
        <v>0</v>
      </c>
    </row>
    <row r="50" spans="1:11" x14ac:dyDescent="0.25">
      <c r="A50" s="34" t="s">
        <v>0</v>
      </c>
      <c r="B50" s="34"/>
      <c r="C50" s="34"/>
      <c r="D50" s="34"/>
      <c r="E50" s="34"/>
      <c r="F50" s="2">
        <f t="shared" ref="F50:K50" si="0">SUM(F35:F49)</f>
        <v>64</v>
      </c>
      <c r="G50" s="2">
        <f t="shared" si="0"/>
        <v>120</v>
      </c>
      <c r="H50" s="2">
        <f t="shared" si="0"/>
        <v>39000</v>
      </c>
      <c r="I50" s="2">
        <f t="shared" si="0"/>
        <v>29</v>
      </c>
      <c r="J50" s="2">
        <f t="shared" si="0"/>
        <v>57.5</v>
      </c>
      <c r="K50" s="2">
        <f t="shared" si="0"/>
        <v>18125</v>
      </c>
    </row>
    <row r="51" spans="1:11" x14ac:dyDescent="0.25">
      <c r="A51" s="10"/>
      <c r="B51" s="10"/>
      <c r="C51" s="10"/>
    </row>
    <row r="52" spans="1:11" ht="45" x14ac:dyDescent="0.25">
      <c r="A52" s="2" t="s">
        <v>29</v>
      </c>
      <c r="B52" s="2" t="s">
        <v>28</v>
      </c>
      <c r="C52" s="2" t="s">
        <v>27</v>
      </c>
      <c r="D52" s="2" t="s">
        <v>26</v>
      </c>
      <c r="E52" s="2" t="s">
        <v>25</v>
      </c>
      <c r="F52" s="2" t="s">
        <v>24</v>
      </c>
      <c r="G52" s="2" t="s">
        <v>23</v>
      </c>
      <c r="H52" s="2" t="s">
        <v>22</v>
      </c>
      <c r="I52" s="2" t="s">
        <v>21</v>
      </c>
      <c r="J52" s="2" t="s">
        <v>20</v>
      </c>
      <c r="K52" s="2" t="s">
        <v>19</v>
      </c>
    </row>
    <row r="53" spans="1:11" ht="45" customHeight="1" x14ac:dyDescent="0.25">
      <c r="A53" s="34" t="s">
        <v>56</v>
      </c>
      <c r="B53" s="34">
        <v>175</v>
      </c>
      <c r="C53" s="34">
        <v>185</v>
      </c>
      <c r="D53" s="2" t="s">
        <v>55</v>
      </c>
      <c r="E53" s="2" t="s">
        <v>54</v>
      </c>
      <c r="F53" s="2">
        <v>0</v>
      </c>
      <c r="G53" s="2">
        <v>0</v>
      </c>
      <c r="H53" s="2">
        <f>(B53*2)*G53</f>
        <v>0</v>
      </c>
      <c r="I53" s="2">
        <v>2</v>
      </c>
      <c r="J53" s="2">
        <v>5</v>
      </c>
      <c r="K53" s="2">
        <f>B53*J53</f>
        <v>875</v>
      </c>
    </row>
    <row r="54" spans="1:11" x14ac:dyDescent="0.25">
      <c r="A54" s="34"/>
      <c r="B54" s="34"/>
      <c r="C54" s="34"/>
      <c r="D54" s="2" t="s">
        <v>53</v>
      </c>
      <c r="E54" s="2" t="s">
        <v>52</v>
      </c>
      <c r="F54" s="2">
        <v>8</v>
      </c>
      <c r="G54" s="2">
        <v>30</v>
      </c>
      <c r="H54" s="2">
        <f>(B53*2)*G54</f>
        <v>10500</v>
      </c>
      <c r="I54" s="2">
        <v>0</v>
      </c>
      <c r="J54" s="2">
        <v>0</v>
      </c>
      <c r="K54" s="2">
        <f>B53*J54</f>
        <v>0</v>
      </c>
    </row>
    <row r="55" spans="1:11" x14ac:dyDescent="0.25">
      <c r="A55" s="34"/>
      <c r="B55" s="34"/>
      <c r="C55" s="34"/>
      <c r="D55" s="2" t="s">
        <v>51</v>
      </c>
      <c r="E55" s="2" t="s">
        <v>50</v>
      </c>
      <c r="F55" s="2">
        <v>8</v>
      </c>
      <c r="G55" s="2">
        <v>25</v>
      </c>
      <c r="H55" s="2">
        <f>(B53*2)*G55</f>
        <v>8750</v>
      </c>
      <c r="I55" s="2">
        <v>2</v>
      </c>
      <c r="J55" s="2">
        <v>5</v>
      </c>
      <c r="K55" s="2">
        <f>B53*J55</f>
        <v>875</v>
      </c>
    </row>
    <row r="56" spans="1:11" x14ac:dyDescent="0.25">
      <c r="A56" s="34"/>
      <c r="B56" s="34"/>
      <c r="C56" s="34"/>
      <c r="D56" s="2" t="s">
        <v>49</v>
      </c>
      <c r="E56" s="2" t="s">
        <v>48</v>
      </c>
      <c r="F56" s="2">
        <v>0</v>
      </c>
      <c r="G56" s="2">
        <v>0</v>
      </c>
      <c r="H56" s="2">
        <f>(B53*2)*G56</f>
        <v>0</v>
      </c>
      <c r="I56" s="2">
        <v>2</v>
      </c>
      <c r="J56" s="2">
        <v>5</v>
      </c>
      <c r="K56" s="2">
        <f>B53*J56</f>
        <v>875</v>
      </c>
    </row>
    <row r="57" spans="1:11" x14ac:dyDescent="0.25">
      <c r="A57" s="34"/>
      <c r="B57" s="34"/>
      <c r="C57" s="34"/>
      <c r="D57" s="2" t="s">
        <v>46</v>
      </c>
      <c r="E57" s="2" t="s">
        <v>47</v>
      </c>
      <c r="F57" s="2">
        <v>2</v>
      </c>
      <c r="G57" s="2">
        <v>5</v>
      </c>
      <c r="H57" s="2">
        <f>(B53*2)*G57</f>
        <v>1750</v>
      </c>
      <c r="I57" s="2">
        <v>1</v>
      </c>
      <c r="J57" s="2">
        <v>2.5</v>
      </c>
      <c r="K57" s="2">
        <f>B53*J57</f>
        <v>437.5</v>
      </c>
    </row>
    <row r="58" spans="1:11" x14ac:dyDescent="0.25">
      <c r="A58" s="34"/>
      <c r="B58" s="34"/>
      <c r="C58" s="34"/>
      <c r="D58" s="2" t="s">
        <v>46</v>
      </c>
      <c r="E58" s="2" t="s">
        <v>45</v>
      </c>
      <c r="F58" s="2">
        <v>2</v>
      </c>
      <c r="G58" s="2">
        <v>5</v>
      </c>
      <c r="H58" s="2">
        <f>(B53*2)*G58</f>
        <v>1750</v>
      </c>
      <c r="I58" s="2">
        <v>1</v>
      </c>
      <c r="J58" s="2">
        <v>2.5</v>
      </c>
      <c r="K58" s="2">
        <f>B53*J58</f>
        <v>437.5</v>
      </c>
    </row>
    <row r="59" spans="1:11" x14ac:dyDescent="0.25">
      <c r="A59" s="34"/>
      <c r="B59" s="34"/>
      <c r="C59" s="34"/>
      <c r="D59" s="2" t="s">
        <v>44</v>
      </c>
      <c r="E59" s="2" t="s">
        <v>43</v>
      </c>
      <c r="F59" s="2">
        <v>0</v>
      </c>
      <c r="G59" s="2">
        <v>0</v>
      </c>
      <c r="H59" s="2">
        <f>(B53*2)*G59</f>
        <v>0</v>
      </c>
      <c r="I59" s="2">
        <v>1</v>
      </c>
      <c r="J59" s="2">
        <v>2.5</v>
      </c>
      <c r="K59" s="2">
        <f>B53*J59</f>
        <v>437.5</v>
      </c>
    </row>
    <row r="60" spans="1:11" x14ac:dyDescent="0.25">
      <c r="A60" s="34"/>
      <c r="B60" s="34"/>
      <c r="C60" s="34"/>
      <c r="D60" s="2" t="s">
        <v>42</v>
      </c>
      <c r="E60" s="2" t="s">
        <v>41</v>
      </c>
      <c r="F60" s="2">
        <v>10</v>
      </c>
      <c r="G60" s="2">
        <v>40</v>
      </c>
      <c r="H60" s="2">
        <f>(B53*2)*G60</f>
        <v>14000</v>
      </c>
      <c r="I60" s="2">
        <v>5</v>
      </c>
      <c r="J60" s="2">
        <v>10</v>
      </c>
      <c r="K60" s="2">
        <f>B53*J60</f>
        <v>1750</v>
      </c>
    </row>
    <row r="61" spans="1:11" x14ac:dyDescent="0.25">
      <c r="A61" s="34"/>
      <c r="B61" s="34"/>
      <c r="C61" s="34"/>
      <c r="D61" s="2" t="s">
        <v>37</v>
      </c>
      <c r="E61" s="2" t="s">
        <v>40</v>
      </c>
      <c r="F61" s="2">
        <v>6</v>
      </c>
      <c r="G61" s="2">
        <v>20</v>
      </c>
      <c r="H61" s="2">
        <f>(B53*2)*G61</f>
        <v>7000</v>
      </c>
      <c r="I61" s="2">
        <v>2</v>
      </c>
      <c r="J61" s="2">
        <v>5</v>
      </c>
      <c r="K61" s="2">
        <f>B53*J61</f>
        <v>875</v>
      </c>
    </row>
    <row r="62" spans="1:11" x14ac:dyDescent="0.25">
      <c r="A62" s="34"/>
      <c r="B62" s="34"/>
      <c r="C62" s="34"/>
      <c r="D62" s="2" t="s">
        <v>37</v>
      </c>
      <c r="E62" s="2" t="s">
        <v>39</v>
      </c>
      <c r="F62" s="2">
        <v>6</v>
      </c>
      <c r="G62" s="2">
        <v>20</v>
      </c>
      <c r="H62" s="2">
        <f>(B53*2)*G62</f>
        <v>7000</v>
      </c>
      <c r="I62" s="2">
        <v>2</v>
      </c>
      <c r="J62" s="2">
        <v>5</v>
      </c>
      <c r="K62" s="2">
        <f>B53*J62</f>
        <v>875</v>
      </c>
    </row>
    <row r="63" spans="1:11" x14ac:dyDescent="0.25">
      <c r="A63" s="34"/>
      <c r="B63" s="34"/>
      <c r="C63" s="34"/>
      <c r="D63" s="2" t="s">
        <v>37</v>
      </c>
      <c r="E63" s="2" t="s">
        <v>38</v>
      </c>
      <c r="F63" s="2">
        <v>6</v>
      </c>
      <c r="G63" s="2">
        <v>20</v>
      </c>
      <c r="H63" s="2">
        <f>(B53*2)*G63</f>
        <v>7000</v>
      </c>
      <c r="I63" s="2">
        <v>2</v>
      </c>
      <c r="J63" s="2">
        <v>5</v>
      </c>
      <c r="K63" s="2">
        <f>B53*J63</f>
        <v>875</v>
      </c>
    </row>
    <row r="64" spans="1:11" x14ac:dyDescent="0.25">
      <c r="A64" s="34"/>
      <c r="B64" s="34"/>
      <c r="C64" s="34"/>
      <c r="D64" s="2" t="s">
        <v>37</v>
      </c>
      <c r="E64" s="2" t="s">
        <v>36</v>
      </c>
      <c r="F64" s="2">
        <v>6</v>
      </c>
      <c r="G64" s="2">
        <v>20</v>
      </c>
      <c r="H64" s="2">
        <f>(B53*2)*G64</f>
        <v>7000</v>
      </c>
      <c r="I64" s="2">
        <v>2</v>
      </c>
      <c r="J64" s="2">
        <v>5</v>
      </c>
      <c r="K64" s="2">
        <f>B53*J64</f>
        <v>875</v>
      </c>
    </row>
    <row r="65" spans="1:11" x14ac:dyDescent="0.25">
      <c r="A65" s="34"/>
      <c r="B65" s="34"/>
      <c r="C65" s="34"/>
      <c r="D65" s="2" t="s">
        <v>35</v>
      </c>
      <c r="E65" s="2" t="s">
        <v>34</v>
      </c>
      <c r="F65" s="2">
        <v>0</v>
      </c>
      <c r="G65" s="2">
        <v>0</v>
      </c>
      <c r="H65" s="2">
        <f>(B53*2)*G65</f>
        <v>0</v>
      </c>
      <c r="I65" s="2">
        <v>2</v>
      </c>
      <c r="J65" s="2">
        <v>5</v>
      </c>
      <c r="K65" s="2">
        <f>B53*J65</f>
        <v>875</v>
      </c>
    </row>
    <row r="66" spans="1:11" x14ac:dyDescent="0.25">
      <c r="A66" s="34"/>
      <c r="B66" s="34"/>
      <c r="C66" s="34"/>
      <c r="D66" s="2" t="s">
        <v>33</v>
      </c>
      <c r="E66" s="2" t="s">
        <v>32</v>
      </c>
      <c r="F66" s="2">
        <v>0</v>
      </c>
      <c r="G66" s="2">
        <v>0</v>
      </c>
      <c r="H66" s="2">
        <f>(B53*2)*G66</f>
        <v>0</v>
      </c>
      <c r="I66" s="2">
        <v>0</v>
      </c>
      <c r="J66" s="2">
        <v>0</v>
      </c>
      <c r="K66" s="2">
        <f>B53*J66</f>
        <v>0</v>
      </c>
    </row>
    <row r="67" spans="1:11" x14ac:dyDescent="0.25">
      <c r="A67" s="35" t="s">
        <v>0</v>
      </c>
      <c r="B67" s="35"/>
      <c r="C67" s="35"/>
      <c r="D67" s="35"/>
      <c r="E67" s="35"/>
      <c r="F67" s="2">
        <f t="shared" ref="F67:K67" si="1">SUM(F53:F66)</f>
        <v>54</v>
      </c>
      <c r="G67" s="2">
        <f t="shared" si="1"/>
        <v>185</v>
      </c>
      <c r="H67" s="2">
        <f t="shared" si="1"/>
        <v>64750</v>
      </c>
      <c r="I67" s="2">
        <f t="shared" si="1"/>
        <v>24</v>
      </c>
      <c r="J67" s="2">
        <f t="shared" si="1"/>
        <v>57.5</v>
      </c>
      <c r="K67" s="2">
        <f t="shared" si="1"/>
        <v>10062.5</v>
      </c>
    </row>
    <row r="68" spans="1:11" ht="45.75" thickBot="1" x14ac:dyDescent="0.3">
      <c r="A68" s="5" t="s">
        <v>29</v>
      </c>
      <c r="B68" s="5" t="s">
        <v>28</v>
      </c>
      <c r="C68" s="5" t="s">
        <v>27</v>
      </c>
      <c r="D68" s="5" t="s">
        <v>26</v>
      </c>
      <c r="E68" s="5" t="s">
        <v>25</v>
      </c>
      <c r="F68" s="5" t="s">
        <v>24</v>
      </c>
      <c r="G68" s="5" t="s">
        <v>23</v>
      </c>
      <c r="H68" s="5" t="s">
        <v>22</v>
      </c>
      <c r="I68" s="5" t="s">
        <v>21</v>
      </c>
      <c r="J68" s="5" t="s">
        <v>20</v>
      </c>
      <c r="K68" s="5" t="s">
        <v>19</v>
      </c>
    </row>
    <row r="69" spans="1:11" ht="45" customHeight="1" thickBot="1" x14ac:dyDescent="0.3">
      <c r="A69" s="36" t="s">
        <v>31</v>
      </c>
      <c r="B69" s="38">
        <v>300</v>
      </c>
      <c r="C69" s="38">
        <v>60</v>
      </c>
      <c r="D69" s="40" t="s">
        <v>17</v>
      </c>
      <c r="E69" s="9" t="s">
        <v>16</v>
      </c>
      <c r="F69" s="9">
        <v>2</v>
      </c>
      <c r="G69" s="9">
        <v>5</v>
      </c>
      <c r="H69" s="9">
        <f>B69*G69</f>
        <v>1500</v>
      </c>
      <c r="I69" s="9">
        <v>2</v>
      </c>
      <c r="J69" s="9">
        <v>5</v>
      </c>
      <c r="K69" s="8">
        <f>B69*J69</f>
        <v>1500</v>
      </c>
    </row>
    <row r="70" spans="1:11" ht="15.75" thickBot="1" x14ac:dyDescent="0.3">
      <c r="A70" s="37"/>
      <c r="B70" s="39"/>
      <c r="C70" s="39"/>
      <c r="D70" s="41"/>
      <c r="E70" s="2" t="s">
        <v>15</v>
      </c>
      <c r="F70" s="2">
        <v>8</v>
      </c>
      <c r="G70" s="2">
        <v>15</v>
      </c>
      <c r="H70" s="2">
        <f>B69*G70</f>
        <v>4500</v>
      </c>
      <c r="I70" s="2">
        <v>6</v>
      </c>
      <c r="J70" s="2">
        <v>10</v>
      </c>
      <c r="K70" s="8">
        <f>B69*J70</f>
        <v>3000</v>
      </c>
    </row>
    <row r="71" spans="1:11" ht="15.75" thickBot="1" x14ac:dyDescent="0.3">
      <c r="A71" s="37"/>
      <c r="B71" s="39"/>
      <c r="C71" s="39"/>
      <c r="D71" s="41"/>
      <c r="E71" s="2" t="s">
        <v>14</v>
      </c>
      <c r="F71" s="2">
        <v>0</v>
      </c>
      <c r="G71" s="2">
        <v>0</v>
      </c>
      <c r="H71" s="2">
        <f>B69*G71</f>
        <v>0</v>
      </c>
      <c r="I71" s="2">
        <v>4</v>
      </c>
      <c r="J71" s="2">
        <v>8.5</v>
      </c>
      <c r="K71" s="8">
        <f>B69*J71</f>
        <v>2550</v>
      </c>
    </row>
    <row r="72" spans="1:11" ht="15.75" thickBot="1" x14ac:dyDescent="0.3">
      <c r="A72" s="37"/>
      <c r="B72" s="39"/>
      <c r="C72" s="39"/>
      <c r="D72" s="41"/>
      <c r="E72" s="2" t="s">
        <v>13</v>
      </c>
      <c r="F72" s="2">
        <v>0</v>
      </c>
      <c r="G72" s="2">
        <v>0</v>
      </c>
      <c r="H72" s="2">
        <f>B69*G72</f>
        <v>0</v>
      </c>
      <c r="I72" s="2">
        <v>2</v>
      </c>
      <c r="J72" s="2">
        <v>2.5</v>
      </c>
      <c r="K72" s="8">
        <f>B69*J72</f>
        <v>750</v>
      </c>
    </row>
    <row r="73" spans="1:11" ht="15.75" thickBot="1" x14ac:dyDescent="0.3">
      <c r="A73" s="37"/>
      <c r="B73" s="39"/>
      <c r="C73" s="39"/>
      <c r="D73" s="41"/>
      <c r="E73" s="2" t="s">
        <v>12</v>
      </c>
      <c r="F73" s="2">
        <v>2</v>
      </c>
      <c r="G73" s="2">
        <v>2.5</v>
      </c>
      <c r="H73" s="2">
        <f>B69*G73</f>
        <v>750</v>
      </c>
      <c r="I73" s="2">
        <v>3</v>
      </c>
      <c r="J73" s="2">
        <v>6.5</v>
      </c>
      <c r="K73" s="8">
        <f>B69*J73</f>
        <v>1950</v>
      </c>
    </row>
    <row r="74" spans="1:11" ht="15.75" thickBot="1" x14ac:dyDescent="0.3">
      <c r="A74" s="37"/>
      <c r="B74" s="39"/>
      <c r="C74" s="39"/>
      <c r="D74" s="41"/>
      <c r="E74" s="11" t="s">
        <v>11</v>
      </c>
      <c r="F74" s="2">
        <v>2</v>
      </c>
      <c r="G74" s="2">
        <v>2.5</v>
      </c>
      <c r="H74" s="2">
        <f>B69*G74</f>
        <v>750</v>
      </c>
      <c r="I74" s="2">
        <v>2</v>
      </c>
      <c r="J74" s="2">
        <v>5</v>
      </c>
      <c r="K74" s="8">
        <f>B69*J74</f>
        <v>1500</v>
      </c>
    </row>
    <row r="75" spans="1:11" ht="15.75" thickBot="1" x14ac:dyDescent="0.3">
      <c r="A75" s="37"/>
      <c r="B75" s="39"/>
      <c r="C75" s="39"/>
      <c r="D75" s="41"/>
      <c r="E75" s="11" t="s">
        <v>10</v>
      </c>
      <c r="F75" s="2">
        <v>4</v>
      </c>
      <c r="G75" s="2">
        <v>10</v>
      </c>
      <c r="H75" s="2">
        <f>B69*G75</f>
        <v>3000</v>
      </c>
      <c r="I75" s="2">
        <v>2</v>
      </c>
      <c r="J75" s="2">
        <v>5</v>
      </c>
      <c r="K75" s="8">
        <f>B69*J75</f>
        <v>1500</v>
      </c>
    </row>
    <row r="76" spans="1:11" ht="15.75" thickBot="1" x14ac:dyDescent="0.3">
      <c r="A76" s="37"/>
      <c r="B76" s="39"/>
      <c r="C76" s="39"/>
      <c r="D76" s="41"/>
      <c r="E76" s="2" t="s">
        <v>9</v>
      </c>
      <c r="F76" s="2">
        <v>8</v>
      </c>
      <c r="G76" s="2">
        <v>12.5</v>
      </c>
      <c r="H76" s="2">
        <f>B69*G76</f>
        <v>3750</v>
      </c>
      <c r="I76" s="2">
        <v>4</v>
      </c>
      <c r="J76" s="2">
        <v>8.5</v>
      </c>
      <c r="K76" s="8">
        <f>B69*J76</f>
        <v>2550</v>
      </c>
    </row>
    <row r="77" spans="1:11" ht="15.75" thickBot="1" x14ac:dyDescent="0.3">
      <c r="A77" s="37"/>
      <c r="B77" s="39"/>
      <c r="C77" s="39"/>
      <c r="D77" s="41"/>
      <c r="E77" s="2" t="s">
        <v>8</v>
      </c>
      <c r="F77" s="2">
        <v>0</v>
      </c>
      <c r="G77" s="2">
        <v>0</v>
      </c>
      <c r="H77" s="2">
        <f>B69*G77</f>
        <v>0</v>
      </c>
      <c r="I77" s="2">
        <v>4</v>
      </c>
      <c r="J77" s="2">
        <v>8.5</v>
      </c>
      <c r="K77" s="8">
        <f>B69*J77</f>
        <v>2550</v>
      </c>
    </row>
    <row r="78" spans="1:11" ht="15.75" thickBot="1" x14ac:dyDescent="0.3">
      <c r="A78" s="37"/>
      <c r="B78" s="39"/>
      <c r="C78" s="39"/>
      <c r="D78" s="41"/>
      <c r="E78" s="2" t="s">
        <v>7</v>
      </c>
      <c r="F78" s="2">
        <v>2</v>
      </c>
      <c r="G78" s="2">
        <v>2.5</v>
      </c>
      <c r="H78" s="2">
        <f>B69*G78</f>
        <v>750</v>
      </c>
      <c r="I78" s="2">
        <v>2</v>
      </c>
      <c r="J78" s="2">
        <v>5</v>
      </c>
      <c r="K78" s="8">
        <f>B69*J78</f>
        <v>1500</v>
      </c>
    </row>
    <row r="79" spans="1:11" ht="15.75" thickBot="1" x14ac:dyDescent="0.3">
      <c r="A79" s="37"/>
      <c r="B79" s="39"/>
      <c r="C79" s="39"/>
      <c r="D79" s="41"/>
      <c r="E79" s="5" t="s">
        <v>4</v>
      </c>
      <c r="F79" s="5">
        <v>10</v>
      </c>
      <c r="G79" s="5">
        <v>10</v>
      </c>
      <c r="H79" s="2">
        <f>B69*G79</f>
        <v>3000</v>
      </c>
      <c r="I79" s="5">
        <v>8</v>
      </c>
      <c r="J79" s="5">
        <v>10</v>
      </c>
      <c r="K79" s="8">
        <f>B69*J79</f>
        <v>3000</v>
      </c>
    </row>
    <row r="80" spans="1:11" ht="45" customHeight="1" thickBot="1" x14ac:dyDescent="0.3">
      <c r="A80" s="36" t="s">
        <v>30</v>
      </c>
      <c r="B80" s="38">
        <v>450</v>
      </c>
      <c r="C80" s="38">
        <v>60</v>
      </c>
      <c r="D80" s="38" t="s">
        <v>17</v>
      </c>
      <c r="E80" s="9" t="s">
        <v>16</v>
      </c>
      <c r="F80" s="9">
        <v>2</v>
      </c>
      <c r="G80" s="9">
        <v>5</v>
      </c>
      <c r="H80" s="9">
        <f>B80*G80</f>
        <v>2250</v>
      </c>
      <c r="I80" s="9">
        <v>2</v>
      </c>
      <c r="J80" s="9">
        <v>5</v>
      </c>
      <c r="K80" s="8">
        <f>B80*J80</f>
        <v>2250</v>
      </c>
    </row>
    <row r="81" spans="1:11" ht="15.75" thickBot="1" x14ac:dyDescent="0.3">
      <c r="A81" s="37"/>
      <c r="B81" s="39"/>
      <c r="C81" s="39"/>
      <c r="D81" s="39"/>
      <c r="E81" s="2" t="s">
        <v>15</v>
      </c>
      <c r="F81" s="2">
        <v>8</v>
      </c>
      <c r="G81" s="2">
        <v>15</v>
      </c>
      <c r="H81" s="9">
        <f>B80*G81</f>
        <v>6750</v>
      </c>
      <c r="I81" s="2">
        <v>6</v>
      </c>
      <c r="J81" s="2">
        <v>10</v>
      </c>
      <c r="K81" s="8">
        <f>B80*J81</f>
        <v>4500</v>
      </c>
    </row>
    <row r="82" spans="1:11" ht="15.75" thickBot="1" x14ac:dyDescent="0.3">
      <c r="A82" s="37"/>
      <c r="B82" s="39"/>
      <c r="C82" s="39"/>
      <c r="D82" s="39"/>
      <c r="E82" s="2" t="s">
        <v>14</v>
      </c>
      <c r="F82" s="2">
        <v>0</v>
      </c>
      <c r="G82" s="2">
        <v>0</v>
      </c>
      <c r="H82" s="9">
        <f>B80*G82</f>
        <v>0</v>
      </c>
      <c r="I82" s="2">
        <v>4</v>
      </c>
      <c r="J82" s="2">
        <v>8.5</v>
      </c>
      <c r="K82" s="8">
        <f>B80*J82</f>
        <v>3825</v>
      </c>
    </row>
    <row r="83" spans="1:11" ht="15.75" thickBot="1" x14ac:dyDescent="0.3">
      <c r="A83" s="37"/>
      <c r="B83" s="39"/>
      <c r="C83" s="39"/>
      <c r="D83" s="39"/>
      <c r="E83" s="2" t="s">
        <v>13</v>
      </c>
      <c r="F83" s="2">
        <v>0</v>
      </c>
      <c r="G83" s="2">
        <v>0</v>
      </c>
      <c r="H83" s="9">
        <f>B80*G83</f>
        <v>0</v>
      </c>
      <c r="I83" s="2">
        <v>2</v>
      </c>
      <c r="J83" s="2">
        <v>2.5</v>
      </c>
      <c r="K83" s="8">
        <f>B80*J83</f>
        <v>1125</v>
      </c>
    </row>
    <row r="84" spans="1:11" ht="15.75" thickBot="1" x14ac:dyDescent="0.3">
      <c r="A84" s="37"/>
      <c r="B84" s="39"/>
      <c r="C84" s="39"/>
      <c r="D84" s="39"/>
      <c r="E84" s="2" t="s">
        <v>12</v>
      </c>
      <c r="F84" s="2">
        <v>2</v>
      </c>
      <c r="G84" s="2">
        <v>2.5</v>
      </c>
      <c r="H84" s="9">
        <f>B80*G84</f>
        <v>1125</v>
      </c>
      <c r="I84" s="2">
        <v>3</v>
      </c>
      <c r="J84" s="2">
        <v>6.5</v>
      </c>
      <c r="K84" s="8">
        <f>B80*J84</f>
        <v>2925</v>
      </c>
    </row>
    <row r="85" spans="1:11" ht="15.75" thickBot="1" x14ac:dyDescent="0.3">
      <c r="A85" s="37"/>
      <c r="B85" s="39"/>
      <c r="C85" s="39"/>
      <c r="D85" s="39"/>
      <c r="E85" s="2" t="s">
        <v>11</v>
      </c>
      <c r="F85" s="2">
        <v>2</v>
      </c>
      <c r="G85" s="2">
        <v>2.5</v>
      </c>
      <c r="H85" s="9">
        <f>B80*G85</f>
        <v>1125</v>
      </c>
      <c r="I85" s="2">
        <v>2</v>
      </c>
      <c r="J85" s="2">
        <v>5</v>
      </c>
      <c r="K85" s="8">
        <f>B80*J85</f>
        <v>2250</v>
      </c>
    </row>
    <row r="86" spans="1:11" ht="15.75" thickBot="1" x14ac:dyDescent="0.3">
      <c r="A86" s="37"/>
      <c r="B86" s="39"/>
      <c r="C86" s="39"/>
      <c r="D86" s="39"/>
      <c r="E86" s="2" t="s">
        <v>10</v>
      </c>
      <c r="F86" s="2">
        <v>4</v>
      </c>
      <c r="G86" s="2">
        <v>10</v>
      </c>
      <c r="H86" s="9">
        <f>B80*G86</f>
        <v>4500</v>
      </c>
      <c r="I86" s="2">
        <v>2</v>
      </c>
      <c r="J86" s="2">
        <v>5</v>
      </c>
      <c r="K86" s="8">
        <f>B80*J86</f>
        <v>2250</v>
      </c>
    </row>
    <row r="87" spans="1:11" ht="15.75" thickBot="1" x14ac:dyDescent="0.3">
      <c r="A87" s="37"/>
      <c r="B87" s="39"/>
      <c r="C87" s="39"/>
      <c r="D87" s="39"/>
      <c r="E87" s="2" t="s">
        <v>9</v>
      </c>
      <c r="F87" s="2">
        <v>8</v>
      </c>
      <c r="G87" s="2">
        <v>12.5</v>
      </c>
      <c r="H87" s="9">
        <f>B80*G87</f>
        <v>5625</v>
      </c>
      <c r="I87" s="2">
        <v>4</v>
      </c>
      <c r="J87" s="2">
        <v>8.5</v>
      </c>
      <c r="K87" s="8">
        <f>B80*J87</f>
        <v>3825</v>
      </c>
    </row>
    <row r="88" spans="1:11" ht="15.75" thickBot="1" x14ac:dyDescent="0.3">
      <c r="A88" s="37"/>
      <c r="B88" s="39"/>
      <c r="C88" s="39"/>
      <c r="D88" s="39"/>
      <c r="E88" s="2" t="s">
        <v>8</v>
      </c>
      <c r="F88" s="2">
        <v>0</v>
      </c>
      <c r="G88" s="2">
        <v>0</v>
      </c>
      <c r="H88" s="9">
        <f>B80*G88</f>
        <v>0</v>
      </c>
      <c r="I88" s="2">
        <v>4</v>
      </c>
      <c r="J88" s="2">
        <v>8.5</v>
      </c>
      <c r="K88" s="8">
        <f>B80*J88</f>
        <v>3825</v>
      </c>
    </row>
    <row r="89" spans="1:11" ht="15.75" thickBot="1" x14ac:dyDescent="0.3">
      <c r="A89" s="37"/>
      <c r="B89" s="39"/>
      <c r="C89" s="39"/>
      <c r="D89" s="39"/>
      <c r="E89" s="2" t="s">
        <v>7</v>
      </c>
      <c r="F89" s="2">
        <v>2</v>
      </c>
      <c r="G89" s="2">
        <v>2.5</v>
      </c>
      <c r="H89" s="9">
        <f>B80*G89</f>
        <v>1125</v>
      </c>
      <c r="I89" s="2">
        <v>2</v>
      </c>
      <c r="J89" s="2">
        <v>5</v>
      </c>
      <c r="K89" s="8">
        <f>B80*J89</f>
        <v>2250</v>
      </c>
    </row>
    <row r="90" spans="1:11" ht="15.75" thickBot="1" x14ac:dyDescent="0.3">
      <c r="A90" s="58"/>
      <c r="B90" s="57"/>
      <c r="C90" s="57"/>
      <c r="D90" s="57"/>
      <c r="E90" s="5" t="s">
        <v>4</v>
      </c>
      <c r="F90" s="5">
        <v>10</v>
      </c>
      <c r="G90" s="5">
        <v>10</v>
      </c>
      <c r="H90" s="24">
        <f>B80*G90</f>
        <v>4500</v>
      </c>
      <c r="I90" s="5">
        <v>8</v>
      </c>
      <c r="J90" s="5">
        <v>10</v>
      </c>
      <c r="K90" s="8">
        <f>B80*J90</f>
        <v>4500</v>
      </c>
    </row>
    <row r="91" spans="1:11" ht="15.75" thickBot="1" x14ac:dyDescent="0.3">
      <c r="A91" s="54" t="s">
        <v>0</v>
      </c>
      <c r="B91" s="55"/>
      <c r="C91" s="55"/>
      <c r="D91" s="55"/>
      <c r="E91" s="56"/>
      <c r="F91" s="4">
        <f t="shared" ref="F91:K91" si="2">SUM(F69:F90)</f>
        <v>76</v>
      </c>
      <c r="G91" s="4">
        <f t="shared" si="2"/>
        <v>120</v>
      </c>
      <c r="H91" s="4">
        <f t="shared" si="2"/>
        <v>45000</v>
      </c>
      <c r="I91" s="4">
        <f t="shared" si="2"/>
        <v>78</v>
      </c>
      <c r="J91" s="4">
        <f t="shared" si="2"/>
        <v>149</v>
      </c>
      <c r="K91" s="3">
        <f t="shared" si="2"/>
        <v>55875</v>
      </c>
    </row>
    <row r="94" spans="1:11" ht="45" x14ac:dyDescent="0.25">
      <c r="A94" s="2" t="s">
        <v>29</v>
      </c>
      <c r="B94" s="2" t="s">
        <v>28</v>
      </c>
      <c r="C94" s="2" t="s">
        <v>27</v>
      </c>
      <c r="D94" s="2" t="s">
        <v>26</v>
      </c>
      <c r="E94" s="2" t="s">
        <v>25</v>
      </c>
      <c r="F94" s="2" t="s">
        <v>24</v>
      </c>
      <c r="G94" s="2" t="s">
        <v>23</v>
      </c>
      <c r="H94" s="2" t="s">
        <v>22</v>
      </c>
      <c r="I94" s="2" t="s">
        <v>21</v>
      </c>
      <c r="J94" s="2" t="s">
        <v>20</v>
      </c>
      <c r="K94" s="2" t="s">
        <v>19</v>
      </c>
    </row>
    <row r="95" spans="1:11" ht="45" customHeight="1" x14ac:dyDescent="0.25">
      <c r="A95" s="34" t="s">
        <v>18</v>
      </c>
      <c r="B95" s="34">
        <v>195</v>
      </c>
      <c r="C95" s="34">
        <v>185</v>
      </c>
      <c r="D95" s="34" t="s">
        <v>17</v>
      </c>
      <c r="E95" s="2" t="s">
        <v>16</v>
      </c>
      <c r="F95" s="2">
        <v>2</v>
      </c>
      <c r="G95" s="2">
        <v>10</v>
      </c>
      <c r="H95" s="2">
        <f>(B95*2)*G95</f>
        <v>3900</v>
      </c>
      <c r="I95" s="2">
        <v>2</v>
      </c>
      <c r="J95" s="2">
        <v>5</v>
      </c>
      <c r="K95" s="2">
        <f>(B95*2)*J95</f>
        <v>1950</v>
      </c>
    </row>
    <row r="96" spans="1:11" x14ac:dyDescent="0.25">
      <c r="A96" s="34"/>
      <c r="B96" s="34"/>
      <c r="C96" s="34"/>
      <c r="D96" s="34"/>
      <c r="E96" s="2" t="s">
        <v>15</v>
      </c>
      <c r="F96" s="2">
        <v>8</v>
      </c>
      <c r="G96" s="2">
        <v>40</v>
      </c>
      <c r="H96" s="2">
        <f>(B95*2)*G96</f>
        <v>15600</v>
      </c>
      <c r="I96" s="2">
        <v>6</v>
      </c>
      <c r="J96" s="2">
        <v>10</v>
      </c>
      <c r="K96" s="2">
        <f>(B95*2)*J96</f>
        <v>3900</v>
      </c>
    </row>
    <row r="97" spans="1:11" x14ac:dyDescent="0.25">
      <c r="A97" s="34"/>
      <c r="B97" s="34"/>
      <c r="C97" s="34"/>
      <c r="D97" s="34"/>
      <c r="E97" s="2" t="s">
        <v>14</v>
      </c>
      <c r="F97" s="2">
        <v>0</v>
      </c>
      <c r="G97" s="2">
        <v>0</v>
      </c>
      <c r="H97" s="2">
        <f>(B95*2)*G97</f>
        <v>0</v>
      </c>
      <c r="I97" s="2">
        <v>4</v>
      </c>
      <c r="J97" s="2">
        <v>8.5</v>
      </c>
      <c r="K97" s="2">
        <f>(B95*2)*J97</f>
        <v>3315</v>
      </c>
    </row>
    <row r="98" spans="1:11" x14ac:dyDescent="0.25">
      <c r="A98" s="34"/>
      <c r="B98" s="34"/>
      <c r="C98" s="34"/>
      <c r="D98" s="34"/>
      <c r="E98" s="2" t="s">
        <v>13</v>
      </c>
      <c r="F98" s="2">
        <v>0</v>
      </c>
      <c r="G98" s="2">
        <v>0</v>
      </c>
      <c r="H98" s="2">
        <f>(B95*2)*G98</f>
        <v>0</v>
      </c>
      <c r="I98" s="2">
        <v>2</v>
      </c>
      <c r="J98" s="2">
        <v>2.5</v>
      </c>
      <c r="K98" s="2">
        <f>(B95*2)*J98</f>
        <v>975</v>
      </c>
    </row>
    <row r="99" spans="1:11" x14ac:dyDescent="0.25">
      <c r="A99" s="34"/>
      <c r="B99" s="34"/>
      <c r="C99" s="34"/>
      <c r="D99" s="34"/>
      <c r="E99" s="2" t="s">
        <v>12</v>
      </c>
      <c r="F99" s="2">
        <v>2</v>
      </c>
      <c r="G99" s="2">
        <v>10</v>
      </c>
      <c r="H99" s="2">
        <f>(B95*2)*G99</f>
        <v>3900</v>
      </c>
      <c r="I99" s="2">
        <v>3</v>
      </c>
      <c r="J99" s="2">
        <v>6.5</v>
      </c>
      <c r="K99" s="2">
        <f>(B95*2)*J99</f>
        <v>2535</v>
      </c>
    </row>
    <row r="100" spans="1:11" x14ac:dyDescent="0.25">
      <c r="A100" s="34"/>
      <c r="B100" s="34"/>
      <c r="C100" s="34"/>
      <c r="D100" s="34"/>
      <c r="E100" s="2" t="s">
        <v>11</v>
      </c>
      <c r="F100" s="2">
        <v>2</v>
      </c>
      <c r="G100" s="2">
        <v>10</v>
      </c>
      <c r="H100" s="2">
        <f>(B95*2)*G100</f>
        <v>3900</v>
      </c>
      <c r="I100" s="2">
        <v>2</v>
      </c>
      <c r="J100" s="2">
        <v>5</v>
      </c>
      <c r="K100" s="2">
        <f>(B95*2)*J100</f>
        <v>1950</v>
      </c>
    </row>
    <row r="101" spans="1:11" x14ac:dyDescent="0.25">
      <c r="A101" s="34"/>
      <c r="B101" s="34"/>
      <c r="C101" s="34"/>
      <c r="D101" s="34"/>
      <c r="E101" s="2" t="s">
        <v>10</v>
      </c>
      <c r="F101" s="2">
        <v>4</v>
      </c>
      <c r="G101" s="2">
        <v>20</v>
      </c>
      <c r="H101" s="2">
        <f>(B95*2)*G101</f>
        <v>7800</v>
      </c>
      <c r="I101" s="2">
        <v>2</v>
      </c>
      <c r="J101" s="2">
        <v>5</v>
      </c>
      <c r="K101" s="2">
        <f>(B95*2)*J101</f>
        <v>1950</v>
      </c>
    </row>
    <row r="102" spans="1:11" x14ac:dyDescent="0.25">
      <c r="A102" s="34"/>
      <c r="B102" s="34"/>
      <c r="C102" s="34"/>
      <c r="D102" s="34"/>
      <c r="E102" s="2" t="s">
        <v>9</v>
      </c>
      <c r="F102" s="2">
        <v>8</v>
      </c>
      <c r="G102" s="2">
        <v>40</v>
      </c>
      <c r="H102" s="2">
        <f>(B95*2)*G102</f>
        <v>15600</v>
      </c>
      <c r="I102" s="2">
        <v>4</v>
      </c>
      <c r="J102" s="2">
        <v>8.5</v>
      </c>
      <c r="K102" s="2">
        <f>(B95*2)*J102</f>
        <v>3315</v>
      </c>
    </row>
    <row r="103" spans="1:11" x14ac:dyDescent="0.25">
      <c r="A103" s="34"/>
      <c r="B103" s="34"/>
      <c r="C103" s="34"/>
      <c r="D103" s="34"/>
      <c r="E103" s="2" t="s">
        <v>8</v>
      </c>
      <c r="F103" s="2">
        <v>0</v>
      </c>
      <c r="G103" s="2">
        <v>0</v>
      </c>
      <c r="H103" s="2">
        <f>(B95*2)*G103</f>
        <v>0</v>
      </c>
      <c r="I103" s="2">
        <v>4</v>
      </c>
      <c r="J103" s="2">
        <v>8.5</v>
      </c>
      <c r="K103" s="2">
        <f>(B95*2)*J103</f>
        <v>3315</v>
      </c>
    </row>
    <row r="104" spans="1:11" x14ac:dyDescent="0.25">
      <c r="A104" s="34"/>
      <c r="B104" s="34"/>
      <c r="C104" s="34"/>
      <c r="D104" s="34"/>
      <c r="E104" s="2" t="s">
        <v>7</v>
      </c>
      <c r="F104" s="2">
        <v>2</v>
      </c>
      <c r="G104" s="2">
        <v>10</v>
      </c>
      <c r="H104" s="2">
        <f>(B95*2)*G104</f>
        <v>3900</v>
      </c>
      <c r="I104" s="2">
        <v>2</v>
      </c>
      <c r="J104" s="2">
        <v>5</v>
      </c>
      <c r="K104" s="2">
        <f>(B95*2)*J104</f>
        <v>1950</v>
      </c>
    </row>
    <row r="105" spans="1:11" ht="15.75" thickBot="1" x14ac:dyDescent="0.3">
      <c r="A105" s="49"/>
      <c r="B105" s="49"/>
      <c r="C105" s="49"/>
      <c r="D105" s="49"/>
      <c r="E105" s="5" t="s">
        <v>4</v>
      </c>
      <c r="F105" s="5">
        <v>10</v>
      </c>
      <c r="G105" s="5">
        <v>45</v>
      </c>
      <c r="H105" s="5">
        <f>(B95*2)*G105</f>
        <v>17550</v>
      </c>
      <c r="I105" s="5">
        <v>8</v>
      </c>
      <c r="J105" s="5">
        <v>10</v>
      </c>
      <c r="K105" s="5">
        <f>(B95*2)*J105</f>
        <v>3900</v>
      </c>
    </row>
    <row r="106" spans="1:11" ht="15.75" thickBot="1" x14ac:dyDescent="0.3">
      <c r="A106" s="52" t="s">
        <v>0</v>
      </c>
      <c r="B106" s="53"/>
      <c r="C106" s="53"/>
      <c r="D106" s="53"/>
      <c r="E106" s="53"/>
      <c r="F106" s="4">
        <f t="shared" ref="F106:K106" si="3">SUM(F95:F105)</f>
        <v>38</v>
      </c>
      <c r="G106" s="4">
        <f t="shared" si="3"/>
        <v>185</v>
      </c>
      <c r="H106" s="4">
        <f t="shared" si="3"/>
        <v>72150</v>
      </c>
      <c r="I106" s="4">
        <f t="shared" si="3"/>
        <v>39</v>
      </c>
      <c r="J106" s="4">
        <f t="shared" si="3"/>
        <v>74.5</v>
      </c>
      <c r="K106" s="3">
        <f t="shared" si="3"/>
        <v>29055</v>
      </c>
    </row>
    <row r="108" spans="1:11" ht="45" x14ac:dyDescent="0.25">
      <c r="A108" s="2" t="s">
        <v>3</v>
      </c>
      <c r="B108" s="2">
        <f>H67+H50</f>
        <v>103750</v>
      </c>
    </row>
    <row r="109" spans="1:11" ht="45" x14ac:dyDescent="0.25">
      <c r="A109" s="2" t="s">
        <v>1</v>
      </c>
      <c r="B109" s="2">
        <f>H106+H91</f>
        <v>117150</v>
      </c>
    </row>
    <row r="110" spans="1:11" x14ac:dyDescent="0.25">
      <c r="A110" s="2" t="s">
        <v>0</v>
      </c>
      <c r="B110" s="2">
        <f>SUM(B108:B109)+8250</f>
        <v>229150</v>
      </c>
    </row>
    <row r="111" spans="1:11" ht="30" x14ac:dyDescent="0.25">
      <c r="A111" s="2" t="s">
        <v>68</v>
      </c>
      <c r="B111" s="2">
        <v>260.55</v>
      </c>
    </row>
    <row r="112" spans="1:11" ht="30" x14ac:dyDescent="0.25">
      <c r="A112" s="2" t="s">
        <v>66</v>
      </c>
      <c r="B112" s="2">
        <v>2000</v>
      </c>
    </row>
    <row r="113" spans="1:2" x14ac:dyDescent="0.25">
      <c r="A113" s="2" t="s">
        <v>67</v>
      </c>
      <c r="B113" s="2">
        <f>B111*B112</f>
        <v>521100</v>
      </c>
    </row>
    <row r="114" spans="1:2" ht="30" x14ac:dyDescent="0.25">
      <c r="A114" s="2" t="s">
        <v>69</v>
      </c>
      <c r="B114" s="2">
        <f>B110+B113</f>
        <v>750250</v>
      </c>
    </row>
    <row r="115" spans="1:2" ht="30" x14ac:dyDescent="0.25">
      <c r="A115" s="2" t="s">
        <v>70</v>
      </c>
      <c r="B115" s="2">
        <v>500000</v>
      </c>
    </row>
    <row r="116" spans="1:2" x14ac:dyDescent="0.25">
      <c r="A116" s="2" t="s">
        <v>71</v>
      </c>
      <c r="B116" s="2">
        <f>B115-B114</f>
        <v>-250250</v>
      </c>
    </row>
  </sheetData>
  <mergeCells count="106">
    <mergeCell ref="A95:A105"/>
    <mergeCell ref="B95:B105"/>
    <mergeCell ref="C95:C105"/>
    <mergeCell ref="D95:D105"/>
    <mergeCell ref="A106:E106"/>
    <mergeCell ref="A91:E91"/>
    <mergeCell ref="D80:D90"/>
    <mergeCell ref="C80:C90"/>
    <mergeCell ref="B80:B90"/>
    <mergeCell ref="A80:A90"/>
    <mergeCell ref="A69:A79"/>
    <mergeCell ref="B69:B79"/>
    <mergeCell ref="C69:C79"/>
    <mergeCell ref="D69:D79"/>
    <mergeCell ref="A67:E67"/>
    <mergeCell ref="A50:E50"/>
    <mergeCell ref="A31:C31"/>
    <mergeCell ref="A43:A49"/>
    <mergeCell ref="B43:B49"/>
    <mergeCell ref="C43:C49"/>
    <mergeCell ref="A35:A42"/>
    <mergeCell ref="B35:B42"/>
    <mergeCell ref="C35:C42"/>
    <mergeCell ref="D28:D29"/>
    <mergeCell ref="E28:E29"/>
    <mergeCell ref="F28:F29"/>
    <mergeCell ref="A53:A66"/>
    <mergeCell ref="B53:B66"/>
    <mergeCell ref="C53:C66"/>
    <mergeCell ref="A22:A25"/>
    <mergeCell ref="B22:B23"/>
    <mergeCell ref="C22:C23"/>
    <mergeCell ref="A28:A29"/>
    <mergeCell ref="B28:B29"/>
    <mergeCell ref="C28:C29"/>
    <mergeCell ref="A26:A27"/>
    <mergeCell ref="B26:B27"/>
    <mergeCell ref="C26:C27"/>
    <mergeCell ref="D26:D27"/>
    <mergeCell ref="E26:E27"/>
    <mergeCell ref="F26:F27"/>
    <mergeCell ref="D22:D23"/>
    <mergeCell ref="E22:E23"/>
    <mergeCell ref="F22:F23"/>
    <mergeCell ref="B24:B25"/>
    <mergeCell ref="C24:C25"/>
    <mergeCell ref="D24:D25"/>
    <mergeCell ref="E24:E25"/>
    <mergeCell ref="F24:F25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A14:A15"/>
    <mergeCell ref="B14:B15"/>
    <mergeCell ref="C14:C15"/>
    <mergeCell ref="D14:D15"/>
    <mergeCell ref="E14:E15"/>
    <mergeCell ref="F14:F15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A4:A5"/>
    <mergeCell ref="B4:B5"/>
    <mergeCell ref="C4:C5"/>
    <mergeCell ref="D4:D5"/>
    <mergeCell ref="E4:E5"/>
    <mergeCell ref="F4:F5"/>
    <mergeCell ref="C2:C3"/>
    <mergeCell ref="A6:A13"/>
    <mergeCell ref="B6:B7"/>
    <mergeCell ref="C6:C7"/>
    <mergeCell ref="B10:B11"/>
    <mergeCell ref="E2:E3"/>
    <mergeCell ref="A2:A3"/>
    <mergeCell ref="B2:B3"/>
    <mergeCell ref="D6:D7"/>
    <mergeCell ref="E6:E7"/>
    <mergeCell ref="F6:F7"/>
    <mergeCell ref="B8:B9"/>
    <mergeCell ref="C8:C9"/>
    <mergeCell ref="D8:D9"/>
    <mergeCell ref="E8:E9"/>
    <mergeCell ref="F8:F9"/>
    <mergeCell ref="D2:D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3455-7756-4738-872B-F44C981850D6}">
  <dimension ref="A1:K116"/>
  <sheetViews>
    <sheetView topLeftCell="A104" workbookViewId="0">
      <selection activeCell="B115" sqref="B115"/>
    </sheetView>
  </sheetViews>
  <sheetFormatPr defaultColWidth="13.85546875" defaultRowHeight="15" x14ac:dyDescent="0.25"/>
  <cols>
    <col min="1" max="3" width="13.85546875" style="1"/>
    <col min="4" max="4" width="20.85546875" style="1" customWidth="1"/>
    <col min="5" max="5" width="23.5703125" style="1" customWidth="1"/>
    <col min="6" max="16384" width="13.85546875" style="1"/>
  </cols>
  <sheetData>
    <row r="1" spans="1:6" customFormat="1" ht="15.75" x14ac:dyDescent="0.25">
      <c r="A1" s="23" t="s">
        <v>26</v>
      </c>
      <c r="B1" s="23" t="s">
        <v>65</v>
      </c>
      <c r="C1" s="23" t="s">
        <v>64</v>
      </c>
      <c r="D1" s="23" t="s">
        <v>63</v>
      </c>
      <c r="E1" s="23" t="s">
        <v>62</v>
      </c>
      <c r="F1" s="23" t="s">
        <v>0</v>
      </c>
    </row>
    <row r="2" spans="1:6" customFormat="1" x14ac:dyDescent="0.25">
      <c r="A2" s="28" t="s">
        <v>55</v>
      </c>
      <c r="B2" s="28" t="s">
        <v>59</v>
      </c>
      <c r="C2" s="28">
        <v>1</v>
      </c>
      <c r="D2" s="28">
        <v>25</v>
      </c>
      <c r="E2" s="28">
        <v>0</v>
      </c>
      <c r="F2" s="28">
        <f>SUM(D2:E2)</f>
        <v>25</v>
      </c>
    </row>
    <row r="3" spans="1:6" customFormat="1" x14ac:dyDescent="0.25">
      <c r="A3" s="28"/>
      <c r="B3" s="28"/>
      <c r="C3" s="28"/>
      <c r="D3" s="28"/>
      <c r="E3" s="28"/>
      <c r="F3" s="28"/>
    </row>
    <row r="4" spans="1:6" customFormat="1" x14ac:dyDescent="0.25">
      <c r="A4" s="28" t="s">
        <v>53</v>
      </c>
      <c r="B4" s="28" t="s">
        <v>52</v>
      </c>
      <c r="C4" s="28">
        <v>1</v>
      </c>
      <c r="D4" s="28">
        <v>25</v>
      </c>
      <c r="E4" s="28">
        <v>14</v>
      </c>
      <c r="F4" s="28">
        <f>SUM(D4:E4)</f>
        <v>39</v>
      </c>
    </row>
    <row r="5" spans="1:6" customFormat="1" x14ac:dyDescent="0.25">
      <c r="A5" s="28"/>
      <c r="B5" s="28"/>
      <c r="C5" s="28"/>
      <c r="D5" s="28"/>
      <c r="E5" s="28"/>
      <c r="F5" s="28"/>
    </row>
    <row r="6" spans="1:6" customFormat="1" x14ac:dyDescent="0.25">
      <c r="A6" s="28" t="s">
        <v>37</v>
      </c>
      <c r="B6" s="28" t="s">
        <v>40</v>
      </c>
      <c r="C6" s="28">
        <v>1</v>
      </c>
      <c r="D6" s="28">
        <v>5</v>
      </c>
      <c r="E6" s="28">
        <v>4</v>
      </c>
      <c r="F6" s="28">
        <f>SUM(D6:E6)</f>
        <v>9</v>
      </c>
    </row>
    <row r="7" spans="1:6" customFormat="1" x14ac:dyDescent="0.25">
      <c r="A7" s="28"/>
      <c r="B7" s="28"/>
      <c r="C7" s="28"/>
      <c r="D7" s="28"/>
      <c r="E7" s="28"/>
      <c r="F7" s="28"/>
    </row>
    <row r="8" spans="1:6" customFormat="1" x14ac:dyDescent="0.25">
      <c r="A8" s="28"/>
      <c r="B8" s="28" t="s">
        <v>39</v>
      </c>
      <c r="C8" s="28">
        <v>1</v>
      </c>
      <c r="D8" s="28">
        <v>5</v>
      </c>
      <c r="E8" s="28">
        <v>4</v>
      </c>
      <c r="F8" s="28">
        <f>SUM(D8:E8)</f>
        <v>9</v>
      </c>
    </row>
    <row r="9" spans="1:6" customFormat="1" x14ac:dyDescent="0.25">
      <c r="A9" s="28"/>
      <c r="B9" s="28"/>
      <c r="C9" s="28"/>
      <c r="D9" s="28"/>
      <c r="E9" s="28"/>
      <c r="F9" s="28"/>
    </row>
    <row r="10" spans="1:6" customFormat="1" x14ac:dyDescent="0.25">
      <c r="A10" s="28"/>
      <c r="B10" s="29" t="s">
        <v>38</v>
      </c>
      <c r="C10" s="29">
        <v>1</v>
      </c>
      <c r="D10" s="29">
        <v>5</v>
      </c>
      <c r="E10" s="29">
        <v>4</v>
      </c>
      <c r="F10" s="28">
        <f>SUM(D10:E10)</f>
        <v>9</v>
      </c>
    </row>
    <row r="11" spans="1:6" customFormat="1" x14ac:dyDescent="0.25">
      <c r="A11" s="28"/>
      <c r="B11" s="29"/>
      <c r="C11" s="29"/>
      <c r="D11" s="29"/>
      <c r="E11" s="29"/>
      <c r="F11" s="28"/>
    </row>
    <row r="12" spans="1:6" customFormat="1" x14ac:dyDescent="0.25">
      <c r="A12" s="28"/>
      <c r="B12" s="29" t="s">
        <v>36</v>
      </c>
      <c r="C12" s="29">
        <v>1</v>
      </c>
      <c r="D12" s="29">
        <v>5</v>
      </c>
      <c r="E12" s="29">
        <v>4</v>
      </c>
      <c r="F12" s="28">
        <f>SUM(D12:E12)</f>
        <v>9</v>
      </c>
    </row>
    <row r="13" spans="1:6" customFormat="1" x14ac:dyDescent="0.25">
      <c r="A13" s="28"/>
      <c r="B13" s="29"/>
      <c r="C13" s="29"/>
      <c r="D13" s="29"/>
      <c r="E13" s="29"/>
      <c r="F13" s="28"/>
    </row>
    <row r="14" spans="1:6" customFormat="1" x14ac:dyDescent="0.25">
      <c r="A14" s="30" t="s">
        <v>51</v>
      </c>
      <c r="B14" s="32" t="s">
        <v>50</v>
      </c>
      <c r="C14" s="32">
        <v>2</v>
      </c>
      <c r="D14" s="32">
        <v>30</v>
      </c>
      <c r="E14" s="32">
        <v>0</v>
      </c>
      <c r="F14" s="28">
        <f>SUM(D14:E14)</f>
        <v>30</v>
      </c>
    </row>
    <row r="15" spans="1:6" customFormat="1" x14ac:dyDescent="0.25">
      <c r="A15" s="31"/>
      <c r="B15" s="33"/>
      <c r="C15" s="33"/>
      <c r="D15" s="33"/>
      <c r="E15" s="33"/>
      <c r="F15" s="28"/>
    </row>
    <row r="16" spans="1:6" customFormat="1" x14ac:dyDescent="0.25">
      <c r="A16" s="29" t="s">
        <v>49</v>
      </c>
      <c r="B16" s="29" t="s">
        <v>58</v>
      </c>
      <c r="C16" s="29">
        <v>4</v>
      </c>
      <c r="D16" s="29">
        <v>25</v>
      </c>
      <c r="E16" s="29">
        <v>0</v>
      </c>
      <c r="F16" s="29">
        <f>D16+E16</f>
        <v>25</v>
      </c>
    </row>
    <row r="17" spans="1:6" customFormat="1" x14ac:dyDescent="0.25">
      <c r="A17" s="29"/>
      <c r="B17" s="29"/>
      <c r="C17" s="29"/>
      <c r="D17" s="29"/>
      <c r="E17" s="29"/>
      <c r="F17" s="29"/>
    </row>
    <row r="18" spans="1:6" customFormat="1" x14ac:dyDescent="0.25">
      <c r="A18" s="29" t="s">
        <v>44</v>
      </c>
      <c r="B18" s="29" t="s">
        <v>43</v>
      </c>
      <c r="C18" s="29">
        <v>1</v>
      </c>
      <c r="D18" s="29">
        <v>1.5</v>
      </c>
      <c r="E18" s="29">
        <v>0</v>
      </c>
      <c r="F18" s="29">
        <f>D18+E18</f>
        <v>1.5</v>
      </c>
    </row>
    <row r="19" spans="1:6" customFormat="1" x14ac:dyDescent="0.25">
      <c r="A19" s="29"/>
      <c r="B19" s="29"/>
      <c r="C19" s="29"/>
      <c r="D19" s="29"/>
      <c r="E19" s="29"/>
      <c r="F19" s="29"/>
    </row>
    <row r="20" spans="1:6" customFormat="1" x14ac:dyDescent="0.25">
      <c r="A20" s="29" t="s">
        <v>35</v>
      </c>
      <c r="B20" s="29" t="s">
        <v>34</v>
      </c>
      <c r="C20" s="29">
        <v>2</v>
      </c>
      <c r="D20" s="29">
        <v>5</v>
      </c>
      <c r="E20" s="29">
        <v>0</v>
      </c>
      <c r="F20" s="29">
        <f>D20+E20</f>
        <v>5</v>
      </c>
    </row>
    <row r="21" spans="1:6" customFormat="1" x14ac:dyDescent="0.25">
      <c r="A21" s="29"/>
      <c r="B21" s="29"/>
      <c r="C21" s="29"/>
      <c r="D21" s="29"/>
      <c r="E21" s="29"/>
      <c r="F21" s="29"/>
    </row>
    <row r="22" spans="1:6" customFormat="1" x14ac:dyDescent="0.25">
      <c r="A22" s="28" t="s">
        <v>46</v>
      </c>
      <c r="B22" s="29" t="s">
        <v>47</v>
      </c>
      <c r="C22" s="29">
        <v>2</v>
      </c>
      <c r="D22" s="29">
        <v>9</v>
      </c>
      <c r="E22" s="29">
        <v>2</v>
      </c>
      <c r="F22" s="29">
        <f>(D22+E22)*2</f>
        <v>22</v>
      </c>
    </row>
    <row r="23" spans="1:6" customFormat="1" x14ac:dyDescent="0.25">
      <c r="A23" s="28"/>
      <c r="B23" s="29"/>
      <c r="C23" s="29"/>
      <c r="D23" s="29"/>
      <c r="E23" s="29"/>
      <c r="F23" s="29"/>
    </row>
    <row r="24" spans="1:6" customFormat="1" x14ac:dyDescent="0.25">
      <c r="A24" s="28"/>
      <c r="B24" s="29" t="s">
        <v>45</v>
      </c>
      <c r="C24" s="29">
        <v>2</v>
      </c>
      <c r="D24" s="29">
        <v>9</v>
      </c>
      <c r="E24" s="29">
        <v>2</v>
      </c>
      <c r="F24" s="29">
        <f>(D24+E24)*2</f>
        <v>22</v>
      </c>
    </row>
    <row r="25" spans="1:6" customFormat="1" x14ac:dyDescent="0.25">
      <c r="A25" s="28"/>
      <c r="B25" s="29"/>
      <c r="C25" s="29"/>
      <c r="D25" s="29"/>
      <c r="E25" s="29"/>
      <c r="F25" s="29"/>
    </row>
    <row r="26" spans="1:6" customFormat="1" x14ac:dyDescent="0.25">
      <c r="A26" s="29" t="s">
        <v>42</v>
      </c>
      <c r="B26" s="29" t="s">
        <v>41</v>
      </c>
      <c r="C26" s="29">
        <v>1</v>
      </c>
      <c r="D26" s="29">
        <v>25</v>
      </c>
      <c r="E26" s="29">
        <v>5</v>
      </c>
      <c r="F26" s="29">
        <f>D26+E26</f>
        <v>30</v>
      </c>
    </row>
    <row r="27" spans="1:6" customFormat="1" x14ac:dyDescent="0.25">
      <c r="A27" s="29"/>
      <c r="B27" s="29"/>
      <c r="C27" s="29"/>
      <c r="D27" s="29"/>
      <c r="E27" s="29"/>
      <c r="F27" s="29"/>
    </row>
    <row r="28" spans="1:6" customFormat="1" x14ac:dyDescent="0.25">
      <c r="A28" s="29" t="s">
        <v>33</v>
      </c>
      <c r="B28" s="35" t="s">
        <v>32</v>
      </c>
      <c r="C28" s="29">
        <v>100</v>
      </c>
      <c r="D28" s="29">
        <v>0.05</v>
      </c>
      <c r="E28" s="29">
        <v>0</v>
      </c>
      <c r="F28" s="29">
        <f>D28+E28</f>
        <v>0.05</v>
      </c>
    </row>
    <row r="29" spans="1:6" customFormat="1" x14ac:dyDescent="0.25">
      <c r="A29" s="29"/>
      <c r="B29" s="35"/>
      <c r="C29" s="29"/>
      <c r="D29" s="29"/>
      <c r="E29" s="29"/>
      <c r="F29" s="29"/>
    </row>
    <row r="30" spans="1:6" customFormat="1" x14ac:dyDescent="0.25">
      <c r="A30" s="21" t="s">
        <v>61</v>
      </c>
      <c r="B30" s="22" t="s">
        <v>4</v>
      </c>
      <c r="C30" s="20"/>
      <c r="D30" s="19"/>
      <c r="E30" s="19"/>
      <c r="F30" s="19">
        <v>25</v>
      </c>
    </row>
    <row r="31" spans="1:6" customFormat="1" x14ac:dyDescent="0.25">
      <c r="A31" s="42" t="s">
        <v>0</v>
      </c>
      <c r="B31" s="43"/>
      <c r="C31" s="44"/>
      <c r="D31" s="19">
        <f>SUM(D2:D29)</f>
        <v>174.55</v>
      </c>
      <c r="E31" s="19">
        <f>SUM(E2:E29)</f>
        <v>39</v>
      </c>
      <c r="F31" s="19">
        <f>SUM(F2:F30)</f>
        <v>260.55</v>
      </c>
    </row>
    <row r="34" spans="1:11" ht="45.75" thickBot="1" x14ac:dyDescent="0.3">
      <c r="A34" s="5" t="s">
        <v>29</v>
      </c>
      <c r="B34" s="5" t="s">
        <v>28</v>
      </c>
      <c r="C34" s="5" t="s">
        <v>27</v>
      </c>
      <c r="D34" s="5" t="s">
        <v>26</v>
      </c>
      <c r="E34" s="5" t="s">
        <v>25</v>
      </c>
      <c r="F34" s="5" t="s">
        <v>24</v>
      </c>
      <c r="G34" s="5" t="s">
        <v>23</v>
      </c>
      <c r="H34" s="5" t="s">
        <v>22</v>
      </c>
      <c r="I34" s="5" t="s">
        <v>21</v>
      </c>
      <c r="J34" s="5" t="s">
        <v>20</v>
      </c>
      <c r="K34" s="5" t="s">
        <v>19</v>
      </c>
    </row>
    <row r="35" spans="1:11" ht="45" customHeight="1" x14ac:dyDescent="0.25">
      <c r="A35" s="45" t="s">
        <v>60</v>
      </c>
      <c r="B35" s="48">
        <v>250</v>
      </c>
      <c r="C35" s="48">
        <v>60</v>
      </c>
      <c r="D35" s="9" t="s">
        <v>55</v>
      </c>
      <c r="E35" s="18" t="s">
        <v>59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8">
        <f>B35*J35</f>
        <v>0</v>
      </c>
    </row>
    <row r="36" spans="1:11" x14ac:dyDescent="0.25">
      <c r="A36" s="46"/>
      <c r="B36" s="34"/>
      <c r="C36" s="34"/>
      <c r="D36" s="2" t="s">
        <v>53</v>
      </c>
      <c r="E36" s="17" t="s">
        <v>52</v>
      </c>
      <c r="F36" s="2">
        <v>8</v>
      </c>
      <c r="G36" s="2">
        <v>25</v>
      </c>
      <c r="H36" s="2">
        <f>B35*G36</f>
        <v>6250</v>
      </c>
      <c r="I36" s="2">
        <v>0</v>
      </c>
      <c r="J36" s="2">
        <v>0</v>
      </c>
      <c r="K36" s="13">
        <f>B36*J36</f>
        <v>0</v>
      </c>
    </row>
    <row r="37" spans="1:11" x14ac:dyDescent="0.25">
      <c r="A37" s="46"/>
      <c r="B37" s="34"/>
      <c r="C37" s="34"/>
      <c r="D37" s="2" t="s">
        <v>51</v>
      </c>
      <c r="E37" s="2" t="s">
        <v>50</v>
      </c>
      <c r="F37" s="2">
        <v>8</v>
      </c>
      <c r="G37" s="2">
        <v>15</v>
      </c>
      <c r="H37" s="2">
        <f>B35*G37</f>
        <v>3750</v>
      </c>
      <c r="I37" s="2">
        <v>2</v>
      </c>
      <c r="J37" s="2">
        <v>5</v>
      </c>
      <c r="K37" s="13">
        <f>B35*J37</f>
        <v>1250</v>
      </c>
    </row>
    <row r="38" spans="1:11" x14ac:dyDescent="0.25">
      <c r="A38" s="46"/>
      <c r="B38" s="34"/>
      <c r="C38" s="34"/>
      <c r="D38" s="2" t="s">
        <v>49</v>
      </c>
      <c r="E38" s="2" t="s">
        <v>58</v>
      </c>
      <c r="F38" s="2">
        <v>0</v>
      </c>
      <c r="G38" s="2">
        <v>0</v>
      </c>
      <c r="H38" s="2">
        <v>0</v>
      </c>
      <c r="I38" s="2">
        <v>2</v>
      </c>
      <c r="J38" s="2">
        <v>5</v>
      </c>
      <c r="K38" s="13">
        <f>B35*J38</f>
        <v>1250</v>
      </c>
    </row>
    <row r="39" spans="1:11" x14ac:dyDescent="0.25">
      <c r="A39" s="46"/>
      <c r="B39" s="34"/>
      <c r="C39" s="34"/>
      <c r="D39" s="2" t="s">
        <v>46</v>
      </c>
      <c r="E39" s="2" t="s">
        <v>47</v>
      </c>
      <c r="F39" s="2">
        <v>2</v>
      </c>
      <c r="G39" s="2">
        <v>5</v>
      </c>
      <c r="H39" s="2">
        <f>B35*G39</f>
        <v>1250</v>
      </c>
      <c r="I39" s="2">
        <v>1</v>
      </c>
      <c r="J39" s="2">
        <v>2.5</v>
      </c>
      <c r="K39" s="13">
        <f>B35*J39</f>
        <v>625</v>
      </c>
    </row>
    <row r="40" spans="1:11" x14ac:dyDescent="0.25">
      <c r="A40" s="46"/>
      <c r="B40" s="34"/>
      <c r="C40" s="34"/>
      <c r="D40" s="2" t="s">
        <v>46</v>
      </c>
      <c r="E40" s="2" t="s">
        <v>45</v>
      </c>
      <c r="F40" s="2">
        <v>2</v>
      </c>
      <c r="G40" s="2">
        <v>5</v>
      </c>
      <c r="H40" s="2">
        <f>B35*G40</f>
        <v>1250</v>
      </c>
      <c r="I40" s="2">
        <v>1</v>
      </c>
      <c r="J40" s="2">
        <v>2.5</v>
      </c>
      <c r="K40" s="13">
        <f>B35*J40</f>
        <v>625</v>
      </c>
    </row>
    <row r="41" spans="1:11" x14ac:dyDescent="0.25">
      <c r="A41" s="46"/>
      <c r="B41" s="34"/>
      <c r="C41" s="34"/>
      <c r="D41" s="2" t="s">
        <v>44</v>
      </c>
      <c r="E41" s="2" t="s">
        <v>43</v>
      </c>
      <c r="F41" s="2">
        <v>0</v>
      </c>
      <c r="G41" s="2">
        <v>0</v>
      </c>
      <c r="H41" s="2">
        <f>B36*G41</f>
        <v>0</v>
      </c>
      <c r="I41" s="2">
        <v>1</v>
      </c>
      <c r="J41" s="2">
        <v>2.5</v>
      </c>
      <c r="K41" s="13">
        <f>B35*J41</f>
        <v>625</v>
      </c>
    </row>
    <row r="42" spans="1:11" ht="15.75" thickBot="1" x14ac:dyDescent="0.3">
      <c r="A42" s="50"/>
      <c r="B42" s="51"/>
      <c r="C42" s="51"/>
      <c r="D42" s="16" t="s">
        <v>42</v>
      </c>
      <c r="E42" s="16" t="s">
        <v>41</v>
      </c>
      <c r="F42" s="16">
        <v>10</v>
      </c>
      <c r="G42" s="16">
        <v>10</v>
      </c>
      <c r="H42" s="16">
        <f>B35*G42</f>
        <v>2500</v>
      </c>
      <c r="I42" s="16">
        <v>5</v>
      </c>
      <c r="J42" s="16">
        <v>10</v>
      </c>
      <c r="K42" s="15">
        <f>B35*J42</f>
        <v>2500</v>
      </c>
    </row>
    <row r="43" spans="1:11" x14ac:dyDescent="0.25">
      <c r="A43" s="45" t="s">
        <v>57</v>
      </c>
      <c r="B43" s="48">
        <v>400</v>
      </c>
      <c r="C43" s="48">
        <v>60</v>
      </c>
      <c r="D43" s="9" t="s">
        <v>37</v>
      </c>
      <c r="E43" s="9" t="s">
        <v>40</v>
      </c>
      <c r="F43" s="9">
        <v>6</v>
      </c>
      <c r="G43" s="9">
        <v>10</v>
      </c>
      <c r="H43" s="9">
        <f>B43*G43</f>
        <v>4000</v>
      </c>
      <c r="I43" s="9">
        <v>2</v>
      </c>
      <c r="J43" s="9">
        <v>5</v>
      </c>
      <c r="K43" s="8">
        <f>B43*J43</f>
        <v>2000</v>
      </c>
    </row>
    <row r="44" spans="1:11" x14ac:dyDescent="0.25">
      <c r="A44" s="46"/>
      <c r="B44" s="34"/>
      <c r="C44" s="34"/>
      <c r="D44" s="2" t="s">
        <v>37</v>
      </c>
      <c r="E44" s="2" t="s">
        <v>39</v>
      </c>
      <c r="F44" s="2">
        <v>6</v>
      </c>
      <c r="G44" s="2">
        <v>10</v>
      </c>
      <c r="H44" s="2">
        <f>B43*G44</f>
        <v>4000</v>
      </c>
      <c r="I44" s="2">
        <v>2</v>
      </c>
      <c r="J44" s="2">
        <v>5</v>
      </c>
      <c r="K44" s="13">
        <f>B43*J44</f>
        <v>2000</v>
      </c>
    </row>
    <row r="45" spans="1:11" x14ac:dyDescent="0.25">
      <c r="A45" s="46"/>
      <c r="B45" s="34"/>
      <c r="C45" s="34"/>
      <c r="D45" s="2" t="s">
        <v>37</v>
      </c>
      <c r="E45" s="2" t="s">
        <v>38</v>
      </c>
      <c r="F45" s="2">
        <v>6</v>
      </c>
      <c r="G45" s="2">
        <v>10</v>
      </c>
      <c r="H45" s="2">
        <f>B43*G45</f>
        <v>4000</v>
      </c>
      <c r="I45" s="2">
        <v>2</v>
      </c>
      <c r="J45" s="2">
        <v>5</v>
      </c>
      <c r="K45" s="13">
        <f>B43*J45</f>
        <v>2000</v>
      </c>
    </row>
    <row r="46" spans="1:11" x14ac:dyDescent="0.25">
      <c r="A46" s="46"/>
      <c r="B46" s="34"/>
      <c r="C46" s="34"/>
      <c r="D46" s="2" t="s">
        <v>37</v>
      </c>
      <c r="E46" s="2" t="s">
        <v>36</v>
      </c>
      <c r="F46" s="2">
        <v>6</v>
      </c>
      <c r="G46" s="2">
        <v>10</v>
      </c>
      <c r="H46" s="2">
        <f>B43*G46</f>
        <v>4000</v>
      </c>
      <c r="I46" s="2">
        <v>2</v>
      </c>
      <c r="J46" s="2">
        <v>5</v>
      </c>
      <c r="K46" s="13">
        <f>B43*J46</f>
        <v>2000</v>
      </c>
    </row>
    <row r="47" spans="1:11" x14ac:dyDescent="0.25">
      <c r="A47" s="46"/>
      <c r="B47" s="34"/>
      <c r="C47" s="34"/>
      <c r="D47" s="2" t="s">
        <v>35</v>
      </c>
      <c r="E47" s="2" t="s">
        <v>34</v>
      </c>
      <c r="F47" s="2">
        <v>0</v>
      </c>
      <c r="G47" s="2">
        <v>0</v>
      </c>
      <c r="H47" s="2">
        <v>0</v>
      </c>
      <c r="I47" s="2">
        <v>2</v>
      </c>
      <c r="J47" s="2">
        <v>5</v>
      </c>
      <c r="K47" s="13">
        <f>B43*J47</f>
        <v>2000</v>
      </c>
    </row>
    <row r="48" spans="1:11" x14ac:dyDescent="0.25">
      <c r="A48" s="46"/>
      <c r="B48" s="34"/>
      <c r="C48" s="34"/>
      <c r="D48" s="2" t="s">
        <v>42</v>
      </c>
      <c r="E48" s="14" t="s">
        <v>41</v>
      </c>
      <c r="F48" s="2">
        <v>10</v>
      </c>
      <c r="G48" s="2">
        <v>20</v>
      </c>
      <c r="H48" s="2">
        <f>B43*G48</f>
        <v>8000</v>
      </c>
      <c r="I48" s="2">
        <v>5</v>
      </c>
      <c r="J48" s="2">
        <v>0</v>
      </c>
      <c r="K48" s="13">
        <v>0</v>
      </c>
    </row>
    <row r="49" spans="1:11" x14ac:dyDescent="0.25">
      <c r="A49" s="47"/>
      <c r="B49" s="49"/>
      <c r="C49" s="49"/>
      <c r="D49" s="5" t="s">
        <v>33</v>
      </c>
      <c r="E49" s="5" t="s">
        <v>32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12">
        <v>0</v>
      </c>
    </row>
    <row r="50" spans="1:11" x14ac:dyDescent="0.25">
      <c r="A50" s="34" t="s">
        <v>0</v>
      </c>
      <c r="B50" s="34"/>
      <c r="C50" s="34"/>
      <c r="D50" s="34"/>
      <c r="E50" s="34"/>
      <c r="F50" s="2">
        <f t="shared" ref="F50:K50" si="0">SUM(F35:F49)</f>
        <v>64</v>
      </c>
      <c r="G50" s="2">
        <f t="shared" si="0"/>
        <v>120</v>
      </c>
      <c r="H50" s="2">
        <f t="shared" si="0"/>
        <v>39000</v>
      </c>
      <c r="I50" s="2">
        <f t="shared" si="0"/>
        <v>27</v>
      </c>
      <c r="J50" s="2">
        <f t="shared" si="0"/>
        <v>52.5</v>
      </c>
      <c r="K50" s="2">
        <f t="shared" si="0"/>
        <v>16875</v>
      </c>
    </row>
    <row r="51" spans="1:11" x14ac:dyDescent="0.25">
      <c r="A51" s="10"/>
      <c r="B51" s="10"/>
      <c r="C51" s="10"/>
    </row>
    <row r="52" spans="1:11" ht="45" x14ac:dyDescent="0.25">
      <c r="A52" s="2" t="s">
        <v>29</v>
      </c>
      <c r="B52" s="2" t="s">
        <v>28</v>
      </c>
      <c r="C52" s="2" t="s">
        <v>27</v>
      </c>
      <c r="D52" s="2" t="s">
        <v>26</v>
      </c>
      <c r="E52" s="2" t="s">
        <v>25</v>
      </c>
      <c r="F52" s="2" t="s">
        <v>24</v>
      </c>
      <c r="G52" s="2" t="s">
        <v>23</v>
      </c>
      <c r="H52" s="2" t="s">
        <v>22</v>
      </c>
      <c r="I52" s="2" t="s">
        <v>21</v>
      </c>
      <c r="J52" s="2" t="s">
        <v>20</v>
      </c>
      <c r="K52" s="2" t="s">
        <v>19</v>
      </c>
    </row>
    <row r="53" spans="1:11" ht="45" customHeight="1" x14ac:dyDescent="0.25">
      <c r="A53" s="34" t="s">
        <v>56</v>
      </c>
      <c r="B53" s="34">
        <v>175</v>
      </c>
      <c r="C53" s="34">
        <v>185</v>
      </c>
      <c r="D53" s="2" t="s">
        <v>55</v>
      </c>
      <c r="E53" s="2" t="s">
        <v>54</v>
      </c>
      <c r="F53" s="2">
        <v>0</v>
      </c>
      <c r="G53" s="2">
        <v>0</v>
      </c>
      <c r="H53" s="2">
        <f>(B53*2)*G53</f>
        <v>0</v>
      </c>
      <c r="I53" s="2">
        <v>2</v>
      </c>
      <c r="J53" s="2">
        <v>5</v>
      </c>
      <c r="K53" s="2">
        <f>B53*J53</f>
        <v>875</v>
      </c>
    </row>
    <row r="54" spans="1:11" x14ac:dyDescent="0.25">
      <c r="A54" s="34"/>
      <c r="B54" s="34"/>
      <c r="C54" s="34"/>
      <c r="D54" s="2" t="s">
        <v>53</v>
      </c>
      <c r="E54" s="2" t="s">
        <v>52</v>
      </c>
      <c r="F54" s="2">
        <v>8</v>
      </c>
      <c r="G54" s="2">
        <v>30</v>
      </c>
      <c r="H54" s="2">
        <f>(B53*2)*G54</f>
        <v>10500</v>
      </c>
      <c r="I54" s="2">
        <v>0</v>
      </c>
      <c r="J54" s="2">
        <v>0</v>
      </c>
      <c r="K54" s="2">
        <f>B53*J54</f>
        <v>0</v>
      </c>
    </row>
    <row r="55" spans="1:11" x14ac:dyDescent="0.25">
      <c r="A55" s="34"/>
      <c r="B55" s="34"/>
      <c r="C55" s="34"/>
      <c r="D55" s="2" t="s">
        <v>51</v>
      </c>
      <c r="E55" s="2" t="s">
        <v>50</v>
      </c>
      <c r="F55" s="2">
        <v>8</v>
      </c>
      <c r="G55" s="2">
        <v>25</v>
      </c>
      <c r="H55" s="2">
        <f>(B53*2)*G55</f>
        <v>8750</v>
      </c>
      <c r="I55" s="2">
        <v>2</v>
      </c>
      <c r="J55" s="2">
        <v>5</v>
      </c>
      <c r="K55" s="2">
        <f>B53*J55</f>
        <v>875</v>
      </c>
    </row>
    <row r="56" spans="1:11" x14ac:dyDescent="0.25">
      <c r="A56" s="34"/>
      <c r="B56" s="34"/>
      <c r="C56" s="34"/>
      <c r="D56" s="2" t="s">
        <v>49</v>
      </c>
      <c r="E56" s="2" t="s">
        <v>48</v>
      </c>
      <c r="F56" s="2">
        <v>0</v>
      </c>
      <c r="G56" s="2">
        <v>0</v>
      </c>
      <c r="H56" s="2">
        <f>(B53*2)*G56</f>
        <v>0</v>
      </c>
      <c r="I56" s="2">
        <v>2</v>
      </c>
      <c r="J56" s="2">
        <v>5</v>
      </c>
      <c r="K56" s="2">
        <f>B53*J56</f>
        <v>875</v>
      </c>
    </row>
    <row r="57" spans="1:11" x14ac:dyDescent="0.25">
      <c r="A57" s="34"/>
      <c r="B57" s="34"/>
      <c r="C57" s="34"/>
      <c r="D57" s="2" t="s">
        <v>46</v>
      </c>
      <c r="E57" s="2" t="s">
        <v>47</v>
      </c>
      <c r="F57" s="2">
        <v>2</v>
      </c>
      <c r="G57" s="2">
        <v>5</v>
      </c>
      <c r="H57" s="2">
        <f>(B53*2)*G57</f>
        <v>1750</v>
      </c>
      <c r="I57" s="2">
        <v>1</v>
      </c>
      <c r="J57" s="2">
        <v>2.5</v>
      </c>
      <c r="K57" s="2">
        <f>B53*J57</f>
        <v>437.5</v>
      </c>
    </row>
    <row r="58" spans="1:11" x14ac:dyDescent="0.25">
      <c r="A58" s="34"/>
      <c r="B58" s="34"/>
      <c r="C58" s="34"/>
      <c r="D58" s="2" t="s">
        <v>46</v>
      </c>
      <c r="E58" s="2" t="s">
        <v>45</v>
      </c>
      <c r="F58" s="2">
        <v>2</v>
      </c>
      <c r="G58" s="2">
        <v>5</v>
      </c>
      <c r="H58" s="2">
        <f>(B53*2)*G58</f>
        <v>1750</v>
      </c>
      <c r="I58" s="2">
        <v>1</v>
      </c>
      <c r="J58" s="2">
        <v>2.5</v>
      </c>
      <c r="K58" s="2">
        <f>B53*J58</f>
        <v>437.5</v>
      </c>
    </row>
    <row r="59" spans="1:11" x14ac:dyDescent="0.25">
      <c r="A59" s="34"/>
      <c r="B59" s="34"/>
      <c r="C59" s="34"/>
      <c r="D59" s="2" t="s">
        <v>44</v>
      </c>
      <c r="E59" s="2" t="s">
        <v>43</v>
      </c>
      <c r="F59" s="2">
        <v>0</v>
      </c>
      <c r="G59" s="2">
        <v>0</v>
      </c>
      <c r="H59" s="2">
        <f>(B53*2)*G59</f>
        <v>0</v>
      </c>
      <c r="I59" s="2">
        <v>1</v>
      </c>
      <c r="J59" s="2">
        <v>2.5</v>
      </c>
      <c r="K59" s="2">
        <f>B53*J59</f>
        <v>437.5</v>
      </c>
    </row>
    <row r="60" spans="1:11" x14ac:dyDescent="0.25">
      <c r="A60" s="34"/>
      <c r="B60" s="34"/>
      <c r="C60" s="34"/>
      <c r="D60" s="2" t="s">
        <v>42</v>
      </c>
      <c r="E60" s="2" t="s">
        <v>41</v>
      </c>
      <c r="F60" s="2">
        <v>10</v>
      </c>
      <c r="G60" s="2">
        <v>40</v>
      </c>
      <c r="H60" s="2">
        <f>(B53*2)*G60</f>
        <v>14000</v>
      </c>
      <c r="I60" s="2">
        <v>5</v>
      </c>
      <c r="J60" s="2">
        <v>10</v>
      </c>
      <c r="K60" s="2">
        <f>B53*J60</f>
        <v>1750</v>
      </c>
    </row>
    <row r="61" spans="1:11" x14ac:dyDescent="0.25">
      <c r="A61" s="34"/>
      <c r="B61" s="34"/>
      <c r="C61" s="34"/>
      <c r="D61" s="2" t="s">
        <v>37</v>
      </c>
      <c r="E61" s="2" t="s">
        <v>40</v>
      </c>
      <c r="F61" s="2">
        <v>6</v>
      </c>
      <c r="G61" s="2">
        <v>20</v>
      </c>
      <c r="H61" s="2">
        <f>(B53*2)*G61</f>
        <v>7000</v>
      </c>
      <c r="I61" s="2">
        <v>2</v>
      </c>
      <c r="J61" s="2">
        <v>5</v>
      </c>
      <c r="K61" s="2">
        <f>B53*J61</f>
        <v>875</v>
      </c>
    </row>
    <row r="62" spans="1:11" x14ac:dyDescent="0.25">
      <c r="A62" s="34"/>
      <c r="B62" s="34"/>
      <c r="C62" s="34"/>
      <c r="D62" s="2" t="s">
        <v>37</v>
      </c>
      <c r="E62" s="2" t="s">
        <v>39</v>
      </c>
      <c r="F62" s="2">
        <v>6</v>
      </c>
      <c r="G62" s="2">
        <v>20</v>
      </c>
      <c r="H62" s="2">
        <f>(B53*2)*G62</f>
        <v>7000</v>
      </c>
      <c r="I62" s="2">
        <v>2</v>
      </c>
      <c r="J62" s="2">
        <v>5</v>
      </c>
      <c r="K62" s="2">
        <f>B53*J62</f>
        <v>875</v>
      </c>
    </row>
    <row r="63" spans="1:11" x14ac:dyDescent="0.25">
      <c r="A63" s="34"/>
      <c r="B63" s="34"/>
      <c r="C63" s="34"/>
      <c r="D63" s="2" t="s">
        <v>37</v>
      </c>
      <c r="E63" s="2" t="s">
        <v>38</v>
      </c>
      <c r="F63" s="2">
        <v>6</v>
      </c>
      <c r="G63" s="2">
        <v>20</v>
      </c>
      <c r="H63" s="2">
        <f>(B53*2)*G63</f>
        <v>7000</v>
      </c>
      <c r="I63" s="2">
        <v>2</v>
      </c>
      <c r="J63" s="2">
        <v>5</v>
      </c>
      <c r="K63" s="2">
        <f>B53*J63</f>
        <v>875</v>
      </c>
    </row>
    <row r="64" spans="1:11" x14ac:dyDescent="0.25">
      <c r="A64" s="34"/>
      <c r="B64" s="34"/>
      <c r="C64" s="34"/>
      <c r="D64" s="2" t="s">
        <v>37</v>
      </c>
      <c r="E64" s="2" t="s">
        <v>36</v>
      </c>
      <c r="F64" s="2">
        <v>6</v>
      </c>
      <c r="G64" s="2">
        <v>20</v>
      </c>
      <c r="H64" s="2">
        <f>(B53*2)*G64</f>
        <v>7000</v>
      </c>
      <c r="I64" s="2">
        <v>2</v>
      </c>
      <c r="J64" s="2">
        <v>5</v>
      </c>
      <c r="K64" s="2">
        <f>B53*J64</f>
        <v>875</v>
      </c>
    </row>
    <row r="65" spans="1:11" x14ac:dyDescent="0.25">
      <c r="A65" s="34"/>
      <c r="B65" s="34"/>
      <c r="C65" s="34"/>
      <c r="D65" s="2" t="s">
        <v>35</v>
      </c>
      <c r="E65" s="2" t="s">
        <v>34</v>
      </c>
      <c r="F65" s="2">
        <v>0</v>
      </c>
      <c r="G65" s="2">
        <v>0</v>
      </c>
      <c r="H65" s="2">
        <f>(B53*2)*G65</f>
        <v>0</v>
      </c>
      <c r="I65" s="2">
        <v>2</v>
      </c>
      <c r="J65" s="2">
        <v>5</v>
      </c>
      <c r="K65" s="2">
        <f>B53*J65</f>
        <v>875</v>
      </c>
    </row>
    <row r="66" spans="1:11" x14ac:dyDescent="0.25">
      <c r="A66" s="34"/>
      <c r="B66" s="34"/>
      <c r="C66" s="34"/>
      <c r="D66" s="2" t="s">
        <v>33</v>
      </c>
      <c r="E66" s="2" t="s">
        <v>32</v>
      </c>
      <c r="F66" s="2">
        <v>0</v>
      </c>
      <c r="G66" s="2">
        <v>0</v>
      </c>
      <c r="H66" s="2">
        <f>(B53*2)*G66</f>
        <v>0</v>
      </c>
      <c r="I66" s="2">
        <v>0</v>
      </c>
      <c r="J66" s="2">
        <v>0</v>
      </c>
      <c r="K66" s="2">
        <f>B53*J66</f>
        <v>0</v>
      </c>
    </row>
    <row r="67" spans="1:11" x14ac:dyDescent="0.25">
      <c r="A67" s="35" t="s">
        <v>0</v>
      </c>
      <c r="B67" s="35"/>
      <c r="C67" s="35"/>
      <c r="D67" s="35"/>
      <c r="E67" s="35"/>
      <c r="F67" s="2">
        <f t="shared" ref="F67:K67" si="1">SUM(F53:F66)</f>
        <v>54</v>
      </c>
      <c r="G67" s="2">
        <f t="shared" si="1"/>
        <v>185</v>
      </c>
      <c r="H67" s="2">
        <f t="shared" si="1"/>
        <v>64750</v>
      </c>
      <c r="I67" s="2">
        <f t="shared" si="1"/>
        <v>24</v>
      </c>
      <c r="J67" s="2">
        <f t="shared" si="1"/>
        <v>57.5</v>
      </c>
      <c r="K67" s="2">
        <f t="shared" si="1"/>
        <v>10062.5</v>
      </c>
    </row>
    <row r="68" spans="1:11" ht="45.75" thickBot="1" x14ac:dyDescent="0.3">
      <c r="A68" s="5" t="s">
        <v>29</v>
      </c>
      <c r="B68" s="5" t="s">
        <v>28</v>
      </c>
      <c r="C68" s="5" t="s">
        <v>27</v>
      </c>
      <c r="D68" s="5" t="s">
        <v>26</v>
      </c>
      <c r="E68" s="5" t="s">
        <v>25</v>
      </c>
      <c r="F68" s="5" t="s">
        <v>24</v>
      </c>
      <c r="G68" s="5" t="s">
        <v>23</v>
      </c>
      <c r="H68" s="5" t="s">
        <v>22</v>
      </c>
      <c r="I68" s="5" t="s">
        <v>21</v>
      </c>
      <c r="J68" s="5" t="s">
        <v>20</v>
      </c>
      <c r="K68" s="5" t="s">
        <v>19</v>
      </c>
    </row>
    <row r="69" spans="1:11" ht="45" customHeight="1" thickBot="1" x14ac:dyDescent="0.3">
      <c r="A69" s="36" t="s">
        <v>31</v>
      </c>
      <c r="B69" s="38">
        <v>300</v>
      </c>
      <c r="C69" s="38">
        <v>60</v>
      </c>
      <c r="D69" s="40" t="s">
        <v>17</v>
      </c>
      <c r="E69" s="9" t="s">
        <v>16</v>
      </c>
      <c r="F69" s="9">
        <v>2</v>
      </c>
      <c r="G69" s="9">
        <v>2.5</v>
      </c>
      <c r="H69" s="9">
        <f>B69*G69</f>
        <v>750</v>
      </c>
      <c r="I69" s="9">
        <v>2</v>
      </c>
      <c r="J69" s="9">
        <v>5</v>
      </c>
      <c r="K69" s="8">
        <f>B69*J69</f>
        <v>1500</v>
      </c>
    </row>
    <row r="70" spans="1:11" ht="15.75" thickBot="1" x14ac:dyDescent="0.3">
      <c r="A70" s="37"/>
      <c r="B70" s="39"/>
      <c r="C70" s="39"/>
      <c r="D70" s="41"/>
      <c r="E70" s="2" t="s">
        <v>15</v>
      </c>
      <c r="F70" s="2">
        <v>8</v>
      </c>
      <c r="G70" s="2">
        <v>10</v>
      </c>
      <c r="H70" s="2">
        <f>B69*G70</f>
        <v>3000</v>
      </c>
      <c r="I70" s="2">
        <v>6</v>
      </c>
      <c r="J70" s="2">
        <v>10</v>
      </c>
      <c r="K70" s="8">
        <f>B69*J70</f>
        <v>3000</v>
      </c>
    </row>
    <row r="71" spans="1:11" ht="15.75" thickBot="1" x14ac:dyDescent="0.3">
      <c r="A71" s="37"/>
      <c r="B71" s="39"/>
      <c r="C71" s="39"/>
      <c r="D71" s="41"/>
      <c r="E71" s="2" t="s">
        <v>14</v>
      </c>
      <c r="F71" s="2">
        <v>0</v>
      </c>
      <c r="G71" s="2">
        <v>0</v>
      </c>
      <c r="H71" s="2">
        <f>B69*G71</f>
        <v>0</v>
      </c>
      <c r="I71" s="2">
        <v>4</v>
      </c>
      <c r="J71" s="2">
        <v>8.5</v>
      </c>
      <c r="K71" s="8">
        <f>B69*J71</f>
        <v>2550</v>
      </c>
    </row>
    <row r="72" spans="1:11" ht="15.75" thickBot="1" x14ac:dyDescent="0.3">
      <c r="A72" s="37"/>
      <c r="B72" s="39"/>
      <c r="C72" s="39"/>
      <c r="D72" s="41"/>
      <c r="E72" s="2" t="s">
        <v>13</v>
      </c>
      <c r="F72" s="2">
        <v>0</v>
      </c>
      <c r="G72" s="2">
        <v>0</v>
      </c>
      <c r="H72" s="2">
        <f>B69*G72</f>
        <v>0</v>
      </c>
      <c r="I72" s="2">
        <v>2</v>
      </c>
      <c r="J72" s="2">
        <v>2.5</v>
      </c>
      <c r="K72" s="8">
        <f>B69*J72</f>
        <v>750</v>
      </c>
    </row>
    <row r="73" spans="1:11" ht="15.75" thickBot="1" x14ac:dyDescent="0.3">
      <c r="A73" s="37"/>
      <c r="B73" s="39"/>
      <c r="C73" s="39"/>
      <c r="D73" s="41"/>
      <c r="E73" s="2" t="s">
        <v>12</v>
      </c>
      <c r="F73" s="2">
        <v>2</v>
      </c>
      <c r="G73" s="2">
        <v>2.5</v>
      </c>
      <c r="H73" s="2">
        <f>B69*G73</f>
        <v>750</v>
      </c>
      <c r="I73" s="2">
        <v>3</v>
      </c>
      <c r="J73" s="2">
        <v>6.5</v>
      </c>
      <c r="K73" s="8">
        <f>B69*J73</f>
        <v>1950</v>
      </c>
    </row>
    <row r="74" spans="1:11" ht="15.75" thickBot="1" x14ac:dyDescent="0.3">
      <c r="A74" s="37"/>
      <c r="B74" s="39"/>
      <c r="C74" s="39"/>
      <c r="D74" s="41"/>
      <c r="E74" s="11" t="s">
        <v>11</v>
      </c>
      <c r="F74" s="2">
        <v>2</v>
      </c>
      <c r="G74" s="2">
        <v>2.5</v>
      </c>
      <c r="H74" s="2">
        <f>B69*G74</f>
        <v>750</v>
      </c>
      <c r="I74" s="2">
        <v>2</v>
      </c>
      <c r="J74" s="2">
        <v>5</v>
      </c>
      <c r="K74" s="8">
        <f>B69*J74</f>
        <v>1500</v>
      </c>
    </row>
    <row r="75" spans="1:11" ht="15.75" thickBot="1" x14ac:dyDescent="0.3">
      <c r="A75" s="37"/>
      <c r="B75" s="39"/>
      <c r="C75" s="39"/>
      <c r="D75" s="41"/>
      <c r="E75" s="11" t="s">
        <v>10</v>
      </c>
      <c r="F75" s="2">
        <v>4</v>
      </c>
      <c r="G75" s="2">
        <v>5.5</v>
      </c>
      <c r="H75" s="2">
        <f>B69*G75</f>
        <v>1650</v>
      </c>
      <c r="I75" s="2">
        <v>2</v>
      </c>
      <c r="J75" s="2">
        <v>5</v>
      </c>
      <c r="K75" s="8">
        <f>B69*J75</f>
        <v>1500</v>
      </c>
    </row>
    <row r="76" spans="1:11" ht="15.75" thickBot="1" x14ac:dyDescent="0.3">
      <c r="A76" s="37"/>
      <c r="B76" s="39"/>
      <c r="C76" s="39"/>
      <c r="D76" s="41"/>
      <c r="E76" s="2" t="s">
        <v>9</v>
      </c>
      <c r="F76" s="2">
        <v>8</v>
      </c>
      <c r="G76" s="2">
        <v>5.5</v>
      </c>
      <c r="H76" s="2">
        <f>B69*G76</f>
        <v>1650</v>
      </c>
      <c r="I76" s="2">
        <v>4</v>
      </c>
      <c r="J76" s="2">
        <v>8.5</v>
      </c>
      <c r="K76" s="8">
        <f>B69*J76</f>
        <v>2550</v>
      </c>
    </row>
    <row r="77" spans="1:11" ht="15.75" thickBot="1" x14ac:dyDescent="0.3">
      <c r="A77" s="37"/>
      <c r="B77" s="39"/>
      <c r="C77" s="39"/>
      <c r="D77" s="41"/>
      <c r="E77" s="2" t="s">
        <v>8</v>
      </c>
      <c r="F77" s="2">
        <v>0</v>
      </c>
      <c r="G77" s="2">
        <v>0</v>
      </c>
      <c r="H77" s="2">
        <f>B69*G77</f>
        <v>0</v>
      </c>
      <c r="I77" s="2">
        <v>4</v>
      </c>
      <c r="J77" s="2">
        <v>8.5</v>
      </c>
      <c r="K77" s="8">
        <f>B69*J77</f>
        <v>2550</v>
      </c>
    </row>
    <row r="78" spans="1:11" ht="15.75" thickBot="1" x14ac:dyDescent="0.3">
      <c r="A78" s="37"/>
      <c r="B78" s="39"/>
      <c r="C78" s="39"/>
      <c r="D78" s="41"/>
      <c r="E78" s="2" t="s">
        <v>7</v>
      </c>
      <c r="F78" s="2">
        <v>2</v>
      </c>
      <c r="G78" s="2">
        <v>2.5</v>
      </c>
      <c r="H78" s="2">
        <f>B69*G78</f>
        <v>750</v>
      </c>
      <c r="I78" s="2">
        <v>2</v>
      </c>
      <c r="J78" s="2">
        <v>5</v>
      </c>
      <c r="K78" s="8">
        <f>B69*J78</f>
        <v>1500</v>
      </c>
    </row>
    <row r="79" spans="1:11" ht="15.75" thickBot="1" x14ac:dyDescent="0.3">
      <c r="A79" s="37"/>
      <c r="B79" s="39"/>
      <c r="C79" s="39"/>
      <c r="D79" s="41"/>
      <c r="E79" s="1" t="s">
        <v>6</v>
      </c>
      <c r="F79" s="5">
        <v>8</v>
      </c>
      <c r="G79" s="5">
        <v>10</v>
      </c>
      <c r="H79" s="2">
        <f>B69*G79</f>
        <v>3000</v>
      </c>
      <c r="I79" s="5">
        <v>4</v>
      </c>
      <c r="J79" s="5">
        <v>8.5</v>
      </c>
      <c r="K79" s="8">
        <f>B69*J79</f>
        <v>2550</v>
      </c>
    </row>
    <row r="80" spans="1:11" ht="15.75" thickBot="1" x14ac:dyDescent="0.3">
      <c r="A80" s="37"/>
      <c r="B80" s="39"/>
      <c r="C80" s="39"/>
      <c r="D80" s="41"/>
      <c r="E80" s="1" t="s">
        <v>5</v>
      </c>
      <c r="F80" s="5">
        <v>6</v>
      </c>
      <c r="G80" s="5">
        <v>5.5</v>
      </c>
      <c r="H80" s="2">
        <f>B69*G80</f>
        <v>1650</v>
      </c>
      <c r="I80" s="5">
        <v>2</v>
      </c>
      <c r="J80" s="5">
        <v>2.5</v>
      </c>
      <c r="K80" s="8">
        <f>B69*J80</f>
        <v>750</v>
      </c>
    </row>
    <row r="81" spans="1:11" ht="15.75" thickBot="1" x14ac:dyDescent="0.3">
      <c r="A81" s="37"/>
      <c r="B81" s="39"/>
      <c r="C81" s="39"/>
      <c r="D81" s="41"/>
      <c r="E81" s="5" t="s">
        <v>4</v>
      </c>
      <c r="F81" s="5">
        <v>10</v>
      </c>
      <c r="G81" s="5">
        <v>6</v>
      </c>
      <c r="H81" s="2">
        <f>B69*G81</f>
        <v>1800</v>
      </c>
      <c r="I81" s="5">
        <v>8</v>
      </c>
      <c r="J81" s="5">
        <v>10</v>
      </c>
      <c r="K81" s="8">
        <f>B69*J81</f>
        <v>3000</v>
      </c>
    </row>
    <row r="82" spans="1:11" ht="45" customHeight="1" thickBot="1" x14ac:dyDescent="0.3">
      <c r="A82" s="59" t="s">
        <v>30</v>
      </c>
      <c r="B82" s="62">
        <v>450</v>
      </c>
      <c r="C82" s="62">
        <v>60</v>
      </c>
      <c r="D82" s="62" t="s">
        <v>17</v>
      </c>
      <c r="E82" s="9" t="s">
        <v>16</v>
      </c>
      <c r="F82" s="9">
        <v>2</v>
      </c>
      <c r="G82" s="9">
        <v>2.5</v>
      </c>
      <c r="H82" s="9">
        <f>B82*G82</f>
        <v>1125</v>
      </c>
      <c r="I82" s="9">
        <v>2</v>
      </c>
      <c r="J82" s="9">
        <v>5</v>
      </c>
      <c r="K82" s="8">
        <f>B82*J82</f>
        <v>2250</v>
      </c>
    </row>
    <row r="83" spans="1:11" ht="15.75" thickBot="1" x14ac:dyDescent="0.3">
      <c r="A83" s="60"/>
      <c r="B83" s="63"/>
      <c r="C83" s="63"/>
      <c r="D83" s="63"/>
      <c r="E83" s="2" t="s">
        <v>15</v>
      </c>
      <c r="F83" s="2">
        <v>8</v>
      </c>
      <c r="G83" s="2">
        <v>15</v>
      </c>
      <c r="H83" s="9">
        <f>B82*G83</f>
        <v>6750</v>
      </c>
      <c r="I83" s="2">
        <v>6</v>
      </c>
      <c r="J83" s="2">
        <v>10</v>
      </c>
      <c r="K83" s="8">
        <f>B82*J83</f>
        <v>4500</v>
      </c>
    </row>
    <row r="84" spans="1:11" ht="15.75" thickBot="1" x14ac:dyDescent="0.3">
      <c r="A84" s="60"/>
      <c r="B84" s="63"/>
      <c r="C84" s="63"/>
      <c r="D84" s="63"/>
      <c r="E84" s="2" t="s">
        <v>14</v>
      </c>
      <c r="F84" s="2">
        <v>0</v>
      </c>
      <c r="G84" s="2">
        <v>0</v>
      </c>
      <c r="H84" s="9">
        <f>B82*G84</f>
        <v>0</v>
      </c>
      <c r="I84" s="2">
        <v>4</v>
      </c>
      <c r="J84" s="2">
        <v>8.5</v>
      </c>
      <c r="K84" s="8">
        <f>B82*J84</f>
        <v>3825</v>
      </c>
    </row>
    <row r="85" spans="1:11" ht="15.75" thickBot="1" x14ac:dyDescent="0.3">
      <c r="A85" s="60"/>
      <c r="B85" s="63"/>
      <c r="C85" s="63"/>
      <c r="D85" s="63"/>
      <c r="E85" s="2" t="s">
        <v>13</v>
      </c>
      <c r="F85" s="2">
        <v>0</v>
      </c>
      <c r="G85" s="2">
        <v>0</v>
      </c>
      <c r="H85" s="9">
        <f>B82*G85</f>
        <v>0</v>
      </c>
      <c r="I85" s="2">
        <v>2</v>
      </c>
      <c r="J85" s="2">
        <v>2.5</v>
      </c>
      <c r="K85" s="8">
        <f>B82*J85</f>
        <v>1125</v>
      </c>
    </row>
    <row r="86" spans="1:11" ht="15.75" thickBot="1" x14ac:dyDescent="0.3">
      <c r="A86" s="60"/>
      <c r="B86" s="63"/>
      <c r="C86" s="63"/>
      <c r="D86" s="63"/>
      <c r="E86" s="2" t="s">
        <v>12</v>
      </c>
      <c r="F86" s="2">
        <v>2</v>
      </c>
      <c r="G86" s="2">
        <v>2.5</v>
      </c>
      <c r="H86" s="9">
        <f>B82*G86</f>
        <v>1125</v>
      </c>
      <c r="I86" s="2">
        <v>3</v>
      </c>
      <c r="J86" s="2">
        <v>6.5</v>
      </c>
      <c r="K86" s="8">
        <f>B82*J86</f>
        <v>2925</v>
      </c>
    </row>
    <row r="87" spans="1:11" ht="15.75" thickBot="1" x14ac:dyDescent="0.3">
      <c r="A87" s="60"/>
      <c r="B87" s="63"/>
      <c r="C87" s="63"/>
      <c r="D87" s="63"/>
      <c r="E87" s="2" t="s">
        <v>11</v>
      </c>
      <c r="F87" s="2">
        <v>2</v>
      </c>
      <c r="G87" s="2">
        <v>2.5</v>
      </c>
      <c r="H87" s="9">
        <f>B82*G87</f>
        <v>1125</v>
      </c>
      <c r="I87" s="2">
        <v>2</v>
      </c>
      <c r="J87" s="2">
        <v>5</v>
      </c>
      <c r="K87" s="8">
        <f>B82*J87</f>
        <v>2250</v>
      </c>
    </row>
    <row r="88" spans="1:11" ht="15.75" thickBot="1" x14ac:dyDescent="0.3">
      <c r="A88" s="60"/>
      <c r="B88" s="63"/>
      <c r="C88" s="63"/>
      <c r="D88" s="63"/>
      <c r="E88" s="2" t="s">
        <v>10</v>
      </c>
      <c r="F88" s="2">
        <v>4</v>
      </c>
      <c r="G88" s="2">
        <v>10</v>
      </c>
      <c r="H88" s="9">
        <f>B82*G88</f>
        <v>4500</v>
      </c>
      <c r="I88" s="2">
        <v>2</v>
      </c>
      <c r="J88" s="2">
        <v>5</v>
      </c>
      <c r="K88" s="8">
        <f>B82*J88</f>
        <v>2250</v>
      </c>
    </row>
    <row r="89" spans="1:11" ht="15.75" thickBot="1" x14ac:dyDescent="0.3">
      <c r="A89" s="60"/>
      <c r="B89" s="63"/>
      <c r="C89" s="63"/>
      <c r="D89" s="63"/>
      <c r="E89" s="2" t="s">
        <v>9</v>
      </c>
      <c r="F89" s="2">
        <v>8</v>
      </c>
      <c r="G89" s="2">
        <v>10</v>
      </c>
      <c r="H89" s="9">
        <f>B82*G89</f>
        <v>4500</v>
      </c>
      <c r="I89" s="2">
        <v>4</v>
      </c>
      <c r="J89" s="2">
        <v>8.5</v>
      </c>
      <c r="K89" s="8">
        <f>B82*J89</f>
        <v>3825</v>
      </c>
    </row>
    <row r="90" spans="1:11" ht="15.75" thickBot="1" x14ac:dyDescent="0.3">
      <c r="A90" s="60"/>
      <c r="B90" s="63"/>
      <c r="C90" s="63"/>
      <c r="D90" s="63"/>
      <c r="E90" s="2" t="s">
        <v>8</v>
      </c>
      <c r="F90" s="2">
        <v>0</v>
      </c>
      <c r="G90" s="2">
        <v>0</v>
      </c>
      <c r="H90" s="9">
        <f>B82*G90</f>
        <v>0</v>
      </c>
      <c r="I90" s="2">
        <v>4</v>
      </c>
      <c r="J90" s="2">
        <v>8.5</v>
      </c>
      <c r="K90" s="8">
        <f>B82*J90</f>
        <v>3825</v>
      </c>
    </row>
    <row r="91" spans="1:11" ht="15.75" thickBot="1" x14ac:dyDescent="0.3">
      <c r="A91" s="60"/>
      <c r="B91" s="63"/>
      <c r="C91" s="63"/>
      <c r="D91" s="63"/>
      <c r="E91" s="2" t="s">
        <v>7</v>
      </c>
      <c r="F91" s="2">
        <v>2</v>
      </c>
      <c r="G91" s="2">
        <v>2.5</v>
      </c>
      <c r="H91" s="9">
        <f>B82*G91</f>
        <v>1125</v>
      </c>
      <c r="I91" s="2">
        <v>2</v>
      </c>
      <c r="J91" s="2">
        <v>5</v>
      </c>
      <c r="K91" s="8">
        <f>B82*J91</f>
        <v>2250</v>
      </c>
    </row>
    <row r="92" spans="1:11" ht="15.75" thickBot="1" x14ac:dyDescent="0.3">
      <c r="A92" s="60"/>
      <c r="B92" s="63"/>
      <c r="C92" s="63"/>
      <c r="D92" s="63"/>
      <c r="E92" s="1" t="s">
        <v>6</v>
      </c>
      <c r="F92" s="2">
        <v>8</v>
      </c>
      <c r="G92" s="2">
        <v>10</v>
      </c>
      <c r="H92" s="9">
        <f>B99*G92</f>
        <v>1950</v>
      </c>
      <c r="I92" s="2">
        <v>4</v>
      </c>
      <c r="J92" s="2">
        <v>8.5</v>
      </c>
      <c r="K92" s="8">
        <f>B82*J92</f>
        <v>3825</v>
      </c>
    </row>
    <row r="93" spans="1:11" x14ac:dyDescent="0.25">
      <c r="A93" s="60"/>
      <c r="B93" s="63"/>
      <c r="C93" s="63"/>
      <c r="D93" s="63"/>
      <c r="E93" s="1" t="s">
        <v>5</v>
      </c>
      <c r="F93" s="2">
        <v>6</v>
      </c>
      <c r="G93" s="2">
        <v>5.5</v>
      </c>
      <c r="H93" s="9">
        <f>B99*G93</f>
        <v>1072.5</v>
      </c>
      <c r="I93" s="2">
        <v>2</v>
      </c>
      <c r="J93" s="2">
        <v>2.5</v>
      </c>
      <c r="K93" s="8">
        <f>B82*J93</f>
        <v>1125</v>
      </c>
    </row>
    <row r="94" spans="1:11" ht="15.75" thickBot="1" x14ac:dyDescent="0.3">
      <c r="A94" s="61"/>
      <c r="B94" s="64"/>
      <c r="C94" s="64"/>
      <c r="D94" s="64"/>
      <c r="E94" s="5" t="s">
        <v>4</v>
      </c>
      <c r="F94" s="7">
        <v>10</v>
      </c>
      <c r="G94" s="7">
        <v>7</v>
      </c>
      <c r="H94" s="7">
        <f>B82*G94</f>
        <v>3150</v>
      </c>
      <c r="I94" s="7">
        <v>8</v>
      </c>
      <c r="J94" s="7">
        <v>10</v>
      </c>
      <c r="K94" s="6">
        <f>B82*J94</f>
        <v>4500</v>
      </c>
    </row>
    <row r="95" spans="1:11" ht="15.75" thickBot="1" x14ac:dyDescent="0.3">
      <c r="A95" s="54" t="s">
        <v>0</v>
      </c>
      <c r="B95" s="55"/>
      <c r="C95" s="55"/>
      <c r="D95" s="55"/>
      <c r="E95" s="56"/>
      <c r="F95" s="4">
        <f t="shared" ref="F95:K95" si="2">SUM(F69:F94)</f>
        <v>104</v>
      </c>
      <c r="G95" s="4">
        <f t="shared" si="2"/>
        <v>120</v>
      </c>
      <c r="H95" s="4">
        <f t="shared" si="2"/>
        <v>42172.5</v>
      </c>
      <c r="I95" s="4">
        <f t="shared" si="2"/>
        <v>90</v>
      </c>
      <c r="J95" s="4">
        <f t="shared" si="2"/>
        <v>171</v>
      </c>
      <c r="K95" s="3">
        <f t="shared" si="2"/>
        <v>64125</v>
      </c>
    </row>
    <row r="98" spans="1:11" ht="45" x14ac:dyDescent="0.25">
      <c r="A98" s="2" t="s">
        <v>29</v>
      </c>
      <c r="B98" s="2" t="s">
        <v>28</v>
      </c>
      <c r="C98" s="2" t="s">
        <v>27</v>
      </c>
      <c r="D98" s="2" t="s">
        <v>26</v>
      </c>
      <c r="E98" s="2" t="s">
        <v>25</v>
      </c>
      <c r="F98" s="2" t="s">
        <v>24</v>
      </c>
      <c r="G98" s="2" t="s">
        <v>23</v>
      </c>
      <c r="H98" s="2" t="s">
        <v>22</v>
      </c>
      <c r="I98" s="2" t="s">
        <v>21</v>
      </c>
      <c r="J98" s="2" t="s">
        <v>20</v>
      </c>
      <c r="K98" s="2" t="s">
        <v>19</v>
      </c>
    </row>
    <row r="99" spans="1:11" ht="45" customHeight="1" x14ac:dyDescent="0.25">
      <c r="A99" s="34" t="s">
        <v>18</v>
      </c>
      <c r="B99" s="34">
        <v>195</v>
      </c>
      <c r="C99" s="34">
        <v>185</v>
      </c>
      <c r="D99" s="34" t="s">
        <v>17</v>
      </c>
      <c r="E99" s="2" t="s">
        <v>16</v>
      </c>
      <c r="F99" s="2">
        <v>2</v>
      </c>
      <c r="G99" s="2">
        <v>5</v>
      </c>
      <c r="H99" s="2">
        <f>(B99*2)*G99</f>
        <v>1950</v>
      </c>
      <c r="I99" s="2">
        <v>2</v>
      </c>
      <c r="J99" s="2">
        <v>5</v>
      </c>
      <c r="K99" s="2">
        <f>(B99*2)*J99</f>
        <v>1950</v>
      </c>
    </row>
    <row r="100" spans="1:11" x14ac:dyDescent="0.25">
      <c r="A100" s="34"/>
      <c r="B100" s="34"/>
      <c r="C100" s="34"/>
      <c r="D100" s="34"/>
      <c r="E100" s="2" t="s">
        <v>15</v>
      </c>
      <c r="F100" s="2">
        <v>8</v>
      </c>
      <c r="G100" s="2">
        <v>30</v>
      </c>
      <c r="H100" s="2">
        <f>(B99*2)*G100</f>
        <v>11700</v>
      </c>
      <c r="I100" s="2">
        <v>6</v>
      </c>
      <c r="J100" s="2">
        <v>10</v>
      </c>
      <c r="K100" s="2">
        <f>(B99*2)*J100</f>
        <v>3900</v>
      </c>
    </row>
    <row r="101" spans="1:11" x14ac:dyDescent="0.25">
      <c r="A101" s="34"/>
      <c r="B101" s="34"/>
      <c r="C101" s="34"/>
      <c r="D101" s="34"/>
      <c r="E101" s="2" t="s">
        <v>14</v>
      </c>
      <c r="F101" s="2">
        <v>0</v>
      </c>
      <c r="G101" s="2">
        <v>0</v>
      </c>
      <c r="H101" s="2">
        <f>(B99*2)*G101</f>
        <v>0</v>
      </c>
      <c r="I101" s="2">
        <v>4</v>
      </c>
      <c r="J101" s="2">
        <v>8.5</v>
      </c>
      <c r="K101" s="2">
        <f>(B99*2)*J101</f>
        <v>3315</v>
      </c>
    </row>
    <row r="102" spans="1:11" x14ac:dyDescent="0.25">
      <c r="A102" s="34"/>
      <c r="B102" s="34"/>
      <c r="C102" s="34"/>
      <c r="D102" s="34"/>
      <c r="E102" s="2" t="s">
        <v>13</v>
      </c>
      <c r="F102" s="2">
        <v>0</v>
      </c>
      <c r="G102" s="2">
        <v>0</v>
      </c>
      <c r="H102" s="2">
        <f>(B99*2)*G102</f>
        <v>0</v>
      </c>
      <c r="I102" s="2">
        <v>2</v>
      </c>
      <c r="J102" s="2">
        <v>2.5</v>
      </c>
      <c r="K102" s="2">
        <f>(B99*2)*J102</f>
        <v>975</v>
      </c>
    </row>
    <row r="103" spans="1:11" x14ac:dyDescent="0.25">
      <c r="A103" s="34"/>
      <c r="B103" s="34"/>
      <c r="C103" s="34"/>
      <c r="D103" s="34"/>
      <c r="E103" s="2" t="s">
        <v>12</v>
      </c>
      <c r="F103" s="2">
        <v>2</v>
      </c>
      <c r="G103" s="2">
        <v>5.5</v>
      </c>
      <c r="H103" s="2">
        <f>(B99*2)*G103</f>
        <v>2145</v>
      </c>
      <c r="I103" s="2">
        <v>3</v>
      </c>
      <c r="J103" s="2">
        <v>6.5</v>
      </c>
      <c r="K103" s="2">
        <f>(B99*2)*J103</f>
        <v>2535</v>
      </c>
    </row>
    <row r="104" spans="1:11" x14ac:dyDescent="0.25">
      <c r="A104" s="34"/>
      <c r="B104" s="34"/>
      <c r="C104" s="34"/>
      <c r="D104" s="34"/>
      <c r="E104" s="2" t="s">
        <v>11</v>
      </c>
      <c r="F104" s="2">
        <v>2</v>
      </c>
      <c r="G104" s="2">
        <v>5.5</v>
      </c>
      <c r="H104" s="2">
        <f>(B99*2)*G104</f>
        <v>2145</v>
      </c>
      <c r="I104" s="2">
        <v>2</v>
      </c>
      <c r="J104" s="2">
        <v>5</v>
      </c>
      <c r="K104" s="2">
        <f>(B99*2)*J104</f>
        <v>1950</v>
      </c>
    </row>
    <row r="105" spans="1:11" x14ac:dyDescent="0.25">
      <c r="A105" s="34"/>
      <c r="B105" s="34"/>
      <c r="C105" s="34"/>
      <c r="D105" s="34"/>
      <c r="E105" s="2" t="s">
        <v>10</v>
      </c>
      <c r="F105" s="2">
        <v>4</v>
      </c>
      <c r="G105" s="2">
        <v>15</v>
      </c>
      <c r="H105" s="2">
        <f>(B99*2)*G105</f>
        <v>5850</v>
      </c>
      <c r="I105" s="2">
        <v>2</v>
      </c>
      <c r="J105" s="2">
        <v>5</v>
      </c>
      <c r="K105" s="2">
        <f>(B99*2)*J105</f>
        <v>1950</v>
      </c>
    </row>
    <row r="106" spans="1:11" x14ac:dyDescent="0.25">
      <c r="A106" s="34"/>
      <c r="B106" s="34"/>
      <c r="C106" s="34"/>
      <c r="D106" s="34"/>
      <c r="E106" s="2" t="s">
        <v>9</v>
      </c>
      <c r="F106" s="2">
        <v>8</v>
      </c>
      <c r="G106" s="2">
        <v>35</v>
      </c>
      <c r="H106" s="2">
        <f>(B99*2)*G106</f>
        <v>13650</v>
      </c>
      <c r="I106" s="2">
        <v>4</v>
      </c>
      <c r="J106" s="2">
        <v>8.5</v>
      </c>
      <c r="K106" s="2">
        <f>(B99*2)*J106</f>
        <v>3315</v>
      </c>
    </row>
    <row r="107" spans="1:11" x14ac:dyDescent="0.25">
      <c r="A107" s="34"/>
      <c r="B107" s="34"/>
      <c r="C107" s="34"/>
      <c r="D107" s="34"/>
      <c r="E107" s="2" t="s">
        <v>8</v>
      </c>
      <c r="F107" s="2">
        <v>0</v>
      </c>
      <c r="G107" s="2">
        <v>0</v>
      </c>
      <c r="H107" s="2">
        <f>(B99*2)*G107</f>
        <v>0</v>
      </c>
      <c r="I107" s="2">
        <v>4</v>
      </c>
      <c r="J107" s="2">
        <v>8.5</v>
      </c>
      <c r="K107" s="2">
        <f>(B99*2)*J107</f>
        <v>3315</v>
      </c>
    </row>
    <row r="108" spans="1:11" x14ac:dyDescent="0.25">
      <c r="A108" s="34"/>
      <c r="B108" s="34"/>
      <c r="C108" s="34"/>
      <c r="D108" s="34"/>
      <c r="E108" s="2" t="s">
        <v>7</v>
      </c>
      <c r="F108" s="2">
        <v>2</v>
      </c>
      <c r="G108" s="2">
        <v>5.5</v>
      </c>
      <c r="H108" s="2">
        <f>(B99*2)*G108</f>
        <v>2145</v>
      </c>
      <c r="I108" s="2">
        <v>2</v>
      </c>
      <c r="J108" s="2">
        <v>5</v>
      </c>
      <c r="K108" s="2">
        <f>(B99*2)*J108</f>
        <v>1950</v>
      </c>
    </row>
    <row r="109" spans="1:11" x14ac:dyDescent="0.25">
      <c r="A109" s="49"/>
      <c r="B109" s="49"/>
      <c r="C109" s="49"/>
      <c r="D109" s="49"/>
      <c r="E109" s="5" t="s">
        <v>6</v>
      </c>
      <c r="F109" s="5">
        <v>8</v>
      </c>
      <c r="G109" s="5">
        <v>30</v>
      </c>
      <c r="H109" s="2">
        <f>(B99*2)*G109</f>
        <v>11700</v>
      </c>
      <c r="I109" s="5">
        <v>4</v>
      </c>
      <c r="J109" s="5">
        <v>8.5</v>
      </c>
      <c r="K109" s="2">
        <f>(B99*2)*J109</f>
        <v>3315</v>
      </c>
    </row>
    <row r="110" spans="1:11" x14ac:dyDescent="0.25">
      <c r="A110" s="49"/>
      <c r="B110" s="49"/>
      <c r="C110" s="49"/>
      <c r="D110" s="49"/>
      <c r="E110" s="5" t="s">
        <v>5</v>
      </c>
      <c r="F110" s="5">
        <v>6</v>
      </c>
      <c r="G110" s="5">
        <v>20</v>
      </c>
      <c r="H110" s="2">
        <f>(B99*2)*G110</f>
        <v>7800</v>
      </c>
      <c r="I110" s="5">
        <v>2</v>
      </c>
      <c r="J110" s="5">
        <v>2.5</v>
      </c>
      <c r="K110" s="2">
        <f>(B99*2)*J110</f>
        <v>975</v>
      </c>
    </row>
    <row r="111" spans="1:11" ht="15.75" thickBot="1" x14ac:dyDescent="0.3">
      <c r="A111" s="49"/>
      <c r="B111" s="49"/>
      <c r="C111" s="49"/>
      <c r="D111" s="49"/>
      <c r="E111" s="5" t="s">
        <v>4</v>
      </c>
      <c r="F111" s="5">
        <v>10</v>
      </c>
      <c r="G111" s="5">
        <v>33.5</v>
      </c>
      <c r="H111" s="5">
        <f>(B99*2)*G111</f>
        <v>13065</v>
      </c>
      <c r="I111" s="5">
        <v>8</v>
      </c>
      <c r="J111" s="5">
        <v>10</v>
      </c>
      <c r="K111" s="5">
        <f>(B99*2)*J111</f>
        <v>3900</v>
      </c>
    </row>
    <row r="112" spans="1:11" ht="15.75" thickBot="1" x14ac:dyDescent="0.3">
      <c r="A112" s="54" t="s">
        <v>0</v>
      </c>
      <c r="B112" s="55"/>
      <c r="C112" s="55"/>
      <c r="D112" s="55"/>
      <c r="E112" s="56"/>
      <c r="F112" s="4">
        <f t="shared" ref="F112:K112" si="3">SUM(F99:F111)</f>
        <v>52</v>
      </c>
      <c r="G112" s="4">
        <f t="shared" si="3"/>
        <v>185</v>
      </c>
      <c r="H112" s="4">
        <f t="shared" si="3"/>
        <v>72150</v>
      </c>
      <c r="I112" s="4">
        <f t="shared" si="3"/>
        <v>45</v>
      </c>
      <c r="J112" s="4">
        <f t="shared" si="3"/>
        <v>85.5</v>
      </c>
      <c r="K112" s="3">
        <f t="shared" si="3"/>
        <v>33345</v>
      </c>
    </row>
    <row r="114" spans="1:5" ht="45" x14ac:dyDescent="0.25">
      <c r="A114" s="2" t="s">
        <v>3</v>
      </c>
      <c r="B114" s="2">
        <f>H67+H50</f>
        <v>103750</v>
      </c>
      <c r="D114" s="1" t="s">
        <v>2</v>
      </c>
      <c r="E114" s="1">
        <f>J112+J95+J67+J50</f>
        <v>366.5</v>
      </c>
    </row>
    <row r="115" spans="1:5" ht="45" x14ac:dyDescent="0.25">
      <c r="A115" s="2" t="s">
        <v>1</v>
      </c>
      <c r="B115" s="2">
        <v>0</v>
      </c>
    </row>
    <row r="116" spans="1:5" x14ac:dyDescent="0.25">
      <c r="A116" s="2" t="s">
        <v>0</v>
      </c>
    </row>
  </sheetData>
  <mergeCells count="106">
    <mergeCell ref="A2:A3"/>
    <mergeCell ref="B2:B3"/>
    <mergeCell ref="C2:C3"/>
    <mergeCell ref="D2:D3"/>
    <mergeCell ref="E2:E3"/>
    <mergeCell ref="F2:F3"/>
    <mergeCell ref="A4:A5"/>
    <mergeCell ref="B4:B5"/>
    <mergeCell ref="C4:C5"/>
    <mergeCell ref="D4:D5"/>
    <mergeCell ref="E4:E5"/>
    <mergeCell ref="F4:F5"/>
    <mergeCell ref="A6:A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F16:F17"/>
    <mergeCell ref="A18:A19"/>
    <mergeCell ref="B18:B19"/>
    <mergeCell ref="C18:C19"/>
    <mergeCell ref="D18:D19"/>
    <mergeCell ref="E18:E19"/>
    <mergeCell ref="F18:F19"/>
    <mergeCell ref="A20:A21"/>
    <mergeCell ref="B20:B21"/>
    <mergeCell ref="C20:C21"/>
    <mergeCell ref="D20:D21"/>
    <mergeCell ref="E20:E21"/>
    <mergeCell ref="F20:F21"/>
    <mergeCell ref="D22:D23"/>
    <mergeCell ref="E22:E23"/>
    <mergeCell ref="F22:F23"/>
    <mergeCell ref="B24:B25"/>
    <mergeCell ref="C24:C25"/>
    <mergeCell ref="D24:D25"/>
    <mergeCell ref="E24:E25"/>
    <mergeCell ref="F24:F25"/>
    <mergeCell ref="A26:A27"/>
    <mergeCell ref="B26:B27"/>
    <mergeCell ref="C26:C27"/>
    <mergeCell ref="D26:D27"/>
    <mergeCell ref="E26:E27"/>
    <mergeCell ref="F26:F27"/>
    <mergeCell ref="A22:A25"/>
    <mergeCell ref="B22:B23"/>
    <mergeCell ref="C22:C23"/>
    <mergeCell ref="A28:A29"/>
    <mergeCell ref="B28:B29"/>
    <mergeCell ref="C28:C29"/>
    <mergeCell ref="D28:D29"/>
    <mergeCell ref="E28:E29"/>
    <mergeCell ref="F28:F29"/>
    <mergeCell ref="A31:C31"/>
    <mergeCell ref="A35:A42"/>
    <mergeCell ref="B35:B42"/>
    <mergeCell ref="C35:C42"/>
    <mergeCell ref="A43:A49"/>
    <mergeCell ref="B43:B49"/>
    <mergeCell ref="C43:C49"/>
    <mergeCell ref="A50:E50"/>
    <mergeCell ref="A53:A66"/>
    <mergeCell ref="B53:B66"/>
    <mergeCell ref="C53:C66"/>
    <mergeCell ref="A67:E67"/>
    <mergeCell ref="A69:A81"/>
    <mergeCell ref="B69:B81"/>
    <mergeCell ref="C69:C81"/>
    <mergeCell ref="D69:D81"/>
    <mergeCell ref="A112:E112"/>
    <mergeCell ref="A82:A94"/>
    <mergeCell ref="B82:B94"/>
    <mergeCell ref="C82:C94"/>
    <mergeCell ref="D82:D94"/>
    <mergeCell ref="A95:E95"/>
    <mergeCell ref="A99:A111"/>
    <mergeCell ref="B99:B111"/>
    <mergeCell ref="C99:C111"/>
    <mergeCell ref="D99:D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735C-EE78-41F6-BAF6-B36049987390}">
  <dimension ref="A1:B7"/>
  <sheetViews>
    <sheetView workbookViewId="0">
      <selection activeCell="B11" sqref="B11"/>
    </sheetView>
  </sheetViews>
  <sheetFormatPr defaultRowHeight="15" x14ac:dyDescent="0.25"/>
  <cols>
    <col min="1" max="1" width="17.28515625" customWidth="1"/>
    <col min="2" max="2" width="19" customWidth="1"/>
  </cols>
  <sheetData>
    <row r="1" spans="1:2" x14ac:dyDescent="0.25">
      <c r="A1" t="s">
        <v>73</v>
      </c>
      <c r="B1">
        <v>208.55</v>
      </c>
    </row>
    <row r="2" spans="1:2" x14ac:dyDescent="0.25">
      <c r="A2" t="s">
        <v>72</v>
      </c>
      <c r="B2">
        <v>3000</v>
      </c>
    </row>
    <row r="3" spans="1:2" x14ac:dyDescent="0.25">
      <c r="A3" t="s">
        <v>74</v>
      </c>
      <c r="B3">
        <v>229150</v>
      </c>
    </row>
    <row r="4" spans="1:2" x14ac:dyDescent="0.25">
      <c r="A4" t="s">
        <v>67</v>
      </c>
      <c r="B4">
        <f>(B1*B2)+B3</f>
        <v>854800</v>
      </c>
    </row>
    <row r="5" spans="1:2" x14ac:dyDescent="0.25">
      <c r="A5" t="s">
        <v>75</v>
      </c>
      <c r="B5">
        <v>399</v>
      </c>
    </row>
    <row r="6" spans="1:2" x14ac:dyDescent="0.25">
      <c r="A6" t="s">
        <v>76</v>
      </c>
      <c r="B6">
        <f>B5*B2</f>
        <v>1197000</v>
      </c>
    </row>
    <row r="7" spans="1:2" x14ac:dyDescent="0.25">
      <c r="A7" t="s">
        <v>71</v>
      </c>
      <c r="B7">
        <f>B6-B4</f>
        <v>342200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3A74-3C91-4676-BAD1-6395492EEF64}">
  <dimension ref="A1:A10"/>
  <sheetViews>
    <sheetView workbookViewId="0">
      <selection sqref="A1:A6"/>
    </sheetView>
  </sheetViews>
  <sheetFormatPr defaultRowHeight="15" x14ac:dyDescent="0.25"/>
  <cols>
    <col min="1" max="1" width="105.140625" customWidth="1"/>
  </cols>
  <sheetData>
    <row r="1" spans="1:1" x14ac:dyDescent="0.25">
      <c r="A1" s="26" t="s">
        <v>77</v>
      </c>
    </row>
    <row r="2" spans="1:1" x14ac:dyDescent="0.25">
      <c r="A2" s="27" t="s">
        <v>78</v>
      </c>
    </row>
    <row r="3" spans="1:1" x14ac:dyDescent="0.25">
      <c r="A3" s="27" t="s">
        <v>79</v>
      </c>
    </row>
    <row r="4" spans="1:1" x14ac:dyDescent="0.25">
      <c r="A4" s="27" t="s">
        <v>80</v>
      </c>
    </row>
    <row r="5" spans="1:1" x14ac:dyDescent="0.25">
      <c r="A5" s="27" t="s">
        <v>81</v>
      </c>
    </row>
    <row r="6" spans="1:1" x14ac:dyDescent="0.25">
      <c r="A6" s="27" t="s">
        <v>82</v>
      </c>
    </row>
    <row r="7" spans="1:1" x14ac:dyDescent="0.25">
      <c r="A7" s="25"/>
    </row>
    <row r="8" spans="1:1" x14ac:dyDescent="0.25">
      <c r="A8" s="25"/>
    </row>
    <row r="9" spans="1:1" x14ac:dyDescent="0.25">
      <c r="A9" s="25"/>
    </row>
    <row r="10" spans="1:1" x14ac:dyDescent="0.25">
      <c r="A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System</vt:lpstr>
      <vt:lpstr>Upgraded System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Jordel Swann</dc:creator>
  <cp:lastModifiedBy>Jordel Swann</cp:lastModifiedBy>
  <dcterms:created xsi:type="dcterms:W3CDTF">2024-02-11T22:44:09Z</dcterms:created>
  <dcterms:modified xsi:type="dcterms:W3CDTF">2024-02-18T08:12:16Z</dcterms:modified>
</cp:coreProperties>
</file>