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ordycoolen/Google Drive/benchmarking_SIG/templates/"/>
    </mc:Choice>
  </mc:AlternateContent>
  <xr:revisionPtr revIDLastSave="0" documentId="13_ncr:1_{47A75210-E5DF-A945-89C8-0689D299840E}" xr6:coauthVersionLast="36" xr6:coauthVersionMax="36" xr10:uidLastSave="{00000000-0000-0000-0000-000000000000}"/>
  <bookViews>
    <workbookView xWindow="920" yWindow="460" windowWidth="25600" windowHeight="14800" xr2:uid="{00000000-000D-0000-FFFF-FFFF00000000}"/>
  </bookViews>
  <sheets>
    <sheet name="01_Start_sheet" sheetId="3" r:id="rId1"/>
    <sheet name="02_SampleInfo" sheetId="1" r:id="rId2"/>
    <sheet name="03_Sample_to_Sample" sheetId="8" r:id="rId3"/>
    <sheet name="04_AMR_reporting" sheetId="9" r:id="rId4"/>
  </sheets>
  <definedNames>
    <definedName name="Z_17AF6173_9583_F341_B771_7DACEC38E5C4_.wvu.Cols" localSheetId="0" hidden="1">'01_Start_sheet'!$C:$D</definedName>
    <definedName name="Z_17AF6173_9583_F341_B771_7DACEC38E5C4_.wvu.Cols" localSheetId="1" hidden="1">'02_SampleInfo'!$A:$A</definedName>
    <definedName name="Z_17AF6173_9583_F341_B771_7DACEC38E5C4_.wvu.Rows" localSheetId="0" hidden="1">'01_Start_sheet'!$1:$1</definedName>
  </definedNames>
  <calcPr calcId="181029"/>
  <customWorkbookViews>
    <customWorkbookView name="test" guid="{17AF6173-9583-F341-B771-7DACEC38E5C4}" maximized="1" xWindow="7" yWindow="23" windowWidth="1920" windowHeight="1020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9" l="1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K1" i="9"/>
  <c r="AL1" i="9"/>
  <c r="AM1" i="9"/>
  <c r="AN1" i="9"/>
  <c r="AO1" i="9"/>
  <c r="B1" i="9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F39" i="1" s="1"/>
  <c r="B40" i="1"/>
  <c r="B41" i="1"/>
  <c r="F35" i="1"/>
  <c r="F38" i="1" l="1"/>
  <c r="A38" i="8"/>
  <c r="F34" i="1"/>
  <c r="A34" i="8"/>
  <c r="D30" i="1"/>
  <c r="A30" i="8"/>
  <c r="C26" i="1"/>
  <c r="A26" i="8"/>
  <c r="D22" i="1"/>
  <c r="A22" i="8"/>
  <c r="C18" i="1"/>
  <c r="A18" i="8"/>
  <c r="D14" i="1"/>
  <c r="A14" i="8"/>
  <c r="C10" i="1"/>
  <c r="A10" i="8"/>
  <c r="D6" i="1"/>
  <c r="A6" i="8"/>
  <c r="C41" i="1"/>
  <c r="A41" i="8"/>
  <c r="C37" i="1"/>
  <c r="A37" i="8"/>
  <c r="C33" i="1"/>
  <c r="A33" i="8"/>
  <c r="C29" i="1"/>
  <c r="A29" i="8"/>
  <c r="C25" i="1"/>
  <c r="A25" i="8"/>
  <c r="C21" i="1"/>
  <c r="A21" i="8"/>
  <c r="C17" i="1"/>
  <c r="A17" i="8"/>
  <c r="C13" i="1"/>
  <c r="A13" i="8"/>
  <c r="C9" i="1"/>
  <c r="A9" i="8"/>
  <c r="C5" i="1"/>
  <c r="A5" i="8"/>
  <c r="C40" i="1"/>
  <c r="A40" i="8"/>
  <c r="C36" i="1"/>
  <c r="A36" i="8"/>
  <c r="C32" i="1"/>
  <c r="A32" i="8"/>
  <c r="C28" i="1"/>
  <c r="A28" i="8"/>
  <c r="C24" i="1"/>
  <c r="A24" i="8"/>
  <c r="C20" i="1"/>
  <c r="A20" i="8"/>
  <c r="C16" i="1"/>
  <c r="A16" i="8"/>
  <c r="C12" i="1"/>
  <c r="A12" i="8"/>
  <c r="C8" i="1"/>
  <c r="A8" i="8"/>
  <c r="C4" i="1"/>
  <c r="A4" i="8"/>
  <c r="D39" i="1"/>
  <c r="A39" i="8"/>
  <c r="D35" i="1"/>
  <c r="A35" i="8"/>
  <c r="D31" i="1"/>
  <c r="A31" i="8"/>
  <c r="D27" i="1"/>
  <c r="A27" i="8"/>
  <c r="D23" i="1"/>
  <c r="A23" i="8"/>
  <c r="D19" i="1"/>
  <c r="A19" i="8"/>
  <c r="D15" i="1"/>
  <c r="A15" i="8"/>
  <c r="D11" i="1"/>
  <c r="A11" i="8"/>
  <c r="D7" i="1"/>
  <c r="A7" i="8"/>
  <c r="D3" i="1"/>
  <c r="A3" i="8"/>
  <c r="C38" i="1"/>
  <c r="C30" i="1"/>
  <c r="C22" i="1"/>
  <c r="C14" i="1"/>
  <c r="C6" i="1"/>
  <c r="D37" i="1"/>
  <c r="D29" i="1"/>
  <c r="D21" i="1"/>
  <c r="D13" i="1"/>
  <c r="D5" i="1"/>
  <c r="C35" i="1"/>
  <c r="C27" i="1"/>
  <c r="C19" i="1"/>
  <c r="C11" i="1"/>
  <c r="C3" i="1"/>
  <c r="D34" i="1"/>
  <c r="D26" i="1"/>
  <c r="D18" i="1"/>
  <c r="D10" i="1"/>
  <c r="C34" i="1"/>
  <c r="D41" i="1"/>
  <c r="D33" i="1"/>
  <c r="D25" i="1"/>
  <c r="D17" i="1"/>
  <c r="D9" i="1"/>
  <c r="F37" i="1"/>
  <c r="F41" i="1"/>
  <c r="F40" i="1"/>
  <c r="F33" i="1"/>
  <c r="C39" i="1"/>
  <c r="C31" i="1"/>
  <c r="C23" i="1"/>
  <c r="C15" i="1"/>
  <c r="C7" i="1"/>
  <c r="D38" i="1"/>
  <c r="D40" i="1"/>
  <c r="D36" i="1"/>
  <c r="D32" i="1"/>
  <c r="D28" i="1"/>
  <c r="D24" i="1"/>
  <c r="D20" i="1"/>
  <c r="D16" i="1"/>
  <c r="D12" i="1"/>
  <c r="D8" i="1"/>
  <c r="D4" i="1"/>
  <c r="F32" i="1"/>
  <c r="F36" i="1"/>
  <c r="D8" i="3"/>
  <c r="E8" i="3" l="1"/>
  <c r="C8" i="3"/>
  <c r="D3" i="3" l="1"/>
  <c r="E3" i="3" s="1"/>
  <c r="C5" i="3"/>
  <c r="C4" i="3"/>
  <c r="C6" i="3"/>
  <c r="C7" i="3"/>
  <c r="C9" i="3"/>
  <c r="C2" i="3"/>
  <c r="F3" i="1"/>
  <c r="F5" i="1"/>
  <c r="F7" i="1"/>
  <c r="F9" i="1"/>
  <c r="F11" i="1"/>
  <c r="F13" i="1"/>
  <c r="F15" i="1"/>
  <c r="F16" i="1"/>
  <c r="F19" i="1"/>
  <c r="F21" i="1"/>
  <c r="F23" i="1"/>
  <c r="F25" i="1"/>
  <c r="F27" i="1"/>
  <c r="F29" i="1"/>
  <c r="F31" i="1"/>
  <c r="B2" i="1"/>
  <c r="C2" i="1" l="1"/>
  <c r="A2" i="8"/>
  <c r="C3" i="3"/>
  <c r="F30" i="1"/>
  <c r="F26" i="1"/>
  <c r="F22" i="1"/>
  <c r="F18" i="1"/>
  <c r="F14" i="1"/>
  <c r="F10" i="1"/>
  <c r="F6" i="1"/>
  <c r="F17" i="1"/>
  <c r="F2" i="1"/>
  <c r="F28" i="1"/>
  <c r="F24" i="1"/>
  <c r="F20" i="1"/>
  <c r="F12" i="1"/>
  <c r="F8" i="1"/>
  <c r="F4" i="1"/>
  <c r="D2" i="1"/>
  <c r="C11" i="3"/>
  <c r="B11" i="3" s="1"/>
  <c r="E11" i="3" l="1"/>
</calcChain>
</file>

<file path=xl/sharedStrings.xml><?xml version="1.0" encoding="utf-8"?>
<sst xmlns="http://schemas.openxmlformats.org/spreadsheetml/2006/main" count="1035" uniqueCount="173">
  <si>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</si>
  <si>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</si>
  <si>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</si>
  <si>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</si>
  <si>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</si>
  <si>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</si>
  <si>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</si>
  <si>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</si>
  <si>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</si>
  <si>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</si>
  <si>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</si>
  <si>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</si>
  <si>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</si>
  <si>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</si>
  <si>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</si>
  <si>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</si>
  <si>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</si>
  <si>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</si>
  <si>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</si>
  <si>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</si>
  <si>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</si>
  <si>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</si>
  <si>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</si>
  <si>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</si>
  <si>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</si>
  <si>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</si>
  <si>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</si>
  <si>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</si>
  <si>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</si>
  <si>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</si>
  <si>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R1</t>
  </si>
  <si>
    <t>R2</t>
  </si>
  <si>
    <t>SampleName</t>
  </si>
  <si>
    <t>Gene01</t>
  </si>
  <si>
    <t>Gene02</t>
  </si>
  <si>
    <t>Gene03</t>
  </si>
  <si>
    <t>Gene04</t>
  </si>
  <si>
    <t>Gene05</t>
  </si>
  <si>
    <t>Gene06</t>
  </si>
  <si>
    <t>Gene07</t>
  </si>
  <si>
    <t>Gene08</t>
  </si>
  <si>
    <t>Gene09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</si>
  <si>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</si>
  <si>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</si>
  <si>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</si>
  <si>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</si>
  <si>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</si>
  <si>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</si>
  <si>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</si>
  <si>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</si>
  <si>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</si>
  <si>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Center</t>
  </si>
  <si>
    <t>Species</t>
  </si>
  <si>
    <t>KP</t>
  </si>
  <si>
    <t>Species_fullname</t>
  </si>
  <si>
    <t>Main_Contributor</t>
  </si>
  <si>
    <t>Co_Contributors</t>
  </si>
  <si>
    <t>Emailadres</t>
  </si>
  <si>
    <t>Phonenumber</t>
  </si>
  <si>
    <t>Centershort</t>
  </si>
  <si>
    <t>Number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</si>
  <si>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</si>
  <si>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</si>
  <si>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</si>
  <si>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</si>
  <si>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</si>
  <si>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</si>
  <si>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</si>
  <si>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</si>
  <si>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</si>
  <si>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</si>
  <si>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</si>
  <si>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</si>
  <si>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</si>
  <si>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</si>
  <si>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</si>
  <si>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</si>
  <si>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</si>
  <si>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</si>
  <si>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</si>
  <si>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</si>
  <si>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</si>
  <si>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</si>
  <si>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</si>
  <si>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</si>
  <si>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</si>
  <si>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</si>
  <si>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</si>
  <si>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</si>
  <si>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</si>
  <si>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</si>
  <si>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</si>
  <si>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</si>
  <si>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Assembly_name</t>
  </si>
  <si>
    <t>Parameter</t>
  </si>
  <si>
    <t>Input</t>
  </si>
  <si>
    <t>Please fill in full name of center</t>
  </si>
  <si>
    <t>Short name of center used to name assembly files</t>
  </si>
  <si>
    <t>Add emailadres</t>
  </si>
  <si>
    <t>Add phonenumber</t>
  </si>
  <si>
    <t>prefilled</t>
  </si>
  <si>
    <t>(optional) extra contributors</t>
  </si>
  <si>
    <t>Cluster options</t>
  </si>
  <si>
    <t>Person that performed the analysis and listed results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</si>
  <si>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</si>
  <si>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</si>
  <si>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</si>
  <si>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</si>
  <si>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</si>
  <si>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</si>
  <si>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</si>
  <si>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</si>
  <si>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</si>
  <si>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</si>
  <si>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Coverage</t>
  </si>
  <si>
    <t>Sequence platform</t>
  </si>
  <si>
    <t>Illumina HiSeq 2500</t>
  </si>
  <si>
    <t>Illumina MiSeq</t>
  </si>
  <si>
    <t>Klebsiella pneumoniae</t>
  </si>
  <si>
    <t>MLST</t>
  </si>
  <si>
    <t>Comments</t>
  </si>
  <si>
    <t>Please fill in all AMR genes reported by your pipeline</t>
  </si>
  <si>
    <t>01_Start_sheet is valid</t>
  </si>
  <si>
    <t>KP01</t>
  </si>
  <si>
    <t>KP02</t>
  </si>
  <si>
    <t>KP03</t>
  </si>
  <si>
    <t>KP04</t>
  </si>
  <si>
    <t>KP05</t>
  </si>
  <si>
    <t>KP06</t>
  </si>
  <si>
    <t>KP07</t>
  </si>
  <si>
    <t>KP08</t>
  </si>
  <si>
    <t>KP09</t>
  </si>
  <si>
    <t>KP10</t>
  </si>
  <si>
    <t>KP11</t>
  </si>
  <si>
    <t>KP12</t>
  </si>
  <si>
    <t>KP13</t>
  </si>
  <si>
    <t>KP14</t>
  </si>
  <si>
    <t>KP15</t>
  </si>
  <si>
    <t>KP16</t>
  </si>
  <si>
    <t>KP17</t>
  </si>
  <si>
    <t>KP18</t>
  </si>
  <si>
    <t>KP19</t>
  </si>
  <si>
    <t>KP20</t>
  </si>
  <si>
    <t>KP21</t>
  </si>
  <si>
    <t>KP22</t>
  </si>
  <si>
    <t>KP23</t>
  </si>
  <si>
    <t>KP24</t>
  </si>
  <si>
    <t>KP25</t>
  </si>
  <si>
    <t>KP26</t>
  </si>
  <si>
    <t>KP27</t>
  </si>
  <si>
    <t>KP28</t>
  </si>
  <si>
    <t>KP29</t>
  </si>
  <si>
    <t>KP30</t>
  </si>
  <si>
    <t>KP31</t>
  </si>
  <si>
    <t>KP32</t>
  </si>
  <si>
    <t>KP33</t>
  </si>
  <si>
    <t>KP34</t>
  </si>
  <si>
    <t>KP35</t>
  </si>
  <si>
    <t>KP36</t>
  </si>
  <si>
    <t>KP37</t>
  </si>
  <si>
    <t>KP38</t>
  </si>
  <si>
    <t>KP39</t>
  </si>
  <si>
    <t>KP40</t>
  </si>
  <si>
    <t>NA</t>
  </si>
  <si>
    <t>04_Sample_to_Cluster is valid</t>
  </si>
  <si>
    <t>02_Sample_to_Cluster is valid</t>
  </si>
  <si>
    <t>03_Sample_to_Cluster is valid</t>
  </si>
  <si>
    <t>Please fill in #contigs, MLST and comments regarding each sample if necessary</t>
  </si>
  <si>
    <t>Please add sample to sample relations based on analysis</t>
  </si>
  <si>
    <t>Not Applicable</t>
  </si>
  <si>
    <t>(1) Related</t>
  </si>
  <si>
    <t>(0.5) Maybe related</t>
  </si>
  <si>
    <t>(0) Not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</si>
</sst>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lightUp">
        <fgColor theme="0" tint="-0.499984740745262"/>
        <bgColor theme="0" tint="-0.14990691854609822"/>
      </patternFill>
    </fill>
    <fill>
      <patternFill patternType="solid">
        <fgColor theme="0" tint="-0.1498458815271462"/>
        <bgColor theme="0" tint="-0.499984740745262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theme="0" tint="-0.499984740745262"/>
      </patternFill>
    </fill>
    <fill>
      <patternFill patternType="lightUp">
        <fgColor theme="0" tint="-0.499984740745262"/>
        <bgColor theme="0" tint="-0.1498764000366222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thick">
        <color indexed="64"/>
      </top>
      <bottom/>
      <diagonal/>
    </border>
    <border>
      <left style="thick">
        <color auto="1"/>
      </left>
      <right style="dotted">
        <color auto="1"/>
      </right>
      <top style="thick">
        <color auto="1"/>
      </top>
      <bottom/>
      <diagonal/>
    </border>
    <border>
      <left style="thick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ck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quotePrefix="1"/>
    <xf numFmtId="0" fontId="0" fillId="5" borderId="0" xfId="0" applyFill="1"/>
    <xf numFmtId="0" fontId="0" fillId="5" borderId="1" xfId="0" applyFill="1" applyBorder="1"/>
    <xf numFmtId="49" fontId="0" fillId="2" borderId="4" xfId="0" applyNumberFormat="1" applyFill="1" applyBorder="1" applyProtection="1">
      <protection locked="0"/>
    </xf>
    <xf numFmtId="0" fontId="0" fillId="6" borderId="1" xfId="0" applyFill="1" applyBorder="1"/>
    <xf numFmtId="0" fontId="1" fillId="6" borderId="3" xfId="0" applyFont="1" applyFill="1" applyBorder="1"/>
    <xf numFmtId="0" fontId="1" fillId="6" borderId="2" xfId="0" applyFont="1" applyFill="1" applyBorder="1"/>
    <xf numFmtId="0" fontId="0" fillId="2" borderId="5" xfId="0" applyFill="1" applyBorder="1" applyProtection="1">
      <protection locked="0"/>
    </xf>
    <xf numFmtId="0" fontId="0" fillId="2" borderId="7" xfId="0" applyFill="1" applyBorder="1" applyProtection="1">
      <protection locked="0"/>
    </xf>
    <xf numFmtId="49" fontId="2" fillId="3" borderId="0" xfId="0" applyNumberFormat="1" applyFont="1" applyFill="1" applyProtection="1">
      <protection hidden="1"/>
    </xf>
    <xf numFmtId="0" fontId="0" fillId="6" borderId="1" xfId="0" applyFill="1" applyBorder="1" applyAlignment="1">
      <alignment horizontal="center" vertical="center" wrapText="1"/>
    </xf>
    <xf numFmtId="0" fontId="1" fillId="7" borderId="1" xfId="0" applyFont="1" applyFill="1" applyBorder="1" applyProtection="1">
      <protection hidden="1"/>
    </xf>
    <xf numFmtId="0" fontId="0" fillId="0" borderId="0" xfId="0" applyFill="1"/>
    <xf numFmtId="0" fontId="1" fillId="6" borderId="0" xfId="0" applyFont="1" applyFill="1" applyBorder="1"/>
    <xf numFmtId="0" fontId="0" fillId="4" borderId="0" xfId="0" applyFill="1" applyProtection="1">
      <protection locked="0"/>
    </xf>
    <xf numFmtId="49" fontId="1" fillId="8" borderId="0" xfId="0" applyNumberFormat="1" applyFont="1" applyFill="1" applyBorder="1" applyProtection="1">
      <protection hidden="1"/>
    </xf>
    <xf numFmtId="49" fontId="1" fillId="3" borderId="8" xfId="0" applyNumberFormat="1" applyFont="1" applyFill="1" applyBorder="1" applyProtection="1">
      <protection hidden="1"/>
    </xf>
    <xf numFmtId="49" fontId="1" fillId="8" borderId="8" xfId="0" applyNumberFormat="1" applyFont="1" applyFill="1" applyBorder="1" applyProtection="1">
      <protection hidden="1"/>
    </xf>
    <xf numFmtId="49" fontId="1" fillId="3" borderId="0" xfId="0" applyNumberFormat="1" applyFont="1" applyFill="1" applyBorder="1" applyProtection="1">
      <protection hidden="1"/>
    </xf>
    <xf numFmtId="0" fontId="0" fillId="4" borderId="9" xfId="0" applyFill="1" applyBorder="1" applyProtection="1">
      <protection locked="0"/>
    </xf>
    <xf numFmtId="0" fontId="0" fillId="4" borderId="10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0" borderId="13" xfId="0" applyBorder="1"/>
    <xf numFmtId="0" fontId="2" fillId="3" borderId="13" xfId="0" applyNumberFormat="1" applyFont="1" applyFill="1" applyBorder="1" applyAlignment="1" applyProtection="1">
      <alignment vertical="center"/>
      <protection hidden="1"/>
    </xf>
    <xf numFmtId="0" fontId="0" fillId="6" borderId="15" xfId="0" applyFill="1" applyBorder="1" applyAlignment="1">
      <alignment horizontal="center" vertical="center" wrapText="1"/>
    </xf>
    <xf numFmtId="0" fontId="0" fillId="0" borderId="14" xfId="0" applyBorder="1"/>
    <xf numFmtId="0" fontId="1" fillId="6" borderId="0" xfId="0" applyFont="1" applyFill="1" applyBorder="1" applyAlignment="1">
      <alignment vertical="center"/>
    </xf>
    <xf numFmtId="49" fontId="1" fillId="6" borderId="0" xfId="0" applyNumberFormat="1" applyFont="1" applyFill="1"/>
    <xf numFmtId="0" fontId="1" fillId="6" borderId="0" xfId="0" applyFont="1" applyFill="1"/>
    <xf numFmtId="49" fontId="0" fillId="5" borderId="0" xfId="0" applyNumberFormat="1" applyFill="1"/>
    <xf numFmtId="49" fontId="5" fillId="10" borderId="0" xfId="0" applyNumberFormat="1" applyFont="1" applyFill="1"/>
    <xf numFmtId="49" fontId="0" fillId="5" borderId="0" xfId="0" applyNumberFormat="1" applyFill="1" applyProtection="1">
      <protection locked="0"/>
    </xf>
    <xf numFmtId="0" fontId="0" fillId="2" borderId="16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1" fillId="6" borderId="18" xfId="0" applyFont="1" applyFill="1" applyBorder="1"/>
    <xf numFmtId="0" fontId="1" fillId="6" borderId="19" xfId="0" applyFont="1" applyFill="1" applyBorder="1"/>
    <xf numFmtId="49" fontId="1" fillId="6" borderId="2" xfId="0" applyNumberFormat="1" applyFont="1" applyFill="1" applyBorder="1" applyProtection="1">
      <protection hidden="1"/>
    </xf>
    <xf numFmtId="0" fontId="0" fillId="0" borderId="0" xfId="0" applyBorder="1"/>
    <xf numFmtId="0" fontId="6" fillId="0" borderId="13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 vertical="center" wrapText="1"/>
      <protection hidden="1"/>
    </xf>
    <xf numFmtId="0" fontId="6" fillId="2" borderId="14" xfId="0" applyFont="1" applyFill="1" applyBorder="1" applyAlignment="1" applyProtection="1">
      <alignment horizontal="center" vertical="center" wrapText="1"/>
      <protection hidden="1"/>
    </xf>
    <xf numFmtId="0" fontId="1" fillId="6" borderId="20" xfId="0" applyFont="1" applyFill="1" applyBorder="1" applyAlignment="1">
      <alignment vertical="center"/>
    </xf>
    <xf numFmtId="0" fontId="4" fillId="9" borderId="21" xfId="0" applyFont="1" applyFill="1" applyBorder="1"/>
    <xf numFmtId="0" fontId="1" fillId="0" borderId="21" xfId="0" applyFont="1" applyBorder="1"/>
    <xf numFmtId="0" fontId="0" fillId="0" borderId="22" xfId="0" applyBorder="1"/>
    <xf numFmtId="0" fontId="0" fillId="4" borderId="6" xfId="0" applyFill="1" applyBorder="1" applyProtection="1">
      <protection locked="0" hidden="1"/>
    </xf>
    <xf numFmtId="0" fontId="0" fillId="4" borderId="1" xfId="0" applyFill="1" applyBorder="1" applyProtection="1">
      <protection locked="0" hidden="1"/>
    </xf>
    <xf numFmtId="49" fontId="0" fillId="3" borderId="4" xfId="0" applyNumberFormat="1" applyFill="1" applyBorder="1" applyProtection="1"/>
    <xf numFmtId="49" fontId="2" fillId="3" borderId="0" xfId="0" applyNumberFormat="1" applyFont="1" applyFill="1" applyBorder="1" applyProtection="1">
      <protection hidden="1"/>
    </xf>
    <xf numFmtId="49" fontId="2" fillId="3" borderId="4" xfId="0" applyNumberFormat="1" applyFont="1" applyFill="1" applyBorder="1"/>
    <xf numFmtId="49" fontId="3" fillId="2" borderId="4" xfId="1" applyNumberFormat="1" applyFill="1" applyBorder="1" applyProtection="1">
      <protection locked="0"/>
    </xf>
    <xf numFmtId="0" fontId="2" fillId="3" borderId="0" xfId="0" applyNumberFormat="1" applyFont="1" applyFill="1" applyBorder="1" applyProtection="1">
      <protection hidden="1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8">
    <dxf>
      <font>
        <color theme="1"/>
      </font>
      <fill>
        <patternFill>
          <bgColor theme="1"/>
        </patternFill>
      </fill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1"/>
      </font>
      <fill>
        <patternFill>
          <bgColor theme="0" tint="-0.1499679555650502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color theme="1"/>
      </font>
      <fill>
        <patternFill>
          <bgColor rgb="FF00B050"/>
        </patternFill>
      </fill>
      <border>
        <left/>
        <right/>
        <top/>
        <bottom/>
      </border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50"/>
        </patternFill>
      </fill>
      <border>
        <left/>
        <right/>
        <top/>
        <bottom/>
      </border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22"/>
  <sheetViews>
    <sheetView tabSelected="1" topLeftCell="A2" zoomScale="150" zoomScaleNormal="210" workbookViewId="0">
      <pane xSplit="1" topLeftCell="B1" activePane="topRight" state="frozen"/>
      <selection activeCell="A2" sqref="A2"/>
      <selection pane="topRight" activeCell="B2" sqref="B2"/>
    </sheetView>
  </sheetViews>
  <sheetFormatPr baseColWidth="10" defaultColWidth="11.1640625" defaultRowHeight="16" x14ac:dyDescent="0.2"/>
  <cols>
    <col min="1" max="1" width="20.83203125" customWidth="1"/>
    <col min="2" max="2" width="28" customWidth="1"/>
    <col min="3" max="3" width="7" hidden="1" customWidth="1"/>
    <col min="4" max="4" width="11.1640625" hidden="1" customWidth="1"/>
    <col min="5" max="5" width="20.6640625" customWidth="1"/>
    <col min="6" max="6" width="43.83203125" customWidth="1"/>
  </cols>
  <sheetData>
    <row r="1" spans="1:20" hidden="1" x14ac:dyDescent="0.2">
      <c r="A1" t="s">
        <v>94</v>
      </c>
      <c r="B1" t="s">
        <v>95</v>
      </c>
    </row>
    <row r="2" spans="1:20" x14ac:dyDescent="0.2">
      <c r="A2" s="5" t="s">
        <v>51</v>
      </c>
      <c r="B2" s="4"/>
      <c r="C2">
        <f>IF(B2&lt;&gt;"",1,0)</f>
        <v>0</v>
      </c>
      <c r="E2" s="10"/>
      <c r="F2" s="10" t="s">
        <v>96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5" t="s">
        <v>59</v>
      </c>
      <c r="B3" s="4"/>
      <c r="C3">
        <f>IF(B3&lt;&gt;"",IF(D3=0,1,0),0)</f>
        <v>0</v>
      </c>
      <c r="D3">
        <f>COUNTIF(B3,"* *")</f>
        <v>0</v>
      </c>
      <c r="E3" s="10" t="str">
        <f>IF(D3&gt;0,"please remove space","")</f>
        <v/>
      </c>
      <c r="F3" s="10" t="s">
        <v>97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2">
      <c r="A4" s="5" t="s">
        <v>55</v>
      </c>
      <c r="B4" s="4"/>
      <c r="C4">
        <f t="shared" ref="C4:C9" si="0">IF(B4&lt;&gt;"",1,0)</f>
        <v>0</v>
      </c>
      <c r="E4" s="10"/>
      <c r="F4" s="10" t="s">
        <v>103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2">
      <c r="A5" s="5" t="s">
        <v>56</v>
      </c>
      <c r="B5" s="4"/>
      <c r="C5">
        <f>IF(B5&lt;&gt;"",1,0)</f>
        <v>0</v>
      </c>
      <c r="E5" s="10"/>
      <c r="F5" s="10" t="s">
        <v>101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2">
      <c r="A6" s="5" t="s">
        <v>52</v>
      </c>
      <c r="B6" s="49" t="s">
        <v>53</v>
      </c>
      <c r="C6" s="39">
        <f t="shared" si="0"/>
        <v>1</v>
      </c>
      <c r="D6" s="39"/>
      <c r="E6" s="50"/>
      <c r="F6" s="50" t="s">
        <v>100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2">
      <c r="A7" s="5" t="s">
        <v>54</v>
      </c>
      <c r="B7" s="51" t="s">
        <v>118</v>
      </c>
      <c r="C7" s="39">
        <f t="shared" si="0"/>
        <v>1</v>
      </c>
      <c r="D7" s="39"/>
      <c r="E7" s="50"/>
      <c r="F7" s="50" t="s">
        <v>100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2">
      <c r="A8" s="5" t="s">
        <v>57</v>
      </c>
      <c r="B8" s="52"/>
      <c r="C8" s="39">
        <f>IF(B8&lt;&gt;"",IF(D8=2,1,0),0)</f>
        <v>0</v>
      </c>
      <c r="D8" s="39">
        <f>SUM(COUNTIF(B8,"*@*"),COUNTIF(B8,"*.nl"),COUNTIF(B8,"*.com"))</f>
        <v>0</v>
      </c>
      <c r="E8" s="53" t="str">
        <f>IF(B8="","",IF(D8&lt;&gt;2,"not a correct emailadres",""))</f>
        <v/>
      </c>
      <c r="F8" s="50" t="s">
        <v>98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2">
      <c r="A9" s="5" t="s">
        <v>58</v>
      </c>
      <c r="B9" s="4"/>
      <c r="C9">
        <f t="shared" si="0"/>
        <v>0</v>
      </c>
      <c r="E9" s="10"/>
      <c r="F9" s="10" t="s">
        <v>99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2">
      <c r="A10" s="3"/>
      <c r="B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43" customHeight="1" x14ac:dyDescent="0.2">
      <c r="A11" s="11" t="s">
        <v>122</v>
      </c>
      <c r="B11" s="40" t="str">
        <f>IF(C11=7,"YES","NO")</f>
        <v>NO</v>
      </c>
      <c r="C11" s="24">
        <f>SUM(C2:C4,C6:C9)</f>
        <v>2</v>
      </c>
      <c r="D11" s="24"/>
      <c r="E11" s="25" t="str">
        <f>IF(B11="NO","Please complete sheet","")</f>
        <v>Please complete sheet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43" customHeight="1" x14ac:dyDescent="0.2">
      <c r="A12" s="11" t="s">
        <v>165</v>
      </c>
      <c r="B12" s="41" t="s">
        <v>167</v>
      </c>
      <c r="C12" s="39"/>
      <c r="D12" s="39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43" customHeight="1" x14ac:dyDescent="0.2">
      <c r="A13" s="26" t="s">
        <v>166</v>
      </c>
      <c r="B13" s="42" t="s">
        <v>168</v>
      </c>
      <c r="C13" s="27"/>
      <c r="D13" s="2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34" x14ac:dyDescent="0.2">
      <c r="A14" s="11" t="s">
        <v>164</v>
      </c>
      <c r="B14" s="41" t="s">
        <v>121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</sheetData>
  <sheetProtection algorithmName="SHA-512" hashValue="fCtoI5aQCuZCp08HFTRbqMFXME9Lk6vGj5t+2iyBeWO+3sm7YxIE+zj7TzrUbj4Bch+Dly/o3f1my/vh9YLSEQ==" saltValue="aDelDnYWandbVxgCiv2krw==" spinCount="100000" sheet="1" selectLockedCells="1"/>
  <customSheetViews>
    <customSheetView guid="{17AF6173-9583-F341-B771-7DACEC38E5C4}" scale="271" hiddenRows="1" hiddenColumns="1" topLeftCell="A2">
      <selection activeCell="B13" sqref="B13"/>
      <pageMargins left="0.7" right="0.7" top="0.75" bottom="0.75" header="0.3" footer="0.3"/>
      <pageSetup orientation="portrait" horizontalDpi="0" verticalDpi="0"/>
    </customSheetView>
  </customSheetViews>
  <conditionalFormatting sqref="B11:B13">
    <cfRule type="containsText" dxfId="7" priority="7" operator="containsText" text="NO">
      <formula>NOT(ISERROR(SEARCH("NO",B11)))</formula>
    </cfRule>
    <cfRule type="containsText" dxfId="6" priority="8" operator="containsText" text="YES">
      <formula>NOT(ISERROR(SEARCH("YES",B11)))</formula>
    </cfRule>
  </conditionalFormatting>
  <conditionalFormatting sqref="B14">
    <cfRule type="containsText" dxfId="5" priority="1" operator="containsText" text="NO">
      <formula>NOT(ISERROR(SEARCH("NO",B14)))</formula>
    </cfRule>
    <cfRule type="containsText" dxfId="4" priority="2" operator="containsText" text="YES">
      <formula>NOT(ISERROR(SEARCH("YES",B14)))</formula>
    </cfRule>
  </conditionalFormatting>
  <dataValidations count="6">
    <dataValidation type="textLength" allowBlank="1" showInputMessage="1" showErrorMessage="1" prompt="Please enter full name of center." sqref="B2" xr:uid="{0BA94706-E5D3-6043-A802-EC37194653AB}">
      <formula1>1</formula1>
      <formula2>999</formula2>
    </dataValidation>
    <dataValidation type="textLength" allowBlank="1" showInputMessage="1" showErrorMessage="1" error="Maximum 8 letters" prompt="short center name (max 8 letters)._x000a_Which will be used to report the results." sqref="B3" xr:uid="{0196EC5B-9DCA-FC46-87DE-277A2D440C29}">
      <formula1>1</formula1>
      <formula2>8</formula2>
    </dataValidation>
    <dataValidation allowBlank="1" showInputMessage="1" showErrorMessage="1" prompt="Please enter emailadres." sqref="B8" xr:uid="{923B03A9-44B8-204C-AD96-B11E0A17DE57}"/>
    <dataValidation allowBlank="1" showInputMessage="1" showErrorMessage="1" prompt="Please enter main contributer name._x000a_Preferably your scientifically used name." sqref="B4" xr:uid="{FF1A14A6-C129-6941-8D0B-45CD9EB9FE04}"/>
    <dataValidation allowBlank="1" showInputMessage="1" showErrorMessage="1" prompt="Other contributers._x000a_Prefered scienfically used name." sqref="B5" xr:uid="{71620422-6CEC-2B4E-BCB0-DB8BDC2A01C9}"/>
    <dataValidation allowBlank="1" showInputMessage="1" showErrorMessage="1" prompt="Please enter phonenumber." sqref="B9" xr:uid="{18E4E6EA-85D7-6646-B12B-56DBF25D5202}"/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B47"/>
  <sheetViews>
    <sheetView topLeftCell="B1" zoomScale="120" zoomScaleNormal="120" workbookViewId="0">
      <pane xSplit="1" ySplit="1" topLeftCell="C2" activePane="bottomRight" state="frozen"/>
      <selection activeCell="B1" sqref="B1"/>
      <selection pane="topRight" activeCell="C1" sqref="C1"/>
      <selection pane="bottomLeft" activeCell="B2" sqref="B2"/>
      <selection pane="bottomRight" activeCell="G2" sqref="G2"/>
    </sheetView>
  </sheetViews>
  <sheetFormatPr baseColWidth="10" defaultColWidth="11.1640625" defaultRowHeight="16" x14ac:dyDescent="0.2"/>
  <cols>
    <col min="1" max="1" width="11.1640625" hidden="1" customWidth="1"/>
    <col min="2" max="2" width="12.33203125" bestFit="1" customWidth="1"/>
    <col min="3" max="3" width="18.33203125" customWidth="1"/>
    <col min="4" max="4" width="15.5" bestFit="1" customWidth="1"/>
    <col min="5" max="5" width="19.83203125" customWidth="1"/>
    <col min="6" max="6" width="16" bestFit="1" customWidth="1"/>
    <col min="9" max="9" width="58.83203125" customWidth="1"/>
  </cols>
  <sheetData>
    <row r="1" spans="1:28" ht="17" thickBot="1" x14ac:dyDescent="0.25">
      <c r="A1" t="s">
        <v>60</v>
      </c>
      <c r="B1" s="6" t="s">
        <v>32</v>
      </c>
      <c r="C1" s="14" t="s">
        <v>30</v>
      </c>
      <c r="D1" s="14" t="s">
        <v>31</v>
      </c>
      <c r="E1" s="14" t="s">
        <v>115</v>
      </c>
      <c r="F1" s="7" t="s">
        <v>93</v>
      </c>
      <c r="G1" s="7" t="s">
        <v>114</v>
      </c>
      <c r="H1" s="7" t="s">
        <v>119</v>
      </c>
      <c r="I1" s="7" t="s">
        <v>120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7" thickTop="1" x14ac:dyDescent="0.2">
      <c r="A2" s="1" t="s">
        <v>0</v>
      </c>
      <c r="B2" s="18" t="str">
        <f>CONCATENATE('01_Start_sheet'!$B$6,'02_SampleInfo'!A2)</f>
        <v>KP01</v>
      </c>
      <c r="C2" s="17" t="str">
        <f t="shared" ref="C2:C41" si="0">CONCATENATE(B2,"_R1.fastq.gz")</f>
        <v>KP01_R1.fastq.gz</v>
      </c>
      <c r="D2" s="17" t="str">
        <f t="shared" ref="D2:D41" si="1">CONCATENATE(B2,"_R2.fastq.gz")</f>
        <v>KP01_R2.fastq.gz</v>
      </c>
      <c r="E2" s="17" t="s">
        <v>116</v>
      </c>
      <c r="F2" s="47" t="str">
        <f>CONCATENATE(B2,"_",'01_Start_sheet'!$B$3,".fasta")</f>
        <v>KP01_.fasta</v>
      </c>
      <c r="G2" s="20"/>
      <c r="H2" s="22"/>
      <c r="I2" s="15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x14ac:dyDescent="0.2">
      <c r="A3" s="1" t="s">
        <v>1</v>
      </c>
      <c r="B3" s="16" t="str">
        <f>CONCATENATE('01_Start_sheet'!$B$6,'02_SampleInfo'!A3)</f>
        <v>KP02</v>
      </c>
      <c r="C3" s="19" t="str">
        <f t="shared" si="0"/>
        <v>KP02_R1.fastq.gz</v>
      </c>
      <c r="D3" s="19" t="str">
        <f t="shared" si="1"/>
        <v>KP02_R2.fastq.gz</v>
      </c>
      <c r="E3" s="19" t="s">
        <v>116</v>
      </c>
      <c r="F3" s="48" t="str">
        <f>CONCATENATE(B3,"_",'01_Start_sheet'!$B$3,".fasta")</f>
        <v>KP02_.fasta</v>
      </c>
      <c r="G3" s="21"/>
      <c r="H3" s="23"/>
      <c r="I3" s="1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x14ac:dyDescent="0.2">
      <c r="A4" s="1" t="s">
        <v>2</v>
      </c>
      <c r="B4" s="16" t="str">
        <f>CONCATENATE('01_Start_sheet'!$B$6,'02_SampleInfo'!A4)</f>
        <v>KP03</v>
      </c>
      <c r="C4" s="19" t="str">
        <f t="shared" si="0"/>
        <v>KP03_R1.fastq.gz</v>
      </c>
      <c r="D4" s="19" t="str">
        <f t="shared" si="1"/>
        <v>KP03_R2.fastq.gz</v>
      </c>
      <c r="E4" s="19" t="s">
        <v>116</v>
      </c>
      <c r="F4" s="48" t="str">
        <f>CONCATENATE(B4,"_",'01_Start_sheet'!$B$3,".fasta")</f>
        <v>KP03_.fasta</v>
      </c>
      <c r="G4" s="21"/>
      <c r="H4" s="23"/>
      <c r="I4" s="15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x14ac:dyDescent="0.2">
      <c r="A5" s="1" t="s">
        <v>3</v>
      </c>
      <c r="B5" s="16" t="str">
        <f>CONCATENATE('01_Start_sheet'!$B$6,'02_SampleInfo'!A5)</f>
        <v>KP04</v>
      </c>
      <c r="C5" s="19" t="str">
        <f t="shared" si="0"/>
        <v>KP04_R1.fastq.gz</v>
      </c>
      <c r="D5" s="19" t="str">
        <f t="shared" si="1"/>
        <v>KP04_R2.fastq.gz</v>
      </c>
      <c r="E5" s="19" t="s">
        <v>116</v>
      </c>
      <c r="F5" s="48" t="str">
        <f>CONCATENATE(B5,"_",'01_Start_sheet'!$B$3,".fasta")</f>
        <v>KP04_.fasta</v>
      </c>
      <c r="G5" s="21"/>
      <c r="H5" s="23"/>
      <c r="I5" s="15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x14ac:dyDescent="0.2">
      <c r="A6" s="1" t="s">
        <v>4</v>
      </c>
      <c r="B6" s="16" t="str">
        <f>CONCATENATE('01_Start_sheet'!$B$6,'02_SampleInfo'!A6)</f>
        <v>KP05</v>
      </c>
      <c r="C6" s="19" t="str">
        <f t="shared" si="0"/>
        <v>KP05_R1.fastq.gz</v>
      </c>
      <c r="D6" s="19" t="str">
        <f t="shared" si="1"/>
        <v>KP05_R2.fastq.gz</v>
      </c>
      <c r="E6" s="19" t="s">
        <v>116</v>
      </c>
      <c r="F6" s="48" t="str">
        <f>CONCATENATE(B6,"_",'01_Start_sheet'!$B$3,".fasta")</f>
        <v>KP05_.fasta</v>
      </c>
      <c r="G6" s="21"/>
      <c r="H6" s="23"/>
      <c r="I6" s="15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x14ac:dyDescent="0.2">
      <c r="A7" s="1" t="s">
        <v>5</v>
      </c>
      <c r="B7" s="16" t="str">
        <f>CONCATENATE('01_Start_sheet'!$B$6,'02_SampleInfo'!A7)</f>
        <v>KP06</v>
      </c>
      <c r="C7" s="19" t="str">
        <f t="shared" si="0"/>
        <v>KP06_R1.fastq.gz</v>
      </c>
      <c r="D7" s="19" t="str">
        <f t="shared" si="1"/>
        <v>KP06_R2.fastq.gz</v>
      </c>
      <c r="E7" s="19" t="s">
        <v>116</v>
      </c>
      <c r="F7" s="48" t="str">
        <f>CONCATENATE(B7,"_",'01_Start_sheet'!$B$3,".fasta")</f>
        <v>KP06_.fasta</v>
      </c>
      <c r="G7" s="21"/>
      <c r="H7" s="23"/>
      <c r="I7" s="15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x14ac:dyDescent="0.2">
      <c r="A8" s="1" t="s">
        <v>6</v>
      </c>
      <c r="B8" s="16" t="str">
        <f>CONCATENATE('01_Start_sheet'!$B$6,'02_SampleInfo'!A8)</f>
        <v>KP07</v>
      </c>
      <c r="C8" s="19" t="str">
        <f t="shared" si="0"/>
        <v>KP07_R1.fastq.gz</v>
      </c>
      <c r="D8" s="19" t="str">
        <f t="shared" si="1"/>
        <v>KP07_R2.fastq.gz</v>
      </c>
      <c r="E8" s="19" t="s">
        <v>116</v>
      </c>
      <c r="F8" s="48" t="str">
        <f>CONCATENATE(B8,"_",'01_Start_sheet'!$B$3,".fasta")</f>
        <v>KP07_.fasta</v>
      </c>
      <c r="G8" s="21"/>
      <c r="H8" s="23"/>
      <c r="I8" s="15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x14ac:dyDescent="0.2">
      <c r="A9" s="1" t="s">
        <v>7</v>
      </c>
      <c r="B9" s="16" t="str">
        <f>CONCATENATE('01_Start_sheet'!$B$6,'02_SampleInfo'!A9)</f>
        <v>KP08</v>
      </c>
      <c r="C9" s="19" t="str">
        <f t="shared" si="0"/>
        <v>KP08_R1.fastq.gz</v>
      </c>
      <c r="D9" s="19" t="str">
        <f t="shared" si="1"/>
        <v>KP08_R2.fastq.gz</v>
      </c>
      <c r="E9" s="19" t="s">
        <v>116</v>
      </c>
      <c r="F9" s="48" t="str">
        <f>CONCATENATE(B9,"_",'01_Start_sheet'!$B$3,".fasta")</f>
        <v>KP08_.fasta</v>
      </c>
      <c r="G9" s="21"/>
      <c r="H9" s="23"/>
      <c r="I9" s="15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x14ac:dyDescent="0.2">
      <c r="A10" s="1" t="s">
        <v>8</v>
      </c>
      <c r="B10" s="16" t="str">
        <f>CONCATENATE('01_Start_sheet'!$B$6,'02_SampleInfo'!A10)</f>
        <v>KP09</v>
      </c>
      <c r="C10" s="19" t="str">
        <f t="shared" si="0"/>
        <v>KP09_R1.fastq.gz</v>
      </c>
      <c r="D10" s="19" t="str">
        <f t="shared" si="1"/>
        <v>KP09_R2.fastq.gz</v>
      </c>
      <c r="E10" s="19" t="s">
        <v>116</v>
      </c>
      <c r="F10" s="48" t="str">
        <f>CONCATENATE(B10,"_",'01_Start_sheet'!$B$3,".fasta")</f>
        <v>KP09_.fasta</v>
      </c>
      <c r="G10" s="21"/>
      <c r="H10" s="23"/>
      <c r="I10" s="15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x14ac:dyDescent="0.2">
      <c r="A11" s="1" t="s">
        <v>9</v>
      </c>
      <c r="B11" s="16" t="str">
        <f>CONCATENATE('01_Start_sheet'!$B$6,'02_SampleInfo'!A11)</f>
        <v>KP10</v>
      </c>
      <c r="C11" s="19" t="str">
        <f t="shared" si="0"/>
        <v>KP10_R1.fastq.gz</v>
      </c>
      <c r="D11" s="19" t="str">
        <f t="shared" si="1"/>
        <v>KP10_R2.fastq.gz</v>
      </c>
      <c r="E11" s="19" t="s">
        <v>116</v>
      </c>
      <c r="F11" s="48" t="str">
        <f>CONCATENATE(B11,"_",'01_Start_sheet'!$B$3,".fasta")</f>
        <v>KP10_.fasta</v>
      </c>
      <c r="G11" s="21"/>
      <c r="H11" s="23"/>
      <c r="I11" s="15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x14ac:dyDescent="0.2">
      <c r="A12" s="1" t="s">
        <v>10</v>
      </c>
      <c r="B12" s="16" t="str">
        <f>CONCATENATE('01_Start_sheet'!$B$6,'02_SampleInfo'!A12)</f>
        <v>KP11</v>
      </c>
      <c r="C12" s="19" t="str">
        <f t="shared" si="0"/>
        <v>KP11_R1.fastq.gz</v>
      </c>
      <c r="D12" s="19" t="str">
        <f t="shared" si="1"/>
        <v>KP11_R2.fastq.gz</v>
      </c>
      <c r="E12" s="19" t="s">
        <v>116</v>
      </c>
      <c r="F12" s="48" t="str">
        <f>CONCATENATE(B12,"_",'01_Start_sheet'!$B$3,".fasta")</f>
        <v>KP11_.fasta</v>
      </c>
      <c r="G12" s="21"/>
      <c r="H12" s="23"/>
      <c r="I12" s="15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x14ac:dyDescent="0.2">
      <c r="A13" s="1" t="s">
        <v>11</v>
      </c>
      <c r="B13" s="16" t="str">
        <f>CONCATENATE('01_Start_sheet'!$B$6,'02_SampleInfo'!A13)</f>
        <v>KP12</v>
      </c>
      <c r="C13" s="19" t="str">
        <f t="shared" si="0"/>
        <v>KP12_R1.fastq.gz</v>
      </c>
      <c r="D13" s="19" t="str">
        <f t="shared" si="1"/>
        <v>KP12_R2.fastq.gz</v>
      </c>
      <c r="E13" s="19" t="s">
        <v>116</v>
      </c>
      <c r="F13" s="48" t="str">
        <f>CONCATENATE(B13,"_",'01_Start_sheet'!$B$3,".fasta")</f>
        <v>KP12_.fasta</v>
      </c>
      <c r="G13" s="21"/>
      <c r="H13" s="23"/>
      <c r="I13" s="15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x14ac:dyDescent="0.2">
      <c r="A14" s="1" t="s">
        <v>12</v>
      </c>
      <c r="B14" s="16" t="str">
        <f>CONCATENATE('01_Start_sheet'!$B$6,'02_SampleInfo'!A14)</f>
        <v>KP13</v>
      </c>
      <c r="C14" s="19" t="str">
        <f t="shared" si="0"/>
        <v>KP13_R1.fastq.gz</v>
      </c>
      <c r="D14" s="19" t="str">
        <f t="shared" si="1"/>
        <v>KP13_R2.fastq.gz</v>
      </c>
      <c r="E14" s="19" t="s">
        <v>116</v>
      </c>
      <c r="F14" s="48" t="str">
        <f>CONCATENATE(B14,"_",'01_Start_sheet'!$B$3,".fasta")</f>
        <v>KP13_.fasta</v>
      </c>
      <c r="G14" s="21"/>
      <c r="H14" s="23"/>
      <c r="I14" s="15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x14ac:dyDescent="0.2">
      <c r="A15" s="1" t="s">
        <v>13</v>
      </c>
      <c r="B15" s="16" t="str">
        <f>CONCATENATE('01_Start_sheet'!$B$6,'02_SampleInfo'!A15)</f>
        <v>KP14</v>
      </c>
      <c r="C15" s="19" t="str">
        <f t="shared" si="0"/>
        <v>KP14_R1.fastq.gz</v>
      </c>
      <c r="D15" s="19" t="str">
        <f t="shared" si="1"/>
        <v>KP14_R2.fastq.gz</v>
      </c>
      <c r="E15" s="19" t="s">
        <v>117</v>
      </c>
      <c r="F15" s="48" t="str">
        <f>CONCATENATE(B15,"_",'01_Start_sheet'!$B$3,".fasta")</f>
        <v>KP14_.fasta</v>
      </c>
      <c r="G15" s="21"/>
      <c r="H15" s="23"/>
      <c r="I15" s="15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x14ac:dyDescent="0.2">
      <c r="A16" s="1" t="s">
        <v>14</v>
      </c>
      <c r="B16" s="16" t="str">
        <f>CONCATENATE('01_Start_sheet'!$B$6,'02_SampleInfo'!A16)</f>
        <v>KP15</v>
      </c>
      <c r="C16" s="19" t="str">
        <f t="shared" si="0"/>
        <v>KP15_R1.fastq.gz</v>
      </c>
      <c r="D16" s="19" t="str">
        <f t="shared" si="1"/>
        <v>KP15_R2.fastq.gz</v>
      </c>
      <c r="E16" s="19" t="s">
        <v>117</v>
      </c>
      <c r="F16" s="48" t="str">
        <f>CONCATENATE(B16,"_",'01_Start_sheet'!$B$3,".fasta")</f>
        <v>KP15_.fasta</v>
      </c>
      <c r="G16" s="21"/>
      <c r="H16" s="23"/>
      <c r="I16" s="15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x14ac:dyDescent="0.2">
      <c r="A17" s="1" t="s">
        <v>15</v>
      </c>
      <c r="B17" s="16" t="str">
        <f>CONCATENATE('01_Start_sheet'!$B$6,'02_SampleInfo'!A17)</f>
        <v>KP16</v>
      </c>
      <c r="C17" s="19" t="str">
        <f t="shared" si="0"/>
        <v>KP16_R1.fastq.gz</v>
      </c>
      <c r="D17" s="19" t="str">
        <f t="shared" si="1"/>
        <v>KP16_R2.fastq.gz</v>
      </c>
      <c r="E17" s="19" t="s">
        <v>117</v>
      </c>
      <c r="F17" s="48" t="str">
        <f>CONCATENATE(B17,"_",'01_Start_sheet'!$B$3,".fasta")</f>
        <v>KP16_.fasta</v>
      </c>
      <c r="G17" s="21"/>
      <c r="H17" s="23"/>
      <c r="I17" s="15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x14ac:dyDescent="0.2">
      <c r="A18" s="1" t="s">
        <v>16</v>
      </c>
      <c r="B18" s="16" t="str">
        <f>CONCATENATE('01_Start_sheet'!$B$6,'02_SampleInfo'!A18)</f>
        <v>KP17</v>
      </c>
      <c r="C18" s="19" t="str">
        <f t="shared" si="0"/>
        <v>KP17_R1.fastq.gz</v>
      </c>
      <c r="D18" s="19" t="str">
        <f t="shared" si="1"/>
        <v>KP17_R2.fastq.gz</v>
      </c>
      <c r="E18" s="19" t="s">
        <v>117</v>
      </c>
      <c r="F18" s="48" t="str">
        <f>CONCATENATE(B18,"_",'01_Start_sheet'!$B$3,".fasta")</f>
        <v>KP17_.fasta</v>
      </c>
      <c r="G18" s="21"/>
      <c r="H18" s="23"/>
      <c r="I18" s="15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x14ac:dyDescent="0.2">
      <c r="A19" s="1" t="s">
        <v>17</v>
      </c>
      <c r="B19" s="16" t="str">
        <f>CONCATENATE('01_Start_sheet'!$B$6,'02_SampleInfo'!A19)</f>
        <v>KP18</v>
      </c>
      <c r="C19" s="19" t="str">
        <f t="shared" si="0"/>
        <v>KP18_R1.fastq.gz</v>
      </c>
      <c r="D19" s="19" t="str">
        <f t="shared" si="1"/>
        <v>KP18_R2.fastq.gz</v>
      </c>
      <c r="E19" s="19" t="s">
        <v>117</v>
      </c>
      <c r="F19" s="48" t="str">
        <f>CONCATENATE(B19,"_",'01_Start_sheet'!$B$3,".fasta")</f>
        <v>KP18_.fasta</v>
      </c>
      <c r="G19" s="21"/>
      <c r="H19" s="23"/>
      <c r="I19" s="15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x14ac:dyDescent="0.2">
      <c r="A20" s="1" t="s">
        <v>18</v>
      </c>
      <c r="B20" s="16" t="str">
        <f>CONCATENATE('01_Start_sheet'!$B$6,'02_SampleInfo'!A20)</f>
        <v>KP19</v>
      </c>
      <c r="C20" s="19" t="str">
        <f t="shared" si="0"/>
        <v>KP19_R1.fastq.gz</v>
      </c>
      <c r="D20" s="19" t="str">
        <f t="shared" si="1"/>
        <v>KP19_R2.fastq.gz</v>
      </c>
      <c r="E20" s="19" t="s">
        <v>117</v>
      </c>
      <c r="F20" s="48" t="str">
        <f>CONCATENATE(B20,"_",'01_Start_sheet'!$B$3,".fasta")</f>
        <v>KP19_.fasta</v>
      </c>
      <c r="G20" s="21"/>
      <c r="H20" s="23"/>
      <c r="I20" s="15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x14ac:dyDescent="0.2">
      <c r="A21" s="1" t="s">
        <v>19</v>
      </c>
      <c r="B21" s="16" t="str">
        <f>CONCATENATE('01_Start_sheet'!$B$6,'02_SampleInfo'!A21)</f>
        <v>KP20</v>
      </c>
      <c r="C21" s="19" t="str">
        <f t="shared" si="0"/>
        <v>KP20_R1.fastq.gz</v>
      </c>
      <c r="D21" s="19" t="str">
        <f t="shared" si="1"/>
        <v>KP20_R2.fastq.gz</v>
      </c>
      <c r="E21" s="19" t="s">
        <v>117</v>
      </c>
      <c r="F21" s="48" t="str">
        <f>CONCATENATE(B21,"_",'01_Start_sheet'!$B$3,".fasta")</f>
        <v>KP20_.fasta</v>
      </c>
      <c r="G21" s="21"/>
      <c r="H21" s="23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x14ac:dyDescent="0.2">
      <c r="A22" s="1" t="s">
        <v>20</v>
      </c>
      <c r="B22" s="16" t="str">
        <f>CONCATENATE('01_Start_sheet'!$B$6,'02_SampleInfo'!A22)</f>
        <v>KP21</v>
      </c>
      <c r="C22" s="19" t="str">
        <f t="shared" si="0"/>
        <v>KP21_R1.fastq.gz</v>
      </c>
      <c r="D22" s="19" t="str">
        <f t="shared" si="1"/>
        <v>KP21_R2.fastq.gz</v>
      </c>
      <c r="E22" s="19" t="s">
        <v>117</v>
      </c>
      <c r="F22" s="48" t="str">
        <f>CONCATENATE(B22,"_",'01_Start_sheet'!$B$3,".fasta")</f>
        <v>KP21_.fasta</v>
      </c>
      <c r="G22" s="21"/>
      <c r="H22" s="23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x14ac:dyDescent="0.2">
      <c r="A23" s="1" t="s">
        <v>21</v>
      </c>
      <c r="B23" s="16" t="str">
        <f>CONCATENATE('01_Start_sheet'!$B$6,'02_SampleInfo'!A23)</f>
        <v>KP22</v>
      </c>
      <c r="C23" s="19" t="str">
        <f t="shared" si="0"/>
        <v>KP22_R1.fastq.gz</v>
      </c>
      <c r="D23" s="19" t="str">
        <f t="shared" si="1"/>
        <v>KP22_R2.fastq.gz</v>
      </c>
      <c r="E23" s="19" t="s">
        <v>117</v>
      </c>
      <c r="F23" s="48" t="str">
        <f>CONCATENATE(B23,"_",'01_Start_sheet'!$B$3,".fasta")</f>
        <v>KP22_.fasta</v>
      </c>
      <c r="G23" s="21"/>
      <c r="H23" s="23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">
      <c r="A24" s="1" t="s">
        <v>22</v>
      </c>
      <c r="B24" s="16" t="str">
        <f>CONCATENATE('01_Start_sheet'!$B$6,'02_SampleInfo'!A24)</f>
        <v>KP23</v>
      </c>
      <c r="C24" s="19" t="str">
        <f t="shared" si="0"/>
        <v>KP23_R1.fastq.gz</v>
      </c>
      <c r="D24" s="19" t="str">
        <f t="shared" si="1"/>
        <v>KP23_R2.fastq.gz</v>
      </c>
      <c r="E24" s="19" t="s">
        <v>116</v>
      </c>
      <c r="F24" s="48" t="str">
        <f>CONCATENATE(B24,"_",'01_Start_sheet'!$B$3,".fasta")</f>
        <v>KP23_.fasta</v>
      </c>
      <c r="G24" s="21"/>
      <c r="H24" s="23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">
      <c r="A25" s="1" t="s">
        <v>23</v>
      </c>
      <c r="B25" s="16" t="str">
        <f>CONCATENATE('01_Start_sheet'!$B$6,'02_SampleInfo'!A25)</f>
        <v>KP24</v>
      </c>
      <c r="C25" s="19" t="str">
        <f t="shared" si="0"/>
        <v>KP24_R1.fastq.gz</v>
      </c>
      <c r="D25" s="19" t="str">
        <f t="shared" si="1"/>
        <v>KP24_R2.fastq.gz</v>
      </c>
      <c r="E25" s="19" t="s">
        <v>116</v>
      </c>
      <c r="F25" s="48" t="str">
        <f>CONCATENATE(B25,"_",'01_Start_sheet'!$B$3,".fasta")</f>
        <v>KP24_.fasta</v>
      </c>
      <c r="G25" s="21"/>
      <c r="H25" s="23"/>
      <c r="I25" s="15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x14ac:dyDescent="0.2">
      <c r="A26" s="1" t="s">
        <v>24</v>
      </c>
      <c r="B26" s="16" t="str">
        <f>CONCATENATE('01_Start_sheet'!$B$6,'02_SampleInfo'!A26)</f>
        <v>KP25</v>
      </c>
      <c r="C26" s="19" t="str">
        <f t="shared" si="0"/>
        <v>KP25_R1.fastq.gz</v>
      </c>
      <c r="D26" s="19" t="str">
        <f t="shared" si="1"/>
        <v>KP25_R2.fastq.gz</v>
      </c>
      <c r="E26" s="19" t="s">
        <v>116</v>
      </c>
      <c r="F26" s="48" t="str">
        <f>CONCATENATE(B26,"_",'01_Start_sheet'!$B$3,".fasta")</f>
        <v>KP25_.fasta</v>
      </c>
      <c r="G26" s="21"/>
      <c r="H26" s="23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">
      <c r="A27" s="1" t="s">
        <v>25</v>
      </c>
      <c r="B27" s="16" t="str">
        <f>CONCATENATE('01_Start_sheet'!$B$6,'02_SampleInfo'!A27)</f>
        <v>KP26</v>
      </c>
      <c r="C27" s="19" t="str">
        <f t="shared" si="0"/>
        <v>KP26_R1.fastq.gz</v>
      </c>
      <c r="D27" s="19" t="str">
        <f t="shared" si="1"/>
        <v>KP26_R2.fastq.gz</v>
      </c>
      <c r="E27" s="19" t="s">
        <v>116</v>
      </c>
      <c r="F27" s="48" t="str">
        <f>CONCATENATE(B27,"_",'01_Start_sheet'!$B$3,".fasta")</f>
        <v>KP26_.fasta</v>
      </c>
      <c r="G27" s="21"/>
      <c r="H27" s="23"/>
      <c r="I27" s="15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">
      <c r="A28" s="1" t="s">
        <v>26</v>
      </c>
      <c r="B28" s="16" t="str">
        <f>CONCATENATE('01_Start_sheet'!$B$6,'02_SampleInfo'!A28)</f>
        <v>KP27</v>
      </c>
      <c r="C28" s="19" t="str">
        <f t="shared" si="0"/>
        <v>KP27_R1.fastq.gz</v>
      </c>
      <c r="D28" s="19" t="str">
        <f t="shared" si="1"/>
        <v>KP27_R2.fastq.gz</v>
      </c>
      <c r="E28" s="19" t="s">
        <v>116</v>
      </c>
      <c r="F28" s="48" t="str">
        <f>CONCATENATE(B28,"_",'01_Start_sheet'!$B$3,".fasta")</f>
        <v>KP27_.fasta</v>
      </c>
      <c r="G28" s="21"/>
      <c r="H28" s="23"/>
      <c r="I28" s="15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x14ac:dyDescent="0.2">
      <c r="A29" s="1" t="s">
        <v>27</v>
      </c>
      <c r="B29" s="16" t="str">
        <f>CONCATENATE('01_Start_sheet'!$B$6,'02_SampleInfo'!A29)</f>
        <v>KP28</v>
      </c>
      <c r="C29" s="19" t="str">
        <f t="shared" si="0"/>
        <v>KP28_R1.fastq.gz</v>
      </c>
      <c r="D29" s="19" t="str">
        <f t="shared" si="1"/>
        <v>KP28_R2.fastq.gz</v>
      </c>
      <c r="E29" s="19" t="s">
        <v>116</v>
      </c>
      <c r="F29" s="48" t="str">
        <f>CONCATENATE(B29,"_",'01_Start_sheet'!$B$3,".fasta")</f>
        <v>KP28_.fasta</v>
      </c>
      <c r="G29" s="21"/>
      <c r="H29" s="23"/>
      <c r="I29" s="15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x14ac:dyDescent="0.2">
      <c r="A30" s="1" t="s">
        <v>28</v>
      </c>
      <c r="B30" s="16" t="str">
        <f>CONCATENATE('01_Start_sheet'!$B$6,'02_SampleInfo'!A30)</f>
        <v>KP29</v>
      </c>
      <c r="C30" s="19" t="str">
        <f t="shared" si="0"/>
        <v>KP29_R1.fastq.gz</v>
      </c>
      <c r="D30" s="19" t="str">
        <f t="shared" si="1"/>
        <v>KP29_R2.fastq.gz</v>
      </c>
      <c r="E30" s="19" t="s">
        <v>117</v>
      </c>
      <c r="F30" s="48" t="str">
        <f>CONCATENATE(B30,"_",'01_Start_sheet'!$B$3,".fasta")</f>
        <v>KP29_.fasta</v>
      </c>
      <c r="G30" s="21"/>
      <c r="H30" s="23"/>
      <c r="I30" s="15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x14ac:dyDescent="0.2">
      <c r="A31" s="1" t="s">
        <v>29</v>
      </c>
      <c r="B31" s="16" t="str">
        <f>CONCATENATE('01_Start_sheet'!$B$6,'02_SampleInfo'!A31)</f>
        <v>KP30</v>
      </c>
      <c r="C31" s="19" t="str">
        <f t="shared" si="0"/>
        <v>KP30_R1.fastq.gz</v>
      </c>
      <c r="D31" s="19" t="str">
        <f t="shared" si="1"/>
        <v>KP30_R2.fastq.gz</v>
      </c>
      <c r="E31" s="19" t="s">
        <v>117</v>
      </c>
      <c r="F31" s="48" t="str">
        <f>CONCATENATE(B31,"_",'01_Start_sheet'!$B$3,".fasta")</f>
        <v>KP30_.fasta</v>
      </c>
      <c r="G31" s="21"/>
      <c r="H31" s="23"/>
      <c r="I31" s="15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x14ac:dyDescent="0.2">
      <c r="A32" s="1" t="s">
        <v>104</v>
      </c>
      <c r="B32" s="16" t="str">
        <f>CONCATENATE('01_Start_sheet'!$B$6,'02_SampleInfo'!A32)</f>
        <v>KP31</v>
      </c>
      <c r="C32" s="19" t="str">
        <f t="shared" si="0"/>
        <v>KP31_R1.fastq.gz</v>
      </c>
      <c r="D32" s="19" t="str">
        <f t="shared" si="1"/>
        <v>KP31_R2.fastq.gz</v>
      </c>
      <c r="E32" s="19" t="s">
        <v>117</v>
      </c>
      <c r="F32" s="48" t="str">
        <f>CONCATENATE(B32,"_",'01_Start_sheet'!$B$3,".fasta")</f>
        <v>KP31_.fasta</v>
      </c>
      <c r="G32" s="21"/>
      <c r="H32" s="23"/>
      <c r="I32" s="15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x14ac:dyDescent="0.2">
      <c r="A33" s="1" t="s">
        <v>105</v>
      </c>
      <c r="B33" s="16" t="str">
        <f>CONCATENATE('01_Start_sheet'!$B$6,'02_SampleInfo'!A33)</f>
        <v>KP32</v>
      </c>
      <c r="C33" s="19" t="str">
        <f t="shared" si="0"/>
        <v>KP32_R1.fastq.gz</v>
      </c>
      <c r="D33" s="19" t="str">
        <f t="shared" si="1"/>
        <v>KP32_R2.fastq.gz</v>
      </c>
      <c r="E33" s="19" t="s">
        <v>117</v>
      </c>
      <c r="F33" s="48" t="str">
        <f>CONCATENATE(B33,"_",'01_Start_sheet'!$B$3,".fasta")</f>
        <v>KP32_.fasta</v>
      </c>
      <c r="G33" s="21"/>
      <c r="H33" s="23"/>
      <c r="I33" s="15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x14ac:dyDescent="0.2">
      <c r="A34" s="1" t="s">
        <v>106</v>
      </c>
      <c r="B34" s="16" t="str">
        <f>CONCATENATE('01_Start_sheet'!$B$6,'02_SampleInfo'!A34)</f>
        <v>KP33</v>
      </c>
      <c r="C34" s="19" t="str">
        <f t="shared" si="0"/>
        <v>KP33_R1.fastq.gz</v>
      </c>
      <c r="D34" s="19" t="str">
        <f t="shared" si="1"/>
        <v>KP33_R2.fastq.gz</v>
      </c>
      <c r="E34" s="19" t="s">
        <v>117</v>
      </c>
      <c r="F34" s="48" t="str">
        <f>CONCATENATE(B34,"_",'01_Start_sheet'!$B$3,".fasta")</f>
        <v>KP33_.fasta</v>
      </c>
      <c r="G34" s="21"/>
      <c r="H34" s="23"/>
      <c r="I34" s="15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s="13" customFormat="1" x14ac:dyDescent="0.2">
      <c r="A35" s="1" t="s">
        <v>107</v>
      </c>
      <c r="B35" s="16" t="str">
        <f>CONCATENATE('01_Start_sheet'!$B$6,'02_SampleInfo'!A35)</f>
        <v>KP34</v>
      </c>
      <c r="C35" s="19" t="str">
        <f t="shared" si="0"/>
        <v>KP34_R1.fastq.gz</v>
      </c>
      <c r="D35" s="19" t="str">
        <f t="shared" si="1"/>
        <v>KP34_R2.fastq.gz</v>
      </c>
      <c r="E35" s="19" t="s">
        <v>117</v>
      </c>
      <c r="F35" s="48" t="str">
        <f>CONCATENATE(B35,"_",'01_Start_sheet'!$B$3,".fasta")</f>
        <v>KP34_.fasta</v>
      </c>
      <c r="G35" s="21"/>
      <c r="H35" s="23"/>
      <c r="I35" s="15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s="13" customFormat="1" x14ac:dyDescent="0.2">
      <c r="A36" s="1" t="s">
        <v>108</v>
      </c>
      <c r="B36" s="16" t="str">
        <f>CONCATENATE('01_Start_sheet'!$B$6,'02_SampleInfo'!A36)</f>
        <v>KP35</v>
      </c>
      <c r="C36" s="19" t="str">
        <f t="shared" si="0"/>
        <v>KP35_R1.fastq.gz</v>
      </c>
      <c r="D36" s="19" t="str">
        <f t="shared" si="1"/>
        <v>KP35_R2.fastq.gz</v>
      </c>
      <c r="E36" s="19" t="s">
        <v>117</v>
      </c>
      <c r="F36" s="48" t="str">
        <f>CONCATENATE(B36,"_",'01_Start_sheet'!$B$3,".fasta")</f>
        <v>KP35_.fasta</v>
      </c>
      <c r="G36" s="21"/>
      <c r="H36" s="23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s="13" customFormat="1" x14ac:dyDescent="0.2">
      <c r="A37" s="1" t="s">
        <v>109</v>
      </c>
      <c r="B37" s="16" t="str">
        <f>CONCATENATE('01_Start_sheet'!$B$6,'02_SampleInfo'!A37)</f>
        <v>KP36</v>
      </c>
      <c r="C37" s="19" t="str">
        <f t="shared" si="0"/>
        <v>KP36_R1.fastq.gz</v>
      </c>
      <c r="D37" s="19" t="str">
        <f t="shared" si="1"/>
        <v>KP36_R2.fastq.gz</v>
      </c>
      <c r="E37" s="19" t="s">
        <v>117</v>
      </c>
      <c r="F37" s="48" t="str">
        <f>CONCATENATE(B37,"_",'01_Start_sheet'!$B$3,".fasta")</f>
        <v>KP36_.fasta</v>
      </c>
      <c r="G37" s="21"/>
      <c r="H37" s="23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s="13" customFormat="1" x14ac:dyDescent="0.2">
      <c r="A38" s="1" t="s">
        <v>110</v>
      </c>
      <c r="B38" s="16" t="str">
        <f>CONCATENATE('01_Start_sheet'!$B$6,'02_SampleInfo'!A38)</f>
        <v>KP37</v>
      </c>
      <c r="C38" s="19" t="str">
        <f t="shared" si="0"/>
        <v>KP37_R1.fastq.gz</v>
      </c>
      <c r="D38" s="19" t="str">
        <f t="shared" si="1"/>
        <v>KP37_R2.fastq.gz</v>
      </c>
      <c r="E38" s="19" t="s">
        <v>117</v>
      </c>
      <c r="F38" s="48" t="str">
        <f>CONCATENATE(B38,"_",'01_Start_sheet'!$B$3,".fasta")</f>
        <v>KP37_.fasta</v>
      </c>
      <c r="G38" s="21"/>
      <c r="H38" s="23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s="13" customFormat="1" x14ac:dyDescent="0.2">
      <c r="A39" s="1" t="s">
        <v>111</v>
      </c>
      <c r="B39" s="16" t="str">
        <f>CONCATENATE('01_Start_sheet'!$B$6,'02_SampleInfo'!A39)</f>
        <v>KP38</v>
      </c>
      <c r="C39" s="19" t="str">
        <f t="shared" si="0"/>
        <v>KP38_R1.fastq.gz</v>
      </c>
      <c r="D39" s="19" t="str">
        <f t="shared" si="1"/>
        <v>KP38_R2.fastq.gz</v>
      </c>
      <c r="E39" s="19" t="s">
        <v>117</v>
      </c>
      <c r="F39" s="48" t="str">
        <f>CONCATENATE(B39,"_",'01_Start_sheet'!$B$3,".fasta")</f>
        <v>KP38_.fasta</v>
      </c>
      <c r="G39" s="21"/>
      <c r="H39" s="23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s="13" customFormat="1" x14ac:dyDescent="0.2">
      <c r="A40" s="1" t="s">
        <v>112</v>
      </c>
      <c r="B40" s="16" t="str">
        <f>CONCATENATE('01_Start_sheet'!$B$6,'02_SampleInfo'!A40)</f>
        <v>KP39</v>
      </c>
      <c r="C40" s="19" t="str">
        <f t="shared" si="0"/>
        <v>KP39_R1.fastq.gz</v>
      </c>
      <c r="D40" s="19" t="str">
        <f t="shared" si="1"/>
        <v>KP39_R2.fastq.gz</v>
      </c>
      <c r="E40" s="19" t="s">
        <v>117</v>
      </c>
      <c r="F40" s="48" t="str">
        <f>CONCATENATE(B40,"_",'01_Start_sheet'!$B$3,".fasta")</f>
        <v>KP39_.fasta</v>
      </c>
      <c r="G40" s="21"/>
      <c r="H40" s="23"/>
      <c r="I40" s="15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s="13" customFormat="1" x14ac:dyDescent="0.2">
      <c r="A41" s="1" t="s">
        <v>113</v>
      </c>
      <c r="B41" s="16" t="str">
        <f>CONCATENATE('01_Start_sheet'!$B$6,'02_SampleInfo'!A41)</f>
        <v>KP40</v>
      </c>
      <c r="C41" s="19" t="str">
        <f t="shared" si="0"/>
        <v>KP40_R1.fastq.gz</v>
      </c>
      <c r="D41" s="19" t="str">
        <f t="shared" si="1"/>
        <v>KP40_R2.fastq.gz</v>
      </c>
      <c r="E41" s="19" t="s">
        <v>117</v>
      </c>
      <c r="F41" s="48" t="str">
        <f>CONCATENATE(B41,"_",'01_Start_sheet'!$B$3,".fasta")</f>
        <v>KP40_.fasta</v>
      </c>
      <c r="G41" s="21"/>
      <c r="H41" s="23"/>
      <c r="I41" s="15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s="13" customFormat="1" x14ac:dyDescent="0.2">
      <c r="A42" s="2"/>
      <c r="B42" s="1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s="13" customFormat="1" x14ac:dyDescent="0.2">
      <c r="A43" s="2"/>
      <c r="B43" s="1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s="13" customFormat="1" x14ac:dyDescent="0.2">
      <c r="A44" s="2"/>
      <c r="B44" s="1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s="13" customFormat="1" x14ac:dyDescent="0.2">
      <c r="A45" s="2"/>
      <c r="B45" s="1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s="13" customFormat="1" x14ac:dyDescent="0.2">
      <c r="A46" s="2"/>
      <c r="B46" s="1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s="13" customFormat="1" x14ac:dyDescent="0.2">
      <c r="A47" s="2"/>
      <c r="B47" s="1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</sheetData>
  <sheetProtection algorithmName="SHA-512" hashValue="tVCdLP5tamt0cp8vETIB77yYkOFpohhOqA6daHNFNSy6CqkQHxcWM/5oe+QM6hb1ek83LBNw4wRZfinAtIsdBg==" saltValue="gPXIoZMFbIYQcqm+K0cPWA==" spinCount="100000" sheet="1" objects="1" scenarios="1" selectLockedCells="1"/>
  <customSheetViews>
    <customSheetView guid="{17AF6173-9583-F341-B771-7DACEC38E5C4}" scale="150" hiddenColumns="1" topLeftCell="B1">
      <selection activeCell="G12" sqref="G12"/>
      <pageMargins left="0.7" right="0.7" top="0.75" bottom="0.75" header="0.3" footer="0.3"/>
    </customSheetView>
  </customSheetViews>
  <dataValidations count="4">
    <dataValidation type="decimal" allowBlank="1" showInputMessage="1" showErrorMessage="1" prompt="Fill in or copy sequence read coverage of sample._x000a_Use only numbers." sqref="G3:H41" xr:uid="{7625880D-EEEE-8045-98A8-5F8C08087785}">
      <formula1>0</formula1>
      <formula2>99999</formula2>
    </dataValidation>
    <dataValidation type="decimal" allowBlank="1" showInputMessage="1" showErrorMessage="1" error="Only numbers" prompt="Fill in or copy sequence read coverage of sample._x000a_Use only numbers." sqref="G2" xr:uid="{66F9045A-FA0D-5648-A375-D272094680F9}">
      <formula1>0</formula1>
      <formula2>99999</formula2>
    </dataValidation>
    <dataValidation type="whole" allowBlank="1" showInputMessage="1" showErrorMessage="1" error="Only whole numbers" prompt="Fill in or copy MLST number._x000a_Use only whole numbers do not include ST." sqref="H2" xr:uid="{A3ACA581-EAF1-6441-9D50-79C181C62F23}">
      <formula1>1</formula1>
      <formula2>99999</formula2>
    </dataValidation>
    <dataValidation allowBlank="1" showInputMessage="1" showErrorMessage="1" error="Only whole numbers" prompt="Comments" sqref="I2:I41" xr:uid="{0AF16782-54DF-2642-92AF-A7B045FCB59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8DF0-910A-1A48-AAB1-36F8A310E3C3}">
  <dimension ref="A1:AR53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baseColWidth="10" defaultRowHeight="16" x14ac:dyDescent="0.2"/>
  <cols>
    <col min="1" max="1" width="14.33203125" bestFit="1" customWidth="1"/>
    <col min="2" max="2" width="6.6640625" customWidth="1"/>
    <col min="3" max="3" width="6.5" customWidth="1"/>
    <col min="4" max="41" width="5.6640625" bestFit="1" customWidth="1"/>
    <col min="42" max="42" width="14.33203125" bestFit="1" customWidth="1"/>
  </cols>
  <sheetData>
    <row r="1" spans="1:44" x14ac:dyDescent="0.2">
      <c r="B1" s="29" t="s">
        <v>123</v>
      </c>
      <c r="C1" s="30" t="s">
        <v>124</v>
      </c>
      <c r="D1" s="30" t="s">
        <v>125</v>
      </c>
      <c r="E1" s="30" t="s">
        <v>126</v>
      </c>
      <c r="F1" s="30" t="s">
        <v>127</v>
      </c>
      <c r="G1" s="30" t="s">
        <v>128</v>
      </c>
      <c r="H1" s="30" t="s">
        <v>129</v>
      </c>
      <c r="I1" s="30" t="s">
        <v>130</v>
      </c>
      <c r="J1" s="30" t="s">
        <v>131</v>
      </c>
      <c r="K1" s="30" t="s">
        <v>132</v>
      </c>
      <c r="L1" s="30" t="s">
        <v>133</v>
      </c>
      <c r="M1" s="30" t="s">
        <v>134</v>
      </c>
      <c r="N1" s="30" t="s">
        <v>135</v>
      </c>
      <c r="O1" s="30" t="s">
        <v>136</v>
      </c>
      <c r="P1" s="30" t="s">
        <v>137</v>
      </c>
      <c r="Q1" s="30" t="s">
        <v>138</v>
      </c>
      <c r="R1" s="30" t="s">
        <v>139</v>
      </c>
      <c r="S1" s="30" t="s">
        <v>140</v>
      </c>
      <c r="T1" s="30" t="s">
        <v>141</v>
      </c>
      <c r="U1" s="30" t="s">
        <v>142</v>
      </c>
      <c r="V1" s="30" t="s">
        <v>143</v>
      </c>
      <c r="W1" s="30" t="s">
        <v>144</v>
      </c>
      <c r="X1" s="30" t="s">
        <v>145</v>
      </c>
      <c r="Y1" s="30" t="s">
        <v>146</v>
      </c>
      <c r="Z1" s="30" t="s">
        <v>147</v>
      </c>
      <c r="AA1" s="30" t="s">
        <v>148</v>
      </c>
      <c r="AB1" s="30" t="s">
        <v>149</v>
      </c>
      <c r="AC1" s="30" t="s">
        <v>150</v>
      </c>
      <c r="AD1" s="30" t="s">
        <v>151</v>
      </c>
      <c r="AE1" s="30" t="s">
        <v>152</v>
      </c>
      <c r="AF1" s="30" t="s">
        <v>153</v>
      </c>
      <c r="AG1" s="30" t="s">
        <v>154</v>
      </c>
      <c r="AH1" s="30" t="s">
        <v>155</v>
      </c>
      <c r="AI1" s="30" t="s">
        <v>156</v>
      </c>
      <c r="AJ1" s="30" t="s">
        <v>157</v>
      </c>
      <c r="AK1" s="30" t="s">
        <v>158</v>
      </c>
      <c r="AL1" s="30" t="s">
        <v>159</v>
      </c>
      <c r="AM1" s="30" t="s">
        <v>160</v>
      </c>
      <c r="AN1" s="30" t="s">
        <v>161</v>
      </c>
      <c r="AO1" s="30" t="s">
        <v>162</v>
      </c>
    </row>
    <row r="2" spans="1:44" ht="17" thickBot="1" x14ac:dyDescent="0.25">
      <c r="A2" s="28" t="str">
        <f>'02_SampleInfo'!B2</f>
        <v>KP01</v>
      </c>
      <c r="B2" s="31" t="s">
        <v>163</v>
      </c>
      <c r="C2" s="31" t="s">
        <v>163</v>
      </c>
      <c r="D2" s="31" t="s">
        <v>163</v>
      </c>
      <c r="E2" s="31" t="s">
        <v>163</v>
      </c>
      <c r="F2" s="31" t="s">
        <v>163</v>
      </c>
      <c r="G2" s="31" t="s">
        <v>163</v>
      </c>
      <c r="H2" s="31" t="s">
        <v>163</v>
      </c>
      <c r="I2" s="31" t="s">
        <v>163</v>
      </c>
      <c r="J2" s="31" t="s">
        <v>163</v>
      </c>
      <c r="K2" s="31" t="s">
        <v>163</v>
      </c>
      <c r="L2" s="31" t="s">
        <v>163</v>
      </c>
      <c r="M2" s="31" t="s">
        <v>163</v>
      </c>
      <c r="N2" s="31" t="s">
        <v>163</v>
      </c>
      <c r="O2" s="31" t="s">
        <v>163</v>
      </c>
      <c r="P2" s="31" t="s">
        <v>163</v>
      </c>
      <c r="Q2" s="31" t="s">
        <v>163</v>
      </c>
      <c r="R2" s="31" t="s">
        <v>163</v>
      </c>
      <c r="S2" s="31" t="s">
        <v>163</v>
      </c>
      <c r="T2" s="31" t="s">
        <v>163</v>
      </c>
      <c r="U2" s="31" t="s">
        <v>163</v>
      </c>
      <c r="V2" s="31" t="s">
        <v>163</v>
      </c>
      <c r="W2" s="31" t="s">
        <v>163</v>
      </c>
      <c r="X2" s="31" t="s">
        <v>163</v>
      </c>
      <c r="Y2" s="31" t="s">
        <v>163</v>
      </c>
      <c r="Z2" s="31" t="s">
        <v>163</v>
      </c>
      <c r="AA2" s="31" t="s">
        <v>163</v>
      </c>
      <c r="AB2" s="31" t="s">
        <v>163</v>
      </c>
      <c r="AC2" s="31" t="s">
        <v>163</v>
      </c>
      <c r="AD2" s="31" t="s">
        <v>163</v>
      </c>
      <c r="AE2" s="31" t="s">
        <v>163</v>
      </c>
      <c r="AF2" s="31" t="s">
        <v>163</v>
      </c>
      <c r="AG2" s="31" t="s">
        <v>163</v>
      </c>
      <c r="AH2" s="31" t="s">
        <v>163</v>
      </c>
      <c r="AI2" s="31" t="s">
        <v>163</v>
      </c>
      <c r="AJ2" s="31" t="s">
        <v>163</v>
      </c>
      <c r="AK2" s="31" t="s">
        <v>163</v>
      </c>
      <c r="AL2" s="31" t="s">
        <v>163</v>
      </c>
      <c r="AM2" s="31" t="s">
        <v>163</v>
      </c>
      <c r="AN2" s="31" t="s">
        <v>163</v>
      </c>
      <c r="AO2" s="31" t="s">
        <v>163</v>
      </c>
    </row>
    <row r="3" spans="1:44" x14ac:dyDescent="0.2">
      <c r="A3" s="28" t="str">
        <f>'02_SampleInfo'!B3</f>
        <v>KP02</v>
      </c>
      <c r="B3" s="33">
        <v>0</v>
      </c>
      <c r="C3" s="31" t="s">
        <v>163</v>
      </c>
      <c r="D3" s="31" t="s">
        <v>163</v>
      </c>
      <c r="E3" s="31" t="s">
        <v>163</v>
      </c>
      <c r="F3" s="31" t="s">
        <v>163</v>
      </c>
      <c r="G3" s="31" t="s">
        <v>163</v>
      </c>
      <c r="H3" s="31" t="s">
        <v>163</v>
      </c>
      <c r="I3" s="31" t="s">
        <v>163</v>
      </c>
      <c r="J3" s="31" t="s">
        <v>163</v>
      </c>
      <c r="K3" s="31" t="s">
        <v>163</v>
      </c>
      <c r="L3" s="31" t="s">
        <v>163</v>
      </c>
      <c r="M3" s="31" t="s">
        <v>163</v>
      </c>
      <c r="N3" s="31" t="s">
        <v>163</v>
      </c>
      <c r="O3" s="31" t="s">
        <v>163</v>
      </c>
      <c r="P3" s="31" t="s">
        <v>163</v>
      </c>
      <c r="Q3" s="31" t="s">
        <v>163</v>
      </c>
      <c r="R3" s="31" t="s">
        <v>163</v>
      </c>
      <c r="S3" s="31" t="s">
        <v>163</v>
      </c>
      <c r="T3" s="31" t="s">
        <v>163</v>
      </c>
      <c r="U3" s="31" t="s">
        <v>163</v>
      </c>
      <c r="V3" s="31" t="s">
        <v>163</v>
      </c>
      <c r="W3" s="32" t="s">
        <v>163</v>
      </c>
      <c r="X3" s="31" t="s">
        <v>163</v>
      </c>
      <c r="Y3" s="31" t="s">
        <v>163</v>
      </c>
      <c r="Z3" s="31" t="s">
        <v>163</v>
      </c>
      <c r="AA3" s="31" t="s">
        <v>163</v>
      </c>
      <c r="AB3" s="31" t="s">
        <v>163</v>
      </c>
      <c r="AC3" s="31" t="s">
        <v>163</v>
      </c>
      <c r="AD3" s="31" t="s">
        <v>163</v>
      </c>
      <c r="AE3" s="31" t="s">
        <v>163</v>
      </c>
      <c r="AF3" s="31" t="s">
        <v>163</v>
      </c>
      <c r="AG3" s="31" t="s">
        <v>163</v>
      </c>
      <c r="AH3" s="31" t="s">
        <v>163</v>
      </c>
      <c r="AI3" s="31" t="s">
        <v>163</v>
      </c>
      <c r="AJ3" s="32" t="s">
        <v>163</v>
      </c>
      <c r="AK3" s="31" t="s">
        <v>163</v>
      </c>
      <c r="AL3" s="31" t="s">
        <v>163</v>
      </c>
      <c r="AM3" s="32" t="s">
        <v>163</v>
      </c>
      <c r="AN3" s="32" t="s">
        <v>163</v>
      </c>
      <c r="AO3" s="31" t="s">
        <v>163</v>
      </c>
      <c r="AP3" s="43" t="s">
        <v>102</v>
      </c>
      <c r="AQ3" s="2" t="s">
        <v>163</v>
      </c>
      <c r="AR3" s="2" t="s">
        <v>163</v>
      </c>
    </row>
    <row r="4" spans="1:44" x14ac:dyDescent="0.2">
      <c r="A4" s="28" t="str">
        <f>'02_SampleInfo'!B4</f>
        <v>KP03</v>
      </c>
      <c r="B4" s="33">
        <v>0</v>
      </c>
      <c r="C4" s="33">
        <v>0</v>
      </c>
      <c r="D4" s="31" t="s">
        <v>163</v>
      </c>
      <c r="E4" s="31" t="s">
        <v>163</v>
      </c>
      <c r="F4" s="31" t="s">
        <v>163</v>
      </c>
      <c r="G4" s="31" t="s">
        <v>163</v>
      </c>
      <c r="H4" s="31" t="s">
        <v>163</v>
      </c>
      <c r="I4" s="31" t="s">
        <v>163</v>
      </c>
      <c r="J4" s="31" t="s">
        <v>163</v>
      </c>
      <c r="K4" s="31" t="s">
        <v>163</v>
      </c>
      <c r="L4" s="31" t="s">
        <v>163</v>
      </c>
      <c r="M4" s="31" t="s">
        <v>163</v>
      </c>
      <c r="N4" s="32" t="s">
        <v>163</v>
      </c>
      <c r="O4" s="32" t="s">
        <v>163</v>
      </c>
      <c r="P4" s="32" t="s">
        <v>163</v>
      </c>
      <c r="Q4" s="32" t="s">
        <v>163</v>
      </c>
      <c r="R4" s="32" t="s">
        <v>163</v>
      </c>
      <c r="S4" s="32" t="s">
        <v>163</v>
      </c>
      <c r="T4" s="32" t="s">
        <v>163</v>
      </c>
      <c r="U4" s="32" t="s">
        <v>163</v>
      </c>
      <c r="V4" s="32" t="s">
        <v>163</v>
      </c>
      <c r="W4" s="32" t="s">
        <v>163</v>
      </c>
      <c r="X4" s="32" t="s">
        <v>163</v>
      </c>
      <c r="Y4" s="32" t="s">
        <v>163</v>
      </c>
      <c r="Z4" s="32" t="s">
        <v>163</v>
      </c>
      <c r="AA4" s="32" t="s">
        <v>163</v>
      </c>
      <c r="AB4" s="32" t="s">
        <v>163</v>
      </c>
      <c r="AC4" s="32" t="s">
        <v>163</v>
      </c>
      <c r="AD4" s="32" t="s">
        <v>163</v>
      </c>
      <c r="AE4" s="32" t="s">
        <v>163</v>
      </c>
      <c r="AF4" s="32" t="s">
        <v>163</v>
      </c>
      <c r="AG4" s="32" t="s">
        <v>163</v>
      </c>
      <c r="AH4" s="32" t="s">
        <v>163</v>
      </c>
      <c r="AI4" s="32" t="s">
        <v>163</v>
      </c>
      <c r="AJ4" s="32" t="s">
        <v>163</v>
      </c>
      <c r="AK4" s="32" t="s">
        <v>163</v>
      </c>
      <c r="AL4" s="32" t="s">
        <v>163</v>
      </c>
      <c r="AM4" s="32" t="s">
        <v>163</v>
      </c>
      <c r="AN4" s="32" t="s">
        <v>163</v>
      </c>
      <c r="AO4" s="32" t="s">
        <v>163</v>
      </c>
      <c r="AP4" s="44">
        <v>1</v>
      </c>
      <c r="AQ4" s="54" t="s">
        <v>170</v>
      </c>
      <c r="AR4" s="55"/>
    </row>
    <row r="5" spans="1:44" x14ac:dyDescent="0.2">
      <c r="A5" s="28" t="str">
        <f>'02_SampleInfo'!B5</f>
        <v>KP04</v>
      </c>
      <c r="B5" s="33">
        <v>0</v>
      </c>
      <c r="C5" s="33">
        <v>0</v>
      </c>
      <c r="D5" s="33">
        <v>0</v>
      </c>
      <c r="E5" s="31" t="s">
        <v>163</v>
      </c>
      <c r="F5" s="31" t="s">
        <v>163</v>
      </c>
      <c r="G5" s="31" t="s">
        <v>163</v>
      </c>
      <c r="H5" s="31" t="s">
        <v>163</v>
      </c>
      <c r="I5" s="31" t="s">
        <v>163</v>
      </c>
      <c r="J5" s="31" t="s">
        <v>163</v>
      </c>
      <c r="K5" s="31" t="s">
        <v>163</v>
      </c>
      <c r="L5" s="31" t="s">
        <v>163</v>
      </c>
      <c r="M5" s="31" t="s">
        <v>163</v>
      </c>
      <c r="N5" s="32" t="s">
        <v>163</v>
      </c>
      <c r="O5" s="32" t="s">
        <v>163</v>
      </c>
      <c r="P5" s="32" t="s">
        <v>163</v>
      </c>
      <c r="Q5" s="32" t="s">
        <v>163</v>
      </c>
      <c r="R5" s="32" t="s">
        <v>163</v>
      </c>
      <c r="S5" s="32" t="s">
        <v>163</v>
      </c>
      <c r="T5" s="32" t="s">
        <v>163</v>
      </c>
      <c r="U5" s="32" t="s">
        <v>163</v>
      </c>
      <c r="V5" s="32" t="s">
        <v>163</v>
      </c>
      <c r="W5" s="32" t="s">
        <v>163</v>
      </c>
      <c r="X5" s="32" t="s">
        <v>163</v>
      </c>
      <c r="Y5" s="32" t="s">
        <v>163</v>
      </c>
      <c r="Z5" s="32" t="s">
        <v>163</v>
      </c>
      <c r="AA5" s="32" t="s">
        <v>163</v>
      </c>
      <c r="AB5" s="32" t="s">
        <v>163</v>
      </c>
      <c r="AC5" s="32" t="s">
        <v>163</v>
      </c>
      <c r="AD5" s="32" t="s">
        <v>163</v>
      </c>
      <c r="AE5" s="32" t="s">
        <v>163</v>
      </c>
      <c r="AF5" s="32" t="s">
        <v>163</v>
      </c>
      <c r="AG5" s="32" t="s">
        <v>163</v>
      </c>
      <c r="AH5" s="32" t="s">
        <v>163</v>
      </c>
      <c r="AI5" s="32" t="s">
        <v>163</v>
      </c>
      <c r="AJ5" s="32" t="s">
        <v>163</v>
      </c>
      <c r="AK5" s="32" t="s">
        <v>163</v>
      </c>
      <c r="AL5" s="32" t="s">
        <v>163</v>
      </c>
      <c r="AM5" s="32" t="s">
        <v>163</v>
      </c>
      <c r="AN5" s="32" t="s">
        <v>163</v>
      </c>
      <c r="AO5" s="32" t="s">
        <v>163</v>
      </c>
      <c r="AP5" s="45">
        <v>0.5</v>
      </c>
      <c r="AQ5" s="54" t="s">
        <v>171</v>
      </c>
      <c r="AR5" s="55"/>
    </row>
    <row r="6" spans="1:44" x14ac:dyDescent="0.2">
      <c r="A6" s="28" t="str">
        <f>'02_SampleInfo'!B6</f>
        <v>KP05</v>
      </c>
      <c r="B6" s="33">
        <v>0</v>
      </c>
      <c r="C6" s="33">
        <v>0</v>
      </c>
      <c r="D6" s="33">
        <v>0</v>
      </c>
      <c r="E6" s="33">
        <v>0</v>
      </c>
      <c r="F6" s="31" t="s">
        <v>163</v>
      </c>
      <c r="G6" s="31" t="s">
        <v>163</v>
      </c>
      <c r="H6" s="31" t="s">
        <v>163</v>
      </c>
      <c r="I6" s="31" t="s">
        <v>163</v>
      </c>
      <c r="J6" s="31" t="s">
        <v>163</v>
      </c>
      <c r="K6" s="31" t="s">
        <v>163</v>
      </c>
      <c r="L6" s="31" t="s">
        <v>163</v>
      </c>
      <c r="M6" s="31" t="s">
        <v>163</v>
      </c>
      <c r="N6" s="32" t="s">
        <v>163</v>
      </c>
      <c r="O6" s="32" t="s">
        <v>163</v>
      </c>
      <c r="P6" s="32" t="s">
        <v>163</v>
      </c>
      <c r="Q6" s="32" t="s">
        <v>163</v>
      </c>
      <c r="R6" s="32" t="s">
        <v>163</v>
      </c>
      <c r="S6" s="32" t="s">
        <v>163</v>
      </c>
      <c r="T6" s="32" t="s">
        <v>163</v>
      </c>
      <c r="U6" s="32" t="s">
        <v>163</v>
      </c>
      <c r="V6" s="32" t="s">
        <v>163</v>
      </c>
      <c r="W6" s="32" t="s">
        <v>163</v>
      </c>
      <c r="X6" s="32" t="s">
        <v>163</v>
      </c>
      <c r="Y6" s="32" t="s">
        <v>163</v>
      </c>
      <c r="Z6" s="32" t="s">
        <v>163</v>
      </c>
      <c r="AA6" s="32" t="s">
        <v>163</v>
      </c>
      <c r="AB6" s="32" t="s">
        <v>163</v>
      </c>
      <c r="AC6" s="32" t="s">
        <v>163</v>
      </c>
      <c r="AD6" s="32" t="s">
        <v>163</v>
      </c>
      <c r="AE6" s="32" t="s">
        <v>163</v>
      </c>
      <c r="AF6" s="32" t="s">
        <v>163</v>
      </c>
      <c r="AG6" s="32" t="s">
        <v>163</v>
      </c>
      <c r="AH6" s="32" t="s">
        <v>163</v>
      </c>
      <c r="AI6" s="32" t="s">
        <v>163</v>
      </c>
      <c r="AJ6" s="32" t="s">
        <v>163</v>
      </c>
      <c r="AK6" s="32" t="s">
        <v>163</v>
      </c>
      <c r="AL6" s="32" t="s">
        <v>163</v>
      </c>
      <c r="AM6" s="32" t="s">
        <v>163</v>
      </c>
      <c r="AN6" s="32" t="s">
        <v>163</v>
      </c>
      <c r="AO6" s="32" t="s">
        <v>163</v>
      </c>
      <c r="AP6" s="45">
        <v>0</v>
      </c>
      <c r="AQ6" s="54" t="s">
        <v>172</v>
      </c>
      <c r="AR6" s="55"/>
    </row>
    <row r="7" spans="1:44" ht="17" thickBot="1" x14ac:dyDescent="0.25">
      <c r="A7" s="28" t="str">
        <f>'02_SampleInfo'!B7</f>
        <v>KP06</v>
      </c>
      <c r="B7" s="33">
        <v>0</v>
      </c>
      <c r="C7" s="33">
        <v>0</v>
      </c>
      <c r="D7" s="33">
        <v>0</v>
      </c>
      <c r="E7" s="33">
        <v>0</v>
      </c>
      <c r="F7" s="33">
        <v>0</v>
      </c>
      <c r="G7" s="31" t="s">
        <v>163</v>
      </c>
      <c r="H7" s="31" t="s">
        <v>163</v>
      </c>
      <c r="I7" s="31" t="s">
        <v>163</v>
      </c>
      <c r="J7" s="31" t="s">
        <v>163</v>
      </c>
      <c r="K7" s="31" t="s">
        <v>163</v>
      </c>
      <c r="L7" s="31" t="s">
        <v>163</v>
      </c>
      <c r="M7" s="31" t="s">
        <v>163</v>
      </c>
      <c r="N7" s="32" t="s">
        <v>163</v>
      </c>
      <c r="O7" s="32" t="s">
        <v>163</v>
      </c>
      <c r="P7" s="32" t="s">
        <v>163</v>
      </c>
      <c r="Q7" s="32" t="s">
        <v>163</v>
      </c>
      <c r="R7" s="32" t="s">
        <v>163</v>
      </c>
      <c r="S7" s="32" t="s">
        <v>163</v>
      </c>
      <c r="T7" s="32" t="s">
        <v>163</v>
      </c>
      <c r="U7" s="32" t="s">
        <v>163</v>
      </c>
      <c r="V7" s="32" t="s">
        <v>163</v>
      </c>
      <c r="W7" s="32" t="s">
        <v>163</v>
      </c>
      <c r="X7" s="32" t="s">
        <v>163</v>
      </c>
      <c r="Y7" s="32" t="s">
        <v>163</v>
      </c>
      <c r="Z7" s="32" t="s">
        <v>163</v>
      </c>
      <c r="AA7" s="32" t="s">
        <v>163</v>
      </c>
      <c r="AB7" s="32" t="s">
        <v>163</v>
      </c>
      <c r="AC7" s="32" t="s">
        <v>163</v>
      </c>
      <c r="AD7" s="32" t="s">
        <v>163</v>
      </c>
      <c r="AE7" s="32" t="s">
        <v>163</v>
      </c>
      <c r="AF7" s="32" t="s">
        <v>163</v>
      </c>
      <c r="AG7" s="32" t="s">
        <v>163</v>
      </c>
      <c r="AH7" s="32" t="s">
        <v>163</v>
      </c>
      <c r="AI7" s="32" t="s">
        <v>163</v>
      </c>
      <c r="AJ7" s="32" t="s">
        <v>163</v>
      </c>
      <c r="AK7" s="32" t="s">
        <v>163</v>
      </c>
      <c r="AL7" s="32" t="s">
        <v>163</v>
      </c>
      <c r="AM7" s="32" t="s">
        <v>163</v>
      </c>
      <c r="AN7" s="32" t="s">
        <v>163</v>
      </c>
      <c r="AO7" s="32" t="s">
        <v>163</v>
      </c>
      <c r="AP7" s="46" t="s">
        <v>163</v>
      </c>
      <c r="AQ7" s="54" t="s">
        <v>169</v>
      </c>
      <c r="AR7" s="55"/>
    </row>
    <row r="8" spans="1:44" x14ac:dyDescent="0.2">
      <c r="A8" s="28" t="str">
        <f>'02_SampleInfo'!B8</f>
        <v>KP07</v>
      </c>
      <c r="B8" s="33">
        <v>0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1" t="s">
        <v>163</v>
      </c>
      <c r="I8" s="31" t="s">
        <v>163</v>
      </c>
      <c r="J8" s="31" t="s">
        <v>163</v>
      </c>
      <c r="K8" s="31" t="s">
        <v>163</v>
      </c>
      <c r="L8" s="31" t="s">
        <v>163</v>
      </c>
      <c r="M8" s="31" t="s">
        <v>163</v>
      </c>
      <c r="N8" s="32" t="s">
        <v>163</v>
      </c>
      <c r="O8" s="32" t="s">
        <v>163</v>
      </c>
      <c r="P8" s="32" t="s">
        <v>163</v>
      </c>
      <c r="Q8" s="32" t="s">
        <v>163</v>
      </c>
      <c r="R8" s="32" t="s">
        <v>163</v>
      </c>
      <c r="S8" s="32" t="s">
        <v>163</v>
      </c>
      <c r="T8" s="32" t="s">
        <v>163</v>
      </c>
      <c r="U8" s="32" t="s">
        <v>163</v>
      </c>
      <c r="V8" s="32" t="s">
        <v>163</v>
      </c>
      <c r="W8" s="32" t="s">
        <v>163</v>
      </c>
      <c r="X8" s="32" t="s">
        <v>163</v>
      </c>
      <c r="Y8" s="32" t="s">
        <v>163</v>
      </c>
      <c r="Z8" s="32" t="s">
        <v>163</v>
      </c>
      <c r="AA8" s="32" t="s">
        <v>163</v>
      </c>
      <c r="AB8" s="32" t="s">
        <v>163</v>
      </c>
      <c r="AC8" s="32" t="s">
        <v>163</v>
      </c>
      <c r="AD8" s="32" t="s">
        <v>163</v>
      </c>
      <c r="AE8" s="32" t="s">
        <v>163</v>
      </c>
      <c r="AF8" s="32" t="s">
        <v>163</v>
      </c>
      <c r="AG8" s="32" t="s">
        <v>163</v>
      </c>
      <c r="AH8" s="32" t="s">
        <v>163</v>
      </c>
      <c r="AI8" s="32" t="s">
        <v>163</v>
      </c>
      <c r="AJ8" s="32" t="s">
        <v>163</v>
      </c>
      <c r="AK8" s="32" t="s">
        <v>163</v>
      </c>
      <c r="AL8" s="32" t="s">
        <v>163</v>
      </c>
      <c r="AM8" s="32" t="s">
        <v>163</v>
      </c>
      <c r="AN8" s="32" t="s">
        <v>163</v>
      </c>
      <c r="AO8" s="32" t="s">
        <v>163</v>
      </c>
    </row>
    <row r="9" spans="1:44" x14ac:dyDescent="0.2">
      <c r="A9" s="28" t="str">
        <f>'02_SampleInfo'!B9</f>
        <v>KP08</v>
      </c>
      <c r="B9" s="33">
        <v>0</v>
      </c>
      <c r="C9" s="33">
        <v>0</v>
      </c>
      <c r="D9" s="33">
        <v>0</v>
      </c>
      <c r="E9" s="33">
        <v>0</v>
      </c>
      <c r="F9" s="33">
        <v>0</v>
      </c>
      <c r="G9" s="33">
        <v>0</v>
      </c>
      <c r="H9" s="33">
        <v>0</v>
      </c>
      <c r="I9" s="31" t="s">
        <v>163</v>
      </c>
      <c r="J9" s="31" t="s">
        <v>163</v>
      </c>
      <c r="K9" s="31" t="s">
        <v>163</v>
      </c>
      <c r="L9" s="31" t="s">
        <v>163</v>
      </c>
      <c r="M9" s="31" t="s">
        <v>163</v>
      </c>
      <c r="N9" s="32" t="s">
        <v>163</v>
      </c>
      <c r="O9" s="32" t="s">
        <v>163</v>
      </c>
      <c r="P9" s="32" t="s">
        <v>163</v>
      </c>
      <c r="Q9" s="32" t="s">
        <v>163</v>
      </c>
      <c r="R9" s="32" t="s">
        <v>163</v>
      </c>
      <c r="S9" s="32" t="s">
        <v>163</v>
      </c>
      <c r="T9" s="32" t="s">
        <v>163</v>
      </c>
      <c r="U9" s="32" t="s">
        <v>163</v>
      </c>
      <c r="V9" s="32" t="s">
        <v>163</v>
      </c>
      <c r="W9" s="32" t="s">
        <v>163</v>
      </c>
      <c r="X9" s="32" t="s">
        <v>163</v>
      </c>
      <c r="Y9" s="32" t="s">
        <v>163</v>
      </c>
      <c r="Z9" s="32" t="s">
        <v>163</v>
      </c>
      <c r="AA9" s="32" t="s">
        <v>163</v>
      </c>
      <c r="AB9" s="32" t="s">
        <v>163</v>
      </c>
      <c r="AC9" s="32" t="s">
        <v>163</v>
      </c>
      <c r="AD9" s="32" t="s">
        <v>163</v>
      </c>
      <c r="AE9" s="32" t="s">
        <v>163</v>
      </c>
      <c r="AF9" s="32" t="s">
        <v>163</v>
      </c>
      <c r="AG9" s="32" t="s">
        <v>163</v>
      </c>
      <c r="AH9" s="32" t="s">
        <v>163</v>
      </c>
      <c r="AI9" s="32" t="s">
        <v>163</v>
      </c>
      <c r="AJ9" s="32" t="s">
        <v>163</v>
      </c>
      <c r="AK9" s="32" t="s">
        <v>163</v>
      </c>
      <c r="AL9" s="32" t="s">
        <v>163</v>
      </c>
      <c r="AM9" s="32" t="s">
        <v>163</v>
      </c>
      <c r="AN9" s="32" t="s">
        <v>163</v>
      </c>
      <c r="AO9" s="32" t="s">
        <v>163</v>
      </c>
    </row>
    <row r="10" spans="1:44" x14ac:dyDescent="0.2">
      <c r="A10" s="28" t="str">
        <f>'02_SampleInfo'!B10</f>
        <v>KP09</v>
      </c>
      <c r="B10" s="33">
        <v>0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1" t="s">
        <v>163</v>
      </c>
      <c r="K10" s="31" t="s">
        <v>163</v>
      </c>
      <c r="L10" s="31" t="s">
        <v>163</v>
      </c>
      <c r="M10" s="31" t="s">
        <v>163</v>
      </c>
      <c r="N10" s="32" t="s">
        <v>163</v>
      </c>
      <c r="O10" s="32" t="s">
        <v>163</v>
      </c>
      <c r="P10" s="32" t="s">
        <v>163</v>
      </c>
      <c r="Q10" s="32" t="s">
        <v>163</v>
      </c>
      <c r="R10" s="32" t="s">
        <v>163</v>
      </c>
      <c r="S10" s="32" t="s">
        <v>163</v>
      </c>
      <c r="T10" s="32" t="s">
        <v>163</v>
      </c>
      <c r="U10" s="32" t="s">
        <v>163</v>
      </c>
      <c r="V10" s="32" t="s">
        <v>163</v>
      </c>
      <c r="W10" s="32" t="s">
        <v>163</v>
      </c>
      <c r="X10" s="32" t="s">
        <v>163</v>
      </c>
      <c r="Y10" s="32" t="s">
        <v>163</v>
      </c>
      <c r="Z10" s="32" t="s">
        <v>163</v>
      </c>
      <c r="AA10" s="32" t="s">
        <v>163</v>
      </c>
      <c r="AB10" s="32" t="s">
        <v>163</v>
      </c>
      <c r="AC10" s="32" t="s">
        <v>163</v>
      </c>
      <c r="AD10" s="32" t="s">
        <v>163</v>
      </c>
      <c r="AE10" s="32" t="s">
        <v>163</v>
      </c>
      <c r="AF10" s="32" t="s">
        <v>163</v>
      </c>
      <c r="AG10" s="32" t="s">
        <v>163</v>
      </c>
      <c r="AH10" s="32" t="s">
        <v>163</v>
      </c>
      <c r="AI10" s="32" t="s">
        <v>163</v>
      </c>
      <c r="AJ10" s="32" t="s">
        <v>163</v>
      </c>
      <c r="AK10" s="32" t="s">
        <v>163</v>
      </c>
      <c r="AL10" s="32" t="s">
        <v>163</v>
      </c>
      <c r="AM10" s="32" t="s">
        <v>163</v>
      </c>
      <c r="AN10" s="32" t="s">
        <v>163</v>
      </c>
      <c r="AO10" s="32" t="s">
        <v>163</v>
      </c>
    </row>
    <row r="11" spans="1:44" x14ac:dyDescent="0.2">
      <c r="A11" s="28" t="str">
        <f>'02_SampleInfo'!B11</f>
        <v>KP10</v>
      </c>
      <c r="B11" s="33">
        <v>0</v>
      </c>
      <c r="C11" s="33">
        <v>0</v>
      </c>
      <c r="D11" s="33">
        <v>0</v>
      </c>
      <c r="E11" s="33">
        <v>0</v>
      </c>
      <c r="F11" s="33">
        <v>0</v>
      </c>
      <c r="G11" s="33">
        <v>0</v>
      </c>
      <c r="H11" s="33">
        <v>0</v>
      </c>
      <c r="I11" s="33">
        <v>0</v>
      </c>
      <c r="J11" s="33">
        <v>0</v>
      </c>
      <c r="K11" s="31" t="s">
        <v>163</v>
      </c>
      <c r="L11" s="31" t="s">
        <v>163</v>
      </c>
      <c r="M11" s="31" t="s">
        <v>163</v>
      </c>
      <c r="N11" s="32" t="s">
        <v>163</v>
      </c>
      <c r="O11" s="32" t="s">
        <v>163</v>
      </c>
      <c r="P11" s="32" t="s">
        <v>163</v>
      </c>
      <c r="Q11" s="32" t="s">
        <v>163</v>
      </c>
      <c r="R11" s="32" t="s">
        <v>163</v>
      </c>
      <c r="S11" s="32" t="s">
        <v>163</v>
      </c>
      <c r="T11" s="32" t="s">
        <v>163</v>
      </c>
      <c r="U11" s="32" t="s">
        <v>163</v>
      </c>
      <c r="V11" s="32" t="s">
        <v>163</v>
      </c>
      <c r="W11" s="32" t="s">
        <v>163</v>
      </c>
      <c r="X11" s="32" t="s">
        <v>163</v>
      </c>
      <c r="Y11" s="32" t="s">
        <v>163</v>
      </c>
      <c r="Z11" s="32" t="s">
        <v>163</v>
      </c>
      <c r="AA11" s="32" t="s">
        <v>163</v>
      </c>
      <c r="AB11" s="32" t="s">
        <v>163</v>
      </c>
      <c r="AC11" s="32" t="s">
        <v>163</v>
      </c>
      <c r="AD11" s="32" t="s">
        <v>163</v>
      </c>
      <c r="AE11" s="32" t="s">
        <v>163</v>
      </c>
      <c r="AF11" s="32" t="s">
        <v>163</v>
      </c>
      <c r="AG11" s="32" t="s">
        <v>163</v>
      </c>
      <c r="AH11" s="32" t="s">
        <v>163</v>
      </c>
      <c r="AI11" s="32" t="s">
        <v>163</v>
      </c>
      <c r="AJ11" s="32" t="s">
        <v>163</v>
      </c>
      <c r="AK11" s="32" t="s">
        <v>163</v>
      </c>
      <c r="AL11" s="32" t="s">
        <v>163</v>
      </c>
      <c r="AM11" s="32" t="s">
        <v>163</v>
      </c>
      <c r="AN11" s="32" t="s">
        <v>163</v>
      </c>
      <c r="AO11" s="32" t="s">
        <v>163</v>
      </c>
    </row>
    <row r="12" spans="1:44" x14ac:dyDescent="0.2">
      <c r="A12" s="28" t="str">
        <f>'02_SampleInfo'!B12</f>
        <v>KP11</v>
      </c>
      <c r="B12" s="33">
        <v>0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1" t="s">
        <v>163</v>
      </c>
      <c r="M12" s="31" t="s">
        <v>163</v>
      </c>
      <c r="N12" s="32" t="s">
        <v>163</v>
      </c>
      <c r="O12" s="32" t="s">
        <v>163</v>
      </c>
      <c r="P12" s="32" t="s">
        <v>163</v>
      </c>
      <c r="Q12" s="32" t="s">
        <v>163</v>
      </c>
      <c r="R12" s="32" t="s">
        <v>163</v>
      </c>
      <c r="S12" s="32" t="s">
        <v>163</v>
      </c>
      <c r="T12" s="32" t="s">
        <v>163</v>
      </c>
      <c r="U12" s="32" t="s">
        <v>163</v>
      </c>
      <c r="V12" s="32" t="s">
        <v>163</v>
      </c>
      <c r="W12" s="32" t="s">
        <v>163</v>
      </c>
      <c r="X12" s="32" t="s">
        <v>163</v>
      </c>
      <c r="Y12" s="32" t="s">
        <v>163</v>
      </c>
      <c r="Z12" s="32" t="s">
        <v>163</v>
      </c>
      <c r="AA12" s="32" t="s">
        <v>163</v>
      </c>
      <c r="AB12" s="32" t="s">
        <v>163</v>
      </c>
      <c r="AC12" s="32" t="s">
        <v>163</v>
      </c>
      <c r="AD12" s="32" t="s">
        <v>163</v>
      </c>
      <c r="AE12" s="32" t="s">
        <v>163</v>
      </c>
      <c r="AF12" s="32" t="s">
        <v>163</v>
      </c>
      <c r="AG12" s="32" t="s">
        <v>163</v>
      </c>
      <c r="AH12" s="32" t="s">
        <v>163</v>
      </c>
      <c r="AI12" s="32" t="s">
        <v>163</v>
      </c>
      <c r="AJ12" s="32" t="s">
        <v>163</v>
      </c>
      <c r="AK12" s="32" t="s">
        <v>163</v>
      </c>
      <c r="AL12" s="32" t="s">
        <v>163</v>
      </c>
      <c r="AM12" s="32" t="s">
        <v>163</v>
      </c>
      <c r="AN12" s="32" t="s">
        <v>163</v>
      </c>
      <c r="AO12" s="32" t="s">
        <v>163</v>
      </c>
    </row>
    <row r="13" spans="1:44" x14ac:dyDescent="0.2">
      <c r="A13" s="28" t="str">
        <f>'02_SampleInfo'!B13</f>
        <v>KP12</v>
      </c>
      <c r="B13" s="33">
        <v>0</v>
      </c>
      <c r="C13" s="33">
        <v>0</v>
      </c>
      <c r="D13" s="33">
        <v>0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31" t="s">
        <v>163</v>
      </c>
      <c r="N13" s="32" t="s">
        <v>163</v>
      </c>
      <c r="O13" s="32" t="s">
        <v>163</v>
      </c>
      <c r="P13" s="32" t="s">
        <v>163</v>
      </c>
      <c r="Q13" s="32" t="s">
        <v>163</v>
      </c>
      <c r="R13" s="32" t="s">
        <v>163</v>
      </c>
      <c r="S13" s="32" t="s">
        <v>163</v>
      </c>
      <c r="T13" s="32" t="s">
        <v>163</v>
      </c>
      <c r="U13" s="32" t="s">
        <v>163</v>
      </c>
      <c r="V13" s="32" t="s">
        <v>163</v>
      </c>
      <c r="W13" s="32" t="s">
        <v>163</v>
      </c>
      <c r="X13" s="32" t="s">
        <v>163</v>
      </c>
      <c r="Y13" s="32" t="s">
        <v>163</v>
      </c>
      <c r="Z13" s="32" t="s">
        <v>163</v>
      </c>
      <c r="AA13" s="32" t="s">
        <v>163</v>
      </c>
      <c r="AB13" s="32" t="s">
        <v>163</v>
      </c>
      <c r="AC13" s="32" t="s">
        <v>163</v>
      </c>
      <c r="AD13" s="32" t="s">
        <v>163</v>
      </c>
      <c r="AE13" s="32" t="s">
        <v>163</v>
      </c>
      <c r="AF13" s="32" t="s">
        <v>163</v>
      </c>
      <c r="AG13" s="32" t="s">
        <v>163</v>
      </c>
      <c r="AH13" s="32" t="s">
        <v>163</v>
      </c>
      <c r="AI13" s="32" t="s">
        <v>163</v>
      </c>
      <c r="AJ13" s="32" t="s">
        <v>163</v>
      </c>
      <c r="AK13" s="32" t="s">
        <v>163</v>
      </c>
      <c r="AL13" s="32" t="s">
        <v>163</v>
      </c>
      <c r="AM13" s="32" t="s">
        <v>163</v>
      </c>
      <c r="AN13" s="32" t="s">
        <v>163</v>
      </c>
      <c r="AO13" s="32" t="s">
        <v>163</v>
      </c>
    </row>
    <row r="14" spans="1:44" x14ac:dyDescent="0.2">
      <c r="A14" s="28" t="str">
        <f>'02_SampleInfo'!B14</f>
        <v>KP13</v>
      </c>
      <c r="B14" s="33">
        <v>0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33">
        <v>0</v>
      </c>
      <c r="N14" s="32" t="s">
        <v>163</v>
      </c>
      <c r="O14" s="32" t="s">
        <v>163</v>
      </c>
      <c r="P14" s="32" t="s">
        <v>163</v>
      </c>
      <c r="Q14" s="32" t="s">
        <v>163</v>
      </c>
      <c r="R14" s="32" t="s">
        <v>163</v>
      </c>
      <c r="S14" s="32" t="s">
        <v>163</v>
      </c>
      <c r="T14" s="32" t="s">
        <v>163</v>
      </c>
      <c r="U14" s="32" t="s">
        <v>163</v>
      </c>
      <c r="V14" s="32" t="s">
        <v>163</v>
      </c>
      <c r="W14" s="32" t="s">
        <v>163</v>
      </c>
      <c r="X14" s="32" t="s">
        <v>163</v>
      </c>
      <c r="Y14" s="32" t="s">
        <v>163</v>
      </c>
      <c r="Z14" s="32" t="s">
        <v>163</v>
      </c>
      <c r="AA14" s="32" t="s">
        <v>163</v>
      </c>
      <c r="AB14" s="32" t="s">
        <v>163</v>
      </c>
      <c r="AC14" s="32" t="s">
        <v>163</v>
      </c>
      <c r="AD14" s="32" t="s">
        <v>163</v>
      </c>
      <c r="AE14" s="32" t="s">
        <v>163</v>
      </c>
      <c r="AF14" s="32" t="s">
        <v>163</v>
      </c>
      <c r="AG14" s="32" t="s">
        <v>163</v>
      </c>
      <c r="AH14" s="32" t="s">
        <v>163</v>
      </c>
      <c r="AI14" s="32" t="s">
        <v>163</v>
      </c>
      <c r="AJ14" s="32" t="s">
        <v>163</v>
      </c>
      <c r="AK14" s="32" t="s">
        <v>163</v>
      </c>
      <c r="AL14" s="32" t="s">
        <v>163</v>
      </c>
      <c r="AM14" s="32" t="s">
        <v>163</v>
      </c>
      <c r="AN14" s="32" t="s">
        <v>163</v>
      </c>
      <c r="AO14" s="32" t="s">
        <v>163</v>
      </c>
    </row>
    <row r="15" spans="1:44" x14ac:dyDescent="0.2">
      <c r="A15" s="28" t="str">
        <f>'02_SampleInfo'!B15</f>
        <v>KP14</v>
      </c>
      <c r="B15" s="33">
        <v>0</v>
      </c>
      <c r="C15" s="33">
        <v>0</v>
      </c>
      <c r="D15" s="33">
        <v>0</v>
      </c>
      <c r="E15" s="33">
        <v>0</v>
      </c>
      <c r="F15" s="33">
        <v>0</v>
      </c>
      <c r="G15" s="33"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2" t="s">
        <v>163</v>
      </c>
      <c r="P15" s="32" t="s">
        <v>163</v>
      </c>
      <c r="Q15" s="32" t="s">
        <v>163</v>
      </c>
      <c r="R15" s="32" t="s">
        <v>163</v>
      </c>
      <c r="S15" s="32" t="s">
        <v>163</v>
      </c>
      <c r="T15" s="32" t="s">
        <v>163</v>
      </c>
      <c r="U15" s="32" t="s">
        <v>163</v>
      </c>
      <c r="V15" s="32" t="s">
        <v>163</v>
      </c>
      <c r="W15" s="32" t="s">
        <v>163</v>
      </c>
      <c r="X15" s="32" t="s">
        <v>163</v>
      </c>
      <c r="Y15" s="32" t="s">
        <v>163</v>
      </c>
      <c r="Z15" s="32" t="s">
        <v>163</v>
      </c>
      <c r="AA15" s="32" t="s">
        <v>163</v>
      </c>
      <c r="AB15" s="32" t="s">
        <v>163</v>
      </c>
      <c r="AC15" s="32" t="s">
        <v>163</v>
      </c>
      <c r="AD15" s="32" t="s">
        <v>163</v>
      </c>
      <c r="AE15" s="32" t="s">
        <v>163</v>
      </c>
      <c r="AF15" s="32" t="s">
        <v>163</v>
      </c>
      <c r="AG15" s="32" t="s">
        <v>163</v>
      </c>
      <c r="AH15" s="32" t="s">
        <v>163</v>
      </c>
      <c r="AI15" s="32" t="s">
        <v>163</v>
      </c>
      <c r="AJ15" s="32" t="s">
        <v>163</v>
      </c>
      <c r="AK15" s="32" t="s">
        <v>163</v>
      </c>
      <c r="AL15" s="32" t="s">
        <v>163</v>
      </c>
      <c r="AM15" s="32" t="s">
        <v>163</v>
      </c>
      <c r="AN15" s="32" t="s">
        <v>163</v>
      </c>
      <c r="AO15" s="32" t="s">
        <v>163</v>
      </c>
    </row>
    <row r="16" spans="1:44" x14ac:dyDescent="0.2">
      <c r="A16" s="28" t="str">
        <f>'02_SampleInfo'!B16</f>
        <v>KP15</v>
      </c>
      <c r="B16" s="33">
        <v>0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0</v>
      </c>
      <c r="L16" s="33">
        <v>0</v>
      </c>
      <c r="M16" s="33">
        <v>0</v>
      </c>
      <c r="N16" s="33">
        <v>0</v>
      </c>
      <c r="O16" s="33">
        <v>0</v>
      </c>
      <c r="P16" s="32" t="s">
        <v>163</v>
      </c>
      <c r="Q16" s="32" t="s">
        <v>163</v>
      </c>
      <c r="R16" s="32" t="s">
        <v>163</v>
      </c>
      <c r="S16" s="32" t="s">
        <v>163</v>
      </c>
      <c r="T16" s="32" t="s">
        <v>163</v>
      </c>
      <c r="U16" s="32" t="s">
        <v>163</v>
      </c>
      <c r="V16" s="32" t="s">
        <v>163</v>
      </c>
      <c r="W16" s="32" t="s">
        <v>163</v>
      </c>
      <c r="X16" s="32" t="s">
        <v>163</v>
      </c>
      <c r="Y16" s="32" t="s">
        <v>163</v>
      </c>
      <c r="Z16" s="32" t="s">
        <v>163</v>
      </c>
      <c r="AA16" s="32" t="s">
        <v>163</v>
      </c>
      <c r="AB16" s="32" t="s">
        <v>163</v>
      </c>
      <c r="AC16" s="32" t="s">
        <v>163</v>
      </c>
      <c r="AD16" s="32" t="s">
        <v>163</v>
      </c>
      <c r="AE16" s="32" t="s">
        <v>163</v>
      </c>
      <c r="AF16" s="32" t="s">
        <v>163</v>
      </c>
      <c r="AG16" s="32" t="s">
        <v>163</v>
      </c>
      <c r="AH16" s="32" t="s">
        <v>163</v>
      </c>
      <c r="AI16" s="32" t="s">
        <v>163</v>
      </c>
      <c r="AJ16" s="32" t="s">
        <v>163</v>
      </c>
      <c r="AK16" s="32" t="s">
        <v>163</v>
      </c>
      <c r="AL16" s="32" t="s">
        <v>163</v>
      </c>
      <c r="AM16" s="32" t="s">
        <v>163</v>
      </c>
      <c r="AN16" s="32" t="s">
        <v>163</v>
      </c>
      <c r="AO16" s="32" t="s">
        <v>163</v>
      </c>
    </row>
    <row r="17" spans="1:41" x14ac:dyDescent="0.2">
      <c r="A17" s="28" t="str">
        <f>'02_SampleInfo'!B17</f>
        <v>KP16</v>
      </c>
      <c r="B17" s="33">
        <v>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>
        <v>0</v>
      </c>
      <c r="O17" s="33">
        <v>0</v>
      </c>
      <c r="P17" s="33">
        <v>0</v>
      </c>
      <c r="Q17" s="32" t="s">
        <v>163</v>
      </c>
      <c r="R17" s="32" t="s">
        <v>163</v>
      </c>
      <c r="S17" s="32" t="s">
        <v>163</v>
      </c>
      <c r="T17" s="32" t="s">
        <v>163</v>
      </c>
      <c r="U17" s="32" t="s">
        <v>163</v>
      </c>
      <c r="V17" s="32" t="s">
        <v>163</v>
      </c>
      <c r="W17" s="32" t="s">
        <v>163</v>
      </c>
      <c r="X17" s="32" t="s">
        <v>163</v>
      </c>
      <c r="Y17" s="32" t="s">
        <v>163</v>
      </c>
      <c r="Z17" s="32" t="s">
        <v>163</v>
      </c>
      <c r="AA17" s="32" t="s">
        <v>163</v>
      </c>
      <c r="AB17" s="32" t="s">
        <v>163</v>
      </c>
      <c r="AC17" s="32" t="s">
        <v>163</v>
      </c>
      <c r="AD17" s="32" t="s">
        <v>163</v>
      </c>
      <c r="AE17" s="32" t="s">
        <v>163</v>
      </c>
      <c r="AF17" s="32" t="s">
        <v>163</v>
      </c>
      <c r="AG17" s="32" t="s">
        <v>163</v>
      </c>
      <c r="AH17" s="32" t="s">
        <v>163</v>
      </c>
      <c r="AI17" s="32" t="s">
        <v>163</v>
      </c>
      <c r="AJ17" s="32" t="s">
        <v>163</v>
      </c>
      <c r="AK17" s="32" t="s">
        <v>163</v>
      </c>
      <c r="AL17" s="32" t="s">
        <v>163</v>
      </c>
      <c r="AM17" s="32" t="s">
        <v>163</v>
      </c>
      <c r="AN17" s="32" t="s">
        <v>163</v>
      </c>
      <c r="AO17" s="32" t="s">
        <v>163</v>
      </c>
    </row>
    <row r="18" spans="1:41" x14ac:dyDescent="0.2">
      <c r="A18" s="28" t="str">
        <f>'02_SampleInfo'!B18</f>
        <v>KP17</v>
      </c>
      <c r="B18" s="33">
        <v>0</v>
      </c>
      <c r="C18" s="33">
        <v>0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  <c r="N18" s="33">
        <v>0</v>
      </c>
      <c r="O18" s="33">
        <v>0</v>
      </c>
      <c r="P18" s="33">
        <v>0</v>
      </c>
      <c r="Q18" s="33">
        <v>0</v>
      </c>
      <c r="R18" s="32" t="s">
        <v>163</v>
      </c>
      <c r="S18" s="32" t="s">
        <v>163</v>
      </c>
      <c r="T18" s="32" t="s">
        <v>163</v>
      </c>
      <c r="U18" s="32" t="s">
        <v>163</v>
      </c>
      <c r="V18" s="32" t="s">
        <v>163</v>
      </c>
      <c r="W18" s="32" t="s">
        <v>163</v>
      </c>
      <c r="X18" s="32" t="s">
        <v>163</v>
      </c>
      <c r="Y18" s="32" t="s">
        <v>163</v>
      </c>
      <c r="Z18" s="32" t="s">
        <v>163</v>
      </c>
      <c r="AA18" s="32" t="s">
        <v>163</v>
      </c>
      <c r="AB18" s="32" t="s">
        <v>163</v>
      </c>
      <c r="AC18" s="32" t="s">
        <v>163</v>
      </c>
      <c r="AD18" s="32" t="s">
        <v>163</v>
      </c>
      <c r="AE18" s="32" t="s">
        <v>163</v>
      </c>
      <c r="AF18" s="32" t="s">
        <v>163</v>
      </c>
      <c r="AG18" s="32" t="s">
        <v>163</v>
      </c>
      <c r="AH18" s="32" t="s">
        <v>163</v>
      </c>
      <c r="AI18" s="32" t="s">
        <v>163</v>
      </c>
      <c r="AJ18" s="32" t="s">
        <v>163</v>
      </c>
      <c r="AK18" s="32" t="s">
        <v>163</v>
      </c>
      <c r="AL18" s="32" t="s">
        <v>163</v>
      </c>
      <c r="AM18" s="32" t="s">
        <v>163</v>
      </c>
      <c r="AN18" s="32" t="s">
        <v>163</v>
      </c>
      <c r="AO18" s="32" t="s">
        <v>163</v>
      </c>
    </row>
    <row r="19" spans="1:41" x14ac:dyDescent="0.2">
      <c r="A19" s="28" t="str">
        <f>'02_SampleInfo'!B19</f>
        <v>KP18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2" t="s">
        <v>163</v>
      </c>
      <c r="T19" s="32" t="s">
        <v>163</v>
      </c>
      <c r="U19" s="32" t="s">
        <v>163</v>
      </c>
      <c r="V19" s="32" t="s">
        <v>163</v>
      </c>
      <c r="W19" s="32" t="s">
        <v>163</v>
      </c>
      <c r="X19" s="32" t="s">
        <v>163</v>
      </c>
      <c r="Y19" s="32" t="s">
        <v>163</v>
      </c>
      <c r="Z19" s="32" t="s">
        <v>163</v>
      </c>
      <c r="AA19" s="32" t="s">
        <v>163</v>
      </c>
      <c r="AB19" s="32" t="s">
        <v>163</v>
      </c>
      <c r="AC19" s="32" t="s">
        <v>163</v>
      </c>
      <c r="AD19" s="32" t="s">
        <v>163</v>
      </c>
      <c r="AE19" s="32" t="s">
        <v>163</v>
      </c>
      <c r="AF19" s="32" t="s">
        <v>163</v>
      </c>
      <c r="AG19" s="32" t="s">
        <v>163</v>
      </c>
      <c r="AH19" s="32" t="s">
        <v>163</v>
      </c>
      <c r="AI19" s="32" t="s">
        <v>163</v>
      </c>
      <c r="AJ19" s="32" t="s">
        <v>163</v>
      </c>
      <c r="AK19" s="32" t="s">
        <v>163</v>
      </c>
      <c r="AL19" s="32" t="s">
        <v>163</v>
      </c>
      <c r="AM19" s="32" t="s">
        <v>163</v>
      </c>
      <c r="AN19" s="32" t="s">
        <v>163</v>
      </c>
      <c r="AO19" s="32" t="s">
        <v>163</v>
      </c>
    </row>
    <row r="20" spans="1:41" x14ac:dyDescent="0.2">
      <c r="A20" s="28" t="str">
        <f>'02_SampleInfo'!B20</f>
        <v>KP19</v>
      </c>
      <c r="B20" s="33">
        <v>0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33">
        <v>0</v>
      </c>
      <c r="N20" s="33">
        <v>0</v>
      </c>
      <c r="O20" s="33">
        <v>0</v>
      </c>
      <c r="P20" s="33">
        <v>0</v>
      </c>
      <c r="Q20" s="33">
        <v>0</v>
      </c>
      <c r="R20" s="33">
        <v>0</v>
      </c>
      <c r="S20" s="33">
        <v>0</v>
      </c>
      <c r="T20" s="32" t="s">
        <v>163</v>
      </c>
      <c r="U20" s="32" t="s">
        <v>163</v>
      </c>
      <c r="V20" s="32" t="s">
        <v>163</v>
      </c>
      <c r="W20" s="32" t="s">
        <v>163</v>
      </c>
      <c r="X20" s="32" t="s">
        <v>163</v>
      </c>
      <c r="Y20" s="32" t="s">
        <v>163</v>
      </c>
      <c r="Z20" s="32" t="s">
        <v>163</v>
      </c>
      <c r="AA20" s="32" t="s">
        <v>163</v>
      </c>
      <c r="AB20" s="32" t="s">
        <v>163</v>
      </c>
      <c r="AC20" s="32" t="s">
        <v>163</v>
      </c>
      <c r="AD20" s="32" t="s">
        <v>163</v>
      </c>
      <c r="AE20" s="32" t="s">
        <v>163</v>
      </c>
      <c r="AF20" s="32" t="s">
        <v>163</v>
      </c>
      <c r="AG20" s="32" t="s">
        <v>163</v>
      </c>
      <c r="AH20" s="32" t="s">
        <v>163</v>
      </c>
      <c r="AI20" s="32" t="s">
        <v>163</v>
      </c>
      <c r="AJ20" s="32" t="s">
        <v>163</v>
      </c>
      <c r="AK20" s="32" t="s">
        <v>163</v>
      </c>
      <c r="AL20" s="32" t="s">
        <v>163</v>
      </c>
      <c r="AM20" s="32" t="s">
        <v>163</v>
      </c>
      <c r="AN20" s="32" t="s">
        <v>163</v>
      </c>
      <c r="AO20" s="32" t="s">
        <v>163</v>
      </c>
    </row>
    <row r="21" spans="1:41" x14ac:dyDescent="0.2">
      <c r="A21" s="28" t="str">
        <f>'02_SampleInfo'!B21</f>
        <v>KP20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0</v>
      </c>
      <c r="P21" s="33">
        <v>0</v>
      </c>
      <c r="Q21" s="33">
        <v>0</v>
      </c>
      <c r="R21" s="33">
        <v>0</v>
      </c>
      <c r="S21" s="33">
        <v>0</v>
      </c>
      <c r="T21" s="33">
        <v>0</v>
      </c>
      <c r="U21" s="32" t="s">
        <v>163</v>
      </c>
      <c r="V21" s="32" t="s">
        <v>163</v>
      </c>
      <c r="W21" s="32" t="s">
        <v>163</v>
      </c>
      <c r="X21" s="32" t="s">
        <v>163</v>
      </c>
      <c r="Y21" s="32" t="s">
        <v>163</v>
      </c>
      <c r="Z21" s="32" t="s">
        <v>163</v>
      </c>
      <c r="AA21" s="32" t="s">
        <v>163</v>
      </c>
      <c r="AB21" s="32" t="s">
        <v>163</v>
      </c>
      <c r="AC21" s="32" t="s">
        <v>163</v>
      </c>
      <c r="AD21" s="32" t="s">
        <v>163</v>
      </c>
      <c r="AE21" s="32" t="s">
        <v>163</v>
      </c>
      <c r="AF21" s="32" t="s">
        <v>163</v>
      </c>
      <c r="AG21" s="32" t="s">
        <v>163</v>
      </c>
      <c r="AH21" s="32" t="s">
        <v>163</v>
      </c>
      <c r="AI21" s="32" t="s">
        <v>163</v>
      </c>
      <c r="AJ21" s="32" t="s">
        <v>163</v>
      </c>
      <c r="AK21" s="32" t="s">
        <v>163</v>
      </c>
      <c r="AL21" s="32" t="s">
        <v>163</v>
      </c>
      <c r="AM21" s="32" t="s">
        <v>163</v>
      </c>
      <c r="AN21" s="32" t="s">
        <v>163</v>
      </c>
      <c r="AO21" s="32" t="s">
        <v>163</v>
      </c>
    </row>
    <row r="22" spans="1:41" x14ac:dyDescent="0.2">
      <c r="A22" s="28" t="str">
        <f>'02_SampleInfo'!B22</f>
        <v>KP21</v>
      </c>
      <c r="B22" s="33">
        <v>0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>
        <v>0</v>
      </c>
      <c r="U22" s="33">
        <v>0</v>
      </c>
      <c r="V22" s="32" t="s">
        <v>163</v>
      </c>
      <c r="W22" s="32" t="s">
        <v>163</v>
      </c>
      <c r="X22" s="32" t="s">
        <v>163</v>
      </c>
      <c r="Y22" s="32" t="s">
        <v>163</v>
      </c>
      <c r="Z22" s="32" t="s">
        <v>163</v>
      </c>
      <c r="AA22" s="32" t="s">
        <v>163</v>
      </c>
      <c r="AB22" s="32" t="s">
        <v>163</v>
      </c>
      <c r="AC22" s="32" t="s">
        <v>163</v>
      </c>
      <c r="AD22" s="32" t="s">
        <v>163</v>
      </c>
      <c r="AE22" s="32" t="s">
        <v>163</v>
      </c>
      <c r="AF22" s="32" t="s">
        <v>163</v>
      </c>
      <c r="AG22" s="32" t="s">
        <v>163</v>
      </c>
      <c r="AH22" s="32" t="s">
        <v>163</v>
      </c>
      <c r="AI22" s="32" t="s">
        <v>163</v>
      </c>
      <c r="AJ22" s="32" t="s">
        <v>163</v>
      </c>
      <c r="AK22" s="32" t="s">
        <v>163</v>
      </c>
      <c r="AL22" s="32" t="s">
        <v>163</v>
      </c>
      <c r="AM22" s="32" t="s">
        <v>163</v>
      </c>
      <c r="AN22" s="32" t="s">
        <v>163</v>
      </c>
      <c r="AO22" s="32" t="s">
        <v>163</v>
      </c>
    </row>
    <row r="23" spans="1:41" x14ac:dyDescent="0.2">
      <c r="A23" s="28" t="str">
        <f>'02_SampleInfo'!B23</f>
        <v>KP22</v>
      </c>
      <c r="B23" s="33">
        <v>0</v>
      </c>
      <c r="C23" s="33">
        <v>0</v>
      </c>
      <c r="D23" s="33">
        <v>0</v>
      </c>
      <c r="E23" s="33">
        <v>0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3">
        <v>0</v>
      </c>
      <c r="P23" s="33">
        <v>0</v>
      </c>
      <c r="Q23" s="33">
        <v>0</v>
      </c>
      <c r="R23" s="33">
        <v>0</v>
      </c>
      <c r="S23" s="33">
        <v>0</v>
      </c>
      <c r="T23" s="33">
        <v>0</v>
      </c>
      <c r="U23" s="33">
        <v>0</v>
      </c>
      <c r="V23" s="33">
        <v>0</v>
      </c>
      <c r="W23" s="32" t="s">
        <v>163</v>
      </c>
      <c r="X23" s="32" t="s">
        <v>163</v>
      </c>
      <c r="Y23" s="32" t="s">
        <v>163</v>
      </c>
      <c r="Z23" s="32" t="s">
        <v>163</v>
      </c>
      <c r="AA23" s="32" t="s">
        <v>163</v>
      </c>
      <c r="AB23" s="32" t="s">
        <v>163</v>
      </c>
      <c r="AC23" s="32" t="s">
        <v>163</v>
      </c>
      <c r="AD23" s="32" t="s">
        <v>163</v>
      </c>
      <c r="AE23" s="32" t="s">
        <v>163</v>
      </c>
      <c r="AF23" s="32" t="s">
        <v>163</v>
      </c>
      <c r="AG23" s="32" t="s">
        <v>163</v>
      </c>
      <c r="AH23" s="32" t="s">
        <v>163</v>
      </c>
      <c r="AI23" s="32" t="s">
        <v>163</v>
      </c>
      <c r="AJ23" s="32" t="s">
        <v>163</v>
      </c>
      <c r="AK23" s="32" t="s">
        <v>163</v>
      </c>
      <c r="AL23" s="32" t="s">
        <v>163</v>
      </c>
      <c r="AM23" s="32" t="s">
        <v>163</v>
      </c>
      <c r="AN23" s="32" t="s">
        <v>163</v>
      </c>
      <c r="AO23" s="32" t="s">
        <v>163</v>
      </c>
    </row>
    <row r="24" spans="1:41" x14ac:dyDescent="0.2">
      <c r="A24" s="28" t="str">
        <f>'02_SampleInfo'!B24</f>
        <v>KP23</v>
      </c>
      <c r="B24" s="33">
        <v>0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33">
        <v>0</v>
      </c>
      <c r="O24" s="33">
        <v>0</v>
      </c>
      <c r="P24" s="33">
        <v>0</v>
      </c>
      <c r="Q24" s="33">
        <v>0</v>
      </c>
      <c r="R24" s="33">
        <v>0</v>
      </c>
      <c r="S24" s="33">
        <v>0</v>
      </c>
      <c r="T24" s="33">
        <v>0</v>
      </c>
      <c r="U24" s="33">
        <v>0</v>
      </c>
      <c r="V24" s="33">
        <v>0</v>
      </c>
      <c r="W24" s="33">
        <v>0</v>
      </c>
      <c r="X24" s="32" t="s">
        <v>163</v>
      </c>
      <c r="Y24" s="32" t="s">
        <v>163</v>
      </c>
      <c r="Z24" s="32" t="s">
        <v>163</v>
      </c>
      <c r="AA24" s="32" t="s">
        <v>163</v>
      </c>
      <c r="AB24" s="32" t="s">
        <v>163</v>
      </c>
      <c r="AC24" s="32" t="s">
        <v>163</v>
      </c>
      <c r="AD24" s="32" t="s">
        <v>163</v>
      </c>
      <c r="AE24" s="32" t="s">
        <v>163</v>
      </c>
      <c r="AF24" s="32" t="s">
        <v>163</v>
      </c>
      <c r="AG24" s="32" t="s">
        <v>163</v>
      </c>
      <c r="AH24" s="32" t="s">
        <v>163</v>
      </c>
      <c r="AI24" s="32" t="s">
        <v>163</v>
      </c>
      <c r="AJ24" s="32" t="s">
        <v>163</v>
      </c>
      <c r="AK24" s="32" t="s">
        <v>163</v>
      </c>
      <c r="AL24" s="32" t="s">
        <v>163</v>
      </c>
      <c r="AM24" s="32" t="s">
        <v>163</v>
      </c>
      <c r="AN24" s="32" t="s">
        <v>163</v>
      </c>
      <c r="AO24" s="32" t="s">
        <v>163</v>
      </c>
    </row>
    <row r="25" spans="1:41" x14ac:dyDescent="0.2">
      <c r="A25" s="28" t="str">
        <f>'02_SampleInfo'!B25</f>
        <v>KP24</v>
      </c>
      <c r="B25" s="33">
        <v>0</v>
      </c>
      <c r="C25" s="33">
        <v>0</v>
      </c>
      <c r="D25" s="33">
        <v>0</v>
      </c>
      <c r="E25" s="33">
        <v>0</v>
      </c>
      <c r="F25" s="33">
        <v>0</v>
      </c>
      <c r="G25" s="33">
        <v>0</v>
      </c>
      <c r="H25" s="33">
        <v>0</v>
      </c>
      <c r="I25" s="33">
        <v>0</v>
      </c>
      <c r="J25" s="33">
        <v>0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0</v>
      </c>
      <c r="W25" s="33">
        <v>0</v>
      </c>
      <c r="X25" s="33">
        <v>0</v>
      </c>
      <c r="Y25" s="32" t="s">
        <v>163</v>
      </c>
      <c r="Z25" s="32" t="s">
        <v>163</v>
      </c>
      <c r="AA25" s="32" t="s">
        <v>163</v>
      </c>
      <c r="AB25" s="32" t="s">
        <v>163</v>
      </c>
      <c r="AC25" s="32" t="s">
        <v>163</v>
      </c>
      <c r="AD25" s="32" t="s">
        <v>163</v>
      </c>
      <c r="AE25" s="32" t="s">
        <v>163</v>
      </c>
      <c r="AF25" s="32" t="s">
        <v>163</v>
      </c>
      <c r="AG25" s="32" t="s">
        <v>163</v>
      </c>
      <c r="AH25" s="32" t="s">
        <v>163</v>
      </c>
      <c r="AI25" s="32" t="s">
        <v>163</v>
      </c>
      <c r="AJ25" s="32" t="s">
        <v>163</v>
      </c>
      <c r="AK25" s="32" t="s">
        <v>163</v>
      </c>
      <c r="AL25" s="32" t="s">
        <v>163</v>
      </c>
      <c r="AM25" s="32" t="s">
        <v>163</v>
      </c>
      <c r="AN25" s="32" t="s">
        <v>163</v>
      </c>
      <c r="AO25" s="32" t="s">
        <v>163</v>
      </c>
    </row>
    <row r="26" spans="1:41" x14ac:dyDescent="0.2">
      <c r="A26" s="28" t="str">
        <f>'02_SampleInfo'!B26</f>
        <v>KP25</v>
      </c>
      <c r="B26" s="33">
        <v>0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0</v>
      </c>
      <c r="M26" s="33">
        <v>0</v>
      </c>
      <c r="N26" s="33">
        <v>0</v>
      </c>
      <c r="O26" s="33">
        <v>0</v>
      </c>
      <c r="P26" s="33">
        <v>0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0</v>
      </c>
      <c r="W26" s="33">
        <v>0</v>
      </c>
      <c r="X26" s="33">
        <v>0</v>
      </c>
      <c r="Y26" s="33">
        <v>0</v>
      </c>
      <c r="Z26" s="32" t="s">
        <v>163</v>
      </c>
      <c r="AA26" s="32" t="s">
        <v>163</v>
      </c>
      <c r="AB26" s="32" t="s">
        <v>163</v>
      </c>
      <c r="AC26" s="32" t="s">
        <v>163</v>
      </c>
      <c r="AD26" s="32" t="s">
        <v>163</v>
      </c>
      <c r="AE26" s="32" t="s">
        <v>163</v>
      </c>
      <c r="AF26" s="32" t="s">
        <v>163</v>
      </c>
      <c r="AG26" s="32" t="s">
        <v>163</v>
      </c>
      <c r="AH26" s="32" t="s">
        <v>163</v>
      </c>
      <c r="AI26" s="32" t="s">
        <v>163</v>
      </c>
      <c r="AJ26" s="32" t="s">
        <v>163</v>
      </c>
      <c r="AK26" s="32" t="s">
        <v>163</v>
      </c>
      <c r="AL26" s="32" t="s">
        <v>163</v>
      </c>
      <c r="AM26" s="32" t="s">
        <v>163</v>
      </c>
      <c r="AN26" s="32" t="s">
        <v>163</v>
      </c>
      <c r="AO26" s="32" t="s">
        <v>163</v>
      </c>
    </row>
    <row r="27" spans="1:41" x14ac:dyDescent="0.2">
      <c r="A27" s="28" t="str">
        <f>'02_SampleInfo'!B27</f>
        <v>KP26</v>
      </c>
      <c r="B27" s="33">
        <v>0</v>
      </c>
      <c r="C27" s="33">
        <v>0</v>
      </c>
      <c r="D27" s="33">
        <v>0</v>
      </c>
      <c r="E27" s="33">
        <v>0</v>
      </c>
      <c r="F27" s="33">
        <v>0</v>
      </c>
      <c r="G27" s="33">
        <v>0</v>
      </c>
      <c r="H27" s="33">
        <v>0</v>
      </c>
      <c r="I27" s="33">
        <v>0</v>
      </c>
      <c r="J27" s="33">
        <v>0</v>
      </c>
      <c r="K27" s="33">
        <v>0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>
        <v>0</v>
      </c>
      <c r="W27" s="33">
        <v>0</v>
      </c>
      <c r="X27" s="33">
        <v>0</v>
      </c>
      <c r="Y27" s="33">
        <v>0</v>
      </c>
      <c r="Z27" s="33">
        <v>0</v>
      </c>
      <c r="AA27" s="32" t="s">
        <v>163</v>
      </c>
      <c r="AB27" s="32" t="s">
        <v>163</v>
      </c>
      <c r="AC27" s="32" t="s">
        <v>163</v>
      </c>
      <c r="AD27" s="32" t="s">
        <v>163</v>
      </c>
      <c r="AE27" s="32" t="s">
        <v>163</v>
      </c>
      <c r="AF27" s="32" t="s">
        <v>163</v>
      </c>
      <c r="AG27" s="32" t="s">
        <v>163</v>
      </c>
      <c r="AH27" s="32" t="s">
        <v>163</v>
      </c>
      <c r="AI27" s="32" t="s">
        <v>163</v>
      </c>
      <c r="AJ27" s="32" t="s">
        <v>163</v>
      </c>
      <c r="AK27" s="32" t="s">
        <v>163</v>
      </c>
      <c r="AL27" s="32" t="s">
        <v>163</v>
      </c>
      <c r="AM27" s="32" t="s">
        <v>163</v>
      </c>
      <c r="AN27" s="32" t="s">
        <v>163</v>
      </c>
      <c r="AO27" s="32" t="s">
        <v>163</v>
      </c>
    </row>
    <row r="28" spans="1:41" x14ac:dyDescent="0.2">
      <c r="A28" s="28" t="str">
        <f>'02_SampleInfo'!B28</f>
        <v>KP27</v>
      </c>
      <c r="B28" s="33">
        <v>0</v>
      </c>
      <c r="C28" s="33">
        <v>0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0</v>
      </c>
      <c r="R28" s="33">
        <v>0</v>
      </c>
      <c r="S28" s="33">
        <v>0</v>
      </c>
      <c r="T28" s="33">
        <v>0</v>
      </c>
      <c r="U28" s="33">
        <v>0</v>
      </c>
      <c r="V28" s="33">
        <v>0</v>
      </c>
      <c r="W28" s="33">
        <v>0</v>
      </c>
      <c r="X28" s="33">
        <v>0</v>
      </c>
      <c r="Y28" s="33">
        <v>0</v>
      </c>
      <c r="Z28" s="33">
        <v>0</v>
      </c>
      <c r="AA28" s="33">
        <v>0</v>
      </c>
      <c r="AB28" s="32" t="s">
        <v>163</v>
      </c>
      <c r="AC28" s="32" t="s">
        <v>163</v>
      </c>
      <c r="AD28" s="32" t="s">
        <v>163</v>
      </c>
      <c r="AE28" s="32" t="s">
        <v>163</v>
      </c>
      <c r="AF28" s="32" t="s">
        <v>163</v>
      </c>
      <c r="AG28" s="32" t="s">
        <v>163</v>
      </c>
      <c r="AH28" s="32" t="s">
        <v>163</v>
      </c>
      <c r="AI28" s="32" t="s">
        <v>163</v>
      </c>
      <c r="AJ28" s="32" t="s">
        <v>163</v>
      </c>
      <c r="AK28" s="32" t="s">
        <v>163</v>
      </c>
      <c r="AL28" s="32" t="s">
        <v>163</v>
      </c>
      <c r="AM28" s="32" t="s">
        <v>163</v>
      </c>
      <c r="AN28" s="32" t="s">
        <v>163</v>
      </c>
      <c r="AO28" s="32" t="s">
        <v>163</v>
      </c>
    </row>
    <row r="29" spans="1:41" x14ac:dyDescent="0.2">
      <c r="A29" s="28" t="str">
        <f>'02_SampleInfo'!B29</f>
        <v>KP28</v>
      </c>
      <c r="B29" s="33">
        <v>0</v>
      </c>
      <c r="C29" s="33">
        <v>0</v>
      </c>
      <c r="D29" s="33">
        <v>0</v>
      </c>
      <c r="E29" s="33">
        <v>0</v>
      </c>
      <c r="F29" s="33">
        <v>0</v>
      </c>
      <c r="G29" s="33">
        <v>0</v>
      </c>
      <c r="H29" s="33">
        <v>0</v>
      </c>
      <c r="I29" s="33">
        <v>0</v>
      </c>
      <c r="J29" s="33">
        <v>0</v>
      </c>
      <c r="K29" s="33">
        <v>0</v>
      </c>
      <c r="L29" s="33">
        <v>0</v>
      </c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>
        <v>0</v>
      </c>
      <c r="T29" s="33">
        <v>0</v>
      </c>
      <c r="U29" s="33">
        <v>0</v>
      </c>
      <c r="V29" s="33">
        <v>0</v>
      </c>
      <c r="W29" s="33">
        <v>0</v>
      </c>
      <c r="X29" s="33">
        <v>0</v>
      </c>
      <c r="Y29" s="33">
        <v>0</v>
      </c>
      <c r="Z29" s="33">
        <v>0</v>
      </c>
      <c r="AA29" s="33">
        <v>0</v>
      </c>
      <c r="AB29" s="33">
        <v>0</v>
      </c>
      <c r="AC29" s="32" t="s">
        <v>163</v>
      </c>
      <c r="AD29" s="32" t="s">
        <v>163</v>
      </c>
      <c r="AE29" s="32" t="s">
        <v>163</v>
      </c>
      <c r="AF29" s="32" t="s">
        <v>163</v>
      </c>
      <c r="AG29" s="32" t="s">
        <v>163</v>
      </c>
      <c r="AH29" s="32" t="s">
        <v>163</v>
      </c>
      <c r="AI29" s="32" t="s">
        <v>163</v>
      </c>
      <c r="AJ29" s="32" t="s">
        <v>163</v>
      </c>
      <c r="AK29" s="32" t="s">
        <v>163</v>
      </c>
      <c r="AL29" s="32" t="s">
        <v>163</v>
      </c>
      <c r="AM29" s="32" t="s">
        <v>163</v>
      </c>
      <c r="AN29" s="32" t="s">
        <v>163</v>
      </c>
      <c r="AO29" s="32" t="s">
        <v>163</v>
      </c>
    </row>
    <row r="30" spans="1:41" x14ac:dyDescent="0.2">
      <c r="A30" s="28" t="str">
        <f>'02_SampleInfo'!B30</f>
        <v>KP29</v>
      </c>
      <c r="B30" s="33">
        <v>0</v>
      </c>
      <c r="C30" s="33">
        <v>0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0</v>
      </c>
      <c r="S30" s="33">
        <v>0</v>
      </c>
      <c r="T30" s="33">
        <v>0</v>
      </c>
      <c r="U30" s="33">
        <v>0</v>
      </c>
      <c r="V30" s="33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2" t="s">
        <v>163</v>
      </c>
      <c r="AE30" s="32" t="s">
        <v>163</v>
      </c>
      <c r="AF30" s="32" t="s">
        <v>163</v>
      </c>
      <c r="AG30" s="32" t="s">
        <v>163</v>
      </c>
      <c r="AH30" s="32" t="s">
        <v>163</v>
      </c>
      <c r="AI30" s="32" t="s">
        <v>163</v>
      </c>
      <c r="AJ30" s="32" t="s">
        <v>163</v>
      </c>
      <c r="AK30" s="32" t="s">
        <v>163</v>
      </c>
      <c r="AL30" s="32" t="s">
        <v>163</v>
      </c>
      <c r="AM30" s="32" t="s">
        <v>163</v>
      </c>
      <c r="AN30" s="32" t="s">
        <v>163</v>
      </c>
      <c r="AO30" s="32" t="s">
        <v>163</v>
      </c>
    </row>
    <row r="31" spans="1:41" x14ac:dyDescent="0.2">
      <c r="A31" s="28" t="str">
        <f>'02_SampleInfo'!B31</f>
        <v>KP30</v>
      </c>
      <c r="B31" s="33">
        <v>0</v>
      </c>
      <c r="C31" s="33">
        <v>0</v>
      </c>
      <c r="D31" s="33">
        <v>0</v>
      </c>
      <c r="E31" s="33">
        <v>0</v>
      </c>
      <c r="F31" s="33">
        <v>0</v>
      </c>
      <c r="G31" s="33">
        <v>0</v>
      </c>
      <c r="H31" s="33">
        <v>0</v>
      </c>
      <c r="I31" s="33">
        <v>0</v>
      </c>
      <c r="J31" s="33">
        <v>0</v>
      </c>
      <c r="K31" s="33">
        <v>0</v>
      </c>
      <c r="L31" s="33">
        <v>0</v>
      </c>
      <c r="M31" s="33">
        <v>0</v>
      </c>
      <c r="N31" s="33">
        <v>0</v>
      </c>
      <c r="O31" s="33">
        <v>0</v>
      </c>
      <c r="P31" s="33">
        <v>0</v>
      </c>
      <c r="Q31" s="33">
        <v>0</v>
      </c>
      <c r="R31" s="33">
        <v>0</v>
      </c>
      <c r="S31" s="33">
        <v>0</v>
      </c>
      <c r="T31" s="33">
        <v>0</v>
      </c>
      <c r="U31" s="33">
        <v>0</v>
      </c>
      <c r="V31" s="33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2" t="s">
        <v>163</v>
      </c>
      <c r="AF31" s="32" t="s">
        <v>163</v>
      </c>
      <c r="AG31" s="32" t="s">
        <v>163</v>
      </c>
      <c r="AH31" s="32" t="s">
        <v>163</v>
      </c>
      <c r="AI31" s="32" t="s">
        <v>163</v>
      </c>
      <c r="AJ31" s="32" t="s">
        <v>163</v>
      </c>
      <c r="AK31" s="32" t="s">
        <v>163</v>
      </c>
      <c r="AL31" s="32" t="s">
        <v>163</v>
      </c>
      <c r="AM31" s="32" t="s">
        <v>163</v>
      </c>
      <c r="AN31" s="32" t="s">
        <v>163</v>
      </c>
      <c r="AO31" s="32" t="s">
        <v>163</v>
      </c>
    </row>
    <row r="32" spans="1:41" x14ac:dyDescent="0.2">
      <c r="A32" s="28" t="str">
        <f>'02_SampleInfo'!B32</f>
        <v>KP31</v>
      </c>
      <c r="B32" s="33">
        <v>0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2" t="s">
        <v>163</v>
      </c>
      <c r="AG32" s="32" t="s">
        <v>163</v>
      </c>
      <c r="AH32" s="32" t="s">
        <v>163</v>
      </c>
      <c r="AI32" s="32" t="s">
        <v>163</v>
      </c>
      <c r="AJ32" s="32" t="s">
        <v>163</v>
      </c>
      <c r="AK32" s="32" t="s">
        <v>163</v>
      </c>
      <c r="AL32" s="32" t="s">
        <v>163</v>
      </c>
      <c r="AM32" s="32" t="s">
        <v>163</v>
      </c>
      <c r="AN32" s="32" t="s">
        <v>163</v>
      </c>
      <c r="AO32" s="32" t="s">
        <v>163</v>
      </c>
    </row>
    <row r="33" spans="1:42" x14ac:dyDescent="0.2">
      <c r="A33" s="28" t="str">
        <f>'02_SampleInfo'!B33</f>
        <v>KP32</v>
      </c>
      <c r="B33" s="33">
        <v>0</v>
      </c>
      <c r="C33" s="33">
        <v>0</v>
      </c>
      <c r="D33" s="33">
        <v>0</v>
      </c>
      <c r="E33" s="33">
        <v>0</v>
      </c>
      <c r="F33" s="33">
        <v>0</v>
      </c>
      <c r="G33" s="33">
        <v>0</v>
      </c>
      <c r="H33" s="33">
        <v>0</v>
      </c>
      <c r="I33" s="33">
        <v>0</v>
      </c>
      <c r="J33" s="33">
        <v>0</v>
      </c>
      <c r="K33" s="33">
        <v>0</v>
      </c>
      <c r="L33" s="33">
        <v>0</v>
      </c>
      <c r="M33" s="33">
        <v>0</v>
      </c>
      <c r="N33" s="33">
        <v>0</v>
      </c>
      <c r="O33" s="33">
        <v>0</v>
      </c>
      <c r="P33" s="33">
        <v>0</v>
      </c>
      <c r="Q33" s="33">
        <v>0</v>
      </c>
      <c r="R33" s="33">
        <v>0</v>
      </c>
      <c r="S33" s="33">
        <v>0</v>
      </c>
      <c r="T33" s="33">
        <v>0</v>
      </c>
      <c r="U33" s="33">
        <v>0</v>
      </c>
      <c r="V33" s="33">
        <v>0</v>
      </c>
      <c r="W33" s="33">
        <v>0</v>
      </c>
      <c r="X33" s="33">
        <v>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32" t="s">
        <v>163</v>
      </c>
      <c r="AH33" s="32" t="s">
        <v>163</v>
      </c>
      <c r="AI33" s="32" t="s">
        <v>163</v>
      </c>
      <c r="AJ33" s="32" t="s">
        <v>163</v>
      </c>
      <c r="AK33" s="32" t="s">
        <v>163</v>
      </c>
      <c r="AL33" s="32" t="s">
        <v>163</v>
      </c>
      <c r="AM33" s="32" t="s">
        <v>163</v>
      </c>
      <c r="AN33" s="32" t="s">
        <v>163</v>
      </c>
      <c r="AO33" s="32" t="s">
        <v>163</v>
      </c>
    </row>
    <row r="34" spans="1:42" x14ac:dyDescent="0.2">
      <c r="A34" s="28" t="str">
        <f>'02_SampleInfo'!B34</f>
        <v>KP33</v>
      </c>
      <c r="B34" s="33">
        <v>0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0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0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3">
        <v>0</v>
      </c>
      <c r="AC34" s="33">
        <v>0</v>
      </c>
      <c r="AD34" s="33">
        <v>0</v>
      </c>
      <c r="AE34" s="33">
        <v>0</v>
      </c>
      <c r="AF34" s="33">
        <v>0</v>
      </c>
      <c r="AG34" s="33">
        <v>0</v>
      </c>
      <c r="AH34" s="32" t="s">
        <v>163</v>
      </c>
      <c r="AI34" s="32" t="s">
        <v>163</v>
      </c>
      <c r="AJ34" s="32" t="s">
        <v>163</v>
      </c>
      <c r="AK34" s="32" t="s">
        <v>163</v>
      </c>
      <c r="AL34" s="32" t="s">
        <v>163</v>
      </c>
      <c r="AM34" s="32" t="s">
        <v>163</v>
      </c>
      <c r="AN34" s="32" t="s">
        <v>163</v>
      </c>
      <c r="AO34" s="32" t="s">
        <v>163</v>
      </c>
    </row>
    <row r="35" spans="1:42" x14ac:dyDescent="0.2">
      <c r="A35" s="28" t="str">
        <f>'02_SampleInfo'!B35</f>
        <v>KP34</v>
      </c>
      <c r="B35" s="33">
        <v>0</v>
      </c>
      <c r="C35" s="33">
        <v>0</v>
      </c>
      <c r="D35" s="33">
        <v>0</v>
      </c>
      <c r="E35" s="33">
        <v>0</v>
      </c>
      <c r="F35" s="33">
        <v>0</v>
      </c>
      <c r="G35" s="33">
        <v>0</v>
      </c>
      <c r="H35" s="33">
        <v>0</v>
      </c>
      <c r="I35" s="33">
        <v>0</v>
      </c>
      <c r="J35" s="33">
        <v>0</v>
      </c>
      <c r="K35" s="33">
        <v>0</v>
      </c>
      <c r="L35" s="33">
        <v>0</v>
      </c>
      <c r="M35" s="33">
        <v>0</v>
      </c>
      <c r="N35" s="33">
        <v>0</v>
      </c>
      <c r="O35" s="33">
        <v>0</v>
      </c>
      <c r="P35" s="33">
        <v>0</v>
      </c>
      <c r="Q35" s="33">
        <v>0</v>
      </c>
      <c r="R35" s="33">
        <v>0</v>
      </c>
      <c r="S35" s="33">
        <v>0</v>
      </c>
      <c r="T35" s="33">
        <v>0</v>
      </c>
      <c r="U35" s="33">
        <v>0</v>
      </c>
      <c r="V35" s="33">
        <v>0</v>
      </c>
      <c r="W35" s="33">
        <v>0</v>
      </c>
      <c r="X35" s="33">
        <v>0</v>
      </c>
      <c r="Y35" s="33">
        <v>0</v>
      </c>
      <c r="Z35" s="33">
        <v>0</v>
      </c>
      <c r="AA35" s="33">
        <v>0</v>
      </c>
      <c r="AB35" s="33">
        <v>0</v>
      </c>
      <c r="AC35" s="33">
        <v>0</v>
      </c>
      <c r="AD35" s="33">
        <v>0</v>
      </c>
      <c r="AE35" s="33">
        <v>0</v>
      </c>
      <c r="AF35" s="33">
        <v>0</v>
      </c>
      <c r="AG35" s="33">
        <v>0</v>
      </c>
      <c r="AH35" s="33">
        <v>0</v>
      </c>
      <c r="AI35" s="32" t="s">
        <v>163</v>
      </c>
      <c r="AJ35" s="32" t="s">
        <v>163</v>
      </c>
      <c r="AK35" s="32" t="s">
        <v>163</v>
      </c>
      <c r="AL35" s="32" t="s">
        <v>163</v>
      </c>
      <c r="AM35" s="32" t="s">
        <v>163</v>
      </c>
      <c r="AN35" s="32" t="s">
        <v>163</v>
      </c>
      <c r="AO35" s="32" t="s">
        <v>163</v>
      </c>
    </row>
    <row r="36" spans="1:42" x14ac:dyDescent="0.2">
      <c r="A36" s="28" t="str">
        <f>'02_SampleInfo'!B36</f>
        <v>KP35</v>
      </c>
      <c r="B36" s="33">
        <v>0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0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3">
        <v>0</v>
      </c>
      <c r="AC36" s="33">
        <v>0</v>
      </c>
      <c r="AD36" s="33">
        <v>0</v>
      </c>
      <c r="AE36" s="33">
        <v>0</v>
      </c>
      <c r="AF36" s="33">
        <v>0</v>
      </c>
      <c r="AG36" s="33">
        <v>0</v>
      </c>
      <c r="AH36" s="33">
        <v>0</v>
      </c>
      <c r="AI36" s="33">
        <v>0</v>
      </c>
      <c r="AJ36" s="32" t="s">
        <v>163</v>
      </c>
      <c r="AK36" s="32" t="s">
        <v>163</v>
      </c>
      <c r="AL36" s="32" t="s">
        <v>163</v>
      </c>
      <c r="AM36" s="32" t="s">
        <v>163</v>
      </c>
      <c r="AN36" s="32" t="s">
        <v>163</v>
      </c>
      <c r="AO36" s="32" t="s">
        <v>163</v>
      </c>
    </row>
    <row r="37" spans="1:42" x14ac:dyDescent="0.2">
      <c r="A37" s="28" t="str">
        <f>'02_SampleInfo'!B37</f>
        <v>KP36</v>
      </c>
      <c r="B37" s="33">
        <v>0</v>
      </c>
      <c r="C37" s="33">
        <v>0</v>
      </c>
      <c r="D37" s="33">
        <v>0</v>
      </c>
      <c r="E37" s="33">
        <v>0</v>
      </c>
      <c r="F37" s="33">
        <v>0</v>
      </c>
      <c r="G37" s="33">
        <v>0</v>
      </c>
      <c r="H37" s="33">
        <v>0</v>
      </c>
      <c r="I37" s="33">
        <v>0</v>
      </c>
      <c r="J37" s="33">
        <v>0</v>
      </c>
      <c r="K37" s="33">
        <v>0</v>
      </c>
      <c r="L37" s="33">
        <v>0</v>
      </c>
      <c r="M37" s="33">
        <v>0</v>
      </c>
      <c r="N37" s="33">
        <v>0</v>
      </c>
      <c r="O37" s="33">
        <v>0</v>
      </c>
      <c r="P37" s="33">
        <v>0</v>
      </c>
      <c r="Q37" s="33">
        <v>0</v>
      </c>
      <c r="R37" s="33">
        <v>0</v>
      </c>
      <c r="S37" s="33">
        <v>0</v>
      </c>
      <c r="T37" s="33">
        <v>0</v>
      </c>
      <c r="U37" s="33">
        <v>0</v>
      </c>
      <c r="V37" s="33">
        <v>0</v>
      </c>
      <c r="W37" s="33">
        <v>0</v>
      </c>
      <c r="X37" s="33">
        <v>0</v>
      </c>
      <c r="Y37" s="33">
        <v>0</v>
      </c>
      <c r="Z37" s="33">
        <v>0</v>
      </c>
      <c r="AA37" s="33">
        <v>0</v>
      </c>
      <c r="AB37" s="33">
        <v>0</v>
      </c>
      <c r="AC37" s="33">
        <v>0</v>
      </c>
      <c r="AD37" s="33">
        <v>0</v>
      </c>
      <c r="AE37" s="33">
        <v>0</v>
      </c>
      <c r="AF37" s="33">
        <v>0</v>
      </c>
      <c r="AG37" s="33">
        <v>0</v>
      </c>
      <c r="AH37" s="33">
        <v>0</v>
      </c>
      <c r="AI37" s="33">
        <v>0</v>
      </c>
      <c r="AJ37" s="33">
        <v>0</v>
      </c>
      <c r="AK37" s="32" t="s">
        <v>163</v>
      </c>
      <c r="AL37" s="32" t="s">
        <v>163</v>
      </c>
      <c r="AM37" s="32" t="s">
        <v>163</v>
      </c>
      <c r="AN37" s="32" t="s">
        <v>163</v>
      </c>
      <c r="AO37" s="32" t="s">
        <v>163</v>
      </c>
    </row>
    <row r="38" spans="1:42" x14ac:dyDescent="0.2">
      <c r="A38" s="28" t="str">
        <f>'02_SampleInfo'!B38</f>
        <v>KP37</v>
      </c>
      <c r="B38" s="33">
        <v>0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0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0</v>
      </c>
      <c r="AG38" s="33">
        <v>0</v>
      </c>
      <c r="AH38" s="33">
        <v>0</v>
      </c>
      <c r="AI38" s="33">
        <v>0</v>
      </c>
      <c r="AJ38" s="33">
        <v>0</v>
      </c>
      <c r="AK38" s="33">
        <v>0</v>
      </c>
      <c r="AL38" s="32" t="s">
        <v>163</v>
      </c>
      <c r="AM38" s="32" t="s">
        <v>163</v>
      </c>
      <c r="AN38" s="32" t="s">
        <v>163</v>
      </c>
      <c r="AO38" s="32" t="s">
        <v>163</v>
      </c>
    </row>
    <row r="39" spans="1:42" x14ac:dyDescent="0.2">
      <c r="A39" s="28" t="str">
        <f>'02_SampleInfo'!B39</f>
        <v>KP38</v>
      </c>
      <c r="B39" s="33">
        <v>0</v>
      </c>
      <c r="C39" s="33">
        <v>0</v>
      </c>
      <c r="D39" s="33">
        <v>0</v>
      </c>
      <c r="E39" s="33">
        <v>0</v>
      </c>
      <c r="F39" s="33">
        <v>0</v>
      </c>
      <c r="G39" s="33">
        <v>0</v>
      </c>
      <c r="H39" s="33">
        <v>0</v>
      </c>
      <c r="I39" s="33">
        <v>0</v>
      </c>
      <c r="J39" s="33">
        <v>0</v>
      </c>
      <c r="K39" s="33">
        <v>0</v>
      </c>
      <c r="L39" s="33">
        <v>0</v>
      </c>
      <c r="M39" s="33">
        <v>0</v>
      </c>
      <c r="N39" s="33">
        <v>0</v>
      </c>
      <c r="O39" s="33">
        <v>0</v>
      </c>
      <c r="P39" s="33">
        <v>0</v>
      </c>
      <c r="Q39" s="33">
        <v>0</v>
      </c>
      <c r="R39" s="33">
        <v>0</v>
      </c>
      <c r="S39" s="33">
        <v>0</v>
      </c>
      <c r="T39" s="33">
        <v>0</v>
      </c>
      <c r="U39" s="33">
        <v>0</v>
      </c>
      <c r="V39" s="33">
        <v>0</v>
      </c>
      <c r="W39" s="33">
        <v>0</v>
      </c>
      <c r="X39" s="33">
        <v>0</v>
      </c>
      <c r="Y39" s="33">
        <v>0</v>
      </c>
      <c r="Z39" s="33">
        <v>0</v>
      </c>
      <c r="AA39" s="33">
        <v>0</v>
      </c>
      <c r="AB39" s="33">
        <v>0</v>
      </c>
      <c r="AC39" s="33">
        <v>0</v>
      </c>
      <c r="AD39" s="33">
        <v>0</v>
      </c>
      <c r="AE39" s="33">
        <v>0</v>
      </c>
      <c r="AF39" s="33">
        <v>0</v>
      </c>
      <c r="AG39" s="33">
        <v>0</v>
      </c>
      <c r="AH39" s="33">
        <v>0</v>
      </c>
      <c r="AI39" s="33">
        <v>0</v>
      </c>
      <c r="AJ39" s="33">
        <v>0</v>
      </c>
      <c r="AK39" s="33">
        <v>0</v>
      </c>
      <c r="AL39" s="33">
        <v>0</v>
      </c>
      <c r="AM39" s="32" t="s">
        <v>163</v>
      </c>
      <c r="AN39" s="32" t="s">
        <v>163</v>
      </c>
      <c r="AO39" s="32" t="s">
        <v>163</v>
      </c>
    </row>
    <row r="40" spans="1:42" x14ac:dyDescent="0.2">
      <c r="A40" s="28" t="str">
        <f>'02_SampleInfo'!B40</f>
        <v>KP39</v>
      </c>
      <c r="B40" s="33">
        <v>0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0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3">
        <v>0</v>
      </c>
      <c r="AC40" s="33">
        <v>0</v>
      </c>
      <c r="AD40" s="33">
        <v>0</v>
      </c>
      <c r="AE40" s="33">
        <v>0</v>
      </c>
      <c r="AF40" s="33">
        <v>0</v>
      </c>
      <c r="AG40" s="33">
        <v>0</v>
      </c>
      <c r="AH40" s="33">
        <v>0</v>
      </c>
      <c r="AI40" s="33">
        <v>0</v>
      </c>
      <c r="AJ40" s="33">
        <v>0</v>
      </c>
      <c r="AK40" s="33">
        <v>0</v>
      </c>
      <c r="AL40" s="33">
        <v>0</v>
      </c>
      <c r="AM40" s="33">
        <v>0</v>
      </c>
      <c r="AN40" s="32" t="s">
        <v>163</v>
      </c>
      <c r="AO40" s="32" t="s">
        <v>163</v>
      </c>
    </row>
    <row r="41" spans="1:42" x14ac:dyDescent="0.2">
      <c r="A41" s="28" t="str">
        <f>'02_SampleInfo'!B41</f>
        <v>KP40</v>
      </c>
      <c r="B41" s="33">
        <v>0</v>
      </c>
      <c r="C41" s="33">
        <v>0</v>
      </c>
      <c r="D41" s="33">
        <v>0</v>
      </c>
      <c r="E41" s="33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0</v>
      </c>
      <c r="S41" s="33">
        <v>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>
        <v>0</v>
      </c>
      <c r="AI41" s="33">
        <v>0</v>
      </c>
      <c r="AJ41" s="33">
        <v>0</v>
      </c>
      <c r="AK41" s="33">
        <v>0</v>
      </c>
      <c r="AL41" s="33">
        <v>0</v>
      </c>
      <c r="AM41" s="33">
        <v>0</v>
      </c>
      <c r="AN41" s="33">
        <v>0</v>
      </c>
      <c r="AO41" s="32" t="s">
        <v>163</v>
      </c>
    </row>
    <row r="42" spans="1:4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1:4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1:4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</sheetData>
  <sheetProtection algorithmName="SHA-512" hashValue="gJpOgtCE4ZGRxAlfaM3EJ3ZabIxhusrdYhIkwlbKv1+L3rupjiSRmB3mtk04YtkRljYz/+PjAb9LYaFs+00+9w==" saltValue="5HCbNiFe7Y56LnHZIY+olQ==" spinCount="100000" sheet="1" objects="1" scenarios="1" selectLockedCells="1"/>
  <mergeCells count="4">
    <mergeCell ref="AQ4:AR4"/>
    <mergeCell ref="AQ5:AR5"/>
    <mergeCell ref="AQ6:AR6"/>
    <mergeCell ref="AQ7:AR7"/>
  </mergeCells>
  <conditionalFormatting sqref="AP4:AQ7 A1:XFD2 AS4:XFD7 AK3:AL3 X3:AI3 A3:V3 AO3:XFD3 A53:XFD1048576 AP8:XFD52 A4:B41 C4:M14 C15:N15 C16:O16 C17:P17 C18:Q18 C19:R19 C20:S20 C21:T21 C22:U22 C23:V23 C24:W24 C25:X25 C26:Y26 C27:Z27 C28:AA28 C29:AB29 C30:AC30 C31:AD31 C32:AE32 C33:AF33 C34:AG34 C35:AH35 C36:AI36 C37:AJ37 C38:AK38 C39:AL39 C40:AM40 C5:C41 D6:D41 E7:E41 F8:F41 G9:G41 H10:H41 I11:I41 J12:J41 K13:K41 L14:L41 M15:M41 N16:N41 O17:O41 P18:P41 Q19:Q41 R20:R41 S21:S41 T22:T41 U23:U41 V24:V41 W25:W41 X26:X41 Y27:Y41 Z28:Z41 AA29:AA41 AB30:AB41 AC31:AC41 AD32:AD41 AE33:AE41 AF34:AF41 AG35:AG41 AH36:AH41 AI37:AI41 AJ38:AJ41 AK39:AK41 AL40:AL41 C41:AN41">
    <cfRule type="cellIs" dxfId="3" priority="3" operator="equal">
      <formula>$AP$5</formula>
    </cfRule>
    <cfRule type="cellIs" dxfId="2" priority="10" operator="equal">
      <formula>$AP$6</formula>
    </cfRule>
    <cfRule type="cellIs" dxfId="1" priority="11" operator="equal">
      <formula>$AP$4</formula>
    </cfRule>
  </conditionalFormatting>
  <conditionalFormatting sqref="A1:AP41">
    <cfRule type="containsText" dxfId="0" priority="1" operator="containsText" text="NA">
      <formula>NOT(ISERROR(SEARCH("NA",A1)))</formula>
    </cfRule>
  </conditionalFormatting>
  <dataValidations count="2">
    <dataValidation type="list" allowBlank="1" showInputMessage="1" showErrorMessage="1" sqref="AO3 X3:AI3 M2:M13 B2 L2:L12 N2:AO2 N3:V3 AK3:AL3 H2:H8 C2:C3 K2:K11 D2:D4 I2:I9 E2:E5 G2:G7 F2:F6 J2:J10" xr:uid="{706D73F4-80AD-D640-B3D5-7445ACA7F9A6}">
      <formula1>$AP$4:$AP$7</formula1>
    </dataValidation>
    <dataValidation type="list" allowBlank="1" showInputMessage="1" showErrorMessage="1" sqref="B3:B41 C4:C41 D5:D41 E6:E41 F7:F41 G8:G41 H9:H41 I10:I41 J11:J41 K12:K41 L13:L41 M14:M41 N15:N41 O16:O41 P17:P41 Q18:Q41 R19:R41 S20:S41 T21:T41 U22:U41 V23:V41 W24:W41 X25:X41 Y26:Y41 Z27:Z41 AA28:AA41 AB29:AB41 AC30:AC41 AD31:AD41 AE32:AE41 AF33:AF41 AG34:AG41 AH35:AH41 AI36:AI41 AJ37:AJ41 AK38:AK41 AL39:AL41 AM41:AN41 AM40" xr:uid="{7357D71E-740E-C94C-A57B-67B562AD16C3}">
      <formula1>$AP$4:$AP$6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49A7-C44D-0948-BF59-30A8198583D1}">
  <dimension ref="A1:AV74"/>
  <sheetViews>
    <sheetView zoomScale="119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J15" sqref="AJ15"/>
    </sheetView>
  </sheetViews>
  <sheetFormatPr baseColWidth="10" defaultRowHeight="16" x14ac:dyDescent="0.2"/>
  <cols>
    <col min="1" max="1" width="12.33203125" bestFit="1" customWidth="1"/>
  </cols>
  <sheetData>
    <row r="1" spans="1:48" ht="17" thickBot="1" x14ac:dyDescent="0.25">
      <c r="A1" s="37" t="s">
        <v>32</v>
      </c>
      <c r="B1" s="38" t="str">
        <f>'03_Sample_to_Sample'!B1</f>
        <v>KP01</v>
      </c>
      <c r="C1" s="38" t="str">
        <f>'03_Sample_to_Sample'!C1</f>
        <v>KP02</v>
      </c>
      <c r="D1" s="38" t="str">
        <f>'03_Sample_to_Sample'!D1</f>
        <v>KP03</v>
      </c>
      <c r="E1" s="38" t="str">
        <f>'03_Sample_to_Sample'!E1</f>
        <v>KP04</v>
      </c>
      <c r="F1" s="38" t="str">
        <f>'03_Sample_to_Sample'!F1</f>
        <v>KP05</v>
      </c>
      <c r="G1" s="38" t="str">
        <f>'03_Sample_to_Sample'!G1</f>
        <v>KP06</v>
      </c>
      <c r="H1" s="38" t="str">
        <f>'03_Sample_to_Sample'!H1</f>
        <v>KP07</v>
      </c>
      <c r="I1" s="38" t="str">
        <f>'03_Sample_to_Sample'!I1</f>
        <v>KP08</v>
      </c>
      <c r="J1" s="38" t="str">
        <f>'03_Sample_to_Sample'!J1</f>
        <v>KP09</v>
      </c>
      <c r="K1" s="38" t="str">
        <f>'03_Sample_to_Sample'!K1</f>
        <v>KP10</v>
      </c>
      <c r="L1" s="38" t="str">
        <f>'03_Sample_to_Sample'!L1</f>
        <v>KP11</v>
      </c>
      <c r="M1" s="38" t="str">
        <f>'03_Sample_to_Sample'!M1</f>
        <v>KP12</v>
      </c>
      <c r="N1" s="38" t="str">
        <f>'03_Sample_to_Sample'!N1</f>
        <v>KP13</v>
      </c>
      <c r="O1" s="38" t="str">
        <f>'03_Sample_to_Sample'!O1</f>
        <v>KP14</v>
      </c>
      <c r="P1" s="38" t="str">
        <f>'03_Sample_to_Sample'!P1</f>
        <v>KP15</v>
      </c>
      <c r="Q1" s="38" t="str">
        <f>'03_Sample_to_Sample'!Q1</f>
        <v>KP16</v>
      </c>
      <c r="R1" s="38" t="str">
        <f>'03_Sample_to_Sample'!R1</f>
        <v>KP17</v>
      </c>
      <c r="S1" s="38" t="str">
        <f>'03_Sample_to_Sample'!S1</f>
        <v>KP18</v>
      </c>
      <c r="T1" s="38" t="str">
        <f>'03_Sample_to_Sample'!T1</f>
        <v>KP19</v>
      </c>
      <c r="U1" s="38" t="str">
        <f>'03_Sample_to_Sample'!U1</f>
        <v>KP20</v>
      </c>
      <c r="V1" s="38" t="str">
        <f>'03_Sample_to_Sample'!V1</f>
        <v>KP21</v>
      </c>
      <c r="W1" s="38" t="str">
        <f>'03_Sample_to_Sample'!W1</f>
        <v>KP22</v>
      </c>
      <c r="X1" s="38" t="str">
        <f>'03_Sample_to_Sample'!X1</f>
        <v>KP23</v>
      </c>
      <c r="Y1" s="38" t="str">
        <f>'03_Sample_to_Sample'!Y1</f>
        <v>KP24</v>
      </c>
      <c r="Z1" s="38" t="str">
        <f>'03_Sample_to_Sample'!Z1</f>
        <v>KP25</v>
      </c>
      <c r="AA1" s="38" t="str">
        <f>'03_Sample_to_Sample'!AA1</f>
        <v>KP26</v>
      </c>
      <c r="AB1" s="38" t="str">
        <f>'03_Sample_to_Sample'!AB1</f>
        <v>KP27</v>
      </c>
      <c r="AC1" s="38" t="str">
        <f>'03_Sample_to_Sample'!AC1</f>
        <v>KP28</v>
      </c>
      <c r="AD1" s="38" t="str">
        <f>'03_Sample_to_Sample'!AD1</f>
        <v>KP29</v>
      </c>
      <c r="AE1" s="38" t="str">
        <f>'03_Sample_to_Sample'!AE1</f>
        <v>KP30</v>
      </c>
      <c r="AF1" s="38" t="str">
        <f>'03_Sample_to_Sample'!AF1</f>
        <v>KP31</v>
      </c>
      <c r="AG1" s="38" t="str">
        <f>'03_Sample_to_Sample'!AG1</f>
        <v>KP32</v>
      </c>
      <c r="AH1" s="38" t="str">
        <f>'03_Sample_to_Sample'!AH1</f>
        <v>KP33</v>
      </c>
      <c r="AI1" s="38" t="str">
        <f>'03_Sample_to_Sample'!AI1</f>
        <v>KP34</v>
      </c>
      <c r="AJ1" s="38" t="str">
        <f>'03_Sample_to_Sample'!AJ1</f>
        <v>KP35</v>
      </c>
      <c r="AK1" s="38" t="str">
        <f>'03_Sample_to_Sample'!AK1</f>
        <v>KP36</v>
      </c>
      <c r="AL1" s="38" t="str">
        <f>'03_Sample_to_Sample'!AL1</f>
        <v>KP37</v>
      </c>
      <c r="AM1" s="38" t="str">
        <f>'03_Sample_to_Sample'!AM1</f>
        <v>KP38</v>
      </c>
      <c r="AN1" s="38" t="str">
        <f>'03_Sample_to_Sample'!AN1</f>
        <v>KP39</v>
      </c>
      <c r="AO1" s="38" t="str">
        <f>'03_Sample_to_Sample'!AO1</f>
        <v>KP40</v>
      </c>
      <c r="AP1" s="2"/>
      <c r="AQ1" s="2"/>
      <c r="AR1" s="2"/>
      <c r="AS1" s="2"/>
      <c r="AT1" s="2"/>
      <c r="AU1" s="2"/>
      <c r="AV1" s="2"/>
    </row>
    <row r="2" spans="1:48" ht="17" thickTop="1" x14ac:dyDescent="0.2">
      <c r="A2" s="36" t="s">
        <v>33</v>
      </c>
      <c r="B2" s="9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2"/>
      <c r="AQ2" s="2"/>
      <c r="AR2" s="2"/>
      <c r="AS2" s="2"/>
      <c r="AT2" s="2"/>
      <c r="AU2" s="2"/>
      <c r="AV2" s="2"/>
    </row>
    <row r="3" spans="1:48" x14ac:dyDescent="0.2">
      <c r="A3" s="36" t="s">
        <v>34</v>
      </c>
      <c r="B3" s="3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2"/>
      <c r="AQ3" s="2"/>
      <c r="AR3" s="2"/>
      <c r="AS3" s="2"/>
      <c r="AT3" s="2"/>
      <c r="AU3" s="2"/>
      <c r="AV3" s="2"/>
    </row>
    <row r="4" spans="1:48" x14ac:dyDescent="0.2">
      <c r="A4" s="36" t="s">
        <v>35</v>
      </c>
      <c r="B4" s="34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2"/>
      <c r="AQ4" s="2"/>
      <c r="AR4" s="2"/>
      <c r="AS4" s="2"/>
      <c r="AT4" s="2"/>
      <c r="AU4" s="2"/>
      <c r="AV4" s="2"/>
    </row>
    <row r="5" spans="1:48" x14ac:dyDescent="0.2">
      <c r="A5" s="36" t="s">
        <v>36</v>
      </c>
      <c r="B5" s="34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2"/>
      <c r="AQ5" s="2"/>
      <c r="AR5" s="2"/>
      <c r="AS5" s="2"/>
      <c r="AT5" s="2"/>
      <c r="AU5" s="2"/>
      <c r="AV5" s="2"/>
    </row>
    <row r="6" spans="1:48" x14ac:dyDescent="0.2">
      <c r="A6" s="36" t="s">
        <v>37</v>
      </c>
      <c r="B6" s="34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2"/>
      <c r="AQ6" s="2"/>
      <c r="AR6" s="2"/>
      <c r="AS6" s="2"/>
      <c r="AT6" s="2"/>
      <c r="AU6" s="2"/>
      <c r="AV6" s="2"/>
    </row>
    <row r="7" spans="1:48" x14ac:dyDescent="0.2">
      <c r="A7" s="36" t="s">
        <v>38</v>
      </c>
      <c r="B7" s="34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2"/>
      <c r="AQ7" s="2"/>
      <c r="AR7" s="2"/>
      <c r="AS7" s="2"/>
      <c r="AT7" s="2"/>
      <c r="AU7" s="2"/>
      <c r="AV7" s="2"/>
    </row>
    <row r="8" spans="1:48" x14ac:dyDescent="0.2">
      <c r="A8" s="36" t="s">
        <v>39</v>
      </c>
      <c r="B8" s="34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2"/>
      <c r="AQ8" s="2"/>
      <c r="AR8" s="2"/>
      <c r="AS8" s="2"/>
      <c r="AT8" s="2"/>
      <c r="AU8" s="2"/>
      <c r="AV8" s="2"/>
    </row>
    <row r="9" spans="1:48" x14ac:dyDescent="0.2">
      <c r="A9" s="36" t="s">
        <v>40</v>
      </c>
      <c r="B9" s="34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2"/>
      <c r="AQ9" s="2"/>
      <c r="AR9" s="2"/>
      <c r="AS9" s="2"/>
      <c r="AT9" s="2"/>
      <c r="AU9" s="2"/>
      <c r="AV9" s="2"/>
    </row>
    <row r="10" spans="1:48" x14ac:dyDescent="0.2">
      <c r="A10" s="36" t="s">
        <v>41</v>
      </c>
      <c r="B10" s="34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2"/>
      <c r="AQ10" s="2"/>
      <c r="AR10" s="2"/>
      <c r="AS10" s="2"/>
      <c r="AT10" s="2"/>
      <c r="AU10" s="2"/>
      <c r="AV10" s="2"/>
    </row>
    <row r="11" spans="1:48" x14ac:dyDescent="0.2">
      <c r="A11" s="36" t="s">
        <v>42</v>
      </c>
      <c r="B11" s="34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2"/>
      <c r="AQ11" s="2"/>
      <c r="AR11" s="2"/>
      <c r="AS11" s="2"/>
      <c r="AT11" s="2"/>
      <c r="AU11" s="2"/>
      <c r="AV11" s="2"/>
    </row>
    <row r="12" spans="1:48" x14ac:dyDescent="0.2">
      <c r="A12" s="36" t="s">
        <v>43</v>
      </c>
      <c r="B12" s="34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2"/>
      <c r="AQ12" s="2"/>
      <c r="AR12" s="2"/>
      <c r="AS12" s="2"/>
      <c r="AT12" s="2"/>
      <c r="AU12" s="2"/>
      <c r="AV12" s="2"/>
    </row>
    <row r="13" spans="1:48" x14ac:dyDescent="0.2">
      <c r="A13" s="36" t="s">
        <v>44</v>
      </c>
      <c r="B13" s="3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2"/>
      <c r="AQ13" s="2"/>
      <c r="AR13" s="2"/>
      <c r="AS13" s="2"/>
      <c r="AT13" s="2"/>
      <c r="AU13" s="2"/>
      <c r="AV13" s="2"/>
    </row>
    <row r="14" spans="1:48" x14ac:dyDescent="0.2">
      <c r="A14" s="36" t="s">
        <v>45</v>
      </c>
      <c r="B14" s="34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2"/>
      <c r="AQ14" s="2"/>
      <c r="AR14" s="2"/>
      <c r="AS14" s="2"/>
      <c r="AT14" s="2"/>
      <c r="AU14" s="2"/>
      <c r="AV14" s="2"/>
    </row>
    <row r="15" spans="1:48" x14ac:dyDescent="0.2">
      <c r="A15" s="36" t="s">
        <v>46</v>
      </c>
      <c r="B15" s="34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2"/>
      <c r="AQ15" s="2"/>
      <c r="AR15" s="2"/>
      <c r="AS15" s="2"/>
      <c r="AT15" s="2"/>
      <c r="AU15" s="2"/>
      <c r="AV15" s="2"/>
    </row>
    <row r="16" spans="1:48" x14ac:dyDescent="0.2">
      <c r="A16" s="36" t="s">
        <v>47</v>
      </c>
      <c r="B16" s="34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2"/>
      <c r="AQ16" s="2"/>
      <c r="AR16" s="2"/>
      <c r="AS16" s="2"/>
      <c r="AT16" s="2"/>
      <c r="AU16" s="2"/>
      <c r="AV16" s="2"/>
    </row>
    <row r="17" spans="1:48" x14ac:dyDescent="0.2">
      <c r="A17" s="36" t="s">
        <v>48</v>
      </c>
      <c r="B17" s="34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2"/>
      <c r="AQ17" s="2"/>
      <c r="AR17" s="2"/>
      <c r="AS17" s="2"/>
      <c r="AT17" s="2"/>
      <c r="AU17" s="2"/>
      <c r="AV17" s="2"/>
    </row>
    <row r="18" spans="1:48" x14ac:dyDescent="0.2">
      <c r="A18" s="36" t="s">
        <v>49</v>
      </c>
      <c r="B18" s="34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2"/>
      <c r="AQ18" s="2"/>
      <c r="AR18" s="2"/>
      <c r="AS18" s="2"/>
      <c r="AT18" s="2"/>
      <c r="AU18" s="2"/>
      <c r="AV18" s="2"/>
    </row>
    <row r="19" spans="1:48" x14ac:dyDescent="0.2">
      <c r="A19" s="36" t="s">
        <v>50</v>
      </c>
      <c r="B19" s="34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2"/>
      <c r="AQ19" s="2"/>
      <c r="AR19" s="2"/>
      <c r="AS19" s="2"/>
      <c r="AT19" s="2"/>
      <c r="AU19" s="2"/>
      <c r="AV19" s="2"/>
    </row>
    <row r="20" spans="1:48" x14ac:dyDescent="0.2">
      <c r="A20" s="36" t="s">
        <v>61</v>
      </c>
      <c r="B20" s="34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2"/>
      <c r="AQ20" s="2"/>
      <c r="AR20" s="2"/>
      <c r="AS20" s="2"/>
      <c r="AT20" s="2"/>
      <c r="AU20" s="2"/>
      <c r="AV20" s="2"/>
    </row>
    <row r="21" spans="1:48" x14ac:dyDescent="0.2">
      <c r="A21" s="36" t="s">
        <v>62</v>
      </c>
      <c r="B21" s="34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2"/>
      <c r="AQ21" s="2"/>
      <c r="AR21" s="2"/>
      <c r="AS21" s="2"/>
      <c r="AT21" s="2"/>
      <c r="AU21" s="2"/>
      <c r="AV21" s="2"/>
    </row>
    <row r="22" spans="1:48" x14ac:dyDescent="0.2">
      <c r="A22" s="36" t="s">
        <v>63</v>
      </c>
      <c r="B22" s="34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2"/>
      <c r="AQ22" s="2"/>
      <c r="AR22" s="2"/>
      <c r="AS22" s="2"/>
      <c r="AT22" s="2"/>
      <c r="AU22" s="2"/>
      <c r="AV22" s="2"/>
    </row>
    <row r="23" spans="1:48" x14ac:dyDescent="0.2">
      <c r="A23" s="36" t="s">
        <v>64</v>
      </c>
      <c r="B23" s="34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2"/>
      <c r="AQ23" s="2"/>
      <c r="AR23" s="2"/>
      <c r="AS23" s="2"/>
      <c r="AT23" s="2"/>
      <c r="AU23" s="2"/>
      <c r="AV23" s="2"/>
    </row>
    <row r="24" spans="1:48" x14ac:dyDescent="0.2">
      <c r="A24" s="36" t="s">
        <v>65</v>
      </c>
      <c r="B24" s="34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2"/>
      <c r="AQ24" s="2"/>
      <c r="AR24" s="2"/>
      <c r="AS24" s="2"/>
      <c r="AT24" s="2"/>
      <c r="AU24" s="2"/>
      <c r="AV24" s="2"/>
    </row>
    <row r="25" spans="1:48" x14ac:dyDescent="0.2">
      <c r="A25" s="36" t="s">
        <v>66</v>
      </c>
      <c r="B25" s="34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2"/>
      <c r="AQ25" s="2"/>
      <c r="AR25" s="2"/>
      <c r="AS25" s="2"/>
      <c r="AT25" s="2"/>
      <c r="AU25" s="2"/>
      <c r="AV25" s="2"/>
    </row>
    <row r="26" spans="1:48" x14ac:dyDescent="0.2">
      <c r="A26" s="36" t="s">
        <v>67</v>
      </c>
      <c r="B26" s="3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2"/>
      <c r="AQ26" s="2"/>
      <c r="AR26" s="2"/>
      <c r="AS26" s="2"/>
      <c r="AT26" s="2"/>
      <c r="AU26" s="2"/>
      <c r="AV26" s="2"/>
    </row>
    <row r="27" spans="1:48" x14ac:dyDescent="0.2">
      <c r="A27" s="36" t="s">
        <v>68</v>
      </c>
      <c r="B27" s="3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2"/>
      <c r="AQ27" s="2"/>
      <c r="AR27" s="2"/>
      <c r="AS27" s="2"/>
      <c r="AT27" s="2"/>
      <c r="AU27" s="2"/>
      <c r="AV27" s="2"/>
    </row>
    <row r="28" spans="1:48" x14ac:dyDescent="0.2">
      <c r="A28" s="36" t="s">
        <v>69</v>
      </c>
      <c r="B28" s="3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2"/>
      <c r="AQ28" s="2"/>
      <c r="AR28" s="2"/>
      <c r="AS28" s="2"/>
      <c r="AT28" s="2"/>
      <c r="AU28" s="2"/>
      <c r="AV28" s="2"/>
    </row>
    <row r="29" spans="1:48" x14ac:dyDescent="0.2">
      <c r="A29" s="36" t="s">
        <v>70</v>
      </c>
      <c r="B29" s="3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2"/>
      <c r="AQ29" s="2"/>
      <c r="AR29" s="2"/>
      <c r="AS29" s="2"/>
      <c r="AT29" s="2"/>
      <c r="AU29" s="2"/>
      <c r="AV29" s="2"/>
    </row>
    <row r="30" spans="1:48" x14ac:dyDescent="0.2">
      <c r="A30" s="36" t="s">
        <v>71</v>
      </c>
      <c r="B30" s="3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2"/>
      <c r="AQ30" s="2"/>
      <c r="AR30" s="2"/>
      <c r="AS30" s="2"/>
      <c r="AT30" s="2"/>
      <c r="AU30" s="2"/>
      <c r="AV30" s="2"/>
    </row>
    <row r="31" spans="1:48" x14ac:dyDescent="0.2">
      <c r="A31" s="36" t="s">
        <v>72</v>
      </c>
      <c r="B31" s="3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2"/>
      <c r="AQ31" s="2"/>
      <c r="AR31" s="2"/>
      <c r="AS31" s="2"/>
      <c r="AT31" s="2"/>
      <c r="AU31" s="2"/>
      <c r="AV31" s="2"/>
    </row>
    <row r="32" spans="1:48" x14ac:dyDescent="0.2">
      <c r="A32" s="36" t="s">
        <v>73</v>
      </c>
      <c r="B32" s="3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2"/>
      <c r="AQ32" s="2"/>
      <c r="AR32" s="2"/>
      <c r="AS32" s="2"/>
      <c r="AT32" s="2"/>
      <c r="AU32" s="2"/>
      <c r="AV32" s="2"/>
    </row>
    <row r="33" spans="1:48" x14ac:dyDescent="0.2">
      <c r="A33" s="36" t="s">
        <v>74</v>
      </c>
      <c r="B33" s="3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2"/>
      <c r="AQ33" s="2"/>
      <c r="AR33" s="2"/>
      <c r="AS33" s="2"/>
      <c r="AT33" s="2"/>
      <c r="AU33" s="2"/>
      <c r="AV33" s="2"/>
    </row>
    <row r="34" spans="1:48" x14ac:dyDescent="0.2">
      <c r="A34" s="36" t="s">
        <v>75</v>
      </c>
      <c r="B34" s="34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2"/>
      <c r="AQ34" s="2"/>
      <c r="AR34" s="2"/>
      <c r="AS34" s="2"/>
      <c r="AT34" s="2"/>
      <c r="AU34" s="2"/>
      <c r="AV34" s="2"/>
    </row>
    <row r="35" spans="1:48" x14ac:dyDescent="0.2">
      <c r="A35" s="36" t="s">
        <v>76</v>
      </c>
      <c r="B35" s="34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2"/>
      <c r="AQ35" s="2"/>
      <c r="AR35" s="2"/>
      <c r="AS35" s="2"/>
      <c r="AT35" s="2"/>
      <c r="AU35" s="2"/>
      <c r="AV35" s="2"/>
    </row>
    <row r="36" spans="1:48" x14ac:dyDescent="0.2">
      <c r="A36" s="36" t="s">
        <v>77</v>
      </c>
      <c r="B36" s="34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2"/>
      <c r="AQ36" s="2"/>
      <c r="AR36" s="2"/>
      <c r="AS36" s="2"/>
      <c r="AT36" s="2"/>
      <c r="AU36" s="2"/>
      <c r="AV36" s="2"/>
    </row>
    <row r="37" spans="1:48" x14ac:dyDescent="0.2">
      <c r="A37" s="36" t="s">
        <v>78</v>
      </c>
      <c r="B37" s="34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2"/>
      <c r="AQ37" s="2"/>
      <c r="AR37" s="2"/>
      <c r="AS37" s="2"/>
      <c r="AT37" s="2"/>
      <c r="AU37" s="2"/>
      <c r="AV37" s="2"/>
    </row>
    <row r="38" spans="1:48" x14ac:dyDescent="0.2">
      <c r="A38" s="36" t="s">
        <v>79</v>
      </c>
      <c r="B38" s="34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2"/>
      <c r="AQ38" s="2"/>
      <c r="AR38" s="2"/>
      <c r="AS38" s="2"/>
      <c r="AT38" s="2"/>
      <c r="AU38" s="2"/>
      <c r="AV38" s="2"/>
    </row>
    <row r="39" spans="1:48" x14ac:dyDescent="0.2">
      <c r="A39" s="36" t="s">
        <v>80</v>
      </c>
      <c r="B39" s="34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2"/>
      <c r="AQ39" s="2"/>
      <c r="AR39" s="2"/>
      <c r="AS39" s="2"/>
      <c r="AT39" s="2"/>
      <c r="AU39" s="2"/>
      <c r="AV39" s="2"/>
    </row>
    <row r="40" spans="1:48" x14ac:dyDescent="0.2">
      <c r="A40" s="36" t="s">
        <v>81</v>
      </c>
      <c r="B40" s="34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2"/>
      <c r="AQ40" s="2"/>
      <c r="AR40" s="2"/>
      <c r="AS40" s="2"/>
      <c r="AT40" s="2"/>
      <c r="AU40" s="2"/>
      <c r="AV40" s="2"/>
    </row>
    <row r="41" spans="1:48" x14ac:dyDescent="0.2">
      <c r="A41" s="36" t="s">
        <v>82</v>
      </c>
      <c r="B41" s="34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2"/>
      <c r="AQ41" s="2"/>
      <c r="AR41" s="2"/>
      <c r="AS41" s="2"/>
      <c r="AT41" s="2"/>
      <c r="AU41" s="2"/>
      <c r="AV41" s="2"/>
    </row>
    <row r="42" spans="1:48" x14ac:dyDescent="0.2">
      <c r="A42" s="36" t="s">
        <v>83</v>
      </c>
      <c r="B42" s="34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2"/>
      <c r="AQ42" s="2"/>
      <c r="AR42" s="2"/>
      <c r="AS42" s="2"/>
      <c r="AT42" s="2"/>
      <c r="AU42" s="2"/>
      <c r="AV42" s="2"/>
    </row>
    <row r="43" spans="1:48" x14ac:dyDescent="0.2">
      <c r="A43" s="36" t="s">
        <v>84</v>
      </c>
      <c r="B43" s="34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2"/>
      <c r="AQ43" s="2"/>
      <c r="AR43" s="2"/>
      <c r="AS43" s="2"/>
      <c r="AT43" s="2"/>
      <c r="AU43" s="2"/>
      <c r="AV43" s="2"/>
    </row>
    <row r="44" spans="1:48" x14ac:dyDescent="0.2">
      <c r="A44" s="36" t="s">
        <v>85</v>
      </c>
      <c r="B44" s="34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2"/>
      <c r="AQ44" s="2"/>
      <c r="AR44" s="2"/>
      <c r="AS44" s="2"/>
      <c r="AT44" s="2"/>
      <c r="AU44" s="2"/>
      <c r="AV44" s="2"/>
    </row>
    <row r="45" spans="1:48" x14ac:dyDescent="0.2">
      <c r="A45" s="36" t="s">
        <v>86</v>
      </c>
      <c r="B45" s="34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2"/>
      <c r="AQ45" s="2"/>
      <c r="AR45" s="2"/>
      <c r="AS45" s="2"/>
      <c r="AT45" s="2"/>
      <c r="AU45" s="2"/>
      <c r="AV45" s="2"/>
    </row>
    <row r="46" spans="1:48" x14ac:dyDescent="0.2">
      <c r="A46" s="36" t="s">
        <v>87</v>
      </c>
      <c r="B46" s="34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2"/>
      <c r="AQ46" s="2"/>
      <c r="AR46" s="2"/>
      <c r="AS46" s="2"/>
      <c r="AT46" s="2"/>
      <c r="AU46" s="2"/>
      <c r="AV46" s="2"/>
    </row>
    <row r="47" spans="1:48" x14ac:dyDescent="0.2">
      <c r="A47" s="36" t="s">
        <v>88</v>
      </c>
      <c r="B47" s="34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2"/>
      <c r="AQ47" s="2"/>
      <c r="AR47" s="2"/>
      <c r="AS47" s="2"/>
      <c r="AT47" s="2"/>
      <c r="AU47" s="2"/>
      <c r="AV47" s="2"/>
    </row>
    <row r="48" spans="1:48" x14ac:dyDescent="0.2">
      <c r="A48" s="36" t="s">
        <v>89</v>
      </c>
      <c r="B48" s="34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2"/>
      <c r="AQ48" s="2"/>
      <c r="AR48" s="2"/>
      <c r="AS48" s="2"/>
      <c r="AT48" s="2"/>
      <c r="AU48" s="2"/>
      <c r="AV48" s="2"/>
    </row>
    <row r="49" spans="1:48" x14ac:dyDescent="0.2">
      <c r="A49" s="36" t="s">
        <v>90</v>
      </c>
      <c r="B49" s="34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2"/>
      <c r="AQ49" s="2"/>
      <c r="AR49" s="2"/>
      <c r="AS49" s="2"/>
      <c r="AT49" s="2"/>
      <c r="AU49" s="2"/>
      <c r="AV49" s="2"/>
    </row>
    <row r="50" spans="1:48" x14ac:dyDescent="0.2">
      <c r="A50" s="36" t="s">
        <v>91</v>
      </c>
      <c r="B50" s="34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2"/>
      <c r="AQ50" s="2"/>
      <c r="AR50" s="2"/>
      <c r="AS50" s="2"/>
      <c r="AT50" s="2"/>
      <c r="AU50" s="2"/>
      <c r="AV50" s="2"/>
    </row>
    <row r="51" spans="1:48" x14ac:dyDescent="0.2">
      <c r="A51" s="36" t="s">
        <v>92</v>
      </c>
      <c r="B51" s="34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2"/>
      <c r="AQ51" s="2"/>
      <c r="AR51" s="2"/>
      <c r="AS51" s="2"/>
      <c r="AT51" s="2"/>
      <c r="AU51" s="2"/>
      <c r="AV51" s="2"/>
    </row>
    <row r="52" spans="1:48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spans="1:48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spans="1:48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spans="1:48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spans="1:48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spans="1:48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spans="1:48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spans="1:48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</row>
    <row r="60" spans="1:48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</row>
    <row r="61" spans="1:48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</row>
    <row r="62" spans="1:48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</row>
    <row r="63" spans="1:48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spans="1:48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spans="1:48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</row>
    <row r="66" spans="1:48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spans="1:48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spans="1:48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spans="1:4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spans="1:4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spans="1:4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spans="1:4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spans="1:4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spans="1:4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</sheetData>
  <sheetProtection algorithmName="SHA-512" hashValue="BBSSFSEdXKAMYWzLrUmo/fs2Bq2E1Zzw53AVTiAe3OlrZuq/it7o5F6Xuq7wCbwfa6DxfYlFTHm/Av+KHMmO2A==" saltValue="xFk7zXHXWH7M6VKevLqLL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01_Start_sheet</vt:lpstr>
      <vt:lpstr>02_SampleInfo</vt:lpstr>
      <vt:lpstr>03_Sample_to_Sample</vt:lpstr>
      <vt:lpstr>04_AMR_reporting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Jamin</dc:creator>
  <cp:lastModifiedBy>Jordy Coolen</cp:lastModifiedBy>
  <dcterms:created xsi:type="dcterms:W3CDTF">2019-08-01T10:47:34Z</dcterms:created>
  <dcterms:modified xsi:type="dcterms:W3CDTF">2019-10-07T14:11:33Z</dcterms:modified>
</cp:coreProperties>
</file>