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3b4c814603cc326/Escritorio/uo/2/Algoritmia/lab/Entrega1/p11/"/>
    </mc:Choice>
  </mc:AlternateContent>
  <xr:revisionPtr revIDLastSave="113" documentId="11_C684C51F5B32C1191FE14F5265638A00D6B6960B" xr6:coauthVersionLast="47" xr6:coauthVersionMax="47" xr10:uidLastSave="{D01BBAB6-F998-44AC-A680-1D3464C1B962}"/>
  <bookViews>
    <workbookView xWindow="-21710" yWindow="7020" windowWidth="21820" windowHeight="1462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15" i="1"/>
  <c r="G14" i="1"/>
  <c r="G13" i="1"/>
  <c r="G12" i="1"/>
  <c r="G11" i="1"/>
  <c r="G10" i="1"/>
  <c r="G9" i="1"/>
  <c r="G8" i="1"/>
  <c r="G7" i="1"/>
  <c r="G16" i="1"/>
  <c r="E16" i="2"/>
  <c r="E15" i="2"/>
  <c r="E14" i="2"/>
  <c r="E13" i="2"/>
  <c r="E12" i="2"/>
  <c r="E11" i="2"/>
  <c r="E10" i="2"/>
  <c r="E9" i="2"/>
  <c r="E8" i="2"/>
  <c r="E7" i="2"/>
  <c r="E6" i="2"/>
  <c r="D10" i="2"/>
  <c r="D9" i="2"/>
  <c r="D8" i="2"/>
  <c r="D7" i="2"/>
  <c r="D6" i="2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<sst xmlns="http://schemas.openxmlformats.org/spreadsheetml/2006/main" count="37" uniqueCount="14">
  <si>
    <t>n</t>
  </si>
  <si>
    <t>FdT</t>
  </si>
  <si>
    <t>Repeticiones en tsuma</t>
  </si>
  <si>
    <t>tsuma(ms)</t>
  </si>
  <si>
    <t>Repeticiones tmax</t>
  </si>
  <si>
    <t>tmax(ms)</t>
  </si>
  <si>
    <t>t coincidencias 1 (ms)</t>
  </si>
  <si>
    <t>t coincidencias 2 (ms)</t>
  </si>
  <si>
    <t>Repeticiones coincidencias 1</t>
  </si>
  <si>
    <t>Repeticiones coincidencias 2</t>
  </si>
  <si>
    <t>Procesador</t>
  </si>
  <si>
    <t>Intel(R) Core(TM) i7-10510U CPU @ 1.80GHz</t>
  </si>
  <si>
    <t xml:space="preserve">Memoria </t>
  </si>
  <si>
    <t>16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</si>
</sst>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K37"/>
  <sheetViews>
    <sheetView tabSelected="1" workbookViewId="0">
      <selection activeCell="G24" sqref="G24"/>
    </sheetView>
  </sheetViews>
  <sheetFormatPr baseColWidth="10" defaultRowHeight="14.5" x14ac:dyDescent="0.35"/>
  <sheetData>
    <row r="2" spans="5:11" x14ac:dyDescent="0.35">
      <c r="E2" t="s">
        <v>2</v>
      </c>
      <c r="G2">
        <v>800</v>
      </c>
      <c r="I2" t="s">
        <v>4</v>
      </c>
      <c r="K2">
        <v>500</v>
      </c>
    </row>
    <row r="5" spans="5:11" x14ac:dyDescent="0.35">
      <c r="E5" t="s">
        <v>0</v>
      </c>
      <c r="F5" t="s">
        <v>3</v>
      </c>
      <c r="G5" t="s">
        <v>5</v>
      </c>
    </row>
    <row r="6" spans="5:11" x14ac:dyDescent="0.35">
      <c r="E6">
        <v>10000</v>
      </c>
      <c r="F6" s="1">
        <f>78/$G$2</f>
        <v>9.7500000000000003E-2</v>
      </c>
      <c r="G6" s="1">
        <f>95/1000</f>
        <v>9.5000000000000001E-2</v>
      </c>
    </row>
    <row r="7" spans="5:11" x14ac:dyDescent="0.35">
      <c r="E7">
        <v>20000</v>
      </c>
      <c r="F7" s="1">
        <f>127/$G$2</f>
        <v>0.15875</v>
      </c>
      <c r="G7" s="1">
        <f>85/$K$2</f>
        <v>0.17</v>
      </c>
    </row>
    <row r="8" spans="5:11" x14ac:dyDescent="0.35">
      <c r="E8">
        <v>40000</v>
      </c>
      <c r="F8" s="1">
        <f>237/$G$2</f>
        <v>0.29625000000000001</v>
      </c>
      <c r="G8" s="1">
        <f>163/$K$2</f>
        <v>0.32600000000000001</v>
      </c>
    </row>
    <row r="9" spans="5:11" x14ac:dyDescent="0.35">
      <c r="E9">
        <v>80000</v>
      </c>
      <c r="F9" s="1">
        <f>479/$G$2</f>
        <v>0.59875</v>
      </c>
      <c r="G9" s="1">
        <f>324/$K$2</f>
        <v>0.64800000000000002</v>
      </c>
    </row>
    <row r="10" spans="5:11" x14ac:dyDescent="0.35">
      <c r="E10">
        <v>160000</v>
      </c>
      <c r="F10" s="1">
        <f>989/$G$2</f>
        <v>1.2362500000000001</v>
      </c>
      <c r="G10" s="1">
        <f>645/$K$2</f>
        <v>1.29</v>
      </c>
    </row>
    <row r="11" spans="5:11" x14ac:dyDescent="0.35">
      <c r="E11">
        <v>320000</v>
      </c>
      <c r="F11" s="1">
        <f>2001/$G$2</f>
        <v>2.5012500000000002</v>
      </c>
      <c r="G11" s="1">
        <f>1432/$K$2</f>
        <v>2.8639999999999999</v>
      </c>
    </row>
    <row r="12" spans="5:11" x14ac:dyDescent="0.35">
      <c r="E12">
        <v>640000</v>
      </c>
      <c r="F12" s="1">
        <f>3767/$G$2</f>
        <v>4.7087500000000002</v>
      </c>
      <c r="G12" s="1">
        <f>2702/$K$2</f>
        <v>5.4039999999999999</v>
      </c>
    </row>
    <row r="13" spans="5:11" x14ac:dyDescent="0.35">
      <c r="E13">
        <v>1280000</v>
      </c>
      <c r="F13" s="1">
        <f>7877/$G$2</f>
        <v>9.8462499999999995</v>
      </c>
      <c r="G13" s="1">
        <f>5476/$K$2</f>
        <v>10.952</v>
      </c>
    </row>
    <row r="14" spans="5:11" x14ac:dyDescent="0.35">
      <c r="E14">
        <v>2560000</v>
      </c>
      <c r="F14" s="1">
        <f>14399/$G$2</f>
        <v>17.998750000000001</v>
      </c>
      <c r="G14" s="1">
        <f>10664/$K$2</f>
        <v>21.327999999999999</v>
      </c>
    </row>
    <row r="15" spans="5:11" x14ac:dyDescent="0.35">
      <c r="E15">
        <v>5120000</v>
      </c>
      <c r="F15" s="1">
        <f>28678/$G$2</f>
        <v>35.847499999999997</v>
      </c>
      <c r="G15" s="1">
        <f>21481/$K$2</f>
        <v>42.962000000000003</v>
      </c>
    </row>
    <row r="16" spans="5:11" x14ac:dyDescent="0.35">
      <c r="E16">
        <v>10240000</v>
      </c>
      <c r="F16" s="1">
        <v>73</v>
      </c>
      <c r="G16" s="1">
        <f>84</f>
        <v>84</v>
      </c>
    </row>
    <row r="17" spans="5:7" x14ac:dyDescent="0.35">
      <c r="E17">
        <v>20480000</v>
      </c>
      <c r="F17" s="1">
        <v>137</v>
      </c>
      <c r="G17" s="1">
        <v>164</v>
      </c>
    </row>
    <row r="18" spans="5:7" x14ac:dyDescent="0.35">
      <c r="E18">
        <v>40960000</v>
      </c>
      <c r="F18" s="1">
        <v>287</v>
      </c>
      <c r="G18" s="1">
        <v>335</v>
      </c>
    </row>
    <row r="19" spans="5:7" x14ac:dyDescent="0.35">
      <c r="E19">
        <v>81920000</v>
      </c>
      <c r="F19" s="1">
        <v>571</v>
      </c>
      <c r="G19" s="1">
        <v>699</v>
      </c>
    </row>
    <row r="24" spans="5:7" x14ac:dyDescent="0.35">
      <c r="E24" t="s">
        <v>10</v>
      </c>
      <c r="G24" t="s">
        <v>11</v>
      </c>
    </row>
    <row r="26" spans="5:7" x14ac:dyDescent="0.35">
      <c r="E26" t="s">
        <v>12</v>
      </c>
      <c r="G26" t="s">
        <v>13</v>
      </c>
    </row>
    <row r="37" spans="9:9" x14ac:dyDescent="0.35">
      <c r="I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870E-F7CE-4787-9230-85069B2F93B8}">
  <dimension ref="C2:K19"/>
  <sheetViews>
    <sheetView workbookViewId="0">
      <selection activeCell="D4" sqref="D4:E19"/>
    </sheetView>
  </sheetViews>
  <sheetFormatPr baseColWidth="10" defaultRowHeight="14.5" x14ac:dyDescent="0.35"/>
  <cols>
    <col min="4" max="5" width="18.6328125" bestFit="1" customWidth="1"/>
    <col min="7" max="7" width="24.453125" bestFit="1" customWidth="1"/>
    <col min="10" max="10" width="24.453125" bestFit="1" customWidth="1"/>
  </cols>
  <sheetData>
    <row r="2" spans="3:11" x14ac:dyDescent="0.35">
      <c r="G2" t="s">
        <v>8</v>
      </c>
      <c r="H2">
        <v>1</v>
      </c>
      <c r="J2" t="s">
        <v>9</v>
      </c>
      <c r="K2">
        <v>700</v>
      </c>
    </row>
    <row r="4" spans="3:11" x14ac:dyDescent="0.35">
      <c r="D4" t="s">
        <v>6</v>
      </c>
      <c r="E4" t="s">
        <v>7</v>
      </c>
    </row>
    <row r="5" spans="3:11" x14ac:dyDescent="0.35">
      <c r="C5" t="s">
        <v>0</v>
      </c>
    </row>
    <row r="6" spans="3:11" x14ac:dyDescent="0.35">
      <c r="C6">
        <v>10000</v>
      </c>
      <c r="D6" s="1">
        <f>613/$H$2</f>
        <v>613</v>
      </c>
      <c r="E6" s="1">
        <f>74/$K$2</f>
        <v>0.10571428571428572</v>
      </c>
    </row>
    <row r="7" spans="3:11" x14ac:dyDescent="0.35">
      <c r="C7">
        <v>20000</v>
      </c>
      <c r="D7" s="1">
        <f>2438/$H$2</f>
        <v>2438</v>
      </c>
      <c r="E7" s="1">
        <f>116/$K$2</f>
        <v>0.1657142857142857</v>
      </c>
    </row>
    <row r="8" spans="3:11" x14ac:dyDescent="0.35">
      <c r="C8">
        <v>40000</v>
      </c>
      <c r="D8" s="1">
        <f>9580/$H$2</f>
        <v>9580</v>
      </c>
      <c r="E8" s="1">
        <f>229/$K$2</f>
        <v>0.32714285714285712</v>
      </c>
    </row>
    <row r="9" spans="3:11" x14ac:dyDescent="0.35">
      <c r="C9">
        <v>80000</v>
      </c>
      <c r="D9" s="1">
        <f>37567/$H$2</f>
        <v>37567</v>
      </c>
      <c r="E9" s="1">
        <f>446/$K$2</f>
        <v>0.63714285714285712</v>
      </c>
    </row>
    <row r="10" spans="3:11" x14ac:dyDescent="0.35">
      <c r="C10">
        <v>160000</v>
      </c>
      <c r="D10" s="1">
        <f>155866/$H$2</f>
        <v>155866</v>
      </c>
      <c r="E10" s="1">
        <f>908/$K$2</f>
        <v>1.2971428571428572</v>
      </c>
    </row>
    <row r="11" spans="3:11" x14ac:dyDescent="0.35">
      <c r="C11">
        <v>320000</v>
      </c>
      <c r="D11" s="1" t="s">
        <v>1</v>
      </c>
      <c r="E11" s="1">
        <f>1937/$K$2</f>
        <v>2.7671428571428573</v>
      </c>
    </row>
    <row r="12" spans="3:11" x14ac:dyDescent="0.35">
      <c r="C12">
        <v>640000</v>
      </c>
      <c r="D12" s="1" t="s">
        <v>1</v>
      </c>
      <c r="E12" s="1">
        <f>3666/$K$2</f>
        <v>5.2371428571428575</v>
      </c>
    </row>
    <row r="13" spans="3:11" x14ac:dyDescent="0.35">
      <c r="C13">
        <v>1280000</v>
      </c>
      <c r="D13" s="1" t="s">
        <v>1</v>
      </c>
      <c r="E13" s="1">
        <f>7545/$K$2</f>
        <v>10.778571428571428</v>
      </c>
    </row>
    <row r="14" spans="3:11" x14ac:dyDescent="0.35">
      <c r="C14">
        <v>2560000</v>
      </c>
      <c r="D14" s="1" t="s">
        <v>1</v>
      </c>
      <c r="E14" s="1">
        <f>14961/$K$2</f>
        <v>21.372857142857143</v>
      </c>
    </row>
    <row r="15" spans="3:11" x14ac:dyDescent="0.35">
      <c r="C15">
        <v>5120000</v>
      </c>
      <c r="D15" s="1" t="s">
        <v>1</v>
      </c>
      <c r="E15" s="1">
        <f>30277/$K$2</f>
        <v>43.252857142857145</v>
      </c>
    </row>
    <row r="16" spans="3:11" x14ac:dyDescent="0.35">
      <c r="C16">
        <v>10240000</v>
      </c>
      <c r="D16" s="1" t="s">
        <v>1</v>
      </c>
      <c r="E16" s="1">
        <f>61410/$K$2</f>
        <v>87.728571428571428</v>
      </c>
    </row>
    <row r="17" spans="3:5" x14ac:dyDescent="0.35">
      <c r="C17">
        <v>20480000</v>
      </c>
      <c r="D17" s="1" t="s">
        <v>1</v>
      </c>
      <c r="E17" s="1">
        <v>175</v>
      </c>
    </row>
    <row r="18" spans="3:5" x14ac:dyDescent="0.35">
      <c r="C18">
        <v>40960000</v>
      </c>
      <c r="D18" s="1" t="s">
        <v>1</v>
      </c>
      <c r="E18" s="1">
        <v>351</v>
      </c>
    </row>
    <row r="19" spans="3:5" x14ac:dyDescent="0.35">
      <c r="C19">
        <v>81920000</v>
      </c>
      <c r="D19" s="1" t="s">
        <v>1</v>
      </c>
      <c r="E19" s="1">
        <v>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8B12-DEE0-4BD6-BF57-775C625AF869}">
  <dimension ref="D5:H19"/>
  <sheetViews>
    <sheetView workbookViewId="0">
      <selection activeCell="D5" sqref="D5:H19"/>
    </sheetView>
  </sheetViews>
  <sheetFormatPr baseColWidth="10" defaultRowHeight="14.5" x14ac:dyDescent="0.35"/>
  <cols>
    <col min="7" max="8" width="18.6328125" bestFit="1" customWidth="1"/>
  </cols>
  <sheetData>
    <row r="5" spans="4:8" x14ac:dyDescent="0.35">
      <c r="D5" s="3" t="s">
        <v>0</v>
      </c>
      <c r="E5" s="3" t="s">
        <v>3</v>
      </c>
      <c r="F5" s="3" t="s">
        <v>5</v>
      </c>
      <c r="G5" s="3" t="s">
        <v>6</v>
      </c>
      <c r="H5" s="3" t="s">
        <v>7</v>
      </c>
    </row>
    <row r="6" spans="4:8" x14ac:dyDescent="0.35">
      <c r="D6" s="4">
        <v>10000</v>
      </c>
      <c r="E6" s="4">
        <v>9.7500000000000003E-2</v>
      </c>
      <c r="F6" s="4">
        <v>9.5000000000000001E-2</v>
      </c>
      <c r="G6" s="4">
        <v>613</v>
      </c>
      <c r="H6" s="4">
        <v>0.10571428571428572</v>
      </c>
    </row>
    <row r="7" spans="4:8" x14ac:dyDescent="0.35">
      <c r="D7" s="4">
        <v>20000</v>
      </c>
      <c r="E7" s="4">
        <v>0.15875</v>
      </c>
      <c r="F7" s="4">
        <v>0.17</v>
      </c>
      <c r="G7" s="4">
        <v>2438</v>
      </c>
      <c r="H7" s="4">
        <v>0.1657142857142857</v>
      </c>
    </row>
    <row r="8" spans="4:8" x14ac:dyDescent="0.35">
      <c r="D8" s="4">
        <v>40000</v>
      </c>
      <c r="E8" s="4">
        <v>0.29625000000000001</v>
      </c>
      <c r="F8" s="4">
        <v>0.32600000000000001</v>
      </c>
      <c r="G8" s="4">
        <v>9580</v>
      </c>
      <c r="H8" s="4">
        <v>0.32714285714285712</v>
      </c>
    </row>
    <row r="9" spans="4:8" x14ac:dyDescent="0.35">
      <c r="D9" s="4">
        <v>80000</v>
      </c>
      <c r="E9" s="4">
        <v>0.59875</v>
      </c>
      <c r="F9" s="4">
        <v>0.64800000000000002</v>
      </c>
      <c r="G9" s="4">
        <v>37567</v>
      </c>
      <c r="H9" s="4">
        <v>0.63714285714285712</v>
      </c>
    </row>
    <row r="10" spans="4:8" x14ac:dyDescent="0.35">
      <c r="D10" s="4">
        <v>160000</v>
      </c>
      <c r="E10" s="4">
        <v>1.2362500000000001</v>
      </c>
      <c r="F10" s="4">
        <v>1.29</v>
      </c>
      <c r="G10" s="4">
        <v>155866</v>
      </c>
      <c r="H10" s="4">
        <v>1.2971428571428572</v>
      </c>
    </row>
    <row r="11" spans="4:8" x14ac:dyDescent="0.35">
      <c r="D11" s="4">
        <v>320000</v>
      </c>
      <c r="E11" s="4">
        <v>2.5012500000000002</v>
      </c>
      <c r="F11" s="4">
        <v>2.8639999999999999</v>
      </c>
      <c r="G11" s="4" t="s">
        <v>1</v>
      </c>
      <c r="H11" s="4">
        <v>2.7671428571428573</v>
      </c>
    </row>
    <row r="12" spans="4:8" x14ac:dyDescent="0.35">
      <c r="D12" s="4">
        <v>640000</v>
      </c>
      <c r="E12" s="4">
        <v>4.7087500000000002</v>
      </c>
      <c r="F12" s="4">
        <v>5.4039999999999999</v>
      </c>
      <c r="G12" s="4" t="s">
        <v>1</v>
      </c>
      <c r="H12" s="4">
        <v>5.2371428571428575</v>
      </c>
    </row>
    <row r="13" spans="4:8" x14ac:dyDescent="0.35">
      <c r="D13" s="4">
        <v>1280000</v>
      </c>
      <c r="E13" s="4">
        <v>9.8462499999999995</v>
      </c>
      <c r="F13" s="4">
        <v>10.952</v>
      </c>
      <c r="G13" s="4" t="s">
        <v>1</v>
      </c>
      <c r="H13" s="4">
        <v>10.778571428571428</v>
      </c>
    </row>
    <row r="14" spans="4:8" x14ac:dyDescent="0.35">
      <c r="D14" s="4">
        <v>2560000</v>
      </c>
      <c r="E14" s="4">
        <v>17.998750000000001</v>
      </c>
      <c r="F14" s="4">
        <v>21.327999999999999</v>
      </c>
      <c r="G14" s="4" t="s">
        <v>1</v>
      </c>
      <c r="H14" s="4">
        <v>21.372857142857143</v>
      </c>
    </row>
    <row r="15" spans="4:8" x14ac:dyDescent="0.35">
      <c r="D15" s="4">
        <v>5120000</v>
      </c>
      <c r="E15" s="4">
        <v>35.847499999999997</v>
      </c>
      <c r="F15" s="4">
        <v>42.962000000000003</v>
      </c>
      <c r="G15" s="4" t="s">
        <v>1</v>
      </c>
      <c r="H15" s="4">
        <v>43.252857142857145</v>
      </c>
    </row>
    <row r="16" spans="4:8" x14ac:dyDescent="0.35">
      <c r="D16" s="4">
        <v>10240000</v>
      </c>
      <c r="E16" s="4">
        <v>73</v>
      </c>
      <c r="F16" s="4">
        <v>84</v>
      </c>
      <c r="G16" s="4" t="s">
        <v>1</v>
      </c>
      <c r="H16" s="4">
        <v>87.728571428571428</v>
      </c>
    </row>
    <row r="17" spans="4:8" x14ac:dyDescent="0.35">
      <c r="D17" s="4">
        <v>20480000</v>
      </c>
      <c r="E17" s="4">
        <v>137</v>
      </c>
      <c r="F17" s="4">
        <v>164</v>
      </c>
      <c r="G17" s="4" t="s">
        <v>1</v>
      </c>
      <c r="H17" s="4">
        <v>175</v>
      </c>
    </row>
    <row r="18" spans="4:8" x14ac:dyDescent="0.35">
      <c r="D18" s="4">
        <v>40960000</v>
      </c>
      <c r="E18" s="4">
        <v>287</v>
      </c>
      <c r="F18" s="4">
        <v>335</v>
      </c>
      <c r="G18" s="4" t="s">
        <v>1</v>
      </c>
      <c r="H18" s="4">
        <v>351</v>
      </c>
    </row>
    <row r="19" spans="4:8" x14ac:dyDescent="0.35">
      <c r="D19" s="4">
        <v>81920000</v>
      </c>
      <c r="E19" s="4">
        <v>571</v>
      </c>
      <c r="F19" s="4">
        <v>699</v>
      </c>
      <c r="G19" s="4" t="s">
        <v>1</v>
      </c>
      <c r="H19" s="4">
        <v>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Blanco Sánchez</dc:creator>
  <cp:lastModifiedBy>Jorge Blanco</cp:lastModifiedBy>
  <dcterms:created xsi:type="dcterms:W3CDTF">2024-02-06T18:20:02Z</dcterms:created>
  <dcterms:modified xsi:type="dcterms:W3CDTF">2024-02-14T11:01:19Z</dcterms:modified>
</cp:coreProperties>
</file>