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rge\Documents\Jorge-Islas\Contenido\2024-08\Recursos adicionales\"/>
    </mc:Choice>
  </mc:AlternateContent>
  <xr:revisionPtr revIDLastSave="0" documentId="13_ncr:1_{D70563E3-B4B6-42AD-88EB-6AFBCFDCA5A0}" xr6:coauthVersionLast="47" xr6:coauthVersionMax="47" xr10:uidLastSave="{00000000-0000-0000-0000-000000000000}"/>
  <bookViews>
    <workbookView xWindow="-28920" yWindow="-120" windowWidth="29040" windowHeight="15720" xr2:uid="{AC4FE629-BE75-4687-A66A-DA502B266ACC}"/>
  </bookViews>
  <sheets>
    <sheet name="Tabla 1 y Ej. 1" sheetId="1" r:id="rId1"/>
    <sheet name="Tabla 2" sheetId="3" r:id="rId2"/>
    <sheet name="Ejemplo 2" sheetId="2" r:id="rId3"/>
    <sheet name="Ejemplo 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C4" i="4"/>
  <c r="D4" i="4"/>
  <c r="E4" i="4"/>
  <c r="F4" i="4"/>
  <c r="G4" i="4"/>
  <c r="C5" i="4"/>
  <c r="D5" i="4"/>
  <c r="E5" i="4"/>
  <c r="F5" i="4"/>
  <c r="G5" i="4"/>
  <c r="C6" i="4"/>
  <c r="D6" i="4"/>
  <c r="E6" i="4"/>
  <c r="F6" i="4"/>
  <c r="G6" i="4"/>
  <c r="C7" i="4"/>
  <c r="D7" i="4"/>
  <c r="E7" i="4"/>
  <c r="F7" i="4"/>
  <c r="G7" i="4"/>
  <c r="C8" i="4"/>
  <c r="D8" i="4"/>
  <c r="E8" i="4"/>
  <c r="F8" i="4"/>
  <c r="G8" i="4"/>
  <c r="C9" i="4"/>
  <c r="D9" i="4"/>
  <c r="E9" i="4"/>
  <c r="F9" i="4"/>
  <c r="G9" i="4"/>
  <c r="C10" i="4"/>
  <c r="D10" i="4"/>
  <c r="E10" i="4"/>
  <c r="F10" i="4"/>
  <c r="G10" i="4"/>
  <c r="C11" i="4"/>
  <c r="D11" i="4"/>
  <c r="E11" i="4"/>
  <c r="F11" i="4"/>
  <c r="G11" i="4"/>
  <c r="C12" i="4"/>
  <c r="D12" i="4"/>
  <c r="E12" i="4"/>
  <c r="F12" i="4"/>
  <c r="G12" i="4"/>
  <c r="C13" i="4"/>
  <c r="D13" i="4"/>
  <c r="E13" i="4"/>
  <c r="F13" i="4"/>
  <c r="G13" i="4"/>
  <c r="C14" i="4"/>
  <c r="D14" i="4"/>
  <c r="E14" i="4"/>
  <c r="F14" i="4"/>
  <c r="G14" i="4"/>
  <c r="C15" i="4"/>
  <c r="D15" i="4"/>
  <c r="E15" i="4"/>
  <c r="F15" i="4"/>
  <c r="G15" i="4"/>
  <c r="C16" i="4"/>
  <c r="D16" i="4"/>
  <c r="E16" i="4"/>
  <c r="F16" i="4"/>
  <c r="G16" i="4"/>
  <c r="C17" i="4"/>
  <c r="D17" i="4"/>
  <c r="E17" i="4"/>
  <c r="F17" i="4"/>
  <c r="G17" i="4"/>
  <c r="C18" i="4"/>
  <c r="D18" i="4"/>
  <c r="E18" i="4"/>
  <c r="F18" i="4"/>
  <c r="G18" i="4"/>
  <c r="C19" i="4"/>
  <c r="D19" i="4"/>
  <c r="E19" i="4"/>
  <c r="F19" i="4"/>
  <c r="G19" i="4"/>
  <c r="C20" i="4"/>
  <c r="D20" i="4"/>
  <c r="E20" i="4"/>
  <c r="F20" i="4"/>
  <c r="G20" i="4"/>
  <c r="C21" i="4"/>
  <c r="D21" i="4"/>
  <c r="E21" i="4"/>
  <c r="F21" i="4"/>
  <c r="G21" i="4"/>
  <c r="C22" i="4"/>
  <c r="D22" i="4"/>
  <c r="E22" i="4"/>
  <c r="F22" i="4"/>
  <c r="G22" i="4"/>
  <c r="C23" i="4"/>
  <c r="D23" i="4"/>
  <c r="E23" i="4"/>
  <c r="F23" i="4"/>
  <c r="G23" i="4"/>
  <c r="C24" i="4"/>
  <c r="D24" i="4"/>
  <c r="E24" i="4"/>
  <c r="F24" i="4"/>
  <c r="G24" i="4"/>
  <c r="C25" i="4"/>
  <c r="D25" i="4"/>
  <c r="E25" i="4"/>
  <c r="F25" i="4"/>
  <c r="G25" i="4"/>
  <c r="C26" i="4"/>
  <c r="D26" i="4"/>
  <c r="E26" i="4"/>
  <c r="F26" i="4"/>
  <c r="G26" i="4"/>
  <c r="C27" i="4"/>
  <c r="D27" i="4"/>
  <c r="E27" i="4"/>
  <c r="F27" i="4"/>
  <c r="G27" i="4"/>
  <c r="C28" i="4"/>
  <c r="D28" i="4"/>
  <c r="E28" i="4"/>
  <c r="F28" i="4"/>
  <c r="G28" i="4"/>
  <c r="C29" i="4"/>
  <c r="D29" i="4"/>
  <c r="E29" i="4"/>
  <c r="F29" i="4"/>
  <c r="G29" i="4"/>
  <c r="C30" i="4"/>
  <c r="D30" i="4"/>
  <c r="E30" i="4"/>
  <c r="F30" i="4"/>
  <c r="G30" i="4"/>
  <c r="C31" i="4"/>
  <c r="D31" i="4"/>
  <c r="E31" i="4"/>
  <c r="F31" i="4"/>
  <c r="G31" i="4"/>
  <c r="G2" i="4"/>
  <c r="F2" i="4"/>
  <c r="E2" i="4"/>
  <c r="D2" i="4"/>
  <c r="C2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9" i="2"/>
  <c r="B8" i="2"/>
  <c r="B7" i="2"/>
  <c r="H6" i="1"/>
  <c r="H5" i="1"/>
  <c r="H4" i="1"/>
  <c r="H3" i="1"/>
  <c r="B3" i="2"/>
  <c r="B4" i="2"/>
  <c r="B5" i="2"/>
  <c r="B6" i="2"/>
</calcChain>
</file>

<file path=xl/sharedStrings.xml><?xml version="1.0" encoding="utf-8"?>
<sst xmlns="http://schemas.openxmlformats.org/spreadsheetml/2006/main" count="151" uniqueCount="100">
  <si>
    <t>Nombre</t>
  </si>
  <si>
    <t>Calificación</t>
  </si>
  <si>
    <t>Matrícula</t>
  </si>
  <si>
    <t>Apellido paterno</t>
  </si>
  <si>
    <t>Apellido Materno</t>
  </si>
  <si>
    <t>Búsqueda</t>
  </si>
  <si>
    <t>ID</t>
  </si>
  <si>
    <t>María</t>
  </si>
  <si>
    <t>Pedro</t>
  </si>
  <si>
    <t>Juan</t>
  </si>
  <si>
    <t>Alejandra</t>
  </si>
  <si>
    <t>José</t>
  </si>
  <si>
    <t>Angélica</t>
  </si>
  <si>
    <t>Penélope</t>
  </si>
  <si>
    <t>Martín</t>
  </si>
  <si>
    <t>Flor</t>
  </si>
  <si>
    <t>Renata</t>
  </si>
  <si>
    <t>Josué</t>
  </si>
  <si>
    <t>Ezequiel</t>
  </si>
  <si>
    <t>Andrés</t>
  </si>
  <si>
    <t>Andrea</t>
  </si>
  <si>
    <t>Alejandro</t>
  </si>
  <si>
    <t>Carlos</t>
  </si>
  <si>
    <t>Karla</t>
  </si>
  <si>
    <t>Gabriela</t>
  </si>
  <si>
    <t>César</t>
  </si>
  <si>
    <t>Rodrigo</t>
  </si>
  <si>
    <t>Guillermo</t>
  </si>
  <si>
    <t>Valeria</t>
  </si>
  <si>
    <t>Fátima</t>
  </si>
  <si>
    <t>Gabriel</t>
  </si>
  <si>
    <t>Guadalupe</t>
  </si>
  <si>
    <t>Víctor</t>
  </si>
  <si>
    <t>Amelia</t>
  </si>
  <si>
    <t>Roberto</t>
  </si>
  <si>
    <t>Isabel</t>
  </si>
  <si>
    <t>Hernández</t>
  </si>
  <si>
    <t>Martínez</t>
  </si>
  <si>
    <t>González</t>
  </si>
  <si>
    <t>Aguilar</t>
  </si>
  <si>
    <t>Moreno</t>
  </si>
  <si>
    <t>Chavez</t>
  </si>
  <si>
    <t>Domínguez</t>
  </si>
  <si>
    <t>Herrera</t>
  </si>
  <si>
    <t>Medina</t>
  </si>
  <si>
    <t>Jiménez</t>
  </si>
  <si>
    <t>Reyes</t>
  </si>
  <si>
    <t>Flores</t>
  </si>
  <si>
    <t>Rivera</t>
  </si>
  <si>
    <t>Castro</t>
  </si>
  <si>
    <t>López</t>
  </si>
  <si>
    <t>García</t>
  </si>
  <si>
    <t>Cruz</t>
  </si>
  <si>
    <t>Mendoza</t>
  </si>
  <si>
    <t>Juárez</t>
  </si>
  <si>
    <t>Díaz</t>
  </si>
  <si>
    <t>Pérez</t>
  </si>
  <si>
    <t>Torres</t>
  </si>
  <si>
    <t>Delgado</t>
  </si>
  <si>
    <t>Cervantes</t>
  </si>
  <si>
    <t>Solís</t>
  </si>
  <si>
    <t>Rosas</t>
  </si>
  <si>
    <t>Santos</t>
  </si>
  <si>
    <t>Camacho</t>
  </si>
  <si>
    <t>Bautista</t>
  </si>
  <si>
    <t>Mejía</t>
  </si>
  <si>
    <t>Valdez</t>
  </si>
  <si>
    <t>De la cruz</t>
  </si>
  <si>
    <t>Rojas</t>
  </si>
  <si>
    <t>Gutiérrez</t>
  </si>
  <si>
    <t>Guzman</t>
  </si>
  <si>
    <t>Contreras</t>
  </si>
  <si>
    <t>León</t>
  </si>
  <si>
    <t>Fernández</t>
  </si>
  <si>
    <t>Padilla</t>
  </si>
  <si>
    <t>Huerta</t>
  </si>
  <si>
    <t>Aguirre</t>
  </si>
  <si>
    <t>Orozco</t>
  </si>
  <si>
    <t>Rangel</t>
  </si>
  <si>
    <t>Cárdenas</t>
  </si>
  <si>
    <t>Nava</t>
  </si>
  <si>
    <t>Robles</t>
  </si>
  <si>
    <t>Zavala</t>
  </si>
  <si>
    <t>Lozano</t>
  </si>
  <si>
    <t>Montes</t>
  </si>
  <si>
    <t>Marín</t>
  </si>
  <si>
    <t>Corona</t>
  </si>
  <si>
    <t>Alonso</t>
  </si>
  <si>
    <t>Ponce</t>
  </si>
  <si>
    <t>Palacios</t>
  </si>
  <si>
    <t>De la rosa</t>
  </si>
  <si>
    <t>Ap. Paterno</t>
  </si>
  <si>
    <t>Ap. Materno</t>
  </si>
  <si>
    <t>Apellido Paterno</t>
  </si>
  <si>
    <t>Audeudo</t>
  </si>
  <si>
    <t>Estatus</t>
  </si>
  <si>
    <t>Grado escolar</t>
  </si>
  <si>
    <t>Inscrito</t>
  </si>
  <si>
    <t>No inscrito</t>
  </si>
  <si>
    <t>Adeudo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</si>
</sst>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3" fillId="3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164" fontId="0" fillId="0" borderId="0" xfId="0" applyNumberFormat="1"/>
    <xf numFmtId="49" fontId="0" fillId="0" borderId="0" xfId="0" applyNumberFormat="1"/>
    <xf numFmtId="2" fontId="0" fillId="0" borderId="0" xfId="0" applyNumberFormat="1"/>
    <xf numFmtId="44" fontId="0" fillId="0" borderId="1" xfId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4" fontId="0" fillId="0" borderId="0" xfId="1" applyFont="1"/>
    <xf numFmtId="49" fontId="0" fillId="0" borderId="1" xfId="0" applyNumberFormat="1" applyBorder="1" applyAlignment="1">
      <alignment horizontal="center"/>
    </xf>
  </cellXfs>
  <cellStyles count="2">
    <cellStyle name="Moneda" xfId="1" builtinId="4"/>
    <cellStyle name="Normal" xfId="0" builtinId="0"/>
  </cellStyles>
  <dxfs count="7">
    <dxf>
      <numFmt numFmtId="30" formatCode="@"/>
    </dxf>
    <dxf>
      <numFmt numFmtId="30" formatCode="@"/>
    </dxf>
    <dxf>
      <numFmt numFmtId="164" formatCode="_-[$$-80A]* #,##0.00_-;\-[$$-80A]* #,##0.00_-;_-[$$-80A]* &quot;-&quot;??_-;_-@_-"/>
    </dxf>
    <dxf>
      <numFmt numFmtId="30" formatCode="@"/>
    </dxf>
    <dxf>
      <numFmt numFmtId="2" formatCode="0.00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1E6E0A-4858-4D59-9454-2BA16AF20E00}" name="Tabla1" displayName="Tabla1" ref="A1:E31" totalsRowShown="0">
  <autoFilter ref="A1:E31" xr:uid="{6F1E6E0A-4858-4D59-9454-2BA16AF20E00}"/>
  <tableColumns count="5">
    <tableColumn id="1" xr3:uid="{2EAEB980-ECD3-4B76-85D3-573D9FBF5D30}" name="Matrícula" dataDxfId="5"/>
    <tableColumn id="2" xr3:uid="{D5CC7EDB-131A-4BE2-866D-56244A17A768}" name="Nombre"/>
    <tableColumn id="3" xr3:uid="{D1B8369F-6767-4753-BBC2-E2B9A9B476A4}" name="Apellido paterno"/>
    <tableColumn id="4" xr3:uid="{2ACE2592-3863-4B18-8B80-17C5FE3327BF}" name="Apellido Materno"/>
    <tableColumn id="5" xr3:uid="{A825B203-D55C-4F87-800F-6BBE522814DD}" name="Calificación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3ED310-3C85-4F05-BFFF-CF05F2C8C234}" name="Tabla2" displayName="Tabla2" ref="A1:D31" totalsRowShown="0">
  <autoFilter ref="A1:D31" xr:uid="{C13ED310-3C85-4F05-BFFF-CF05F2C8C234}"/>
  <sortState xmlns:xlrd2="http://schemas.microsoft.com/office/spreadsheetml/2017/richdata2" ref="A2:D31">
    <sortCondition ref="A1:A31"/>
  </sortState>
  <tableColumns count="4">
    <tableColumn id="1" xr3:uid="{BB8939A1-4EFB-4FA2-B367-4BB8E5EB0DAC}" name="Matrícula" dataDxfId="6"/>
    <tableColumn id="2" xr3:uid="{87145214-E72F-4DD6-B04B-748883FE64B1}" name="Estatus"/>
    <tableColumn id="3" xr3:uid="{CD199B0C-95AE-45AE-96F9-277F98D30AE7}" name="Audeudo" dataDxfId="2"/>
    <tableColumn id="4" xr3:uid="{1E792028-21C3-4C56-8513-9E2701D78C3E}" name="Grado escolar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F6874F-08D6-4BAC-B4C1-DD0152BC59A0}" name="Tabla3" displayName="Tabla3" ref="A1:G31" totalsRowShown="0">
  <autoFilter ref="A1:G31" xr:uid="{12F6874F-08D6-4BAC-B4C1-DD0152BC59A0}"/>
  <tableColumns count="7">
    <tableColumn id="1" xr3:uid="{9DD18881-B201-4850-A06B-8C2CD68248C2}" name="Matrícula" dataDxfId="0"/>
    <tableColumn id="2" xr3:uid="{C939CFB8-F923-4597-BA66-B08B25ED0395}" name="Nombre">
      <calculatedColumnFormula>VLOOKUP(Tabla3[[#This Row],[Matrícula]],Tabla1[],2,FALSE)</calculatedColumnFormula>
    </tableColumn>
    <tableColumn id="3" xr3:uid="{B0021DE0-D7E4-4ED1-AF2D-5AF24DEE5EC2}" name="Apellido Paterno">
      <calculatedColumnFormula>VLOOKUP(Tabla3[[#This Row],[Matrícula]],Tabla1[],3,FALSE)</calculatedColumnFormula>
    </tableColumn>
    <tableColumn id="4" xr3:uid="{72249AB8-DB9A-4A29-B824-2168E6A993AB}" name="Apellido Materno">
      <calculatedColumnFormula>VLOOKUP(Tabla3[[#This Row],[Matrícula]],Tabla1[],4,FALSE)</calculatedColumnFormula>
    </tableColumn>
    <tableColumn id="5" xr3:uid="{693EF22E-63F3-4C4B-AD47-8C83F5031223}" name="Grado escolar" dataDxfId="3">
      <calculatedColumnFormula>VLOOKUP(Tabla3[[#This Row],[Matrícula]],Tabla2[],4,FALSE)</calculatedColumnFormula>
    </tableColumn>
    <tableColumn id="6" xr3:uid="{8A830838-A4A3-4800-8178-7E1C8FECF60A}" name="Estatus">
      <calculatedColumnFormula>VLOOKUP(Tabla3[[#This Row],[Matrícula]],Tabla2[],2,FALSE)</calculatedColumnFormula>
    </tableColumn>
    <tableColumn id="7" xr3:uid="{C3513837-7D84-4BAA-936E-E73FD063D71E}" name="Adeudo" dataCellStyle="Moneda">
      <calculatedColumnFormula>VLOOKUP(Tabla3[[#This Row],[Matrícula]],Tabla2[],3,FALSE)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0904A-05AB-4FE2-9E1E-8CFC05E7B881}">
  <dimension ref="A1:H31"/>
  <sheetViews>
    <sheetView tabSelected="1" zoomScale="180" zoomScaleNormal="180" workbookViewId="0">
      <selection activeCell="H2" sqref="H2"/>
    </sheetView>
  </sheetViews>
  <sheetFormatPr baseColWidth="10" defaultRowHeight="14.4" x14ac:dyDescent="0.3"/>
  <cols>
    <col min="1" max="1" width="11.21875" bestFit="1" customWidth="1"/>
    <col min="2" max="2" width="10.44140625" bestFit="1" customWidth="1"/>
    <col min="3" max="3" width="17.6640625" bestFit="1" customWidth="1"/>
    <col min="4" max="4" width="18.21875" bestFit="1" customWidth="1"/>
    <col min="5" max="5" width="13.5546875" bestFit="1" customWidth="1"/>
  </cols>
  <sheetData>
    <row r="1" spans="1:8" x14ac:dyDescent="0.3">
      <c r="A1" t="s">
        <v>2</v>
      </c>
      <c r="B1" t="s">
        <v>0</v>
      </c>
      <c r="C1" t="s">
        <v>3</v>
      </c>
      <c r="D1" t="s">
        <v>4</v>
      </c>
      <c r="E1" t="s">
        <v>1</v>
      </c>
      <c r="G1" s="4" t="s">
        <v>5</v>
      </c>
      <c r="H1" s="4"/>
    </row>
    <row r="2" spans="1:8" x14ac:dyDescent="0.3">
      <c r="A2" s="6">
        <v>180</v>
      </c>
      <c r="B2" t="s">
        <v>7</v>
      </c>
      <c r="C2" t="s">
        <v>36</v>
      </c>
      <c r="D2" t="s">
        <v>37</v>
      </c>
      <c r="E2" s="7">
        <v>6</v>
      </c>
      <c r="G2" s="1" t="s">
        <v>6</v>
      </c>
      <c r="H2" s="3">
        <v>104</v>
      </c>
    </row>
    <row r="3" spans="1:8" x14ac:dyDescent="0.3">
      <c r="A3" s="6">
        <v>176</v>
      </c>
      <c r="B3" t="s">
        <v>8</v>
      </c>
      <c r="C3" t="s">
        <v>38</v>
      </c>
      <c r="D3" t="s">
        <v>39</v>
      </c>
      <c r="E3" s="7">
        <v>8</v>
      </c>
      <c r="G3" s="1" t="s">
        <v>0</v>
      </c>
      <c r="H3" s="3" t="str">
        <f>VLOOKUP($H$2,Tabla1[],2,FALSE)</f>
        <v>Isabel</v>
      </c>
    </row>
    <row r="4" spans="1:8" x14ac:dyDescent="0.3">
      <c r="A4" s="6">
        <v>139</v>
      </c>
      <c r="B4" t="s">
        <v>9</v>
      </c>
      <c r="C4" t="s">
        <v>40</v>
      </c>
      <c r="D4" t="s">
        <v>41</v>
      </c>
      <c r="E4" s="7">
        <v>10</v>
      </c>
      <c r="G4" s="1" t="s">
        <v>91</v>
      </c>
      <c r="H4" s="3" t="str">
        <f>VLOOKUP($H$2,Tabla1[],3,FALSE)</f>
        <v>Palacios</v>
      </c>
    </row>
    <row r="5" spans="1:8" x14ac:dyDescent="0.3">
      <c r="A5" s="6">
        <v>178</v>
      </c>
      <c r="B5" t="s">
        <v>10</v>
      </c>
      <c r="C5" t="s">
        <v>42</v>
      </c>
      <c r="D5" t="s">
        <v>43</v>
      </c>
      <c r="E5" s="7">
        <v>7</v>
      </c>
      <c r="G5" s="1" t="s">
        <v>92</v>
      </c>
      <c r="H5" s="3" t="str">
        <f>VLOOKUP($H$2,Tabla1[],4,FALSE)</f>
        <v>De la rosa</v>
      </c>
    </row>
    <row r="6" spans="1:8" x14ac:dyDescent="0.3">
      <c r="A6" s="6">
        <v>172</v>
      </c>
      <c r="B6" t="s">
        <v>11</v>
      </c>
      <c r="C6" t="s">
        <v>44</v>
      </c>
      <c r="D6" t="s">
        <v>45</v>
      </c>
      <c r="E6" s="7">
        <v>8</v>
      </c>
      <c r="G6" s="1" t="s">
        <v>1</v>
      </c>
      <c r="H6" s="3">
        <f>VLOOKUP($H$2,Tabla1[],5,FALSE)</f>
        <v>9</v>
      </c>
    </row>
    <row r="7" spans="1:8" x14ac:dyDescent="0.3">
      <c r="A7" s="6">
        <v>102</v>
      </c>
      <c r="B7" t="s">
        <v>12</v>
      </c>
      <c r="C7" t="s">
        <v>46</v>
      </c>
      <c r="D7" t="s">
        <v>36</v>
      </c>
      <c r="E7" s="7">
        <v>6</v>
      </c>
    </row>
    <row r="8" spans="1:8" x14ac:dyDescent="0.3">
      <c r="A8" s="6">
        <v>105</v>
      </c>
      <c r="B8" t="s">
        <v>13</v>
      </c>
      <c r="C8" t="s">
        <v>47</v>
      </c>
      <c r="D8" t="s">
        <v>48</v>
      </c>
      <c r="E8" s="7">
        <v>10</v>
      </c>
    </row>
    <row r="9" spans="1:8" x14ac:dyDescent="0.3">
      <c r="A9" s="6">
        <v>195</v>
      </c>
      <c r="B9" t="s">
        <v>14</v>
      </c>
      <c r="C9" t="s">
        <v>49</v>
      </c>
      <c r="D9" t="s">
        <v>50</v>
      </c>
      <c r="E9" s="7">
        <v>6</v>
      </c>
    </row>
    <row r="10" spans="1:8" x14ac:dyDescent="0.3">
      <c r="A10" s="6">
        <v>157</v>
      </c>
      <c r="B10" t="s">
        <v>15</v>
      </c>
      <c r="C10" t="s">
        <v>51</v>
      </c>
      <c r="D10" t="s">
        <v>52</v>
      </c>
      <c r="E10" s="7">
        <v>9</v>
      </c>
    </row>
    <row r="11" spans="1:8" x14ac:dyDescent="0.3">
      <c r="A11" s="6">
        <v>143</v>
      </c>
      <c r="B11" t="s">
        <v>16</v>
      </c>
      <c r="C11" t="s">
        <v>53</v>
      </c>
      <c r="D11" t="s">
        <v>54</v>
      </c>
      <c r="E11" s="7">
        <v>6</v>
      </c>
    </row>
    <row r="12" spans="1:8" x14ac:dyDescent="0.3">
      <c r="A12" s="6">
        <v>146</v>
      </c>
      <c r="B12" t="s">
        <v>17</v>
      </c>
      <c r="C12" t="s">
        <v>55</v>
      </c>
      <c r="D12" t="s">
        <v>56</v>
      </c>
      <c r="E12" s="7">
        <v>6</v>
      </c>
    </row>
    <row r="13" spans="1:8" x14ac:dyDescent="0.3">
      <c r="A13" s="6">
        <v>135</v>
      </c>
      <c r="B13" t="s">
        <v>8</v>
      </c>
      <c r="C13" t="s">
        <v>57</v>
      </c>
      <c r="D13" t="s">
        <v>37</v>
      </c>
      <c r="E13" s="7">
        <v>6</v>
      </c>
    </row>
    <row r="14" spans="1:8" x14ac:dyDescent="0.3">
      <c r="A14" s="6">
        <v>114</v>
      </c>
      <c r="B14" t="s">
        <v>18</v>
      </c>
      <c r="C14" t="s">
        <v>58</v>
      </c>
      <c r="D14" t="s">
        <v>59</v>
      </c>
      <c r="E14" s="7">
        <v>10</v>
      </c>
    </row>
    <row r="15" spans="1:8" x14ac:dyDescent="0.3">
      <c r="A15" s="6">
        <v>160</v>
      </c>
      <c r="B15" t="s">
        <v>19</v>
      </c>
      <c r="C15" t="s">
        <v>60</v>
      </c>
      <c r="D15" t="s">
        <v>61</v>
      </c>
      <c r="E15" s="7">
        <v>6</v>
      </c>
    </row>
    <row r="16" spans="1:8" x14ac:dyDescent="0.3">
      <c r="A16" s="6">
        <v>125</v>
      </c>
      <c r="B16" t="s">
        <v>20</v>
      </c>
      <c r="C16" t="s">
        <v>62</v>
      </c>
      <c r="D16" t="s">
        <v>43</v>
      </c>
      <c r="E16" s="7">
        <v>9</v>
      </c>
    </row>
    <row r="17" spans="1:5" x14ac:dyDescent="0.3">
      <c r="A17" s="6">
        <v>100</v>
      </c>
      <c r="B17" t="s">
        <v>21</v>
      </c>
      <c r="C17" t="s">
        <v>63</v>
      </c>
      <c r="D17" t="s">
        <v>64</v>
      </c>
      <c r="E17" s="7">
        <v>10</v>
      </c>
    </row>
    <row r="18" spans="1:5" x14ac:dyDescent="0.3">
      <c r="A18" s="6">
        <v>153</v>
      </c>
      <c r="B18" t="s">
        <v>22</v>
      </c>
      <c r="C18" t="s">
        <v>50</v>
      </c>
      <c r="D18" t="s">
        <v>65</v>
      </c>
      <c r="E18" s="7">
        <v>9</v>
      </c>
    </row>
    <row r="19" spans="1:5" x14ac:dyDescent="0.3">
      <c r="A19" s="6">
        <v>167</v>
      </c>
      <c r="B19" t="s">
        <v>23</v>
      </c>
      <c r="C19" t="s">
        <v>66</v>
      </c>
      <c r="D19" t="s">
        <v>67</v>
      </c>
      <c r="E19" s="7">
        <v>8</v>
      </c>
    </row>
    <row r="20" spans="1:5" x14ac:dyDescent="0.3">
      <c r="A20" s="6">
        <v>106</v>
      </c>
      <c r="B20" t="s">
        <v>24</v>
      </c>
      <c r="C20" t="s">
        <v>68</v>
      </c>
      <c r="D20" t="s">
        <v>69</v>
      </c>
      <c r="E20" s="7">
        <v>7</v>
      </c>
    </row>
    <row r="21" spans="1:5" x14ac:dyDescent="0.3">
      <c r="A21" s="6">
        <v>165</v>
      </c>
      <c r="B21" t="s">
        <v>25</v>
      </c>
      <c r="C21" t="s">
        <v>70</v>
      </c>
      <c r="D21" t="s">
        <v>71</v>
      </c>
      <c r="E21" s="7">
        <v>10</v>
      </c>
    </row>
    <row r="22" spans="1:5" x14ac:dyDescent="0.3">
      <c r="A22" s="6">
        <v>175</v>
      </c>
      <c r="B22" t="s">
        <v>26</v>
      </c>
      <c r="C22" t="s">
        <v>72</v>
      </c>
      <c r="D22" t="s">
        <v>73</v>
      </c>
      <c r="E22" s="7">
        <v>8</v>
      </c>
    </row>
    <row r="23" spans="1:5" x14ac:dyDescent="0.3">
      <c r="A23" s="6">
        <v>108</v>
      </c>
      <c r="B23" t="s">
        <v>27</v>
      </c>
      <c r="C23" t="s">
        <v>74</v>
      </c>
      <c r="D23" t="s">
        <v>75</v>
      </c>
      <c r="E23" s="7">
        <v>9</v>
      </c>
    </row>
    <row r="24" spans="1:5" x14ac:dyDescent="0.3">
      <c r="A24" s="6">
        <v>183</v>
      </c>
      <c r="B24" t="s">
        <v>28</v>
      </c>
      <c r="C24" t="s">
        <v>76</v>
      </c>
      <c r="D24" t="s">
        <v>77</v>
      </c>
      <c r="E24" s="7">
        <v>8</v>
      </c>
    </row>
    <row r="25" spans="1:5" x14ac:dyDescent="0.3">
      <c r="A25" s="6">
        <v>130</v>
      </c>
      <c r="B25" t="s">
        <v>29</v>
      </c>
      <c r="C25" t="s">
        <v>78</v>
      </c>
      <c r="D25" t="s">
        <v>79</v>
      </c>
      <c r="E25" s="7">
        <v>7</v>
      </c>
    </row>
    <row r="26" spans="1:5" x14ac:dyDescent="0.3">
      <c r="A26" s="6">
        <v>182</v>
      </c>
      <c r="B26" t="s">
        <v>30</v>
      </c>
      <c r="C26" t="s">
        <v>80</v>
      </c>
      <c r="D26" t="s">
        <v>81</v>
      </c>
      <c r="E26" s="7">
        <v>7</v>
      </c>
    </row>
    <row r="27" spans="1:5" x14ac:dyDescent="0.3">
      <c r="A27" s="6">
        <v>187</v>
      </c>
      <c r="B27" t="s">
        <v>31</v>
      </c>
      <c r="C27" t="s">
        <v>82</v>
      </c>
      <c r="D27" t="s">
        <v>83</v>
      </c>
      <c r="E27" s="7">
        <v>7</v>
      </c>
    </row>
    <row r="28" spans="1:5" x14ac:dyDescent="0.3">
      <c r="A28" s="6">
        <v>181</v>
      </c>
      <c r="B28" t="s">
        <v>32</v>
      </c>
      <c r="C28" t="s">
        <v>84</v>
      </c>
      <c r="D28" t="s">
        <v>41</v>
      </c>
      <c r="E28" s="7">
        <v>10</v>
      </c>
    </row>
    <row r="29" spans="1:5" x14ac:dyDescent="0.3">
      <c r="A29" s="6">
        <v>164</v>
      </c>
      <c r="B29" t="s">
        <v>33</v>
      </c>
      <c r="C29" t="s">
        <v>85</v>
      </c>
      <c r="D29" t="s">
        <v>86</v>
      </c>
      <c r="E29" s="7">
        <v>7</v>
      </c>
    </row>
    <row r="30" spans="1:5" x14ac:dyDescent="0.3">
      <c r="A30" s="6">
        <v>193</v>
      </c>
      <c r="B30" t="s">
        <v>34</v>
      </c>
      <c r="C30" t="s">
        <v>87</v>
      </c>
      <c r="D30" t="s">
        <v>88</v>
      </c>
      <c r="E30" s="7">
        <v>7</v>
      </c>
    </row>
    <row r="31" spans="1:5" x14ac:dyDescent="0.3">
      <c r="A31" s="6">
        <v>104</v>
      </c>
      <c r="B31" t="s">
        <v>35</v>
      </c>
      <c r="C31" t="s">
        <v>89</v>
      </c>
      <c r="D31" t="s">
        <v>90</v>
      </c>
      <c r="E31" s="7">
        <v>9</v>
      </c>
    </row>
  </sheetData>
  <mergeCells count="1">
    <mergeCell ref="G1:H1"/>
  </mergeCells>
  <dataValidations count="1">
    <dataValidation type="list" allowBlank="1" showInputMessage="1" showErrorMessage="1" sqref="H2" xr:uid="{3025B6F9-5503-428A-BEB3-C9979644D967}">
      <formula1>INDIRECT("Tabla1[Matrícula]")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F232B-C892-49C8-8628-DBE3FA2AA440}">
  <dimension ref="A1:D31"/>
  <sheetViews>
    <sheetView zoomScale="160" zoomScaleNormal="160" workbookViewId="0">
      <selection activeCell="E2" sqref="E2"/>
    </sheetView>
  </sheetViews>
  <sheetFormatPr baseColWidth="10" defaultRowHeight="14.4" x14ac:dyDescent="0.3"/>
  <cols>
    <col min="1" max="1" width="11.109375" bestFit="1" customWidth="1"/>
    <col min="2" max="2" width="10.109375" bestFit="1" customWidth="1"/>
    <col min="3" max="3" width="10.5546875" bestFit="1" customWidth="1"/>
    <col min="4" max="4" width="15" bestFit="1" customWidth="1"/>
  </cols>
  <sheetData>
    <row r="1" spans="1:4" x14ac:dyDescent="0.3">
      <c r="A1" t="s">
        <v>2</v>
      </c>
      <c r="B1" t="s">
        <v>95</v>
      </c>
      <c r="C1" t="s">
        <v>94</v>
      </c>
      <c r="D1" t="s">
        <v>96</v>
      </c>
    </row>
    <row r="2" spans="1:4" x14ac:dyDescent="0.3">
      <c r="A2" s="6">
        <v>100</v>
      </c>
      <c r="B2" t="s">
        <v>98</v>
      </c>
      <c r="C2" s="5">
        <v>0</v>
      </c>
      <c r="D2" s="6">
        <v>2</v>
      </c>
    </row>
    <row r="3" spans="1:4" x14ac:dyDescent="0.3">
      <c r="A3" s="6">
        <v>102</v>
      </c>
      <c r="B3" t="s">
        <v>98</v>
      </c>
      <c r="C3" s="5">
        <v>0</v>
      </c>
      <c r="D3" s="6">
        <v>2</v>
      </c>
    </row>
    <row r="4" spans="1:4" x14ac:dyDescent="0.3">
      <c r="A4" s="6">
        <v>104</v>
      </c>
      <c r="B4" t="s">
        <v>97</v>
      </c>
      <c r="C4" s="5">
        <v>395</v>
      </c>
      <c r="D4" s="6">
        <v>2</v>
      </c>
    </row>
    <row r="5" spans="1:4" x14ac:dyDescent="0.3">
      <c r="A5" s="6">
        <v>105</v>
      </c>
      <c r="B5" t="s">
        <v>98</v>
      </c>
      <c r="C5" s="5">
        <v>0</v>
      </c>
      <c r="D5" s="6">
        <v>1</v>
      </c>
    </row>
    <row r="6" spans="1:4" x14ac:dyDescent="0.3">
      <c r="A6" s="6">
        <v>106</v>
      </c>
      <c r="B6" t="s">
        <v>97</v>
      </c>
      <c r="C6" s="5">
        <v>0</v>
      </c>
      <c r="D6" s="6">
        <v>2</v>
      </c>
    </row>
    <row r="7" spans="1:4" x14ac:dyDescent="0.3">
      <c r="A7" s="6">
        <v>108</v>
      </c>
      <c r="B7" t="s">
        <v>98</v>
      </c>
      <c r="C7" s="5">
        <v>5</v>
      </c>
      <c r="D7" s="6">
        <v>2</v>
      </c>
    </row>
    <row r="8" spans="1:4" x14ac:dyDescent="0.3">
      <c r="A8" s="6">
        <v>114</v>
      </c>
      <c r="B8" t="s">
        <v>98</v>
      </c>
      <c r="C8" s="5">
        <v>201</v>
      </c>
      <c r="D8" s="6">
        <v>1</v>
      </c>
    </row>
    <row r="9" spans="1:4" x14ac:dyDescent="0.3">
      <c r="A9" s="6">
        <v>125</v>
      </c>
      <c r="B9" t="s">
        <v>97</v>
      </c>
      <c r="C9" s="5">
        <v>0</v>
      </c>
      <c r="D9" s="6">
        <v>3</v>
      </c>
    </row>
    <row r="10" spans="1:4" x14ac:dyDescent="0.3">
      <c r="A10" s="6">
        <v>130</v>
      </c>
      <c r="B10" t="s">
        <v>98</v>
      </c>
      <c r="C10" s="5">
        <v>0</v>
      </c>
      <c r="D10" s="6">
        <v>3</v>
      </c>
    </row>
    <row r="11" spans="1:4" x14ac:dyDescent="0.3">
      <c r="A11" s="6">
        <v>135</v>
      </c>
      <c r="B11" t="s">
        <v>98</v>
      </c>
      <c r="C11" s="5">
        <v>269</v>
      </c>
      <c r="D11" s="6">
        <v>2</v>
      </c>
    </row>
    <row r="12" spans="1:4" x14ac:dyDescent="0.3">
      <c r="A12" s="6">
        <v>139</v>
      </c>
      <c r="B12" t="s">
        <v>98</v>
      </c>
      <c r="C12" s="5">
        <v>257</v>
      </c>
      <c r="D12" s="6">
        <v>3</v>
      </c>
    </row>
    <row r="13" spans="1:4" x14ac:dyDescent="0.3">
      <c r="A13" s="6">
        <v>143</v>
      </c>
      <c r="B13" t="s">
        <v>97</v>
      </c>
      <c r="C13" s="5">
        <v>331</v>
      </c>
      <c r="D13" s="6">
        <v>3</v>
      </c>
    </row>
    <row r="14" spans="1:4" x14ac:dyDescent="0.3">
      <c r="A14" s="6">
        <v>146</v>
      </c>
      <c r="B14" t="s">
        <v>98</v>
      </c>
      <c r="C14" s="5">
        <v>0</v>
      </c>
      <c r="D14" s="6">
        <v>3</v>
      </c>
    </row>
    <row r="15" spans="1:4" x14ac:dyDescent="0.3">
      <c r="A15" s="6">
        <v>153</v>
      </c>
      <c r="B15" t="s">
        <v>98</v>
      </c>
      <c r="C15" s="5">
        <v>0</v>
      </c>
      <c r="D15" s="6">
        <v>3</v>
      </c>
    </row>
    <row r="16" spans="1:4" x14ac:dyDescent="0.3">
      <c r="A16" s="6">
        <v>157</v>
      </c>
      <c r="B16" t="s">
        <v>97</v>
      </c>
      <c r="C16" s="5">
        <v>109</v>
      </c>
      <c r="D16" s="6">
        <v>2</v>
      </c>
    </row>
    <row r="17" spans="1:4" x14ac:dyDescent="0.3">
      <c r="A17" s="6">
        <v>160</v>
      </c>
      <c r="B17" t="s">
        <v>98</v>
      </c>
      <c r="C17" s="5">
        <v>14</v>
      </c>
      <c r="D17" s="6">
        <v>2</v>
      </c>
    </row>
    <row r="18" spans="1:4" x14ac:dyDescent="0.3">
      <c r="A18" s="6">
        <v>164</v>
      </c>
      <c r="B18" t="s">
        <v>97</v>
      </c>
      <c r="C18" s="5">
        <v>0</v>
      </c>
      <c r="D18" s="6">
        <v>3</v>
      </c>
    </row>
    <row r="19" spans="1:4" x14ac:dyDescent="0.3">
      <c r="A19" s="6">
        <v>165</v>
      </c>
      <c r="B19" t="s">
        <v>97</v>
      </c>
      <c r="C19" s="5">
        <v>93</v>
      </c>
      <c r="D19" s="6">
        <v>3</v>
      </c>
    </row>
    <row r="20" spans="1:4" x14ac:dyDescent="0.3">
      <c r="A20" s="6">
        <v>167</v>
      </c>
      <c r="B20" t="s">
        <v>97</v>
      </c>
      <c r="C20" s="5">
        <v>0</v>
      </c>
      <c r="D20" s="6">
        <v>1</v>
      </c>
    </row>
    <row r="21" spans="1:4" x14ac:dyDescent="0.3">
      <c r="A21" s="6">
        <v>172</v>
      </c>
      <c r="B21" t="s">
        <v>97</v>
      </c>
      <c r="C21" s="5">
        <v>256</v>
      </c>
      <c r="D21" s="6">
        <v>1</v>
      </c>
    </row>
    <row r="22" spans="1:4" x14ac:dyDescent="0.3">
      <c r="A22" s="6">
        <v>175</v>
      </c>
      <c r="B22" t="s">
        <v>97</v>
      </c>
      <c r="C22" s="5">
        <v>0</v>
      </c>
      <c r="D22" s="6">
        <v>3</v>
      </c>
    </row>
    <row r="23" spans="1:4" x14ac:dyDescent="0.3">
      <c r="A23" s="6">
        <v>176</v>
      </c>
      <c r="B23" t="s">
        <v>97</v>
      </c>
      <c r="C23" s="5">
        <v>0</v>
      </c>
      <c r="D23" s="6">
        <v>2</v>
      </c>
    </row>
    <row r="24" spans="1:4" x14ac:dyDescent="0.3">
      <c r="A24" s="6">
        <v>178</v>
      </c>
      <c r="B24" t="s">
        <v>98</v>
      </c>
      <c r="C24" s="5">
        <v>178</v>
      </c>
      <c r="D24" s="6">
        <v>1</v>
      </c>
    </row>
    <row r="25" spans="1:4" x14ac:dyDescent="0.3">
      <c r="A25" s="6">
        <v>180</v>
      </c>
      <c r="B25" t="s">
        <v>97</v>
      </c>
      <c r="C25" s="5">
        <v>315</v>
      </c>
      <c r="D25" s="6">
        <v>3</v>
      </c>
    </row>
    <row r="26" spans="1:4" x14ac:dyDescent="0.3">
      <c r="A26" s="6">
        <v>181</v>
      </c>
      <c r="B26" t="s">
        <v>97</v>
      </c>
      <c r="C26" s="5">
        <v>341</v>
      </c>
      <c r="D26" s="6">
        <v>1</v>
      </c>
    </row>
    <row r="27" spans="1:4" x14ac:dyDescent="0.3">
      <c r="A27" s="6">
        <v>182</v>
      </c>
      <c r="B27" t="s">
        <v>98</v>
      </c>
      <c r="C27" s="5">
        <v>0</v>
      </c>
      <c r="D27" s="6">
        <v>1</v>
      </c>
    </row>
    <row r="28" spans="1:4" x14ac:dyDescent="0.3">
      <c r="A28" s="6">
        <v>183</v>
      </c>
      <c r="B28" t="s">
        <v>97</v>
      </c>
      <c r="C28" s="5">
        <v>241</v>
      </c>
      <c r="D28" s="6">
        <v>3</v>
      </c>
    </row>
    <row r="29" spans="1:4" x14ac:dyDescent="0.3">
      <c r="A29" s="6">
        <v>187</v>
      </c>
      <c r="B29" t="s">
        <v>98</v>
      </c>
      <c r="C29" s="5">
        <v>168</v>
      </c>
      <c r="D29" s="6">
        <v>2</v>
      </c>
    </row>
    <row r="30" spans="1:4" x14ac:dyDescent="0.3">
      <c r="A30" s="6">
        <v>193</v>
      </c>
      <c r="B30" t="s">
        <v>98</v>
      </c>
      <c r="C30" s="5">
        <v>0</v>
      </c>
      <c r="D30" s="6">
        <v>2</v>
      </c>
    </row>
    <row r="31" spans="1:4" x14ac:dyDescent="0.3">
      <c r="A31" s="6">
        <v>195</v>
      </c>
      <c r="B31" t="s">
        <v>98</v>
      </c>
      <c r="C31" s="5">
        <v>154</v>
      </c>
      <c r="D31" s="6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1970F-BC5E-4F66-B4F9-4D550482F07E}">
  <dimension ref="A1:B9"/>
  <sheetViews>
    <sheetView zoomScale="170" zoomScaleNormal="170" workbookViewId="0">
      <selection activeCell="B9" sqref="B9"/>
    </sheetView>
  </sheetViews>
  <sheetFormatPr baseColWidth="10" defaultRowHeight="14.4" x14ac:dyDescent="0.3"/>
  <cols>
    <col min="1" max="1" width="12.6640625" bestFit="1" customWidth="1"/>
    <col min="2" max="2" width="11.109375" customWidth="1"/>
    <col min="4" max="4" width="14.44140625" bestFit="1" customWidth="1"/>
    <col min="5" max="5" width="14.88671875" bestFit="1" customWidth="1"/>
  </cols>
  <sheetData>
    <row r="1" spans="1:2" x14ac:dyDescent="0.3">
      <c r="A1" s="4" t="s">
        <v>5</v>
      </c>
      <c r="B1" s="4"/>
    </row>
    <row r="2" spans="1:2" x14ac:dyDescent="0.3">
      <c r="A2" s="1" t="s">
        <v>6</v>
      </c>
      <c r="B2" s="10">
        <v>176</v>
      </c>
    </row>
    <row r="3" spans="1:2" x14ac:dyDescent="0.3">
      <c r="A3" s="1" t="s">
        <v>0</v>
      </c>
      <c r="B3" s="3" t="str">
        <f>VLOOKUP($B$2,Tabla1[],2,FALSE)</f>
        <v>Pedro</v>
      </c>
    </row>
    <row r="4" spans="1:2" x14ac:dyDescent="0.3">
      <c r="A4" s="1" t="s">
        <v>91</v>
      </c>
      <c r="B4" s="3" t="str">
        <f>VLOOKUP($B$2,Tabla1[],3,FALSE)</f>
        <v>González</v>
      </c>
    </row>
    <row r="5" spans="1:2" x14ac:dyDescent="0.3">
      <c r="A5" s="1" t="s">
        <v>92</v>
      </c>
      <c r="B5" s="3" t="str">
        <f>VLOOKUP($B$2,Tabla1[],4,FALSE)</f>
        <v>Aguilar</v>
      </c>
    </row>
    <row r="6" spans="1:2" x14ac:dyDescent="0.3">
      <c r="A6" s="1" t="s">
        <v>1</v>
      </c>
      <c r="B6" s="9">
        <f>VLOOKUP($B$2,Tabla1[],5,FALSE)</f>
        <v>8</v>
      </c>
    </row>
    <row r="7" spans="1:2" x14ac:dyDescent="0.3">
      <c r="A7" s="1" t="s">
        <v>95</v>
      </c>
      <c r="B7" s="2" t="str">
        <f>VLOOKUP($B$2,Tabla2[],2,FALSE)</f>
        <v>Inscrito</v>
      </c>
    </row>
    <row r="8" spans="1:2" x14ac:dyDescent="0.3">
      <c r="A8" s="1" t="s">
        <v>99</v>
      </c>
      <c r="B8" s="8">
        <f>VLOOKUP($B$2,Tabla2[],3,FALSE)</f>
        <v>0</v>
      </c>
    </row>
    <row r="9" spans="1:2" x14ac:dyDescent="0.3">
      <c r="A9" s="1" t="s">
        <v>96</v>
      </c>
      <c r="B9" s="12">
        <f>VLOOKUP($B$2,Tabla2[],4,FALSE)</f>
        <v>2</v>
      </c>
    </row>
  </sheetData>
  <mergeCells count="1">
    <mergeCell ref="A1:B1"/>
  </mergeCells>
  <dataValidations count="1">
    <dataValidation type="list" allowBlank="1" showInputMessage="1" showErrorMessage="1" sqref="B2" xr:uid="{DB3E834D-B89A-45E5-B1F3-02F8255CF0EA}">
      <formula1>INDIRECT("Tabla1[Matrícula]")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047A9-A2C0-4120-9815-97DA66C62324}">
  <dimension ref="A1:G31"/>
  <sheetViews>
    <sheetView zoomScale="160" zoomScaleNormal="160" workbookViewId="0"/>
  </sheetViews>
  <sheetFormatPr baseColWidth="10" defaultRowHeight="14.4" x14ac:dyDescent="0.3"/>
  <cols>
    <col min="1" max="1" width="11.109375" bestFit="1" customWidth="1"/>
    <col min="2" max="2" width="10" customWidth="1"/>
    <col min="3" max="3" width="17" customWidth="1"/>
    <col min="4" max="4" width="17.33203125" customWidth="1"/>
    <col min="5" max="5" width="14.77734375" customWidth="1"/>
    <col min="6" max="6" width="9.6640625" customWidth="1"/>
    <col min="7" max="7" width="9.5546875" customWidth="1"/>
  </cols>
  <sheetData>
    <row r="1" spans="1:7" x14ac:dyDescent="0.3">
      <c r="A1" t="s">
        <v>2</v>
      </c>
      <c r="B1" t="s">
        <v>0</v>
      </c>
      <c r="C1" t="s">
        <v>93</v>
      </c>
      <c r="D1" t="s">
        <v>4</v>
      </c>
      <c r="E1" t="s">
        <v>96</v>
      </c>
      <c r="F1" t="s">
        <v>95</v>
      </c>
      <c r="G1" t="s">
        <v>99</v>
      </c>
    </row>
    <row r="2" spans="1:7" x14ac:dyDescent="0.3">
      <c r="A2" s="6">
        <v>100</v>
      </c>
      <c r="B2" t="str">
        <f>VLOOKUP(Tabla3[[#This Row],[Matrícula]],Tabla1[],2,FALSE)</f>
        <v>Alejandro</v>
      </c>
      <c r="C2" t="str">
        <f>VLOOKUP(Tabla3[[#This Row],[Matrícula]],Tabla1[],3,FALSE)</f>
        <v>Camacho</v>
      </c>
      <c r="D2" t="str">
        <f>VLOOKUP(Tabla3[[#This Row],[Matrícula]],Tabla1[],4,FALSE)</f>
        <v>Bautista</v>
      </c>
      <c r="E2" s="6">
        <f>VLOOKUP(Tabla3[[#This Row],[Matrícula]],Tabla2[],4,FALSE)</f>
        <v>2</v>
      </c>
      <c r="F2" t="str">
        <f>VLOOKUP(Tabla3[[#This Row],[Matrícula]],Tabla2[],2,FALSE)</f>
        <v>No inscrito</v>
      </c>
      <c r="G2" s="11">
        <f>VLOOKUP(Tabla3[[#This Row],[Matrícula]],Tabla2[],3,FALSE)</f>
        <v>0</v>
      </c>
    </row>
    <row r="3" spans="1:7" x14ac:dyDescent="0.3">
      <c r="A3" s="6">
        <v>102</v>
      </c>
      <c r="B3" t="str">
        <f>VLOOKUP(Tabla3[[#This Row],[Matrícula]],Tabla1[],2,FALSE)</f>
        <v>Angélica</v>
      </c>
      <c r="C3" t="str">
        <f>VLOOKUP(Tabla3[[#This Row],[Matrícula]],Tabla1[],3,FALSE)</f>
        <v>Reyes</v>
      </c>
      <c r="D3" t="str">
        <f>VLOOKUP(Tabla3[[#This Row],[Matrícula]],Tabla1[],4,FALSE)</f>
        <v>Hernández</v>
      </c>
      <c r="E3" s="6">
        <f>VLOOKUP(Tabla3[[#This Row],[Matrícula]],Tabla2[],4,FALSE)</f>
        <v>2</v>
      </c>
      <c r="F3" t="str">
        <f>VLOOKUP(Tabla3[[#This Row],[Matrícula]],Tabla2[],2,FALSE)</f>
        <v>No inscrito</v>
      </c>
      <c r="G3" s="11">
        <f>VLOOKUP(Tabla3[[#This Row],[Matrícula]],Tabla2[],3,FALSE)</f>
        <v>0</v>
      </c>
    </row>
    <row r="4" spans="1:7" x14ac:dyDescent="0.3">
      <c r="A4" s="6">
        <v>104</v>
      </c>
      <c r="B4" t="str">
        <f>VLOOKUP(Tabla3[[#This Row],[Matrícula]],Tabla1[],2,FALSE)</f>
        <v>Isabel</v>
      </c>
      <c r="C4" t="str">
        <f>VLOOKUP(Tabla3[[#This Row],[Matrícula]],Tabla1[],3,FALSE)</f>
        <v>Palacios</v>
      </c>
      <c r="D4" t="str">
        <f>VLOOKUP(Tabla3[[#This Row],[Matrícula]],Tabla1[],4,FALSE)</f>
        <v>De la rosa</v>
      </c>
      <c r="E4" s="6">
        <f>VLOOKUP(Tabla3[[#This Row],[Matrícula]],Tabla2[],4,FALSE)</f>
        <v>2</v>
      </c>
      <c r="F4" t="str">
        <f>VLOOKUP(Tabla3[[#This Row],[Matrícula]],Tabla2[],2,FALSE)</f>
        <v>Inscrito</v>
      </c>
      <c r="G4" s="11">
        <f>VLOOKUP(Tabla3[[#This Row],[Matrícula]],Tabla2[],3,FALSE)</f>
        <v>395</v>
      </c>
    </row>
    <row r="5" spans="1:7" x14ac:dyDescent="0.3">
      <c r="A5" s="6">
        <v>105</v>
      </c>
      <c r="B5" t="str">
        <f>VLOOKUP(Tabla3[[#This Row],[Matrícula]],Tabla1[],2,FALSE)</f>
        <v>Penélope</v>
      </c>
      <c r="C5" t="str">
        <f>VLOOKUP(Tabla3[[#This Row],[Matrícula]],Tabla1[],3,FALSE)</f>
        <v>Flores</v>
      </c>
      <c r="D5" t="str">
        <f>VLOOKUP(Tabla3[[#This Row],[Matrícula]],Tabla1[],4,FALSE)</f>
        <v>Rivera</v>
      </c>
      <c r="E5" s="6">
        <f>VLOOKUP(Tabla3[[#This Row],[Matrícula]],Tabla2[],4,FALSE)</f>
        <v>1</v>
      </c>
      <c r="F5" t="str">
        <f>VLOOKUP(Tabla3[[#This Row],[Matrícula]],Tabla2[],2,FALSE)</f>
        <v>No inscrito</v>
      </c>
      <c r="G5" s="11">
        <f>VLOOKUP(Tabla3[[#This Row],[Matrícula]],Tabla2[],3,FALSE)</f>
        <v>0</v>
      </c>
    </row>
    <row r="6" spans="1:7" x14ac:dyDescent="0.3">
      <c r="A6" s="6">
        <v>106</v>
      </c>
      <c r="B6" t="str">
        <f>VLOOKUP(Tabla3[[#This Row],[Matrícula]],Tabla1[],2,FALSE)</f>
        <v>Gabriela</v>
      </c>
      <c r="C6" t="str">
        <f>VLOOKUP(Tabla3[[#This Row],[Matrícula]],Tabla1[],3,FALSE)</f>
        <v>Rojas</v>
      </c>
      <c r="D6" t="str">
        <f>VLOOKUP(Tabla3[[#This Row],[Matrícula]],Tabla1[],4,FALSE)</f>
        <v>Gutiérrez</v>
      </c>
      <c r="E6" s="6">
        <f>VLOOKUP(Tabla3[[#This Row],[Matrícula]],Tabla2[],4,FALSE)</f>
        <v>2</v>
      </c>
      <c r="F6" t="str">
        <f>VLOOKUP(Tabla3[[#This Row],[Matrícula]],Tabla2[],2,FALSE)</f>
        <v>Inscrito</v>
      </c>
      <c r="G6" s="11">
        <f>VLOOKUP(Tabla3[[#This Row],[Matrícula]],Tabla2[],3,FALSE)</f>
        <v>0</v>
      </c>
    </row>
    <row r="7" spans="1:7" x14ac:dyDescent="0.3">
      <c r="A7" s="6">
        <v>108</v>
      </c>
      <c r="B7" t="str">
        <f>VLOOKUP(Tabla3[[#This Row],[Matrícula]],Tabla1[],2,FALSE)</f>
        <v>Guillermo</v>
      </c>
      <c r="C7" t="str">
        <f>VLOOKUP(Tabla3[[#This Row],[Matrícula]],Tabla1[],3,FALSE)</f>
        <v>Padilla</v>
      </c>
      <c r="D7" t="str">
        <f>VLOOKUP(Tabla3[[#This Row],[Matrícula]],Tabla1[],4,FALSE)</f>
        <v>Huerta</v>
      </c>
      <c r="E7" s="6">
        <f>VLOOKUP(Tabla3[[#This Row],[Matrícula]],Tabla2[],4,FALSE)</f>
        <v>2</v>
      </c>
      <c r="F7" t="str">
        <f>VLOOKUP(Tabla3[[#This Row],[Matrícula]],Tabla2[],2,FALSE)</f>
        <v>No inscrito</v>
      </c>
      <c r="G7" s="11">
        <f>VLOOKUP(Tabla3[[#This Row],[Matrícula]],Tabla2[],3,FALSE)</f>
        <v>5</v>
      </c>
    </row>
    <row r="8" spans="1:7" x14ac:dyDescent="0.3">
      <c r="A8" s="6">
        <v>114</v>
      </c>
      <c r="B8" t="str">
        <f>VLOOKUP(Tabla3[[#This Row],[Matrícula]],Tabla1[],2,FALSE)</f>
        <v>Ezequiel</v>
      </c>
      <c r="C8" t="str">
        <f>VLOOKUP(Tabla3[[#This Row],[Matrícula]],Tabla1[],3,FALSE)</f>
        <v>Delgado</v>
      </c>
      <c r="D8" t="str">
        <f>VLOOKUP(Tabla3[[#This Row],[Matrícula]],Tabla1[],4,FALSE)</f>
        <v>Cervantes</v>
      </c>
      <c r="E8" s="6">
        <f>VLOOKUP(Tabla3[[#This Row],[Matrícula]],Tabla2[],4,FALSE)</f>
        <v>1</v>
      </c>
      <c r="F8" t="str">
        <f>VLOOKUP(Tabla3[[#This Row],[Matrícula]],Tabla2[],2,FALSE)</f>
        <v>No inscrito</v>
      </c>
      <c r="G8" s="11">
        <f>VLOOKUP(Tabla3[[#This Row],[Matrícula]],Tabla2[],3,FALSE)</f>
        <v>201</v>
      </c>
    </row>
    <row r="9" spans="1:7" x14ac:dyDescent="0.3">
      <c r="A9" s="6">
        <v>125</v>
      </c>
      <c r="B9" t="str">
        <f>VLOOKUP(Tabla3[[#This Row],[Matrícula]],Tabla1[],2,FALSE)</f>
        <v>Andrea</v>
      </c>
      <c r="C9" t="str">
        <f>VLOOKUP(Tabla3[[#This Row],[Matrícula]],Tabla1[],3,FALSE)</f>
        <v>Santos</v>
      </c>
      <c r="D9" t="str">
        <f>VLOOKUP(Tabla3[[#This Row],[Matrícula]],Tabla1[],4,FALSE)</f>
        <v>Herrera</v>
      </c>
      <c r="E9" s="6">
        <f>VLOOKUP(Tabla3[[#This Row],[Matrícula]],Tabla2[],4,FALSE)</f>
        <v>3</v>
      </c>
      <c r="F9" t="str">
        <f>VLOOKUP(Tabla3[[#This Row],[Matrícula]],Tabla2[],2,FALSE)</f>
        <v>Inscrito</v>
      </c>
      <c r="G9" s="11">
        <f>VLOOKUP(Tabla3[[#This Row],[Matrícula]],Tabla2[],3,FALSE)</f>
        <v>0</v>
      </c>
    </row>
    <row r="10" spans="1:7" x14ac:dyDescent="0.3">
      <c r="A10" s="6">
        <v>130</v>
      </c>
      <c r="B10" t="str">
        <f>VLOOKUP(Tabla3[[#This Row],[Matrícula]],Tabla1[],2,FALSE)</f>
        <v>Fátima</v>
      </c>
      <c r="C10" t="str">
        <f>VLOOKUP(Tabla3[[#This Row],[Matrícula]],Tabla1[],3,FALSE)</f>
        <v>Rangel</v>
      </c>
      <c r="D10" t="str">
        <f>VLOOKUP(Tabla3[[#This Row],[Matrícula]],Tabla1[],4,FALSE)</f>
        <v>Cárdenas</v>
      </c>
      <c r="E10" s="6">
        <f>VLOOKUP(Tabla3[[#This Row],[Matrícula]],Tabla2[],4,FALSE)</f>
        <v>3</v>
      </c>
      <c r="F10" t="str">
        <f>VLOOKUP(Tabla3[[#This Row],[Matrícula]],Tabla2[],2,FALSE)</f>
        <v>No inscrito</v>
      </c>
      <c r="G10" s="11">
        <f>VLOOKUP(Tabla3[[#This Row],[Matrícula]],Tabla2[],3,FALSE)</f>
        <v>0</v>
      </c>
    </row>
    <row r="11" spans="1:7" x14ac:dyDescent="0.3">
      <c r="A11" s="6">
        <v>135</v>
      </c>
      <c r="B11" t="str">
        <f>VLOOKUP(Tabla3[[#This Row],[Matrícula]],Tabla1[],2,FALSE)</f>
        <v>Pedro</v>
      </c>
      <c r="C11" t="str">
        <f>VLOOKUP(Tabla3[[#This Row],[Matrícula]],Tabla1[],3,FALSE)</f>
        <v>Torres</v>
      </c>
      <c r="D11" t="str">
        <f>VLOOKUP(Tabla3[[#This Row],[Matrícula]],Tabla1[],4,FALSE)</f>
        <v>Martínez</v>
      </c>
      <c r="E11" s="6">
        <f>VLOOKUP(Tabla3[[#This Row],[Matrícula]],Tabla2[],4,FALSE)</f>
        <v>2</v>
      </c>
      <c r="F11" t="str">
        <f>VLOOKUP(Tabla3[[#This Row],[Matrícula]],Tabla2[],2,FALSE)</f>
        <v>No inscrito</v>
      </c>
      <c r="G11" s="11">
        <f>VLOOKUP(Tabla3[[#This Row],[Matrícula]],Tabla2[],3,FALSE)</f>
        <v>269</v>
      </c>
    </row>
    <row r="12" spans="1:7" x14ac:dyDescent="0.3">
      <c r="A12" s="6">
        <v>139</v>
      </c>
      <c r="B12" t="str">
        <f>VLOOKUP(Tabla3[[#This Row],[Matrícula]],Tabla1[],2,FALSE)</f>
        <v>Juan</v>
      </c>
      <c r="C12" t="str">
        <f>VLOOKUP(Tabla3[[#This Row],[Matrícula]],Tabla1[],3,FALSE)</f>
        <v>Moreno</v>
      </c>
      <c r="D12" t="str">
        <f>VLOOKUP(Tabla3[[#This Row],[Matrícula]],Tabla1[],4,FALSE)</f>
        <v>Chavez</v>
      </c>
      <c r="E12" s="6">
        <f>VLOOKUP(Tabla3[[#This Row],[Matrícula]],Tabla2[],4,FALSE)</f>
        <v>3</v>
      </c>
      <c r="F12" t="str">
        <f>VLOOKUP(Tabla3[[#This Row],[Matrícula]],Tabla2[],2,FALSE)</f>
        <v>No inscrito</v>
      </c>
      <c r="G12" s="11">
        <f>VLOOKUP(Tabla3[[#This Row],[Matrícula]],Tabla2[],3,FALSE)</f>
        <v>257</v>
      </c>
    </row>
    <row r="13" spans="1:7" x14ac:dyDescent="0.3">
      <c r="A13" s="6">
        <v>143</v>
      </c>
      <c r="B13" t="str">
        <f>VLOOKUP(Tabla3[[#This Row],[Matrícula]],Tabla1[],2,FALSE)</f>
        <v>Renata</v>
      </c>
      <c r="C13" t="str">
        <f>VLOOKUP(Tabla3[[#This Row],[Matrícula]],Tabla1[],3,FALSE)</f>
        <v>Mendoza</v>
      </c>
      <c r="D13" t="str">
        <f>VLOOKUP(Tabla3[[#This Row],[Matrícula]],Tabla1[],4,FALSE)</f>
        <v>Juárez</v>
      </c>
      <c r="E13" s="6">
        <f>VLOOKUP(Tabla3[[#This Row],[Matrícula]],Tabla2[],4,FALSE)</f>
        <v>3</v>
      </c>
      <c r="F13" t="str">
        <f>VLOOKUP(Tabla3[[#This Row],[Matrícula]],Tabla2[],2,FALSE)</f>
        <v>Inscrito</v>
      </c>
      <c r="G13" s="11">
        <f>VLOOKUP(Tabla3[[#This Row],[Matrícula]],Tabla2[],3,FALSE)</f>
        <v>331</v>
      </c>
    </row>
    <row r="14" spans="1:7" x14ac:dyDescent="0.3">
      <c r="A14" s="6">
        <v>146</v>
      </c>
      <c r="B14" t="str">
        <f>VLOOKUP(Tabla3[[#This Row],[Matrícula]],Tabla1[],2,FALSE)</f>
        <v>Josué</v>
      </c>
      <c r="C14" t="str">
        <f>VLOOKUP(Tabla3[[#This Row],[Matrícula]],Tabla1[],3,FALSE)</f>
        <v>Díaz</v>
      </c>
      <c r="D14" t="str">
        <f>VLOOKUP(Tabla3[[#This Row],[Matrícula]],Tabla1[],4,FALSE)</f>
        <v>Pérez</v>
      </c>
      <c r="E14" s="6">
        <f>VLOOKUP(Tabla3[[#This Row],[Matrícula]],Tabla2[],4,FALSE)</f>
        <v>3</v>
      </c>
      <c r="F14" t="str">
        <f>VLOOKUP(Tabla3[[#This Row],[Matrícula]],Tabla2[],2,FALSE)</f>
        <v>No inscrito</v>
      </c>
      <c r="G14" s="11">
        <f>VLOOKUP(Tabla3[[#This Row],[Matrícula]],Tabla2[],3,FALSE)</f>
        <v>0</v>
      </c>
    </row>
    <row r="15" spans="1:7" x14ac:dyDescent="0.3">
      <c r="A15" s="6">
        <v>153</v>
      </c>
      <c r="B15" t="str">
        <f>VLOOKUP(Tabla3[[#This Row],[Matrícula]],Tabla1[],2,FALSE)</f>
        <v>Carlos</v>
      </c>
      <c r="C15" t="str">
        <f>VLOOKUP(Tabla3[[#This Row],[Matrícula]],Tabla1[],3,FALSE)</f>
        <v>López</v>
      </c>
      <c r="D15" t="str">
        <f>VLOOKUP(Tabla3[[#This Row],[Matrícula]],Tabla1[],4,FALSE)</f>
        <v>Mejía</v>
      </c>
      <c r="E15" s="6">
        <f>VLOOKUP(Tabla3[[#This Row],[Matrícula]],Tabla2[],4,FALSE)</f>
        <v>3</v>
      </c>
      <c r="F15" t="str">
        <f>VLOOKUP(Tabla3[[#This Row],[Matrícula]],Tabla2[],2,FALSE)</f>
        <v>No inscrito</v>
      </c>
      <c r="G15" s="11">
        <f>VLOOKUP(Tabla3[[#This Row],[Matrícula]],Tabla2[],3,FALSE)</f>
        <v>0</v>
      </c>
    </row>
    <row r="16" spans="1:7" x14ac:dyDescent="0.3">
      <c r="A16" s="6">
        <v>157</v>
      </c>
      <c r="B16" t="str">
        <f>VLOOKUP(Tabla3[[#This Row],[Matrícula]],Tabla1[],2,FALSE)</f>
        <v>Flor</v>
      </c>
      <c r="C16" t="str">
        <f>VLOOKUP(Tabla3[[#This Row],[Matrícula]],Tabla1[],3,FALSE)</f>
        <v>García</v>
      </c>
      <c r="D16" t="str">
        <f>VLOOKUP(Tabla3[[#This Row],[Matrícula]],Tabla1[],4,FALSE)</f>
        <v>Cruz</v>
      </c>
      <c r="E16" s="6">
        <f>VLOOKUP(Tabla3[[#This Row],[Matrícula]],Tabla2[],4,FALSE)</f>
        <v>2</v>
      </c>
      <c r="F16" t="str">
        <f>VLOOKUP(Tabla3[[#This Row],[Matrícula]],Tabla2[],2,FALSE)</f>
        <v>Inscrito</v>
      </c>
      <c r="G16" s="11">
        <f>VLOOKUP(Tabla3[[#This Row],[Matrícula]],Tabla2[],3,FALSE)</f>
        <v>109</v>
      </c>
    </row>
    <row r="17" spans="1:7" x14ac:dyDescent="0.3">
      <c r="A17" s="6">
        <v>160</v>
      </c>
      <c r="B17" t="str">
        <f>VLOOKUP(Tabla3[[#This Row],[Matrícula]],Tabla1[],2,FALSE)</f>
        <v>Andrés</v>
      </c>
      <c r="C17" t="str">
        <f>VLOOKUP(Tabla3[[#This Row],[Matrícula]],Tabla1[],3,FALSE)</f>
        <v>Solís</v>
      </c>
      <c r="D17" t="str">
        <f>VLOOKUP(Tabla3[[#This Row],[Matrícula]],Tabla1[],4,FALSE)</f>
        <v>Rosas</v>
      </c>
      <c r="E17" s="6">
        <f>VLOOKUP(Tabla3[[#This Row],[Matrícula]],Tabla2[],4,FALSE)</f>
        <v>2</v>
      </c>
      <c r="F17" t="str">
        <f>VLOOKUP(Tabla3[[#This Row],[Matrícula]],Tabla2[],2,FALSE)</f>
        <v>No inscrito</v>
      </c>
      <c r="G17" s="11">
        <f>VLOOKUP(Tabla3[[#This Row],[Matrícula]],Tabla2[],3,FALSE)</f>
        <v>14</v>
      </c>
    </row>
    <row r="18" spans="1:7" x14ac:dyDescent="0.3">
      <c r="A18" s="6">
        <v>164</v>
      </c>
      <c r="B18" t="str">
        <f>VLOOKUP(Tabla3[[#This Row],[Matrícula]],Tabla1[],2,FALSE)</f>
        <v>Amelia</v>
      </c>
      <c r="C18" t="str">
        <f>VLOOKUP(Tabla3[[#This Row],[Matrícula]],Tabla1[],3,FALSE)</f>
        <v>Marín</v>
      </c>
      <c r="D18" t="str">
        <f>VLOOKUP(Tabla3[[#This Row],[Matrícula]],Tabla1[],4,FALSE)</f>
        <v>Corona</v>
      </c>
      <c r="E18" s="6">
        <f>VLOOKUP(Tabla3[[#This Row],[Matrícula]],Tabla2[],4,FALSE)</f>
        <v>3</v>
      </c>
      <c r="F18" t="str">
        <f>VLOOKUP(Tabla3[[#This Row],[Matrícula]],Tabla2[],2,FALSE)</f>
        <v>Inscrito</v>
      </c>
      <c r="G18" s="11">
        <f>VLOOKUP(Tabla3[[#This Row],[Matrícula]],Tabla2[],3,FALSE)</f>
        <v>0</v>
      </c>
    </row>
    <row r="19" spans="1:7" x14ac:dyDescent="0.3">
      <c r="A19" s="6">
        <v>165</v>
      </c>
      <c r="B19" t="str">
        <f>VLOOKUP(Tabla3[[#This Row],[Matrícula]],Tabla1[],2,FALSE)</f>
        <v>César</v>
      </c>
      <c r="C19" t="str">
        <f>VLOOKUP(Tabla3[[#This Row],[Matrícula]],Tabla1[],3,FALSE)</f>
        <v>Guzman</v>
      </c>
      <c r="D19" t="str">
        <f>VLOOKUP(Tabla3[[#This Row],[Matrícula]],Tabla1[],4,FALSE)</f>
        <v>Contreras</v>
      </c>
      <c r="E19" s="6">
        <f>VLOOKUP(Tabla3[[#This Row],[Matrícula]],Tabla2[],4,FALSE)</f>
        <v>3</v>
      </c>
      <c r="F19" t="str">
        <f>VLOOKUP(Tabla3[[#This Row],[Matrícula]],Tabla2[],2,FALSE)</f>
        <v>Inscrito</v>
      </c>
      <c r="G19" s="11">
        <f>VLOOKUP(Tabla3[[#This Row],[Matrícula]],Tabla2[],3,FALSE)</f>
        <v>93</v>
      </c>
    </row>
    <row r="20" spans="1:7" x14ac:dyDescent="0.3">
      <c r="A20" s="6">
        <v>167</v>
      </c>
      <c r="B20" t="str">
        <f>VLOOKUP(Tabla3[[#This Row],[Matrícula]],Tabla1[],2,FALSE)</f>
        <v>Karla</v>
      </c>
      <c r="C20" t="str">
        <f>VLOOKUP(Tabla3[[#This Row],[Matrícula]],Tabla1[],3,FALSE)</f>
        <v>Valdez</v>
      </c>
      <c r="D20" t="str">
        <f>VLOOKUP(Tabla3[[#This Row],[Matrícula]],Tabla1[],4,FALSE)</f>
        <v>De la cruz</v>
      </c>
      <c r="E20" s="6">
        <f>VLOOKUP(Tabla3[[#This Row],[Matrícula]],Tabla2[],4,FALSE)</f>
        <v>1</v>
      </c>
      <c r="F20" t="str">
        <f>VLOOKUP(Tabla3[[#This Row],[Matrícula]],Tabla2[],2,FALSE)</f>
        <v>Inscrito</v>
      </c>
      <c r="G20" s="11">
        <f>VLOOKUP(Tabla3[[#This Row],[Matrícula]],Tabla2[],3,FALSE)</f>
        <v>0</v>
      </c>
    </row>
    <row r="21" spans="1:7" x14ac:dyDescent="0.3">
      <c r="A21" s="6">
        <v>172</v>
      </c>
      <c r="B21" t="str">
        <f>VLOOKUP(Tabla3[[#This Row],[Matrícula]],Tabla1[],2,FALSE)</f>
        <v>José</v>
      </c>
      <c r="C21" t="str">
        <f>VLOOKUP(Tabla3[[#This Row],[Matrícula]],Tabla1[],3,FALSE)</f>
        <v>Medina</v>
      </c>
      <c r="D21" t="str">
        <f>VLOOKUP(Tabla3[[#This Row],[Matrícula]],Tabla1[],4,FALSE)</f>
        <v>Jiménez</v>
      </c>
      <c r="E21" s="6">
        <f>VLOOKUP(Tabla3[[#This Row],[Matrícula]],Tabla2[],4,FALSE)</f>
        <v>1</v>
      </c>
      <c r="F21" t="str">
        <f>VLOOKUP(Tabla3[[#This Row],[Matrícula]],Tabla2[],2,FALSE)</f>
        <v>Inscrito</v>
      </c>
      <c r="G21" s="11">
        <f>VLOOKUP(Tabla3[[#This Row],[Matrícula]],Tabla2[],3,FALSE)</f>
        <v>256</v>
      </c>
    </row>
    <row r="22" spans="1:7" x14ac:dyDescent="0.3">
      <c r="A22" s="6">
        <v>175</v>
      </c>
      <c r="B22" t="str">
        <f>VLOOKUP(Tabla3[[#This Row],[Matrícula]],Tabla1[],2,FALSE)</f>
        <v>Rodrigo</v>
      </c>
      <c r="C22" t="str">
        <f>VLOOKUP(Tabla3[[#This Row],[Matrícula]],Tabla1[],3,FALSE)</f>
        <v>León</v>
      </c>
      <c r="D22" t="str">
        <f>VLOOKUP(Tabla3[[#This Row],[Matrícula]],Tabla1[],4,FALSE)</f>
        <v>Fernández</v>
      </c>
      <c r="E22" s="6">
        <f>VLOOKUP(Tabla3[[#This Row],[Matrícula]],Tabla2[],4,FALSE)</f>
        <v>3</v>
      </c>
      <c r="F22" t="str">
        <f>VLOOKUP(Tabla3[[#This Row],[Matrícula]],Tabla2[],2,FALSE)</f>
        <v>Inscrito</v>
      </c>
      <c r="G22" s="11">
        <f>VLOOKUP(Tabla3[[#This Row],[Matrícula]],Tabla2[],3,FALSE)</f>
        <v>0</v>
      </c>
    </row>
    <row r="23" spans="1:7" x14ac:dyDescent="0.3">
      <c r="A23" s="6">
        <v>176</v>
      </c>
      <c r="B23" t="str">
        <f>VLOOKUP(Tabla3[[#This Row],[Matrícula]],Tabla1[],2,FALSE)</f>
        <v>Pedro</v>
      </c>
      <c r="C23" t="str">
        <f>VLOOKUP(Tabla3[[#This Row],[Matrícula]],Tabla1[],3,FALSE)</f>
        <v>González</v>
      </c>
      <c r="D23" t="str">
        <f>VLOOKUP(Tabla3[[#This Row],[Matrícula]],Tabla1[],4,FALSE)</f>
        <v>Aguilar</v>
      </c>
      <c r="E23" s="6">
        <f>VLOOKUP(Tabla3[[#This Row],[Matrícula]],Tabla2[],4,FALSE)</f>
        <v>2</v>
      </c>
      <c r="F23" t="str">
        <f>VLOOKUP(Tabla3[[#This Row],[Matrícula]],Tabla2[],2,FALSE)</f>
        <v>Inscrito</v>
      </c>
      <c r="G23" s="11">
        <f>VLOOKUP(Tabla3[[#This Row],[Matrícula]],Tabla2[],3,FALSE)</f>
        <v>0</v>
      </c>
    </row>
    <row r="24" spans="1:7" x14ac:dyDescent="0.3">
      <c r="A24" s="6">
        <v>178</v>
      </c>
      <c r="B24" t="str">
        <f>VLOOKUP(Tabla3[[#This Row],[Matrícula]],Tabla1[],2,FALSE)</f>
        <v>Alejandra</v>
      </c>
      <c r="C24" t="str">
        <f>VLOOKUP(Tabla3[[#This Row],[Matrícula]],Tabla1[],3,FALSE)</f>
        <v>Domínguez</v>
      </c>
      <c r="D24" t="str">
        <f>VLOOKUP(Tabla3[[#This Row],[Matrícula]],Tabla1[],4,FALSE)</f>
        <v>Herrera</v>
      </c>
      <c r="E24" s="6">
        <f>VLOOKUP(Tabla3[[#This Row],[Matrícula]],Tabla2[],4,FALSE)</f>
        <v>1</v>
      </c>
      <c r="F24" t="str">
        <f>VLOOKUP(Tabla3[[#This Row],[Matrícula]],Tabla2[],2,FALSE)</f>
        <v>No inscrito</v>
      </c>
      <c r="G24" s="11">
        <f>VLOOKUP(Tabla3[[#This Row],[Matrícula]],Tabla2[],3,FALSE)</f>
        <v>178</v>
      </c>
    </row>
    <row r="25" spans="1:7" x14ac:dyDescent="0.3">
      <c r="A25" s="6">
        <v>180</v>
      </c>
      <c r="B25" t="str">
        <f>VLOOKUP(Tabla3[[#This Row],[Matrícula]],Tabla1[],2,FALSE)</f>
        <v>María</v>
      </c>
      <c r="C25" t="str">
        <f>VLOOKUP(Tabla3[[#This Row],[Matrícula]],Tabla1[],3,FALSE)</f>
        <v>Hernández</v>
      </c>
      <c r="D25" t="str">
        <f>VLOOKUP(Tabla3[[#This Row],[Matrícula]],Tabla1[],4,FALSE)</f>
        <v>Martínez</v>
      </c>
      <c r="E25" s="6">
        <f>VLOOKUP(Tabla3[[#This Row],[Matrícula]],Tabla2[],4,FALSE)</f>
        <v>3</v>
      </c>
      <c r="F25" t="str">
        <f>VLOOKUP(Tabla3[[#This Row],[Matrícula]],Tabla2[],2,FALSE)</f>
        <v>Inscrito</v>
      </c>
      <c r="G25" s="11">
        <f>VLOOKUP(Tabla3[[#This Row],[Matrícula]],Tabla2[],3,FALSE)</f>
        <v>315</v>
      </c>
    </row>
    <row r="26" spans="1:7" x14ac:dyDescent="0.3">
      <c r="A26" s="6">
        <v>181</v>
      </c>
      <c r="B26" t="str">
        <f>VLOOKUP(Tabla3[[#This Row],[Matrícula]],Tabla1[],2,FALSE)</f>
        <v>Víctor</v>
      </c>
      <c r="C26" t="str">
        <f>VLOOKUP(Tabla3[[#This Row],[Matrícula]],Tabla1[],3,FALSE)</f>
        <v>Montes</v>
      </c>
      <c r="D26" t="str">
        <f>VLOOKUP(Tabla3[[#This Row],[Matrícula]],Tabla1[],4,FALSE)</f>
        <v>Chavez</v>
      </c>
      <c r="E26" s="6">
        <f>VLOOKUP(Tabla3[[#This Row],[Matrícula]],Tabla2[],4,FALSE)</f>
        <v>1</v>
      </c>
      <c r="F26" t="str">
        <f>VLOOKUP(Tabla3[[#This Row],[Matrícula]],Tabla2[],2,FALSE)</f>
        <v>Inscrito</v>
      </c>
      <c r="G26" s="11">
        <f>VLOOKUP(Tabla3[[#This Row],[Matrícula]],Tabla2[],3,FALSE)</f>
        <v>341</v>
      </c>
    </row>
    <row r="27" spans="1:7" x14ac:dyDescent="0.3">
      <c r="A27" s="6">
        <v>182</v>
      </c>
      <c r="B27" t="str">
        <f>VLOOKUP(Tabla3[[#This Row],[Matrícula]],Tabla1[],2,FALSE)</f>
        <v>Gabriel</v>
      </c>
      <c r="C27" t="str">
        <f>VLOOKUP(Tabla3[[#This Row],[Matrícula]],Tabla1[],3,FALSE)</f>
        <v>Nava</v>
      </c>
      <c r="D27" t="str">
        <f>VLOOKUP(Tabla3[[#This Row],[Matrícula]],Tabla1[],4,FALSE)</f>
        <v>Robles</v>
      </c>
      <c r="E27" s="6">
        <f>VLOOKUP(Tabla3[[#This Row],[Matrícula]],Tabla2[],4,FALSE)</f>
        <v>1</v>
      </c>
      <c r="F27" t="str">
        <f>VLOOKUP(Tabla3[[#This Row],[Matrícula]],Tabla2[],2,FALSE)</f>
        <v>No inscrito</v>
      </c>
      <c r="G27" s="11">
        <f>VLOOKUP(Tabla3[[#This Row],[Matrícula]],Tabla2[],3,FALSE)</f>
        <v>0</v>
      </c>
    </row>
    <row r="28" spans="1:7" x14ac:dyDescent="0.3">
      <c r="A28" s="6">
        <v>183</v>
      </c>
      <c r="B28" t="str">
        <f>VLOOKUP(Tabla3[[#This Row],[Matrícula]],Tabla1[],2,FALSE)</f>
        <v>Valeria</v>
      </c>
      <c r="C28" t="str">
        <f>VLOOKUP(Tabla3[[#This Row],[Matrícula]],Tabla1[],3,FALSE)</f>
        <v>Aguirre</v>
      </c>
      <c r="D28" t="str">
        <f>VLOOKUP(Tabla3[[#This Row],[Matrícula]],Tabla1[],4,FALSE)</f>
        <v>Orozco</v>
      </c>
      <c r="E28" s="6">
        <f>VLOOKUP(Tabla3[[#This Row],[Matrícula]],Tabla2[],4,FALSE)</f>
        <v>3</v>
      </c>
      <c r="F28" t="str">
        <f>VLOOKUP(Tabla3[[#This Row],[Matrícula]],Tabla2[],2,FALSE)</f>
        <v>Inscrito</v>
      </c>
      <c r="G28" s="11">
        <f>VLOOKUP(Tabla3[[#This Row],[Matrícula]],Tabla2[],3,FALSE)</f>
        <v>241</v>
      </c>
    </row>
    <row r="29" spans="1:7" x14ac:dyDescent="0.3">
      <c r="A29" s="6">
        <v>187</v>
      </c>
      <c r="B29" t="str">
        <f>VLOOKUP(Tabla3[[#This Row],[Matrícula]],Tabla1[],2,FALSE)</f>
        <v>Guadalupe</v>
      </c>
      <c r="C29" t="str">
        <f>VLOOKUP(Tabla3[[#This Row],[Matrícula]],Tabla1[],3,FALSE)</f>
        <v>Zavala</v>
      </c>
      <c r="D29" t="str">
        <f>VLOOKUP(Tabla3[[#This Row],[Matrícula]],Tabla1[],4,FALSE)</f>
        <v>Lozano</v>
      </c>
      <c r="E29" s="6">
        <f>VLOOKUP(Tabla3[[#This Row],[Matrícula]],Tabla2[],4,FALSE)</f>
        <v>2</v>
      </c>
      <c r="F29" t="str">
        <f>VLOOKUP(Tabla3[[#This Row],[Matrícula]],Tabla2[],2,FALSE)</f>
        <v>No inscrito</v>
      </c>
      <c r="G29" s="11">
        <f>VLOOKUP(Tabla3[[#This Row],[Matrícula]],Tabla2[],3,FALSE)</f>
        <v>168</v>
      </c>
    </row>
    <row r="30" spans="1:7" x14ac:dyDescent="0.3">
      <c r="A30" s="6">
        <v>193</v>
      </c>
      <c r="B30" t="str">
        <f>VLOOKUP(Tabla3[[#This Row],[Matrícula]],Tabla1[],2,FALSE)</f>
        <v>Roberto</v>
      </c>
      <c r="C30" t="str">
        <f>VLOOKUP(Tabla3[[#This Row],[Matrícula]],Tabla1[],3,FALSE)</f>
        <v>Alonso</v>
      </c>
      <c r="D30" t="str">
        <f>VLOOKUP(Tabla3[[#This Row],[Matrícula]],Tabla1[],4,FALSE)</f>
        <v>Ponce</v>
      </c>
      <c r="E30" s="6">
        <f>VLOOKUP(Tabla3[[#This Row],[Matrícula]],Tabla2[],4,FALSE)</f>
        <v>2</v>
      </c>
      <c r="F30" t="str">
        <f>VLOOKUP(Tabla3[[#This Row],[Matrícula]],Tabla2[],2,FALSE)</f>
        <v>No inscrito</v>
      </c>
      <c r="G30" s="11">
        <f>VLOOKUP(Tabla3[[#This Row],[Matrícula]],Tabla2[],3,FALSE)</f>
        <v>0</v>
      </c>
    </row>
    <row r="31" spans="1:7" x14ac:dyDescent="0.3">
      <c r="A31" s="6">
        <v>195</v>
      </c>
      <c r="B31" t="str">
        <f>VLOOKUP(Tabla3[[#This Row],[Matrícula]],Tabla1[],2,FALSE)</f>
        <v>Martín</v>
      </c>
      <c r="C31" t="str">
        <f>VLOOKUP(Tabla3[[#This Row],[Matrícula]],Tabla1[],3,FALSE)</f>
        <v>Castro</v>
      </c>
      <c r="D31" t="str">
        <f>VLOOKUP(Tabla3[[#This Row],[Matrícula]],Tabla1[],4,FALSE)</f>
        <v>López</v>
      </c>
      <c r="E31" s="6">
        <f>VLOOKUP(Tabla3[[#This Row],[Matrícula]],Tabla2[],4,FALSE)</f>
        <v>1</v>
      </c>
      <c r="F31" t="str">
        <f>VLOOKUP(Tabla3[[#This Row],[Matrícula]],Tabla2[],2,FALSE)</f>
        <v>No inscrito</v>
      </c>
      <c r="G31" s="11">
        <f>VLOOKUP(Tabla3[[#This Row],[Matrícula]],Tabla2[],3,FALSE)</f>
        <v>154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Tabla 1 y Ej. 1</vt:lpstr>
      <vt:lpstr>Tabla 2</vt:lpstr>
      <vt:lpstr>Ejemplo 2</vt:lpstr>
      <vt:lpstr>Ejemplo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Carrasco</dc:creator>
  <cp:lastModifiedBy>Jorge Carrasco</cp:lastModifiedBy>
  <dcterms:created xsi:type="dcterms:W3CDTF">2024-07-03T22:19:52Z</dcterms:created>
  <dcterms:modified xsi:type="dcterms:W3CDTF">2024-07-03T23:54:42Z</dcterms:modified>
</cp:coreProperties>
</file>