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orge M\Downloads\"/>
    </mc:Choice>
  </mc:AlternateContent>
  <bookViews>
    <workbookView xWindow="0" yWindow="0" windowWidth="20490" windowHeight="8640" activeTab="2"/>
  </bookViews>
  <sheets>
    <sheet name="Definiciones" sheetId="10" r:id="rId1"/>
    <sheet name="Desv Media Abs" sheetId="4" r:id="rId2"/>
    <sheet name="Varianza" sheetId="5" r:id="rId3"/>
    <sheet name="DesvStand" sheetId="8" r:id="rId4"/>
    <sheet name="CV" sheetId="7" r:id="rId5"/>
    <sheet name="Ejercicios" sheetId="11" r:id="rId6"/>
  </sheets>
  <calcPr calcId="152511"/>
</workbook>
</file>

<file path=xl/calcChain.xml><?xml version="1.0" encoding="utf-8"?>
<calcChain xmlns="http://schemas.openxmlformats.org/spreadsheetml/2006/main">
  <c r="M45" i="5" l="1"/>
  <c r="V41" i="5"/>
  <c r="W41" i="5" s="1"/>
  <c r="V40" i="5"/>
  <c r="V39" i="5"/>
  <c r="W39" i="5"/>
  <c r="U40" i="5"/>
  <c r="Q42" i="5"/>
  <c r="Q40" i="5"/>
  <c r="Q41" i="5"/>
  <c r="Q39" i="5"/>
  <c r="P42" i="5"/>
  <c r="O39" i="5"/>
  <c r="O40" i="5"/>
  <c r="O41" i="5"/>
  <c r="P41" i="5"/>
  <c r="P40" i="5"/>
  <c r="P39" i="5"/>
  <c r="G55" i="5"/>
  <c r="N42" i="5"/>
  <c r="M42" i="5"/>
  <c r="T42" i="5"/>
  <c r="S42" i="5"/>
  <c r="N40" i="5"/>
  <c r="N39" i="5"/>
  <c r="T41" i="5"/>
  <c r="T40" i="5"/>
  <c r="T39" i="5"/>
  <c r="N41" i="5"/>
  <c r="D46" i="5"/>
  <c r="H16" i="4" l="1"/>
  <c r="D34" i="7" l="1"/>
  <c r="D36" i="7" s="1"/>
  <c r="E34" i="7"/>
  <c r="E36" i="7" s="1"/>
  <c r="C34" i="7"/>
  <c r="C36" i="7" s="1"/>
  <c r="D33" i="7"/>
  <c r="E33" i="7"/>
  <c r="C33" i="7"/>
  <c r="I24" i="8" l="1"/>
  <c r="H26" i="8"/>
  <c r="I15" i="8"/>
  <c r="D46" i="8"/>
  <c r="F45" i="8"/>
  <c r="E45" i="8"/>
  <c r="F44" i="8"/>
  <c r="E44" i="8"/>
  <c r="F43" i="8"/>
  <c r="E43" i="8"/>
  <c r="F42" i="8"/>
  <c r="E42" i="8"/>
  <c r="F41" i="8"/>
  <c r="E41" i="8"/>
  <c r="F40" i="8"/>
  <c r="E40" i="8"/>
  <c r="F39" i="8"/>
  <c r="F46" i="8" s="1"/>
  <c r="E39" i="8"/>
  <c r="I23" i="8"/>
  <c r="B24" i="8"/>
  <c r="B21" i="8"/>
  <c r="C24" i="8" s="1"/>
  <c r="I14" i="8"/>
  <c r="H18" i="8" s="1"/>
  <c r="E46" i="8" l="1"/>
  <c r="C53" i="8" s="1"/>
  <c r="C19" i="8"/>
  <c r="D19" i="8" s="1"/>
  <c r="C16" i="8"/>
  <c r="D16" i="8" s="1"/>
  <c r="C14" i="8"/>
  <c r="D14" i="8" s="1"/>
  <c r="C20" i="8"/>
  <c r="D20" i="8" s="1"/>
  <c r="C18" i="8"/>
  <c r="D18" i="8" s="1"/>
  <c r="C17" i="8"/>
  <c r="D17" i="8" s="1"/>
  <c r="C15" i="8"/>
  <c r="D15" i="8" s="1"/>
  <c r="C13" i="8"/>
  <c r="D55" i="8"/>
  <c r="G55" i="8" s="1"/>
  <c r="H45" i="8"/>
  <c r="H44" i="8"/>
  <c r="H43" i="8"/>
  <c r="H42" i="8"/>
  <c r="H41" i="8"/>
  <c r="H40" i="8"/>
  <c r="H39" i="8"/>
  <c r="G45" i="8"/>
  <c r="G44" i="8"/>
  <c r="G43" i="8"/>
  <c r="G42" i="8"/>
  <c r="G41" i="8"/>
  <c r="G40" i="8"/>
  <c r="G39" i="8"/>
  <c r="B21" i="5"/>
  <c r="H46" i="8" l="1"/>
  <c r="D60" i="8" s="1"/>
  <c r="C21" i="8"/>
  <c r="D13" i="8"/>
  <c r="D21" i="8" s="1"/>
  <c r="G46" i="8"/>
  <c r="F40" i="5"/>
  <c r="F41" i="5"/>
  <c r="F42" i="5"/>
  <c r="F43" i="5"/>
  <c r="F44" i="5"/>
  <c r="F45" i="5"/>
  <c r="F39" i="5"/>
  <c r="E40" i="5"/>
  <c r="E41" i="5"/>
  <c r="E42" i="5"/>
  <c r="E43" i="5"/>
  <c r="E44" i="5"/>
  <c r="E45" i="5"/>
  <c r="E39" i="5"/>
  <c r="H17" i="5"/>
  <c r="H24" i="5"/>
  <c r="B24" i="5"/>
  <c r="C24" i="5"/>
  <c r="C17" i="5" s="1"/>
  <c r="D17" i="5" s="1"/>
  <c r="G25" i="8" l="1"/>
  <c r="G17" i="8"/>
  <c r="F46" i="5"/>
  <c r="E46" i="5"/>
  <c r="C53" i="5" s="1"/>
  <c r="C19" i="5"/>
  <c r="D19" i="5" s="1"/>
  <c r="C14" i="5"/>
  <c r="D14" i="5" s="1"/>
  <c r="C18" i="5"/>
  <c r="D18" i="5" s="1"/>
  <c r="C16" i="5"/>
  <c r="D16" i="5" s="1"/>
  <c r="C20" i="5"/>
  <c r="D20" i="5" s="1"/>
  <c r="C15" i="5"/>
  <c r="D15" i="5" s="1"/>
  <c r="C13" i="5"/>
  <c r="D49" i="4"/>
  <c r="D47" i="4"/>
  <c r="C23" i="4"/>
  <c r="D16" i="4" s="1"/>
  <c r="G16" i="4"/>
  <c r="C21" i="4"/>
  <c r="D23" i="4" s="1"/>
  <c r="G39" i="5" l="1"/>
  <c r="I39" i="5" s="1"/>
  <c r="H39" i="5"/>
  <c r="D55" i="5"/>
  <c r="H40" i="5"/>
  <c r="G41" i="5"/>
  <c r="I41" i="5" s="1"/>
  <c r="H43" i="5"/>
  <c r="G40" i="5"/>
  <c r="I40" i="5" s="1"/>
  <c r="G45" i="5"/>
  <c r="I45" i="5" s="1"/>
  <c r="G42" i="5"/>
  <c r="I42" i="5" s="1"/>
  <c r="H42" i="5"/>
  <c r="H44" i="5"/>
  <c r="G44" i="5"/>
  <c r="I44" i="5" s="1"/>
  <c r="G43" i="5"/>
  <c r="I43" i="5" s="1"/>
  <c r="H41" i="5"/>
  <c r="H45" i="5"/>
  <c r="C21" i="5"/>
  <c r="D13" i="5"/>
  <c r="D21" i="5" s="1"/>
  <c r="D19" i="4"/>
  <c r="D18" i="4"/>
  <c r="D14" i="4"/>
  <c r="D17" i="4"/>
  <c r="D13" i="4"/>
  <c r="D15" i="4"/>
  <c r="D12" i="4"/>
  <c r="G46" i="5" l="1"/>
  <c r="I46" i="5"/>
  <c r="H46" i="5"/>
  <c r="G24" i="5"/>
  <c r="G17" i="5"/>
  <c r="D20" i="4"/>
  <c r="D60" i="5" l="1"/>
  <c r="U41" i="5" l="1"/>
  <c r="S44" i="5"/>
  <c r="U39" i="5" l="1"/>
  <c r="M44" i="5"/>
  <c r="V42" i="5"/>
  <c r="W40" i="5"/>
  <c r="W42" i="5" s="1"/>
  <c r="S45" i="5" s="1"/>
</calcChain>
</file>

<file path=xl/sharedStrings.xml><?xml version="1.0" encoding="utf-8"?>
<sst xmlns="http://schemas.openxmlformats.org/spreadsheetml/2006/main" count="184" uniqueCount="123">
  <si>
    <t>Medidas de Dispersión</t>
  </si>
  <si>
    <t>Las medidas de dispersión, también llamadas medidas de variabilidad, muestran la variabilidad de una distribución, indicando por medio de un número, si las diferentes puntuaciones de una variable están muy alejadas de la media. Cuánto mayor sea ese valor, mayor será la variabilidad, cuanto menor sea, más homogénea será a la media. Así se sabe si todos los casos son parecidos o varían mucho entre ellos.
Para calcular la variabilidad que una distribución tiene respecto de su media, se calcula la media de las desviaciones de las puntuaciones respecto a la media aritmética. Pero la suma de las desviaciones es siempre cero, así que se adoptan dos clases de estrategias para salvar este problema. Una es tomando las desviaciones en valor absoluto (desviación media) y otra es tomando las desviaciones al cuadrado (varianza).</t>
  </si>
  <si>
    <t>Calcular la desviación media:</t>
  </si>
  <si>
    <r>
      <t>∑ x</t>
    </r>
    <r>
      <rPr>
        <vertAlign val="subscript"/>
        <sz val="11"/>
        <color theme="1"/>
        <rFont val="Calibri"/>
        <family val="2"/>
      </rPr>
      <t>i</t>
    </r>
    <r>
      <rPr>
        <sz val="11"/>
        <color theme="1"/>
        <rFont val="Calibri"/>
        <family val="2"/>
      </rPr>
      <t>=</t>
    </r>
  </si>
  <si>
    <t>9, 3, 8, 8, 9, 8, 9, 6</t>
  </si>
  <si>
    <t>12 / 8</t>
  </si>
  <si>
    <t xml:space="preserve">Dm =  </t>
  </si>
  <si>
    <r>
      <t>∑ | x</t>
    </r>
    <r>
      <rPr>
        <vertAlign val="subscript"/>
        <sz val="11"/>
        <color theme="1"/>
        <rFont val="Calibri"/>
        <family val="2"/>
      </rPr>
      <t>i</t>
    </r>
    <r>
      <rPr>
        <sz val="11"/>
        <color theme="1"/>
        <rFont val="Calibri"/>
        <family val="2"/>
      </rPr>
      <t xml:space="preserve"> -     |</t>
    </r>
  </si>
  <si>
    <t>Desviación Media (No Agrupados)</t>
  </si>
  <si>
    <t>Desviación Media (Agrupados)</t>
  </si>
  <si>
    <t>[10, 15)</t>
  </si>
  <si>
    <t>12.5</t>
  </si>
  <si>
    <t>37.5</t>
  </si>
  <si>
    <t>[15, 20)</t>
  </si>
  <si>
    <t>17.5</t>
  </si>
  <si>
    <t>87.5</t>
  </si>
  <si>
    <t>21.43</t>
  </si>
  <si>
    <t>[20, 25)</t>
  </si>
  <si>
    <t>22.5</t>
  </si>
  <si>
    <t>157.5</t>
  </si>
  <si>
    <t>0.714</t>
  </si>
  <si>
    <t>[25, 30)</t>
  </si>
  <si>
    <t>27.5</t>
  </si>
  <si>
    <t>[30, 35)</t>
  </si>
  <si>
    <t>32.5</t>
  </si>
  <si>
    <t>457.5</t>
  </si>
  <si>
    <t>98.57</t>
  </si>
  <si>
    <t>457,5 / 21  =</t>
  </si>
  <si>
    <r>
      <rPr>
        <sz val="11"/>
        <color theme="1"/>
        <rFont val="MS Reference Sans Serif"/>
        <family val="2"/>
      </rPr>
      <t></t>
    </r>
    <r>
      <rPr>
        <sz val="11"/>
        <color theme="1"/>
        <rFont val="Calibri"/>
        <family val="2"/>
      </rPr>
      <t xml:space="preserve"> =   </t>
    </r>
  </si>
  <si>
    <t xml:space="preserve">98,57 / 21  =   </t>
  </si>
  <si>
    <t>Varianza (No Agrupados)</t>
  </si>
  <si>
    <t>Calcular la Varianza:</t>
  </si>
  <si>
    <t>=</t>
  </si>
  <si>
    <t>Muestra:</t>
  </si>
  <si>
    <r>
      <t>S</t>
    </r>
    <r>
      <rPr>
        <vertAlign val="superscript"/>
        <sz val="11"/>
        <color theme="1"/>
        <rFont val="Calibri"/>
        <family val="2"/>
        <scheme val="minor"/>
      </rPr>
      <t>2</t>
    </r>
  </si>
  <si>
    <r>
      <rPr>
        <sz val="11"/>
        <color theme="1"/>
        <rFont val="Arial"/>
        <family val="2"/>
      </rPr>
      <t>σ</t>
    </r>
    <r>
      <rPr>
        <vertAlign val="superscript"/>
        <sz val="11"/>
        <color theme="1"/>
        <rFont val="Calibri"/>
        <family val="2"/>
      </rPr>
      <t>2</t>
    </r>
  </si>
  <si>
    <r>
      <t>S</t>
    </r>
    <r>
      <rPr>
        <vertAlign val="superscript"/>
        <sz val="11"/>
        <color theme="1"/>
        <rFont val="Calibri"/>
        <family val="2"/>
        <scheme val="minor"/>
      </rPr>
      <t>2</t>
    </r>
    <r>
      <rPr>
        <sz val="11"/>
        <color theme="1"/>
        <rFont val="Calibri"/>
        <family val="2"/>
        <scheme val="minor"/>
      </rPr>
      <t xml:space="preserve"> = 30/7 = </t>
    </r>
  </si>
  <si>
    <t>Población:</t>
  </si>
  <si>
    <r>
      <rPr>
        <sz val="11"/>
        <color theme="1"/>
        <rFont val="Arial"/>
        <family val="2"/>
      </rPr>
      <t>σ</t>
    </r>
    <r>
      <rPr>
        <vertAlign val="superscript"/>
        <sz val="11"/>
        <color theme="1"/>
        <rFont val="Calibri"/>
        <family val="2"/>
      </rPr>
      <t xml:space="preserve">2 </t>
    </r>
    <r>
      <rPr>
        <sz val="11"/>
        <color theme="1"/>
        <rFont val="Calibri"/>
        <family val="2"/>
      </rPr>
      <t xml:space="preserve">= 30/8 = </t>
    </r>
  </si>
  <si>
    <t>Muestra</t>
  </si>
  <si>
    <t>Población</t>
  </si>
  <si>
    <t>Varianza (Agrupados)</t>
  </si>
  <si>
    <t>[10, 20)</t>
  </si>
  <si>
    <t>[20, 30)</t>
  </si>
  <si>
    <t>[30,40)</t>
  </si>
  <si>
    <t>[40, 50)</t>
  </si>
  <si>
    <t>[50, 60</t>
  </si>
  <si>
    <t>[60,70)</t>
  </si>
  <si>
    <t>[70, 80)</t>
  </si>
  <si>
    <r>
      <rPr>
        <sz val="11"/>
        <color theme="1"/>
        <rFont val="Arial"/>
        <family val="2"/>
      </rPr>
      <t>σ</t>
    </r>
    <r>
      <rPr>
        <vertAlign val="superscript"/>
        <sz val="11"/>
        <color theme="1"/>
        <rFont val="Calibri"/>
        <family val="2"/>
      </rPr>
      <t xml:space="preserve">2  </t>
    </r>
    <r>
      <rPr>
        <sz val="11"/>
        <color theme="1"/>
        <rFont val="Calibri"/>
        <family val="2"/>
      </rPr>
      <t>=</t>
    </r>
  </si>
  <si>
    <r>
      <t xml:space="preserve">  -  43,33 </t>
    </r>
    <r>
      <rPr>
        <vertAlign val="superscript"/>
        <sz val="11"/>
        <color theme="1"/>
        <rFont val="Calibri"/>
        <family val="2"/>
        <scheme val="minor"/>
      </rPr>
      <t xml:space="preserve">2  </t>
    </r>
    <r>
      <rPr>
        <sz val="11"/>
        <color theme="1"/>
        <rFont val="Calibri"/>
        <family val="2"/>
        <scheme val="minor"/>
      </rPr>
      <t>=</t>
    </r>
  </si>
  <si>
    <t>∑</t>
  </si>
  <si>
    <r>
      <t>∑</t>
    </r>
    <r>
      <rPr>
        <sz val="11"/>
        <color theme="1"/>
        <rFont val="Calibri"/>
        <family val="2"/>
      </rPr>
      <t xml:space="preserve"> </t>
    </r>
  </si>
  <si>
    <t>Desviación Estándar (No Agrupados)</t>
  </si>
  <si>
    <t>Desviación Estándar (Agrupados)</t>
  </si>
  <si>
    <t>S</t>
  </si>
  <si>
    <t>σ</t>
  </si>
  <si>
    <t>Calcular la Desviación Estándar:</t>
  </si>
  <si>
    <r>
      <rPr>
        <sz val="11"/>
        <color theme="1"/>
        <rFont val="Arial"/>
        <family val="2"/>
      </rPr>
      <t>σ</t>
    </r>
    <r>
      <rPr>
        <vertAlign val="superscript"/>
        <sz val="11"/>
        <color theme="1"/>
        <rFont val="Calibri"/>
        <family val="2"/>
      </rPr>
      <t xml:space="preserve">  </t>
    </r>
    <r>
      <rPr>
        <sz val="11"/>
        <color theme="1"/>
        <rFont val="Calibri"/>
        <family val="2"/>
      </rPr>
      <t>=</t>
    </r>
  </si>
  <si>
    <r>
      <rPr>
        <sz val="11"/>
        <color theme="1"/>
        <rFont val="Arial"/>
        <family val="2"/>
      </rPr>
      <t>σ</t>
    </r>
    <r>
      <rPr>
        <vertAlign val="superscript"/>
        <sz val="11"/>
        <color theme="1"/>
        <rFont val="Calibri"/>
        <family val="2"/>
      </rPr>
      <t xml:space="preserve">   </t>
    </r>
    <r>
      <rPr>
        <sz val="11"/>
        <color theme="1"/>
        <rFont val="Calibri"/>
        <family val="2"/>
      </rPr>
      <t xml:space="preserve">=    (3,75)^(1/2)    = </t>
    </r>
  </si>
  <si>
    <t xml:space="preserve">S   =   (30/7)^(1/2)   = </t>
  </si>
  <si>
    <t>Aplicación de la desviación estándar poblacional</t>
  </si>
  <si>
    <t>1. Aproximadamente 68% de las observaciones cae dentro de ± 1σ</t>
  </si>
  <si>
    <t>2. Aproximadamente 95% de las observaciones cae dentro de ± 2σ</t>
  </si>
  <si>
    <t>3. Aproximadamente 99% de las observaciones cae dentro de ± 3σ</t>
  </si>
  <si>
    <t>Se puede medir con más precisión el porcentaje de observaciones que caen dentro de un rango específico de curvas simétricas con forma de campana (regla empírica):</t>
  </si>
  <si>
    <t>La desviación estándar nos permite determinar, con un buen grado de precisión, dónde están localizados los valores de una distribución de frecuencias con relación a la media.</t>
  </si>
  <si>
    <r>
      <t xml:space="preserve">Para curvas cualesquiera, el teorema de </t>
    </r>
    <r>
      <rPr>
        <u/>
        <sz val="11"/>
        <color theme="1"/>
        <rFont val="Calibri"/>
        <family val="2"/>
        <scheme val="minor"/>
      </rPr>
      <t>Chebyshev</t>
    </r>
    <r>
      <rPr>
        <sz val="11"/>
        <color theme="1"/>
        <rFont val="Calibri"/>
        <family val="2"/>
        <scheme val="minor"/>
      </rPr>
      <t xml:space="preserve"> asegura que al menos el 75% de los valores caen dentro de ± 2σ (2 desviaciones estándar) a partir de la media </t>
    </r>
    <r>
      <rPr>
        <b/>
        <sz val="11"/>
        <color theme="1"/>
        <rFont val="Calibri"/>
        <family val="2"/>
        <scheme val="minor"/>
      </rPr>
      <t>m</t>
    </r>
    <r>
      <rPr>
        <sz val="11"/>
        <color theme="1"/>
        <rFont val="Calibri"/>
        <family val="2"/>
        <scheme val="minor"/>
      </rPr>
      <t xml:space="preserve"> , y al menos el 89% de los valores caen dentro de ± 3σ .</t>
    </r>
  </si>
  <si>
    <r>
      <t>La</t>
    </r>
    <r>
      <rPr>
        <u/>
        <sz val="11"/>
        <color theme="1"/>
        <rFont val="Calibri"/>
        <family val="2"/>
        <scheme val="minor"/>
      </rPr>
      <t xml:space="preserve"> desviación estándar</t>
    </r>
    <r>
      <rPr>
        <sz val="11"/>
        <color theme="1"/>
        <rFont val="Calibri"/>
        <family val="2"/>
        <scheme val="minor"/>
      </rPr>
      <t>, que es la raíz positiva de la varianza, se mide en la misma unidad que la variable, y su interpretación es "en promedio los valores se alejan de la media en ..... unidades"</t>
    </r>
  </si>
  <si>
    <t>Coeficiente de Variación</t>
  </si>
  <si>
    <t>La desviación estándar es una medida absoluta de la dispersión que expresa la variación en las mismas unidades que los datos originales. Pero no puede ser la única base para la comparación de dos distribuciones. Por ejemplo si tenemos una desviación estándar de 10 y una media de 5, los valores varían en una cantidad que es el doble de la media. Si por otro lado tenemos una desviación estándar de 10 con una media de 5000, la variación respecto a la media es insignificante.</t>
  </si>
  <si>
    <t>Lo que necesitamos es una medida relativa que nos proporcione una estimación de la magnitud de la desviación respecto de la magnitud de la media.</t>
  </si>
  <si>
    <t>El coeficiente de variación es una medida relativa de dispersión que expresa a la desviación estándar como un porcentaje de la media</t>
  </si>
  <si>
    <t>Ejemplo:</t>
  </si>
  <si>
    <t>Comparar el desempeño de los vendedores A, B y C basados en sus puntajes de logro de objetivos:</t>
  </si>
  <si>
    <t>A</t>
  </si>
  <si>
    <t>B</t>
  </si>
  <si>
    <t>C</t>
  </si>
  <si>
    <t>Año</t>
  </si>
  <si>
    <t xml:space="preserve">S =  </t>
  </si>
  <si>
    <t>CV =</t>
  </si>
  <si>
    <t>C    Aparentemente tiene el mejor desempeño, pero es el más variable.</t>
  </si>
  <si>
    <t>B    Tiene la menor variabilidad.</t>
  </si>
  <si>
    <t>Desviación Media Absoluta</t>
  </si>
  <si>
    <r>
      <rPr>
        <sz val="11"/>
        <color rgb="FF222222"/>
        <rFont val="Arial"/>
        <family val="2"/>
      </rPr>
      <t>La </t>
    </r>
    <r>
      <rPr>
        <b/>
        <sz val="11"/>
        <color rgb="FF222222"/>
        <rFont val="Arial"/>
        <family val="2"/>
      </rPr>
      <t>desviación media absoluta</t>
    </r>
    <r>
      <rPr>
        <sz val="11"/>
        <color rgb="FF222222"/>
        <rFont val="Arial"/>
        <family val="2"/>
      </rPr>
      <t> (DMA o MAD por sus siglas en inglés) de un conjunto de datos es la distancia promedio entre cada valor y el promedio. La </t>
    </r>
    <r>
      <rPr>
        <b/>
        <sz val="11"/>
        <color rgb="FF222222"/>
        <rFont val="Arial"/>
        <family val="2"/>
      </rPr>
      <t>desviación media absoluta</t>
    </r>
    <r>
      <rPr>
        <sz val="11"/>
        <color rgb="FF222222"/>
        <rFont val="Arial"/>
        <family val="2"/>
      </rPr>
      <t> es una manera de describir la variación en un conjunto de datos.</t>
    </r>
  </si>
  <si>
    <t>Varianza</t>
  </si>
  <si>
    <r>
      <t xml:space="preserve">En teoría de probabilidad, la </t>
    </r>
    <r>
      <rPr>
        <b/>
        <sz val="11"/>
        <color rgb="FF222222"/>
        <rFont val="Arial"/>
        <family val="2"/>
      </rPr>
      <t xml:space="preserve">varianza </t>
    </r>
    <r>
      <rPr>
        <sz val="11"/>
        <color rgb="FF222222"/>
        <rFont val="Arial"/>
        <family val="2"/>
      </rPr>
      <t>o</t>
    </r>
    <r>
      <rPr>
        <b/>
        <sz val="11"/>
        <color rgb="FF222222"/>
        <rFont val="Arial"/>
        <family val="2"/>
      </rPr>
      <t xml:space="preserve"> variancia de una variable aleatoria</t>
    </r>
    <r>
      <rPr>
        <sz val="11"/>
        <color rgb="FF222222"/>
        <rFont val="Arial"/>
        <family val="2"/>
      </rPr>
      <t xml:space="preserve"> es una medida de dispersión definida como la esperanza del cuadrado de la desviación de dicha variable respecto a su media.</t>
    </r>
  </si>
  <si>
    <t>Es la relación entre el tamaño de la media y la variabilidad de la variable, su fórmula expresa la desviación estándar como porcentaje de la media aritmética, mostrando una mejor interpretación porcentual del grado de variabilidad que la desviación típica o estándar.</t>
  </si>
  <si>
    <t>Desviación Estándar</t>
  </si>
  <si>
    <t>Excel</t>
  </si>
  <si>
    <r>
      <t xml:space="preserve"> x</t>
    </r>
    <r>
      <rPr>
        <b/>
        <vertAlign val="subscript"/>
        <sz val="11"/>
        <color theme="1"/>
        <rFont val="Calibri"/>
        <family val="2"/>
      </rPr>
      <t>i</t>
    </r>
  </si>
  <si>
    <r>
      <t>| x</t>
    </r>
    <r>
      <rPr>
        <b/>
        <vertAlign val="subscript"/>
        <sz val="11"/>
        <color theme="1"/>
        <rFont val="Calibri"/>
        <family val="2"/>
      </rPr>
      <t xml:space="preserve">i  </t>
    </r>
    <r>
      <rPr>
        <b/>
        <sz val="11"/>
        <color theme="1"/>
        <rFont val="Calibri"/>
        <family val="2"/>
      </rPr>
      <t>-     |</t>
    </r>
  </si>
  <si>
    <r>
      <t xml:space="preserve"> x</t>
    </r>
    <r>
      <rPr>
        <b/>
        <vertAlign val="subscript"/>
        <sz val="11"/>
        <color theme="1"/>
        <rFont val="Calibri"/>
        <family val="2"/>
      </rPr>
      <t xml:space="preserve">i  </t>
    </r>
    <r>
      <rPr>
        <b/>
        <sz val="11"/>
        <color theme="1"/>
        <rFont val="Calibri"/>
        <family val="2"/>
      </rPr>
      <t xml:space="preserve">-     </t>
    </r>
  </si>
  <si>
    <r>
      <t>( x</t>
    </r>
    <r>
      <rPr>
        <b/>
        <vertAlign val="subscript"/>
        <sz val="11"/>
        <color theme="1"/>
        <rFont val="Calibri"/>
        <family val="2"/>
      </rPr>
      <t xml:space="preserve">i  </t>
    </r>
    <r>
      <rPr>
        <b/>
        <sz val="11"/>
        <color theme="1"/>
        <rFont val="Calibri"/>
        <family val="2"/>
      </rPr>
      <t>-       )</t>
    </r>
    <r>
      <rPr>
        <b/>
        <vertAlign val="superscript"/>
        <sz val="11"/>
        <color theme="1"/>
        <rFont val="Calibri"/>
        <family val="2"/>
      </rPr>
      <t>2</t>
    </r>
  </si>
  <si>
    <r>
      <t>x</t>
    </r>
    <r>
      <rPr>
        <b/>
        <vertAlign val="subscript"/>
        <sz val="10"/>
        <color rgb="FF000000"/>
        <rFont val="Verdana"/>
        <family val="2"/>
      </rPr>
      <t>i</t>
    </r>
  </si>
  <si>
    <r>
      <t>f</t>
    </r>
    <r>
      <rPr>
        <b/>
        <vertAlign val="subscript"/>
        <sz val="10"/>
        <color rgb="FF000000"/>
        <rFont val="Verdana"/>
        <family val="2"/>
      </rPr>
      <t>i</t>
    </r>
  </si>
  <si>
    <r>
      <t>x</t>
    </r>
    <r>
      <rPr>
        <b/>
        <vertAlign val="subscript"/>
        <sz val="10"/>
        <color rgb="FF000000"/>
        <rFont val="Verdana"/>
        <family val="2"/>
      </rPr>
      <t>i</t>
    </r>
    <r>
      <rPr>
        <b/>
        <sz val="10"/>
        <color rgb="FF000000"/>
        <rFont val="Verdana"/>
        <family val="2"/>
      </rPr>
      <t> · f</t>
    </r>
    <r>
      <rPr>
        <b/>
        <vertAlign val="subscript"/>
        <sz val="10"/>
        <color rgb="FF000000"/>
        <rFont val="Verdana"/>
        <family val="2"/>
      </rPr>
      <t>i</t>
    </r>
  </si>
  <si>
    <r>
      <t>x</t>
    </r>
    <r>
      <rPr>
        <b/>
        <vertAlign val="subscript"/>
        <sz val="10"/>
        <color rgb="FF000000"/>
        <rFont val="Verdana"/>
        <family val="2"/>
      </rPr>
      <t>i</t>
    </r>
    <r>
      <rPr>
        <b/>
        <vertAlign val="superscript"/>
        <sz val="10"/>
        <color rgb="FF000000"/>
        <rFont val="Verdana"/>
        <family val="2"/>
      </rPr>
      <t>2</t>
    </r>
    <r>
      <rPr>
        <b/>
        <sz val="10"/>
        <color rgb="FF000000"/>
        <rFont val="Verdana"/>
        <family val="2"/>
      </rPr>
      <t> · f</t>
    </r>
    <r>
      <rPr>
        <b/>
        <vertAlign val="subscript"/>
        <sz val="10"/>
        <color rgb="FF000000"/>
        <rFont val="Verdana"/>
        <family val="2"/>
      </rPr>
      <t>i</t>
    </r>
  </si>
  <si>
    <r>
      <t>(x</t>
    </r>
    <r>
      <rPr>
        <b/>
        <vertAlign val="subscript"/>
        <sz val="10"/>
        <color rgb="FF000000"/>
        <rFont val="Verdana"/>
        <family val="2"/>
      </rPr>
      <t xml:space="preserve">i  </t>
    </r>
    <r>
      <rPr>
        <b/>
        <sz val="10"/>
        <color rgb="FF000000"/>
        <rFont val="Verdana"/>
        <family val="2"/>
      </rPr>
      <t xml:space="preserve">- </t>
    </r>
    <r>
      <rPr>
        <b/>
        <sz val="10"/>
        <color rgb="FF000000"/>
        <rFont val="MS Reference Sans Serif"/>
        <family val="2"/>
      </rPr>
      <t></t>
    </r>
    <r>
      <rPr>
        <b/>
        <sz val="10"/>
        <color rgb="FF000000"/>
        <rFont val="Verdana"/>
        <family val="2"/>
      </rPr>
      <t xml:space="preserve"> )</t>
    </r>
    <r>
      <rPr>
        <b/>
        <vertAlign val="superscript"/>
        <sz val="10"/>
        <color rgb="FF000000"/>
        <rFont val="Verdana"/>
        <family val="2"/>
      </rPr>
      <t>2</t>
    </r>
  </si>
  <si>
    <r>
      <t>f</t>
    </r>
    <r>
      <rPr>
        <b/>
        <vertAlign val="subscript"/>
        <sz val="10"/>
        <color rgb="FF000000"/>
        <rFont val="Verdana"/>
        <family val="2"/>
      </rPr>
      <t>i</t>
    </r>
    <r>
      <rPr>
        <b/>
        <sz val="10"/>
        <color rgb="FF000000"/>
        <rFont val="Verdana"/>
        <family val="2"/>
      </rPr>
      <t xml:space="preserve"> (x</t>
    </r>
    <r>
      <rPr>
        <b/>
        <vertAlign val="subscript"/>
        <sz val="10"/>
        <color rgb="FF000000"/>
        <rFont val="Verdana"/>
        <family val="2"/>
      </rPr>
      <t xml:space="preserve">i  </t>
    </r>
    <r>
      <rPr>
        <b/>
        <sz val="10"/>
        <color rgb="FF000000"/>
        <rFont val="Verdana"/>
        <family val="2"/>
      </rPr>
      <t xml:space="preserve">- </t>
    </r>
    <r>
      <rPr>
        <b/>
        <sz val="10"/>
        <color rgb="FF000000"/>
        <rFont val="MS Reference Sans Serif"/>
        <family val="2"/>
      </rPr>
      <t></t>
    </r>
    <r>
      <rPr>
        <b/>
        <sz val="10"/>
        <color rgb="FF000000"/>
        <rFont val="Verdana"/>
        <family val="2"/>
      </rPr>
      <t xml:space="preserve"> )</t>
    </r>
    <r>
      <rPr>
        <b/>
        <vertAlign val="superscript"/>
        <sz val="10"/>
        <color rgb="FF000000"/>
        <rFont val="Verdana"/>
        <family val="2"/>
      </rPr>
      <t>2</t>
    </r>
  </si>
  <si>
    <r>
      <t>x</t>
    </r>
    <r>
      <rPr>
        <b/>
        <vertAlign val="subscript"/>
        <sz val="10"/>
        <color rgb="FF000000"/>
        <rFont val="Arial"/>
        <family val="2"/>
      </rPr>
      <t>i</t>
    </r>
  </si>
  <si>
    <r>
      <t>f</t>
    </r>
    <r>
      <rPr>
        <b/>
        <vertAlign val="subscript"/>
        <sz val="10"/>
        <color rgb="FF000000"/>
        <rFont val="Arial"/>
        <family val="2"/>
      </rPr>
      <t>i</t>
    </r>
  </si>
  <si>
    <r>
      <t>x</t>
    </r>
    <r>
      <rPr>
        <b/>
        <vertAlign val="subscript"/>
        <sz val="10"/>
        <color rgb="FF000000"/>
        <rFont val="Arial"/>
        <family val="2"/>
      </rPr>
      <t>i </t>
    </r>
    <r>
      <rPr>
        <b/>
        <sz val="10"/>
        <color rgb="FF000000"/>
        <rFont val="Arial"/>
        <family val="2"/>
      </rPr>
      <t>· f</t>
    </r>
    <r>
      <rPr>
        <b/>
        <vertAlign val="subscript"/>
        <sz val="10"/>
        <color rgb="FF000000"/>
        <rFont val="Arial"/>
        <family val="2"/>
      </rPr>
      <t>i</t>
    </r>
  </si>
  <si>
    <r>
      <t xml:space="preserve">|x - </t>
    </r>
    <r>
      <rPr>
        <b/>
        <sz val="10"/>
        <color rgb="FF000000"/>
        <rFont val="MS Reference Sans Serif"/>
        <family val="2"/>
      </rPr>
      <t></t>
    </r>
    <r>
      <rPr>
        <b/>
        <sz val="10"/>
        <color rgb="FF000000"/>
        <rFont val="Arial"/>
        <family val="2"/>
      </rPr>
      <t>|</t>
    </r>
  </si>
  <si>
    <r>
      <t xml:space="preserve">|x - </t>
    </r>
    <r>
      <rPr>
        <b/>
        <sz val="10"/>
        <color rgb="FF000000"/>
        <rFont val="MS Reference Sans Serif"/>
        <family val="2"/>
      </rPr>
      <t></t>
    </r>
    <r>
      <rPr>
        <b/>
        <sz val="10"/>
        <color rgb="FF000000"/>
        <rFont val="Arial"/>
        <family val="2"/>
      </rPr>
      <t>| · f</t>
    </r>
    <r>
      <rPr>
        <b/>
        <vertAlign val="subscript"/>
        <sz val="10"/>
        <color rgb="FF000000"/>
        <rFont val="Arial"/>
        <family val="2"/>
      </rPr>
      <t>i</t>
    </r>
  </si>
  <si>
    <t>Ejercicios</t>
  </si>
  <si>
    <t>1. Calcular desviación media, varianza, desviación estándar y coeficiente de variación del siguiente grupo de datos:</t>
  </si>
  <si>
    <t>2. Calcular desviación media, varianza, desviación estándar y coeficiente de variación de los datos representados en la siguiente tabla:</t>
  </si>
  <si>
    <r>
      <t>f</t>
    </r>
    <r>
      <rPr>
        <b/>
        <vertAlign val="subscript"/>
        <sz val="10"/>
        <color theme="1"/>
        <rFont val="Arial"/>
        <family val="2"/>
      </rPr>
      <t>i</t>
    </r>
  </si>
  <si>
    <t>[35, 40)</t>
  </si>
  <si>
    <t>[40, 45)</t>
  </si>
  <si>
    <t>[45, 50)</t>
  </si>
  <si>
    <t>[50, 55)</t>
  </si>
  <si>
    <t>[55, 60)</t>
  </si>
  <si>
    <r>
      <t>La </t>
    </r>
    <r>
      <rPr>
        <b/>
        <sz val="11"/>
        <color rgb="FF222222"/>
        <rFont val="Arial"/>
        <family val="2"/>
      </rPr>
      <t>desviación estándar</t>
    </r>
    <r>
      <rPr>
        <sz val="11"/>
        <color rgb="FF222222"/>
        <rFont val="Arial"/>
        <family val="2"/>
      </rPr>
      <t> es un promedio de las </t>
    </r>
    <r>
      <rPr>
        <b/>
        <sz val="11"/>
        <color rgb="FF222222"/>
        <rFont val="Arial"/>
        <family val="2"/>
      </rPr>
      <t>desviaciones</t>
    </r>
    <r>
      <rPr>
        <sz val="11"/>
        <color rgb="FF222222"/>
        <rFont val="Arial"/>
        <family val="2"/>
      </rPr>
      <t> individuales de cada observación con respecto a la media de una distribución. Así, la </t>
    </r>
    <r>
      <rPr>
        <b/>
        <sz val="11"/>
        <color rgb="FF222222"/>
        <rFont val="Arial"/>
        <family val="2"/>
      </rPr>
      <t>desviación estándar mide</t>
    </r>
    <r>
      <rPr>
        <sz val="11"/>
        <color rgb="FF222222"/>
        <rFont val="Arial"/>
        <family val="2"/>
      </rPr>
      <t xml:space="preserve"> el grado de dispersión o variabilidad. También se le conoce como </t>
    </r>
    <r>
      <rPr>
        <b/>
        <sz val="11"/>
        <color rgb="FF222222"/>
        <rFont val="Arial"/>
        <family val="2"/>
      </rPr>
      <t>Desviación Típica</t>
    </r>
    <r>
      <rPr>
        <sz val="11"/>
        <color rgb="FF222222"/>
        <rFont val="Arial"/>
        <family val="2"/>
      </rPr>
      <t xml:space="preserve"> o como </t>
    </r>
    <r>
      <rPr>
        <b/>
        <sz val="11"/>
        <color rgb="FF222222"/>
        <rFont val="Arial"/>
        <family val="2"/>
      </rPr>
      <t>Error Estándar</t>
    </r>
    <r>
      <rPr>
        <sz val="11"/>
        <color rgb="FF222222"/>
        <rFont val="Arial"/>
        <family val="2"/>
      </rPr>
      <t>.</t>
    </r>
  </si>
  <si>
    <t>xi</t>
  </si>
  <si>
    <t>fi</t>
  </si>
  <si>
    <t>xi*fi</t>
  </si>
  <si>
    <t>Media=</t>
  </si>
  <si>
    <t>(xi-med)^2</t>
  </si>
  <si>
    <t>(xi-med)</t>
  </si>
  <si>
    <t>Var=</t>
  </si>
  <si>
    <t>fi(xi-med)^2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</si>
</sst>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35" x14ac:knownFonts="1">
    <font>
      <sz val="11"/>
      <color theme="1"/>
      <name val="Calibri"/>
      <family val="2"/>
      <scheme val="minor"/>
    </font>
    <font>
      <sz val="8"/>
      <color rgb="FF000000"/>
      <name val="Verdana"/>
      <family val="2"/>
    </font>
    <font>
      <sz val="11"/>
      <color theme="1"/>
      <name val="Calibri"/>
      <family val="2"/>
    </font>
    <font>
      <vertAlign val="subscript"/>
      <sz val="11"/>
      <color theme="1"/>
      <name val="Calibri"/>
      <family val="2"/>
    </font>
    <font>
      <sz val="10"/>
      <color rgb="FF000000"/>
      <name val="Arial"/>
      <family val="2"/>
    </font>
    <font>
      <sz val="10"/>
      <color theme="1"/>
      <name val="Arial"/>
      <family val="2"/>
    </font>
    <font>
      <sz val="11"/>
      <color theme="1"/>
      <name val="MS Reference Sans Serif"/>
      <family val="2"/>
    </font>
    <font>
      <sz val="11"/>
      <color rgb="FFFF0000"/>
      <name val="Calibri"/>
      <family val="2"/>
      <scheme val="minor"/>
    </font>
    <font>
      <sz val="6.85"/>
      <color rgb="FF666666"/>
      <name val="Segoe UI"/>
      <family val="2"/>
    </font>
    <font>
      <sz val="11"/>
      <color rgb="FF444444"/>
      <name val="Segoe UI"/>
      <family val="2"/>
    </font>
    <font>
      <sz val="11"/>
      <color theme="1"/>
      <name val="Arial"/>
      <family val="2"/>
    </font>
    <font>
      <vertAlign val="superscript"/>
      <sz val="11"/>
      <color theme="1"/>
      <name val="Calibri"/>
      <family val="2"/>
    </font>
    <font>
      <vertAlign val="superscript"/>
      <sz val="11"/>
      <color theme="1"/>
      <name val="Calibri"/>
      <family val="2"/>
      <scheme val="minor"/>
    </font>
    <font>
      <u/>
      <sz val="11"/>
      <color theme="1"/>
      <name val="Calibri"/>
      <family val="2"/>
    </font>
    <font>
      <u/>
      <sz val="11"/>
      <color theme="1"/>
      <name val="Calibri"/>
      <family val="2"/>
      <scheme val="minor"/>
    </font>
    <font>
      <sz val="8"/>
      <color rgb="FFFF0000"/>
      <name val="Verdana"/>
      <family val="2"/>
    </font>
    <font>
      <sz val="8"/>
      <color rgb="FF000000"/>
      <name val="Calibri"/>
      <family val="2"/>
    </font>
    <font>
      <sz val="11"/>
      <color theme="1"/>
      <name val="Calibri"/>
      <family val="2"/>
      <scheme val="minor"/>
    </font>
    <font>
      <b/>
      <sz val="11"/>
      <color theme="1"/>
      <name val="Calibri"/>
      <family val="2"/>
      <scheme val="minor"/>
    </font>
    <font>
      <b/>
      <sz val="16"/>
      <color theme="0"/>
      <name val="Calibri"/>
      <family val="2"/>
      <scheme val="minor"/>
    </font>
    <font>
      <sz val="11"/>
      <name val="Calibri"/>
      <family val="2"/>
      <scheme val="minor"/>
    </font>
    <font>
      <b/>
      <sz val="18"/>
      <color theme="0"/>
      <name val="Calibri"/>
      <family val="2"/>
      <scheme val="minor"/>
    </font>
    <font>
      <b/>
      <sz val="11"/>
      <color rgb="FF222222"/>
      <name val="Arial"/>
      <family val="2"/>
    </font>
    <font>
      <sz val="11"/>
      <color rgb="FF222222"/>
      <name val="Arial"/>
      <family val="2"/>
    </font>
    <font>
      <b/>
      <sz val="11"/>
      <color theme="1"/>
      <name val="Calibri"/>
      <family val="2"/>
    </font>
    <font>
      <b/>
      <vertAlign val="subscript"/>
      <sz val="11"/>
      <color theme="1"/>
      <name val="Calibri"/>
      <family val="2"/>
    </font>
    <font>
      <b/>
      <vertAlign val="superscript"/>
      <sz val="11"/>
      <color theme="1"/>
      <name val="Calibri"/>
      <family val="2"/>
    </font>
    <font>
      <b/>
      <sz val="10"/>
      <color rgb="FF000000"/>
      <name val="Verdana"/>
      <family val="2"/>
    </font>
    <font>
      <b/>
      <vertAlign val="subscript"/>
      <sz val="10"/>
      <color rgb="FF000000"/>
      <name val="Verdana"/>
      <family val="2"/>
    </font>
    <font>
      <b/>
      <vertAlign val="superscript"/>
      <sz val="10"/>
      <color rgb="FF000000"/>
      <name val="Verdana"/>
      <family val="2"/>
    </font>
    <font>
      <b/>
      <sz val="10"/>
      <color rgb="FF000000"/>
      <name val="MS Reference Sans Serif"/>
      <family val="2"/>
    </font>
    <font>
      <b/>
      <sz val="10"/>
      <color rgb="FF000000"/>
      <name val="Arial"/>
      <family val="2"/>
    </font>
    <font>
      <b/>
      <vertAlign val="subscript"/>
      <sz val="10"/>
      <color rgb="FF000000"/>
      <name val="Arial"/>
      <family val="2"/>
    </font>
    <font>
      <b/>
      <sz val="10"/>
      <color theme="1"/>
      <name val="Arial"/>
      <family val="2"/>
    </font>
    <font>
      <b/>
      <vertAlign val="subscript"/>
      <sz val="10"/>
      <color theme="1"/>
      <name val="Arial"/>
      <family val="2"/>
    </font>
  </fonts>
  <fills count="10">
    <fill>
      <patternFill patternType="none"/>
    </fill>
    <fill>
      <patternFill patternType="gray125"/>
    </fill>
    <fill>
      <patternFill patternType="solid">
        <fgColor rgb="FFFFFFFF"/>
        <bgColor indexed="64"/>
      </patternFill>
    </fill>
    <fill>
      <patternFill patternType="solid">
        <fgColor rgb="FFFCF8F7"/>
        <bgColor indexed="64"/>
      </patternFill>
    </fill>
    <fill>
      <patternFill patternType="solid">
        <fgColor theme="3"/>
        <bgColor indexed="64"/>
      </patternFill>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6" tint="0.79998168889431442"/>
        <bgColor indexed="64"/>
      </patternFill>
    </fill>
    <fill>
      <patternFill patternType="solid">
        <fgColor theme="8"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7" fillId="0" borderId="0" applyFont="0" applyFill="0" applyBorder="0" applyAlignment="0" applyProtection="0"/>
  </cellStyleXfs>
  <cellXfs count="138">
    <xf numFmtId="0" fontId="0" fillId="0" borderId="0" xfId="0"/>
    <xf numFmtId="0" fontId="0" fillId="0" borderId="0" xfId="0" applyAlignment="1"/>
    <xf numFmtId="0" fontId="0" fillId="0" borderId="0" xfId="0" applyAlignment="1">
      <alignment horizontal="center"/>
    </xf>
    <xf numFmtId="0" fontId="1" fillId="0" borderId="0" xfId="0" applyFont="1"/>
    <xf numFmtId="0" fontId="2" fillId="0" borderId="0" xfId="0" applyFont="1" applyAlignment="1">
      <alignment horizontal="right"/>
    </xf>
    <xf numFmtId="0" fontId="0" fillId="0" borderId="0" xfId="0" applyAlignment="1">
      <alignment horizontal="left"/>
    </xf>
    <xf numFmtId="0" fontId="0" fillId="0" borderId="0" xfId="0" applyAlignment="1">
      <alignment horizontal="right"/>
    </xf>
    <xf numFmtId="49" fontId="0" fillId="0" borderId="0" xfId="0" applyNumberFormat="1"/>
    <xf numFmtId="0" fontId="0" fillId="0" borderId="1" xfId="0" applyBorder="1" applyAlignment="1">
      <alignment horizontal="center"/>
    </xf>
    <xf numFmtId="0" fontId="4" fillId="3" borderId="1" xfId="0" applyFont="1" applyFill="1" applyBorder="1" applyAlignment="1">
      <alignment horizontal="center" vertical="center"/>
    </xf>
    <xf numFmtId="3" fontId="4" fillId="3" borderId="1" xfId="0" applyNumberFormat="1" applyFont="1" applyFill="1" applyBorder="1" applyAlignment="1">
      <alignment horizontal="center" vertical="center"/>
    </xf>
    <xf numFmtId="0" fontId="5" fillId="0" borderId="0" xfId="0" applyFont="1" applyBorder="1" applyAlignment="1">
      <alignment horizontal="center"/>
    </xf>
    <xf numFmtId="2" fontId="0" fillId="0" borderId="0" xfId="0" applyNumberFormat="1" applyAlignment="1">
      <alignment horizontal="left"/>
    </xf>
    <xf numFmtId="0" fontId="9" fillId="0" borderId="0" xfId="0" applyFont="1" applyAlignment="1">
      <alignment horizontal="left" vertical="center" indent="2"/>
    </xf>
    <xf numFmtId="0" fontId="8" fillId="0" borderId="0" xfId="0" applyFont="1" applyAlignment="1">
      <alignment horizontal="left" vertical="center" indent="2"/>
    </xf>
    <xf numFmtId="0" fontId="0" fillId="0" borderId="1" xfId="0" applyBorder="1"/>
    <xf numFmtId="0" fontId="0" fillId="0" borderId="5" xfId="0" applyBorder="1" applyAlignment="1">
      <alignment horizontal="center"/>
    </xf>
    <xf numFmtId="0" fontId="0" fillId="0" borderId="5" xfId="0" applyBorder="1"/>
    <xf numFmtId="0" fontId="0" fillId="0" borderId="6" xfId="0" applyBorder="1" applyAlignment="1">
      <alignment horizontal="center"/>
    </xf>
    <xf numFmtId="0" fontId="0" fillId="0" borderId="7" xfId="0" applyBorder="1" applyAlignment="1">
      <alignment horizontal="center"/>
    </xf>
    <xf numFmtId="0" fontId="0" fillId="0" borderId="8" xfId="0" applyBorder="1"/>
    <xf numFmtId="0" fontId="2" fillId="0" borderId="0" xfId="0" applyFont="1" applyAlignment="1">
      <alignment horizontal="center"/>
    </xf>
    <xf numFmtId="0" fontId="13" fillId="0" borderId="0" xfId="0" applyFont="1" applyFill="1" applyBorder="1" applyAlignment="1">
      <alignment horizontal="left"/>
    </xf>
    <xf numFmtId="0" fontId="14" fillId="0" borderId="0" xfId="0" applyFont="1"/>
    <xf numFmtId="0" fontId="0" fillId="0" borderId="0" xfId="0" applyBorder="1"/>
    <xf numFmtId="0" fontId="0" fillId="0" borderId="0" xfId="0" applyBorder="1" applyAlignment="1">
      <alignment horizontal="center"/>
    </xf>
    <xf numFmtId="0" fontId="2" fillId="0" borderId="0" xfId="0" applyFont="1" applyBorder="1" applyAlignment="1">
      <alignment horizontal="right"/>
    </xf>
    <xf numFmtId="0" fontId="1" fillId="3" borderId="1" xfId="0" applyFont="1" applyFill="1" applyBorder="1" applyAlignment="1">
      <alignment horizontal="center" vertical="center" wrapText="1"/>
    </xf>
    <xf numFmtId="2" fontId="0" fillId="0" borderId="0" xfId="0" applyNumberFormat="1" applyBorder="1"/>
    <xf numFmtId="2" fontId="0" fillId="0" borderId="1" xfId="0" applyNumberFormat="1" applyBorder="1"/>
    <xf numFmtId="0" fontId="1" fillId="2" borderId="1" xfId="0" applyFont="1" applyFill="1" applyBorder="1" applyAlignment="1">
      <alignment vertical="center" wrapText="1"/>
    </xf>
    <xf numFmtId="2" fontId="0" fillId="0" borderId="1" xfId="0" applyNumberFormat="1" applyBorder="1" applyAlignment="1"/>
    <xf numFmtId="0" fontId="1" fillId="3" borderId="1" xfId="0" applyFont="1" applyFill="1" applyBorder="1" applyAlignment="1">
      <alignment vertical="center" wrapText="1"/>
    </xf>
    <xf numFmtId="2" fontId="7" fillId="0" borderId="1" xfId="0" applyNumberFormat="1" applyFont="1" applyBorder="1"/>
    <xf numFmtId="0" fontId="15" fillId="3" borderId="1" xfId="0" applyFont="1" applyFill="1" applyBorder="1" applyAlignment="1">
      <alignment vertical="center" wrapText="1"/>
    </xf>
    <xf numFmtId="2" fontId="15" fillId="3" borderId="1" xfId="0" applyNumberFormat="1" applyFont="1" applyFill="1" applyBorder="1" applyAlignment="1">
      <alignment vertical="center" wrapText="1"/>
    </xf>
    <xf numFmtId="0" fontId="16" fillId="3" borderId="1" xfId="0" applyFont="1" applyFill="1" applyBorder="1" applyAlignment="1">
      <alignment horizontal="right" vertical="center" wrapText="1" indent="1"/>
    </xf>
    <xf numFmtId="0" fontId="0" fillId="0" borderId="2" xfId="0" applyBorder="1" applyAlignment="1">
      <alignment horizontal="left"/>
    </xf>
    <xf numFmtId="0" fontId="0" fillId="0" borderId="3" xfId="0" applyBorder="1"/>
    <xf numFmtId="0" fontId="0" fillId="0" borderId="4" xfId="0" applyBorder="1"/>
    <xf numFmtId="0" fontId="2" fillId="0" borderId="2" xfId="0" applyFont="1" applyBorder="1" applyAlignment="1">
      <alignment horizontal="left"/>
    </xf>
    <xf numFmtId="2" fontId="0" fillId="0" borderId="0" xfId="0" applyNumberFormat="1"/>
    <xf numFmtId="0" fontId="22" fillId="0" borderId="0" xfId="0" applyFont="1" applyBorder="1" applyAlignment="1">
      <alignment vertical="center" wrapText="1"/>
    </xf>
    <xf numFmtId="0" fontId="18" fillId="0" borderId="0" xfId="0" applyFont="1"/>
    <xf numFmtId="0" fontId="18" fillId="0" borderId="1" xfId="0" applyFont="1" applyBorder="1" applyAlignment="1">
      <alignment horizontal="center"/>
    </xf>
    <xf numFmtId="0" fontId="24" fillId="0" borderId="1" xfId="0" applyFont="1" applyBorder="1" applyAlignment="1">
      <alignment horizontal="center"/>
    </xf>
    <xf numFmtId="0" fontId="0" fillId="5" borderId="1" xfId="0" applyFill="1" applyBorder="1" applyAlignment="1">
      <alignment horizontal="center"/>
    </xf>
    <xf numFmtId="0" fontId="0" fillId="0" borderId="13" xfId="0" applyBorder="1" applyAlignment="1">
      <alignment horizontal="center"/>
    </xf>
    <xf numFmtId="0" fontId="0" fillId="0" borderId="4" xfId="0" applyBorder="1" applyAlignment="1">
      <alignment horizontal="center"/>
    </xf>
    <xf numFmtId="0" fontId="0" fillId="0" borderId="13" xfId="0" applyBorder="1"/>
    <xf numFmtId="0" fontId="27" fillId="3" borderId="1" xfId="0" applyFont="1" applyFill="1" applyBorder="1" applyAlignment="1">
      <alignment horizontal="center" vertical="center" wrapText="1"/>
    </xf>
    <xf numFmtId="0" fontId="0" fillId="5" borderId="1" xfId="0" applyFill="1" applyBorder="1"/>
    <xf numFmtId="0" fontId="0" fillId="6" borderId="1" xfId="0" applyFill="1" applyBorder="1" applyAlignment="1">
      <alignment horizontal="center"/>
    </xf>
    <xf numFmtId="0" fontId="2" fillId="6" borderId="1" xfId="0" applyFont="1" applyFill="1" applyBorder="1" applyAlignment="1">
      <alignment horizontal="center"/>
    </xf>
    <xf numFmtId="0" fontId="1" fillId="0" borderId="0" xfId="0" applyFont="1" applyFill="1"/>
    <xf numFmtId="0" fontId="1" fillId="0" borderId="0" xfId="0" applyFont="1" applyFill="1" applyBorder="1" applyAlignment="1">
      <alignment horizontal="left" vertical="center" wrapText="1" indent="1"/>
    </xf>
    <xf numFmtId="0" fontId="1" fillId="3" borderId="2"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5" borderId="1" xfId="0" applyFont="1" applyFill="1" applyBorder="1" applyAlignment="1">
      <alignment vertical="center" wrapText="1"/>
    </xf>
    <xf numFmtId="2" fontId="0" fillId="5" borderId="1" xfId="0" applyNumberFormat="1" applyFill="1" applyBorder="1" applyAlignment="1"/>
    <xf numFmtId="2" fontId="0" fillId="5" borderId="1" xfId="0" applyNumberFormat="1" applyFill="1" applyBorder="1"/>
    <xf numFmtId="0" fontId="1" fillId="5" borderId="2"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3" borderId="2"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1" xfId="0" applyFont="1" applyFill="1" applyBorder="1" applyAlignment="1">
      <alignment horizontal="center" vertical="center"/>
    </xf>
    <xf numFmtId="3" fontId="4" fillId="0" borderId="1" xfId="0" applyNumberFormat="1" applyFont="1" applyFill="1" applyBorder="1" applyAlignment="1">
      <alignment horizontal="center" vertical="center"/>
    </xf>
    <xf numFmtId="0" fontId="31" fillId="3" borderId="1"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1" xfId="0" applyFont="1" applyFill="1" applyBorder="1" applyAlignment="1">
      <alignment horizontal="center" vertical="center"/>
    </xf>
    <xf numFmtId="3" fontId="4" fillId="5" borderId="1" xfId="0" applyNumberFormat="1" applyFont="1" applyFill="1" applyBorder="1" applyAlignment="1">
      <alignment horizontal="center" vertical="center"/>
    </xf>
    <xf numFmtId="0" fontId="10" fillId="6" borderId="1" xfId="0" applyFont="1" applyFill="1" applyBorder="1" applyAlignment="1">
      <alignment horizontal="center"/>
    </xf>
    <xf numFmtId="0" fontId="18" fillId="0" borderId="0" xfId="0" applyFont="1" applyAlignment="1">
      <alignment horizontal="right"/>
    </xf>
    <xf numFmtId="10" fontId="18" fillId="0" borderId="0" xfId="1" applyNumberFormat="1" applyFont="1"/>
    <xf numFmtId="0" fontId="5" fillId="0" borderId="0" xfId="0" applyFont="1" applyBorder="1" applyAlignment="1">
      <alignment horizontal="center" vertical="center" wrapText="1"/>
    </xf>
    <xf numFmtId="0" fontId="33" fillId="2"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21" fillId="4" borderId="0" xfId="0" applyFont="1" applyFill="1" applyAlignment="1">
      <alignment horizontal="center"/>
    </xf>
    <xf numFmtId="0" fontId="20" fillId="0" borderId="9" xfId="0" applyFont="1" applyFill="1" applyBorder="1" applyAlignment="1">
      <alignment horizontal="center" vertical="center" wrapText="1"/>
    </xf>
    <xf numFmtId="0" fontId="20" fillId="0" borderId="14" xfId="0" applyFont="1" applyFill="1" applyBorder="1" applyAlignment="1">
      <alignment horizontal="center" vertical="center" wrapText="1"/>
    </xf>
    <xf numFmtId="0" fontId="20" fillId="0" borderId="10" xfId="0" applyFont="1" applyFill="1" applyBorder="1" applyAlignment="1">
      <alignment horizontal="center" vertical="center" wrapText="1"/>
    </xf>
    <xf numFmtId="0" fontId="20" fillId="0" borderId="15"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20" fillId="0" borderId="16" xfId="0" applyFont="1" applyFill="1" applyBorder="1" applyAlignment="1">
      <alignment horizontal="center" vertical="center" wrapText="1"/>
    </xf>
    <xf numFmtId="0" fontId="20" fillId="0" borderId="11" xfId="0" applyFont="1" applyFill="1" applyBorder="1" applyAlignment="1">
      <alignment horizontal="center" vertical="center" wrapText="1"/>
    </xf>
    <xf numFmtId="0" fontId="20" fillId="0" borderId="17" xfId="0" applyFont="1" applyFill="1" applyBorder="1" applyAlignment="1">
      <alignment horizontal="center" vertical="center" wrapText="1"/>
    </xf>
    <xf numFmtId="0" fontId="20" fillId="0" borderId="12" xfId="0" applyFont="1" applyFill="1" applyBorder="1" applyAlignment="1">
      <alignment horizontal="center" vertical="center" wrapText="1"/>
    </xf>
    <xf numFmtId="0" fontId="10" fillId="0" borderId="9" xfId="0" applyFont="1" applyBorder="1" applyAlignment="1">
      <alignment horizontal="center" vertical="center" wrapText="1"/>
    </xf>
    <xf numFmtId="0" fontId="10" fillId="0" borderId="14" xfId="0" applyFont="1" applyBorder="1" applyAlignment="1">
      <alignment horizontal="center" vertical="center"/>
    </xf>
    <xf numFmtId="0" fontId="10" fillId="0" borderId="10" xfId="0" applyFont="1" applyBorder="1" applyAlignment="1">
      <alignment horizontal="center" vertical="center"/>
    </xf>
    <xf numFmtId="0" fontId="10" fillId="0" borderId="15" xfId="0" applyFont="1" applyBorder="1" applyAlignment="1">
      <alignment horizontal="center" vertical="center"/>
    </xf>
    <xf numFmtId="0" fontId="10" fillId="0" borderId="0" xfId="0" applyFont="1" applyBorder="1" applyAlignment="1">
      <alignment horizontal="center" vertical="center"/>
    </xf>
    <xf numFmtId="0" fontId="10" fillId="0" borderId="16" xfId="0" applyFont="1" applyBorder="1" applyAlignment="1">
      <alignment horizontal="center" vertical="center"/>
    </xf>
    <xf numFmtId="0" fontId="10" fillId="0" borderId="11" xfId="0" applyFont="1" applyBorder="1" applyAlignment="1">
      <alignment horizontal="center" vertical="center"/>
    </xf>
    <xf numFmtId="0" fontId="10" fillId="0" borderId="17" xfId="0" applyFont="1" applyBorder="1" applyAlignment="1">
      <alignment horizontal="center" vertical="center"/>
    </xf>
    <xf numFmtId="0" fontId="10" fillId="0" borderId="12" xfId="0" applyFont="1" applyBorder="1" applyAlignment="1">
      <alignment horizontal="center" vertical="center"/>
    </xf>
    <xf numFmtId="0" fontId="22" fillId="0" borderId="9" xfId="0" applyFont="1" applyBorder="1" applyAlignment="1">
      <alignment horizontal="center" vertical="center" wrapText="1"/>
    </xf>
    <xf numFmtId="0" fontId="22" fillId="0" borderId="14"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5" xfId="0" applyFont="1" applyBorder="1" applyAlignment="1">
      <alignment horizontal="center" vertical="center" wrapText="1"/>
    </xf>
    <xf numFmtId="0" fontId="22" fillId="0" borderId="0" xfId="0" applyFont="1" applyBorder="1" applyAlignment="1">
      <alignment horizontal="center" vertical="center" wrapText="1"/>
    </xf>
    <xf numFmtId="0" fontId="22" fillId="0" borderId="16"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7" xfId="0" applyFont="1" applyBorder="1" applyAlignment="1">
      <alignment horizontal="center" vertical="center" wrapText="1"/>
    </xf>
    <xf numFmtId="0" fontId="22" fillId="0" borderId="12" xfId="0" applyFont="1" applyBorder="1" applyAlignment="1">
      <alignment horizontal="center" vertical="center" wrapText="1"/>
    </xf>
    <xf numFmtId="0" fontId="23" fillId="0" borderId="9" xfId="0" applyFont="1" applyBorder="1" applyAlignment="1">
      <alignment horizontal="center" vertical="center" wrapText="1"/>
    </xf>
    <xf numFmtId="0" fontId="23" fillId="0" borderId="14" xfId="0" applyFont="1" applyBorder="1" applyAlignment="1">
      <alignment horizontal="center" vertical="center" wrapText="1"/>
    </xf>
    <xf numFmtId="0" fontId="23" fillId="0" borderId="10" xfId="0" applyFont="1" applyBorder="1" applyAlignment="1">
      <alignment horizontal="center" vertical="center" wrapText="1"/>
    </xf>
    <xf numFmtId="0" fontId="23" fillId="0" borderId="15" xfId="0" applyFont="1" applyBorder="1" applyAlignment="1">
      <alignment horizontal="center" vertical="center" wrapText="1"/>
    </xf>
    <xf numFmtId="0" fontId="23" fillId="0" borderId="0" xfId="0" applyFont="1" applyBorder="1" applyAlignment="1">
      <alignment horizontal="center" vertical="center" wrapText="1"/>
    </xf>
    <xf numFmtId="0" fontId="23" fillId="0" borderId="16" xfId="0" applyFont="1" applyBorder="1" applyAlignment="1">
      <alignment horizontal="center" vertical="center" wrapText="1"/>
    </xf>
    <xf numFmtId="0" fontId="23" fillId="0" borderId="11" xfId="0" applyFont="1" applyBorder="1" applyAlignment="1">
      <alignment horizontal="center" vertical="center" wrapText="1"/>
    </xf>
    <xf numFmtId="0" fontId="23" fillId="0" borderId="17" xfId="0" applyFont="1" applyBorder="1" applyAlignment="1">
      <alignment horizontal="center" vertical="center" wrapText="1"/>
    </xf>
    <xf numFmtId="0" fontId="23" fillId="0" borderId="12" xfId="0" applyFont="1" applyBorder="1" applyAlignment="1">
      <alignment horizontal="center" vertical="center" wrapText="1"/>
    </xf>
    <xf numFmtId="0" fontId="19" fillId="4" borderId="0" xfId="0" applyFont="1" applyFill="1" applyBorder="1" applyAlignment="1">
      <alignment horizontal="center"/>
    </xf>
    <xf numFmtId="0" fontId="2" fillId="0" borderId="0" xfId="0" applyFont="1" applyBorder="1" applyAlignment="1">
      <alignment horizontal="right" vertical="center"/>
    </xf>
    <xf numFmtId="0" fontId="0" fillId="0" borderId="0" xfId="0" quotePrefix="1" applyAlignment="1">
      <alignment horizontal="center" vertical="center"/>
    </xf>
    <xf numFmtId="2" fontId="0" fillId="0" borderId="0" xfId="0" applyNumberFormat="1" applyAlignment="1">
      <alignment horizontal="center" vertical="center"/>
    </xf>
    <xf numFmtId="0" fontId="19" fillId="4" borderId="18" xfId="0" applyFont="1" applyFill="1" applyBorder="1" applyAlignment="1">
      <alignment horizontal="center"/>
    </xf>
    <xf numFmtId="0" fontId="19" fillId="4" borderId="19" xfId="0" applyFont="1" applyFill="1" applyBorder="1" applyAlignment="1">
      <alignment horizontal="center"/>
    </xf>
    <xf numFmtId="0" fontId="19" fillId="4" borderId="20" xfId="0" applyFont="1" applyFill="1" applyBorder="1" applyAlignment="1">
      <alignment horizontal="center"/>
    </xf>
    <xf numFmtId="0" fontId="0" fillId="0" borderId="0" xfId="0" applyAlignment="1">
      <alignment horizontal="center" vertical="center"/>
    </xf>
    <xf numFmtId="0" fontId="2" fillId="0" borderId="9" xfId="0" applyFont="1" applyBorder="1" applyAlignment="1">
      <alignment horizontal="right" vertical="center"/>
    </xf>
    <xf numFmtId="0" fontId="2" fillId="0" borderId="11" xfId="0" applyFont="1" applyBorder="1" applyAlignment="1">
      <alignment horizontal="right" vertical="center"/>
    </xf>
    <xf numFmtId="164" fontId="0" fillId="0" borderId="10" xfId="0" applyNumberFormat="1" applyBorder="1" applyAlignment="1">
      <alignment horizontal="center" vertical="center"/>
    </xf>
    <xf numFmtId="164" fontId="0" fillId="0" borderId="12" xfId="0" applyNumberFormat="1" applyBorder="1" applyAlignment="1">
      <alignment horizontal="center" vertical="center"/>
    </xf>
    <xf numFmtId="0" fontId="0" fillId="0" borderId="0" xfId="0" applyAlignment="1">
      <alignment horizontal="left" wrapText="1"/>
    </xf>
    <xf numFmtId="0" fontId="0" fillId="6" borderId="0" xfId="0" applyFill="1" applyAlignment="1">
      <alignment horizontal="left" wrapText="1"/>
    </xf>
    <xf numFmtId="0" fontId="19" fillId="4" borderId="0" xfId="0" applyFont="1" applyFill="1" applyAlignment="1">
      <alignment horizontal="center"/>
    </xf>
    <xf numFmtId="164" fontId="0" fillId="0" borderId="0" xfId="0" applyNumberFormat="1"/>
    <xf numFmtId="0" fontId="0" fillId="7" borderId="0" xfId="0" applyFill="1"/>
    <xf numFmtId="0" fontId="0" fillId="8" borderId="0" xfId="0" applyFill="1"/>
    <xf numFmtId="164" fontId="0" fillId="8" borderId="0" xfId="0" applyNumberFormat="1" applyFill="1"/>
    <xf numFmtId="0" fontId="0" fillId="9" borderId="0" xfId="0" applyFill="1"/>
    <xf numFmtId="164" fontId="0" fillId="9" borderId="0" xfId="0" applyNumberFormat="1" applyFill="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gif"/><Relationship Id="rId1" Type="http://schemas.openxmlformats.org/officeDocument/2006/relationships/image" Target="../media/image4.gif"/><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gif"/><Relationship Id="rId1" Type="http://schemas.openxmlformats.org/officeDocument/2006/relationships/image" Target="../media/image8.gif"/><Relationship Id="rId5" Type="http://schemas.openxmlformats.org/officeDocument/2006/relationships/image" Target="../media/image12.emf"/><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3</xdr:col>
      <xdr:colOff>209550</xdr:colOff>
      <xdr:row>2</xdr:row>
      <xdr:rowOff>171450</xdr:rowOff>
    </xdr:from>
    <xdr:to>
      <xdr:col>5</xdr:col>
      <xdr:colOff>304800</xdr:colOff>
      <xdr:row>5</xdr:row>
      <xdr:rowOff>57150</xdr:rowOff>
    </xdr:to>
    <xdr:pic>
      <xdr:nvPicPr>
        <xdr:cNvPr id="2" name="1 Imagen" descr="D_{m}={\frac  {1}{N}}\sum _{{i=1}}^{n}\left|x_{i}-\overline {x}\righ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95550" y="3429000"/>
          <a:ext cx="161925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266701</xdr:colOff>
      <xdr:row>21</xdr:row>
      <xdr:rowOff>152400</xdr:rowOff>
    </xdr:from>
    <xdr:ext cx="409574" cy="264560"/>
    <mc:AlternateContent xmlns:mc="http://schemas.openxmlformats.org/markup-compatibility/2006" xmlns:a14="http://schemas.microsoft.com/office/drawing/2010/main">
      <mc:Choice Requires="a14">
        <xdr:sp macro="" textlink="">
          <xdr:nvSpPr>
            <xdr:cNvPr id="5" name="4 CuadroTexto"/>
            <xdr:cNvSpPr txBox="1"/>
          </xdr:nvSpPr>
          <xdr:spPr>
            <a:xfrm>
              <a:off x="1790701" y="6648450"/>
              <a:ext cx="4095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acc>
                    <m:accPr>
                      <m:chr m:val="̅"/>
                      <m:ctrlPr>
                        <a:rPr lang="es-CO" sz="1100" i="1">
                          <a:latin typeface="Cambria Math" panose="02040503050406030204" pitchFamily="18" charset="0"/>
                        </a:rPr>
                      </m:ctrlPr>
                    </m:accPr>
                    <m:e>
                      <m:r>
                        <a:rPr lang="es-CO" sz="1100" b="0" i="1">
                          <a:latin typeface="Cambria Math"/>
                        </a:rPr>
                        <m:t>𝑥</m:t>
                      </m:r>
                      <m:r>
                        <a:rPr lang="es-CO" sz="1100" b="0" i="1">
                          <a:latin typeface="Cambria Math"/>
                        </a:rPr>
                        <m:t> </m:t>
                      </m:r>
                    </m:e>
                  </m:acc>
                  <m:r>
                    <a:rPr lang="es-CO" sz="1100" i="1">
                      <a:latin typeface="Cambria Math"/>
                    </a:rPr>
                    <m:t> </m:t>
                  </m:r>
                </m:oMath>
              </a14:m>
              <a:r>
                <a:rPr lang="es-CO" sz="1100"/>
                <a:t>=</a:t>
              </a:r>
            </a:p>
          </xdr:txBody>
        </xdr:sp>
      </mc:Choice>
      <mc:Fallback xmlns="">
        <xdr:sp macro="" textlink="">
          <xdr:nvSpPr>
            <xdr:cNvPr id="5" name="4 CuadroTexto"/>
            <xdr:cNvSpPr txBox="1"/>
          </xdr:nvSpPr>
          <xdr:spPr>
            <a:xfrm>
              <a:off x="1790701" y="6648450"/>
              <a:ext cx="4095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O" sz="1100" i="0">
                  <a:latin typeface="Cambria Math"/>
                </a:rPr>
                <a:t>(</a:t>
              </a:r>
              <a:r>
                <a:rPr lang="es-CO" sz="1100" b="0" i="0">
                  <a:latin typeface="Cambria Math"/>
                </a:rPr>
                <a:t>𝑥 ) ̅ </a:t>
              </a:r>
              <a:r>
                <a:rPr lang="es-CO" sz="1100" i="0">
                  <a:latin typeface="Cambria Math"/>
                </a:rPr>
                <a:t> </a:t>
              </a:r>
              <a:r>
                <a:rPr lang="es-CO" sz="1100"/>
                <a:t>=</a:t>
              </a:r>
            </a:p>
          </xdr:txBody>
        </xdr:sp>
      </mc:Fallback>
    </mc:AlternateContent>
    <xdr:clientData/>
  </xdr:oneCellAnchor>
  <xdr:oneCellAnchor>
    <xdr:from>
      <xdr:col>3</xdr:col>
      <xdr:colOff>314326</xdr:colOff>
      <xdr:row>9</xdr:row>
      <xdr:rowOff>180975</xdr:rowOff>
    </xdr:from>
    <xdr:ext cx="409574" cy="264560"/>
    <mc:AlternateContent xmlns:mc="http://schemas.openxmlformats.org/markup-compatibility/2006" xmlns:a14="http://schemas.microsoft.com/office/drawing/2010/main">
      <mc:Choice Requires="a14">
        <xdr:sp macro="" textlink="">
          <xdr:nvSpPr>
            <xdr:cNvPr id="7" name="6 CuadroTexto"/>
            <xdr:cNvSpPr txBox="1"/>
          </xdr:nvSpPr>
          <xdr:spPr>
            <a:xfrm>
              <a:off x="2600326" y="4772025"/>
              <a:ext cx="4095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acc>
                      <m:accPr>
                        <m:chr m:val="̅"/>
                        <m:ctrlPr>
                          <a:rPr lang="es-CO" sz="1100" i="1">
                            <a:latin typeface="Cambria Math" panose="02040503050406030204" pitchFamily="18" charset="0"/>
                          </a:rPr>
                        </m:ctrlPr>
                      </m:accPr>
                      <m:e>
                        <m:r>
                          <a:rPr lang="es-CO" sz="1100" b="0" i="1">
                            <a:latin typeface="Cambria Math"/>
                          </a:rPr>
                          <m:t>𝑥</m:t>
                        </m:r>
                        <m:r>
                          <a:rPr lang="es-CO" sz="1100" b="0" i="1">
                            <a:latin typeface="Cambria Math"/>
                          </a:rPr>
                          <m:t> </m:t>
                        </m:r>
                      </m:e>
                    </m:acc>
                    <m:r>
                      <a:rPr lang="es-CO" sz="1100" i="1">
                        <a:latin typeface="Cambria Math"/>
                      </a:rPr>
                      <m:t> </m:t>
                    </m:r>
                  </m:oMath>
                </m:oMathPara>
              </a14:m>
              <a:endParaRPr lang="es-CO" sz="1100"/>
            </a:p>
          </xdr:txBody>
        </xdr:sp>
      </mc:Choice>
      <mc:Fallback xmlns="">
        <xdr:sp macro="" textlink="">
          <xdr:nvSpPr>
            <xdr:cNvPr id="7" name="6 CuadroTexto"/>
            <xdr:cNvSpPr txBox="1"/>
          </xdr:nvSpPr>
          <xdr:spPr>
            <a:xfrm>
              <a:off x="2600326" y="4772025"/>
              <a:ext cx="4095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O" sz="1100" i="0">
                  <a:latin typeface="Cambria Math"/>
                </a:rPr>
                <a:t>(</a:t>
              </a:r>
              <a:r>
                <a:rPr lang="es-CO" sz="1100" b="0" i="0">
                  <a:latin typeface="Cambria Math"/>
                </a:rPr>
                <a:t>𝑥 ) ̅ </a:t>
              </a:r>
              <a:r>
                <a:rPr lang="es-CO" sz="1100" i="0">
                  <a:latin typeface="Cambria Math"/>
                </a:rPr>
                <a:t> </a:t>
              </a:r>
              <a:endParaRPr lang="es-CO" sz="1100"/>
            </a:p>
          </xdr:txBody>
        </xdr:sp>
      </mc:Fallback>
    </mc:AlternateContent>
    <xdr:clientData/>
  </xdr:oneCellAnchor>
  <xdr:oneCellAnchor>
    <xdr:from>
      <xdr:col>5</xdr:col>
      <xdr:colOff>466725</xdr:colOff>
      <xdr:row>11</xdr:row>
      <xdr:rowOff>0</xdr:rowOff>
    </xdr:from>
    <xdr:ext cx="609599" cy="264560"/>
    <mc:AlternateContent xmlns:mc="http://schemas.openxmlformats.org/markup-compatibility/2006" xmlns:a14="http://schemas.microsoft.com/office/drawing/2010/main">
      <mc:Choice Requires="a14">
        <xdr:sp macro="" textlink="">
          <xdr:nvSpPr>
            <xdr:cNvPr id="8" name="7 CuadroTexto"/>
            <xdr:cNvSpPr txBox="1"/>
          </xdr:nvSpPr>
          <xdr:spPr>
            <a:xfrm>
              <a:off x="4276725" y="5010150"/>
              <a:ext cx="60959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acc>
                    <m:accPr>
                      <m:chr m:val="̅"/>
                      <m:ctrlPr>
                        <a:rPr lang="es-CO" sz="1100" i="1">
                          <a:latin typeface="Cambria Math" panose="02040503050406030204" pitchFamily="18" charset="0"/>
                        </a:rPr>
                      </m:ctrlPr>
                    </m:accPr>
                    <m:e>
                      <m:r>
                        <a:rPr lang="es-CO" sz="1100" b="0" i="1">
                          <a:latin typeface="Cambria Math"/>
                        </a:rPr>
                        <m:t>𝑥</m:t>
                      </m:r>
                      <m:r>
                        <a:rPr lang="es-CO" sz="1100" b="0" i="1">
                          <a:latin typeface="Cambria Math"/>
                        </a:rPr>
                        <m:t> </m:t>
                      </m:r>
                    </m:e>
                  </m:acc>
                  <m:r>
                    <a:rPr lang="es-CO" sz="1100" i="1">
                      <a:latin typeface="Cambria Math"/>
                    </a:rPr>
                    <m:t> </m:t>
                  </m:r>
                </m:oMath>
              </a14:m>
              <a:r>
                <a:rPr lang="es-CO" sz="1100"/>
                <a:t>   =</a:t>
              </a:r>
            </a:p>
          </xdr:txBody>
        </xdr:sp>
      </mc:Choice>
      <mc:Fallback xmlns="">
        <xdr:sp macro="" textlink="">
          <xdr:nvSpPr>
            <xdr:cNvPr id="8" name="7 CuadroTexto"/>
            <xdr:cNvSpPr txBox="1"/>
          </xdr:nvSpPr>
          <xdr:spPr>
            <a:xfrm>
              <a:off x="4276725" y="5010150"/>
              <a:ext cx="60959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O" sz="1100" i="0">
                  <a:latin typeface="Cambria Math"/>
                </a:rPr>
                <a:t>(</a:t>
              </a:r>
              <a:r>
                <a:rPr lang="es-CO" sz="1100" b="0" i="0">
                  <a:latin typeface="Cambria Math"/>
                </a:rPr>
                <a:t>𝑥 ) ̅ </a:t>
              </a:r>
              <a:r>
                <a:rPr lang="es-CO" sz="1100" i="0">
                  <a:latin typeface="Cambria Math"/>
                </a:rPr>
                <a:t> </a:t>
              </a:r>
              <a:r>
                <a:rPr lang="es-CO" sz="1100"/>
                <a:t>   =</a:t>
              </a:r>
            </a:p>
          </xdr:txBody>
        </xdr:sp>
      </mc:Fallback>
    </mc:AlternateContent>
    <xdr:clientData/>
  </xdr:oneCellAnchor>
  <xdr:twoCellAnchor editAs="oneCell">
    <xdr:from>
      <xdr:col>2</xdr:col>
      <xdr:colOff>0</xdr:colOff>
      <xdr:row>32</xdr:row>
      <xdr:rowOff>142875</xdr:rowOff>
    </xdr:from>
    <xdr:to>
      <xdr:col>6</xdr:col>
      <xdr:colOff>171450</xdr:colOff>
      <xdr:row>35</xdr:row>
      <xdr:rowOff>0</xdr:rowOff>
    </xdr:to>
    <xdr:pic>
      <xdr:nvPicPr>
        <xdr:cNvPr id="9" name="8 Imagen" descr="delegación media"/>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9239250"/>
          <a:ext cx="3219450"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xdr:row>
      <xdr:rowOff>95250</xdr:rowOff>
    </xdr:from>
    <xdr:to>
      <xdr:col>4</xdr:col>
      <xdr:colOff>609600</xdr:colOff>
      <xdr:row>31</xdr:row>
      <xdr:rowOff>0</xdr:rowOff>
    </xdr:to>
    <xdr:pic>
      <xdr:nvPicPr>
        <xdr:cNvPr id="10" name="9 Imagen" descr="desviación media"/>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86000" y="8239125"/>
          <a:ext cx="137160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209551</xdr:colOff>
      <xdr:row>23</xdr:row>
      <xdr:rowOff>0</xdr:rowOff>
    </xdr:from>
    <xdr:ext cx="409574" cy="264560"/>
    <mc:AlternateContent xmlns:mc="http://schemas.openxmlformats.org/markup-compatibility/2006" xmlns:a14="http://schemas.microsoft.com/office/drawing/2010/main">
      <mc:Choice Requires="a14">
        <xdr:sp macro="" textlink="">
          <xdr:nvSpPr>
            <xdr:cNvPr id="3" name="2 CuadroTexto"/>
            <xdr:cNvSpPr txBox="1"/>
          </xdr:nvSpPr>
          <xdr:spPr>
            <a:xfrm>
              <a:off x="1733551" y="4419600"/>
              <a:ext cx="4095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acc>
                    <m:accPr>
                      <m:chr m:val="̅"/>
                      <m:ctrlPr>
                        <a:rPr lang="es-CO" sz="1100" i="1">
                          <a:latin typeface="Cambria Math" panose="02040503050406030204" pitchFamily="18" charset="0"/>
                        </a:rPr>
                      </m:ctrlPr>
                    </m:accPr>
                    <m:e>
                      <m:r>
                        <a:rPr lang="es-CO" sz="1100" b="0" i="1">
                          <a:latin typeface="Cambria Math"/>
                        </a:rPr>
                        <m:t>𝑥</m:t>
                      </m:r>
                      <m:r>
                        <a:rPr lang="es-CO" sz="1100" b="0" i="1">
                          <a:latin typeface="Cambria Math"/>
                        </a:rPr>
                        <m:t> </m:t>
                      </m:r>
                    </m:e>
                  </m:acc>
                  <m:r>
                    <a:rPr lang="es-CO" sz="1100" i="1">
                      <a:latin typeface="Cambria Math"/>
                    </a:rPr>
                    <m:t> </m:t>
                  </m:r>
                </m:oMath>
              </a14:m>
              <a:r>
                <a:rPr lang="es-CO" sz="1100"/>
                <a:t>=</a:t>
              </a:r>
            </a:p>
          </xdr:txBody>
        </xdr:sp>
      </mc:Choice>
      <mc:Fallback xmlns="">
        <xdr:sp macro="" textlink="">
          <xdr:nvSpPr>
            <xdr:cNvPr id="3" name="2 CuadroTexto"/>
            <xdr:cNvSpPr txBox="1"/>
          </xdr:nvSpPr>
          <xdr:spPr>
            <a:xfrm>
              <a:off x="1733551" y="4419600"/>
              <a:ext cx="4095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O" sz="1100" i="0">
                  <a:latin typeface="Cambria Math"/>
                </a:rPr>
                <a:t>(</a:t>
              </a:r>
              <a:r>
                <a:rPr lang="es-CO" sz="1100" b="0" i="0">
                  <a:latin typeface="Cambria Math"/>
                </a:rPr>
                <a:t>𝑥 ) ̅ </a:t>
              </a:r>
              <a:r>
                <a:rPr lang="es-CO" sz="1100" i="0">
                  <a:latin typeface="Cambria Math"/>
                </a:rPr>
                <a:t> </a:t>
              </a:r>
              <a:r>
                <a:rPr lang="es-CO" sz="1100"/>
                <a:t>=</a:t>
              </a:r>
            </a:p>
          </xdr:txBody>
        </xdr:sp>
      </mc:Fallback>
    </mc:AlternateContent>
    <xdr:clientData/>
  </xdr:oneCellAnchor>
  <xdr:oneCellAnchor>
    <xdr:from>
      <xdr:col>2</xdr:col>
      <xdr:colOff>361951</xdr:colOff>
      <xdr:row>10</xdr:row>
      <xdr:rowOff>152400</xdr:rowOff>
    </xdr:from>
    <xdr:ext cx="409574" cy="264560"/>
    <mc:AlternateContent xmlns:mc="http://schemas.openxmlformats.org/markup-compatibility/2006" xmlns:a14="http://schemas.microsoft.com/office/drawing/2010/main">
      <mc:Choice Requires="a14">
        <xdr:sp macro="" textlink="">
          <xdr:nvSpPr>
            <xdr:cNvPr id="4" name="3 CuadroTexto"/>
            <xdr:cNvSpPr txBox="1"/>
          </xdr:nvSpPr>
          <xdr:spPr>
            <a:xfrm>
              <a:off x="2647951" y="1876425"/>
              <a:ext cx="4095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acc>
                      <m:accPr>
                        <m:chr m:val="̅"/>
                        <m:ctrlPr>
                          <a:rPr lang="es-CO" sz="1100" i="1">
                            <a:latin typeface="Cambria Math" panose="02040503050406030204" pitchFamily="18" charset="0"/>
                          </a:rPr>
                        </m:ctrlPr>
                      </m:accPr>
                      <m:e>
                        <m:r>
                          <a:rPr lang="es-CO" sz="1100" b="0" i="1">
                            <a:latin typeface="Cambria Math"/>
                          </a:rPr>
                          <m:t>𝑥</m:t>
                        </m:r>
                        <m:r>
                          <a:rPr lang="es-CO" sz="1100" b="0" i="1">
                            <a:latin typeface="Cambria Math"/>
                          </a:rPr>
                          <m:t> </m:t>
                        </m:r>
                      </m:e>
                    </m:acc>
                    <m:r>
                      <a:rPr lang="es-CO" sz="1100" i="1">
                        <a:latin typeface="Cambria Math"/>
                      </a:rPr>
                      <m:t> </m:t>
                    </m:r>
                  </m:oMath>
                </m:oMathPara>
              </a14:m>
              <a:endParaRPr lang="es-CO" sz="1100"/>
            </a:p>
          </xdr:txBody>
        </xdr:sp>
      </mc:Choice>
      <mc:Fallback xmlns="">
        <xdr:sp macro="" textlink="">
          <xdr:nvSpPr>
            <xdr:cNvPr id="4" name="3 CuadroTexto"/>
            <xdr:cNvSpPr txBox="1"/>
          </xdr:nvSpPr>
          <xdr:spPr>
            <a:xfrm>
              <a:off x="2647951" y="1876425"/>
              <a:ext cx="4095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s-CO" sz="1100" i="0">
                  <a:latin typeface="Cambria Math"/>
                </a:rPr>
                <a:t>(</a:t>
              </a:r>
              <a:r>
                <a:rPr lang="es-CO" sz="1100" b="0" i="0">
                  <a:latin typeface="Cambria Math"/>
                </a:rPr>
                <a:t>𝑥 ) ̅ </a:t>
              </a:r>
              <a:r>
                <a:rPr lang="es-CO" sz="1100" i="0">
                  <a:latin typeface="Cambria Math"/>
                </a:rPr>
                <a:t> </a:t>
              </a:r>
              <a:endParaRPr lang="es-CO" sz="1100"/>
            </a:p>
          </xdr:txBody>
        </xdr:sp>
      </mc:Fallback>
    </mc:AlternateContent>
    <xdr:clientData/>
  </xdr:oneCellAnchor>
  <xdr:twoCellAnchor editAs="oneCell">
    <xdr:from>
      <xdr:col>5</xdr:col>
      <xdr:colOff>171450</xdr:colOff>
      <xdr:row>12</xdr:row>
      <xdr:rowOff>133350</xdr:rowOff>
    </xdr:from>
    <xdr:to>
      <xdr:col>6</xdr:col>
      <xdr:colOff>133350</xdr:colOff>
      <xdr:row>15</xdr:row>
      <xdr:rowOff>28575</xdr:rowOff>
    </xdr:to>
    <xdr:pic>
      <xdr:nvPicPr>
        <xdr:cNvPr id="6" name="5 Imagen" descr="Fórmul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1900" y="2457450"/>
          <a:ext cx="723900"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295275</xdr:colOff>
      <xdr:row>19</xdr:row>
      <xdr:rowOff>123825</xdr:rowOff>
    </xdr:from>
    <xdr:to>
      <xdr:col>6</xdr:col>
      <xdr:colOff>257175</xdr:colOff>
      <xdr:row>22</xdr:row>
      <xdr:rowOff>0</xdr:rowOff>
    </xdr:to>
    <xdr:pic>
      <xdr:nvPicPr>
        <xdr:cNvPr id="7" name="6 Imagen" descr="Ecuació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67275" y="3590925"/>
          <a:ext cx="723900"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285751</xdr:colOff>
      <xdr:row>10</xdr:row>
      <xdr:rowOff>152400</xdr:rowOff>
    </xdr:from>
    <xdr:ext cx="409574" cy="264560"/>
    <mc:AlternateContent xmlns:mc="http://schemas.openxmlformats.org/markup-compatibility/2006" xmlns:a14="http://schemas.microsoft.com/office/drawing/2010/main">
      <mc:Choice Requires="a14">
        <xdr:sp macro="" textlink="">
          <xdr:nvSpPr>
            <xdr:cNvPr id="8" name="7 CuadroTexto"/>
            <xdr:cNvSpPr txBox="1"/>
          </xdr:nvSpPr>
          <xdr:spPr>
            <a:xfrm>
              <a:off x="3333751" y="1876425"/>
              <a:ext cx="4095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acc>
                      <m:accPr>
                        <m:chr m:val="̅"/>
                        <m:ctrlPr>
                          <a:rPr lang="es-CO" sz="1100" i="1">
                            <a:latin typeface="Cambria Math" panose="02040503050406030204" pitchFamily="18" charset="0"/>
                          </a:rPr>
                        </m:ctrlPr>
                      </m:accPr>
                      <m:e>
                        <m:r>
                          <a:rPr lang="es-CO" sz="1100" b="0" i="1">
                            <a:latin typeface="Cambria Math"/>
                          </a:rPr>
                          <m:t>𝑥</m:t>
                        </m:r>
                        <m:r>
                          <a:rPr lang="es-CO" sz="1100" b="0" i="1">
                            <a:latin typeface="Cambria Math"/>
                          </a:rPr>
                          <m:t> </m:t>
                        </m:r>
                      </m:e>
                    </m:acc>
                    <m:r>
                      <a:rPr lang="es-CO" sz="1100" i="1">
                        <a:latin typeface="Cambria Math"/>
                      </a:rPr>
                      <m:t> </m:t>
                    </m:r>
                  </m:oMath>
                </m:oMathPara>
              </a14:m>
              <a:endParaRPr lang="es-CO" sz="1100"/>
            </a:p>
          </xdr:txBody>
        </xdr:sp>
      </mc:Choice>
      <mc:Fallback xmlns="">
        <xdr:sp macro="" textlink="">
          <xdr:nvSpPr>
            <xdr:cNvPr id="8" name="7 CuadroTexto"/>
            <xdr:cNvSpPr txBox="1"/>
          </xdr:nvSpPr>
          <xdr:spPr>
            <a:xfrm>
              <a:off x="3333751" y="1876425"/>
              <a:ext cx="4095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s-CO" sz="1100" i="0">
                  <a:latin typeface="Cambria Math"/>
                </a:rPr>
                <a:t>(</a:t>
              </a:r>
              <a:r>
                <a:rPr lang="es-CO" sz="1100" b="0" i="0">
                  <a:latin typeface="Cambria Math"/>
                </a:rPr>
                <a:t>𝑥 ) ̅ </a:t>
              </a:r>
              <a:r>
                <a:rPr lang="es-CO" sz="1100" i="0">
                  <a:latin typeface="Cambria Math"/>
                </a:rPr>
                <a:t> </a:t>
              </a:r>
              <a:endParaRPr lang="es-CO" sz="1100"/>
            </a:p>
          </xdr:txBody>
        </xdr:sp>
      </mc:Fallback>
    </mc:AlternateContent>
    <xdr:clientData/>
  </xdr:oneCellAnchor>
  <xdr:twoCellAnchor editAs="oneCell">
    <xdr:from>
      <xdr:col>1</xdr:col>
      <xdr:colOff>0</xdr:colOff>
      <xdr:row>47</xdr:row>
      <xdr:rowOff>9525</xdr:rowOff>
    </xdr:from>
    <xdr:to>
      <xdr:col>4</xdr:col>
      <xdr:colOff>523875</xdr:colOff>
      <xdr:row>51</xdr:row>
      <xdr:rowOff>57150</xdr:rowOff>
    </xdr:to>
    <xdr:pic>
      <xdr:nvPicPr>
        <xdr:cNvPr id="15" name="14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52450" y="9086850"/>
          <a:ext cx="2809875" cy="809625"/>
        </a:xfrm>
        <a:prstGeom prst="rect">
          <a:avLst/>
        </a:prstGeom>
        <a:solidFill>
          <a:schemeClr val="accent1"/>
        </a:solidFill>
        <a:ln w="3175">
          <a:solidFill>
            <a:schemeClr val="tx1"/>
          </a:solidFill>
        </a:ln>
      </xdr:spPr>
    </xdr:pic>
    <xdr:clientData/>
  </xdr:twoCellAnchor>
  <xdr:twoCellAnchor editAs="oneCell">
    <xdr:from>
      <xdr:col>4</xdr:col>
      <xdr:colOff>533400</xdr:colOff>
      <xdr:row>47</xdr:row>
      <xdr:rowOff>9525</xdr:rowOff>
    </xdr:from>
    <xdr:to>
      <xdr:col>8</xdr:col>
      <xdr:colOff>295275</xdr:colOff>
      <xdr:row>51</xdr:row>
      <xdr:rowOff>57150</xdr:rowOff>
    </xdr:to>
    <xdr:pic>
      <xdr:nvPicPr>
        <xdr:cNvPr id="17" name="16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71850" y="9086850"/>
          <a:ext cx="2809875" cy="809625"/>
        </a:xfrm>
        <a:prstGeom prst="rect">
          <a:avLst/>
        </a:prstGeom>
        <a:noFill/>
        <a:ln w="3175">
          <a:solidFill>
            <a:schemeClr val="tx1"/>
          </a:solidFill>
        </a:ln>
        <a:extLst>
          <a:ext uri="{909E8E84-426E-40DD-AFC4-6F175D3DCCD1}">
            <a14:hiddenFill xmlns:a14="http://schemas.microsoft.com/office/drawing/2010/main">
              <a:solidFill>
                <a:srgbClr val="FFFFFF"/>
              </a:solidFill>
            </a14:hiddenFill>
          </a:ext>
        </a:extLst>
      </xdr:spPr>
    </xdr:pic>
    <xdr:clientData/>
  </xdr:twoCellAnchor>
  <xdr:oneCellAnchor>
    <xdr:from>
      <xdr:col>2</xdr:col>
      <xdr:colOff>38100</xdr:colOff>
      <xdr:row>51</xdr:row>
      <xdr:rowOff>161925</xdr:rowOff>
    </xdr:from>
    <xdr:ext cx="409574" cy="264560"/>
    <mc:AlternateContent xmlns:mc="http://schemas.openxmlformats.org/markup-compatibility/2006" xmlns:a14="http://schemas.microsoft.com/office/drawing/2010/main">
      <mc:Choice Requires="a14">
        <xdr:sp macro="" textlink="">
          <xdr:nvSpPr>
            <xdr:cNvPr id="18" name="17 CuadroTexto"/>
            <xdr:cNvSpPr txBox="1"/>
          </xdr:nvSpPr>
          <xdr:spPr>
            <a:xfrm>
              <a:off x="1352550" y="10010775"/>
              <a:ext cx="4095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acc>
                    <m:accPr>
                      <m:chr m:val="̅"/>
                      <m:ctrlPr>
                        <a:rPr lang="es-CO" sz="1100" i="1">
                          <a:latin typeface="Cambria Math" panose="02040503050406030204" pitchFamily="18" charset="0"/>
                        </a:rPr>
                      </m:ctrlPr>
                    </m:accPr>
                    <m:e>
                      <m:r>
                        <a:rPr lang="es-CO" sz="1100" b="0" i="1">
                          <a:latin typeface="Cambria Math"/>
                        </a:rPr>
                        <m:t>𝑥</m:t>
                      </m:r>
                      <m:r>
                        <a:rPr lang="es-CO" sz="1100" b="0" i="1">
                          <a:latin typeface="Cambria Math"/>
                        </a:rPr>
                        <m:t> </m:t>
                      </m:r>
                    </m:e>
                  </m:acc>
                  <m:r>
                    <a:rPr lang="es-CO" sz="1100" i="1">
                      <a:latin typeface="Cambria Math"/>
                    </a:rPr>
                    <m:t> </m:t>
                  </m:r>
                </m:oMath>
              </a14:m>
              <a:r>
                <a:rPr lang="es-CO" sz="1100"/>
                <a:t>=</a:t>
              </a:r>
            </a:p>
          </xdr:txBody>
        </xdr:sp>
      </mc:Choice>
      <mc:Fallback xmlns="">
        <xdr:sp macro="" textlink="">
          <xdr:nvSpPr>
            <xdr:cNvPr id="18" name="17 CuadroTexto"/>
            <xdr:cNvSpPr txBox="1"/>
          </xdr:nvSpPr>
          <xdr:spPr>
            <a:xfrm>
              <a:off x="1352550" y="10010775"/>
              <a:ext cx="4095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O" sz="1100" i="0">
                  <a:latin typeface="Cambria Math"/>
                </a:rPr>
                <a:t>(</a:t>
              </a:r>
              <a:r>
                <a:rPr lang="es-CO" sz="1100" b="0" i="0">
                  <a:latin typeface="Cambria Math"/>
                </a:rPr>
                <a:t>𝑥 ) ̅ </a:t>
              </a:r>
              <a:r>
                <a:rPr lang="es-CO" sz="1100" i="0">
                  <a:latin typeface="Cambria Math"/>
                </a:rPr>
                <a:t> </a:t>
              </a:r>
              <a:r>
                <a:rPr lang="es-CO" sz="1100"/>
                <a:t>=</a:t>
              </a: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1</xdr:col>
      <xdr:colOff>209551</xdr:colOff>
      <xdr:row>23</xdr:row>
      <xdr:rowOff>0</xdr:rowOff>
    </xdr:from>
    <xdr:ext cx="409574" cy="264560"/>
    <mc:AlternateContent xmlns:mc="http://schemas.openxmlformats.org/markup-compatibility/2006" xmlns:a14="http://schemas.microsoft.com/office/drawing/2010/main">
      <mc:Choice Requires="a14">
        <xdr:sp macro="" textlink="">
          <xdr:nvSpPr>
            <xdr:cNvPr id="2" name="1 CuadroTexto"/>
            <xdr:cNvSpPr txBox="1"/>
          </xdr:nvSpPr>
          <xdr:spPr>
            <a:xfrm>
              <a:off x="762001" y="4419600"/>
              <a:ext cx="4095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acc>
                    <m:accPr>
                      <m:chr m:val="̅"/>
                      <m:ctrlPr>
                        <a:rPr lang="es-CO" sz="1100" i="1">
                          <a:latin typeface="Cambria Math" panose="02040503050406030204" pitchFamily="18" charset="0"/>
                        </a:rPr>
                      </m:ctrlPr>
                    </m:accPr>
                    <m:e>
                      <m:r>
                        <a:rPr lang="es-CO" sz="1100" b="0" i="1">
                          <a:latin typeface="Cambria Math"/>
                        </a:rPr>
                        <m:t>𝑥</m:t>
                      </m:r>
                      <m:r>
                        <a:rPr lang="es-CO" sz="1100" b="0" i="1">
                          <a:latin typeface="Cambria Math"/>
                        </a:rPr>
                        <m:t> </m:t>
                      </m:r>
                    </m:e>
                  </m:acc>
                  <m:r>
                    <a:rPr lang="es-CO" sz="1100" i="1">
                      <a:latin typeface="Cambria Math"/>
                    </a:rPr>
                    <m:t> </m:t>
                  </m:r>
                </m:oMath>
              </a14:m>
              <a:r>
                <a:rPr lang="es-CO" sz="1100"/>
                <a:t>=</a:t>
              </a:r>
            </a:p>
          </xdr:txBody>
        </xdr:sp>
      </mc:Choice>
      <mc:Fallback xmlns="">
        <xdr:sp macro="" textlink="">
          <xdr:nvSpPr>
            <xdr:cNvPr id="2" name="1 CuadroTexto"/>
            <xdr:cNvSpPr txBox="1"/>
          </xdr:nvSpPr>
          <xdr:spPr>
            <a:xfrm>
              <a:off x="762001" y="4419600"/>
              <a:ext cx="4095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O" sz="1100" i="0">
                  <a:latin typeface="Cambria Math"/>
                </a:rPr>
                <a:t>(</a:t>
              </a:r>
              <a:r>
                <a:rPr lang="es-CO" sz="1100" b="0" i="0">
                  <a:latin typeface="Cambria Math"/>
                </a:rPr>
                <a:t>𝑥 ) ̅ </a:t>
              </a:r>
              <a:r>
                <a:rPr lang="es-CO" sz="1100" i="0">
                  <a:latin typeface="Cambria Math"/>
                </a:rPr>
                <a:t> </a:t>
              </a:r>
              <a:r>
                <a:rPr lang="es-CO" sz="1100"/>
                <a:t>=</a:t>
              </a:r>
            </a:p>
          </xdr:txBody>
        </xdr:sp>
      </mc:Fallback>
    </mc:AlternateContent>
    <xdr:clientData/>
  </xdr:oneCellAnchor>
  <xdr:oneCellAnchor>
    <xdr:from>
      <xdr:col>2</xdr:col>
      <xdr:colOff>361951</xdr:colOff>
      <xdr:row>10</xdr:row>
      <xdr:rowOff>152400</xdr:rowOff>
    </xdr:from>
    <xdr:ext cx="409574" cy="264560"/>
    <mc:AlternateContent xmlns:mc="http://schemas.openxmlformats.org/markup-compatibility/2006" xmlns:a14="http://schemas.microsoft.com/office/drawing/2010/main">
      <mc:Choice Requires="a14">
        <xdr:sp macro="" textlink="">
          <xdr:nvSpPr>
            <xdr:cNvPr id="3" name="2 CuadroTexto"/>
            <xdr:cNvSpPr txBox="1"/>
          </xdr:nvSpPr>
          <xdr:spPr>
            <a:xfrm>
              <a:off x="1676401" y="2095500"/>
              <a:ext cx="4095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acc>
                      <m:accPr>
                        <m:chr m:val="̅"/>
                        <m:ctrlPr>
                          <a:rPr lang="es-CO" sz="1100" i="1">
                            <a:latin typeface="Cambria Math" panose="02040503050406030204" pitchFamily="18" charset="0"/>
                          </a:rPr>
                        </m:ctrlPr>
                      </m:accPr>
                      <m:e>
                        <m:r>
                          <a:rPr lang="es-CO" sz="1100" b="0" i="1">
                            <a:latin typeface="Cambria Math"/>
                          </a:rPr>
                          <m:t>𝑥</m:t>
                        </m:r>
                        <m:r>
                          <a:rPr lang="es-CO" sz="1100" b="0" i="1">
                            <a:latin typeface="Cambria Math"/>
                          </a:rPr>
                          <m:t> </m:t>
                        </m:r>
                      </m:e>
                    </m:acc>
                    <m:r>
                      <a:rPr lang="es-CO" sz="1100" i="1">
                        <a:latin typeface="Cambria Math"/>
                      </a:rPr>
                      <m:t> </m:t>
                    </m:r>
                  </m:oMath>
                </m:oMathPara>
              </a14:m>
              <a:endParaRPr lang="es-CO" sz="1100"/>
            </a:p>
          </xdr:txBody>
        </xdr:sp>
      </mc:Choice>
      <mc:Fallback xmlns="">
        <xdr:sp macro="" textlink="">
          <xdr:nvSpPr>
            <xdr:cNvPr id="3" name="2 CuadroTexto"/>
            <xdr:cNvSpPr txBox="1"/>
          </xdr:nvSpPr>
          <xdr:spPr>
            <a:xfrm>
              <a:off x="1676401" y="2095500"/>
              <a:ext cx="4095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s-CO" sz="1100" i="0">
                  <a:latin typeface="Cambria Math"/>
                </a:rPr>
                <a:t>(</a:t>
              </a:r>
              <a:r>
                <a:rPr lang="es-CO" sz="1100" b="0" i="0">
                  <a:latin typeface="Cambria Math"/>
                </a:rPr>
                <a:t>𝑥 ) ̅ </a:t>
              </a:r>
              <a:r>
                <a:rPr lang="es-CO" sz="1100" i="0">
                  <a:latin typeface="Cambria Math"/>
                </a:rPr>
                <a:t> </a:t>
              </a:r>
              <a:endParaRPr lang="es-CO" sz="1100"/>
            </a:p>
          </xdr:txBody>
        </xdr:sp>
      </mc:Fallback>
    </mc:AlternateContent>
    <xdr:clientData/>
  </xdr:oneCellAnchor>
  <xdr:oneCellAnchor>
    <xdr:from>
      <xdr:col>3</xdr:col>
      <xdr:colOff>285751</xdr:colOff>
      <xdr:row>10</xdr:row>
      <xdr:rowOff>152400</xdr:rowOff>
    </xdr:from>
    <xdr:ext cx="409574" cy="264560"/>
    <mc:AlternateContent xmlns:mc="http://schemas.openxmlformats.org/markup-compatibility/2006" xmlns:a14="http://schemas.microsoft.com/office/drawing/2010/main">
      <mc:Choice Requires="a14">
        <xdr:sp macro="" textlink="">
          <xdr:nvSpPr>
            <xdr:cNvPr id="6" name="5 CuadroTexto"/>
            <xdr:cNvSpPr txBox="1"/>
          </xdr:nvSpPr>
          <xdr:spPr>
            <a:xfrm>
              <a:off x="2362201" y="2095500"/>
              <a:ext cx="4095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acc>
                      <m:accPr>
                        <m:chr m:val="̅"/>
                        <m:ctrlPr>
                          <a:rPr lang="es-CO" sz="1100" i="1">
                            <a:latin typeface="Cambria Math" panose="02040503050406030204" pitchFamily="18" charset="0"/>
                          </a:rPr>
                        </m:ctrlPr>
                      </m:accPr>
                      <m:e>
                        <m:r>
                          <a:rPr lang="es-CO" sz="1100" b="0" i="1">
                            <a:latin typeface="Cambria Math"/>
                          </a:rPr>
                          <m:t>𝑥</m:t>
                        </m:r>
                        <m:r>
                          <a:rPr lang="es-CO" sz="1100" b="0" i="1">
                            <a:latin typeface="Cambria Math"/>
                          </a:rPr>
                          <m:t> </m:t>
                        </m:r>
                      </m:e>
                    </m:acc>
                    <m:r>
                      <a:rPr lang="es-CO" sz="1100" i="1">
                        <a:latin typeface="Cambria Math"/>
                      </a:rPr>
                      <m:t> </m:t>
                    </m:r>
                  </m:oMath>
                </m:oMathPara>
              </a14:m>
              <a:endParaRPr lang="es-CO" sz="1100"/>
            </a:p>
          </xdr:txBody>
        </xdr:sp>
      </mc:Choice>
      <mc:Fallback xmlns="">
        <xdr:sp macro="" textlink="">
          <xdr:nvSpPr>
            <xdr:cNvPr id="6" name="5 CuadroTexto"/>
            <xdr:cNvSpPr txBox="1"/>
          </xdr:nvSpPr>
          <xdr:spPr>
            <a:xfrm>
              <a:off x="2362201" y="2095500"/>
              <a:ext cx="4095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s-CO" sz="1100" i="0">
                  <a:latin typeface="Cambria Math"/>
                </a:rPr>
                <a:t>(</a:t>
              </a:r>
              <a:r>
                <a:rPr lang="es-CO" sz="1100" b="0" i="0">
                  <a:latin typeface="Cambria Math"/>
                </a:rPr>
                <a:t>𝑥 ) ̅ </a:t>
              </a:r>
              <a:r>
                <a:rPr lang="es-CO" sz="1100" i="0">
                  <a:latin typeface="Cambria Math"/>
                </a:rPr>
                <a:t> </a:t>
              </a:r>
              <a:endParaRPr lang="es-CO" sz="1100"/>
            </a:p>
          </xdr:txBody>
        </xdr:sp>
      </mc:Fallback>
    </mc:AlternateContent>
    <xdr:clientData/>
  </xdr:oneCellAnchor>
  <xdr:oneCellAnchor>
    <xdr:from>
      <xdr:col>2</xdr:col>
      <xdr:colOff>38100</xdr:colOff>
      <xdr:row>52</xdr:row>
      <xdr:rowOff>0</xdr:rowOff>
    </xdr:from>
    <xdr:ext cx="409574" cy="264560"/>
    <mc:AlternateContent xmlns:mc="http://schemas.openxmlformats.org/markup-compatibility/2006" xmlns:a14="http://schemas.microsoft.com/office/drawing/2010/main">
      <mc:Choice Requires="a14">
        <xdr:sp macro="" textlink="">
          <xdr:nvSpPr>
            <xdr:cNvPr id="9" name="8 CuadroTexto"/>
            <xdr:cNvSpPr txBox="1"/>
          </xdr:nvSpPr>
          <xdr:spPr>
            <a:xfrm>
              <a:off x="1352550" y="10039350"/>
              <a:ext cx="4095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acc>
                    <m:accPr>
                      <m:chr m:val="̅"/>
                      <m:ctrlPr>
                        <a:rPr lang="es-CO" sz="1100" i="1">
                          <a:latin typeface="Cambria Math" panose="02040503050406030204" pitchFamily="18" charset="0"/>
                        </a:rPr>
                      </m:ctrlPr>
                    </m:accPr>
                    <m:e>
                      <m:r>
                        <a:rPr lang="es-CO" sz="1100" b="0" i="1">
                          <a:latin typeface="Cambria Math"/>
                        </a:rPr>
                        <m:t>𝑥</m:t>
                      </m:r>
                      <m:r>
                        <a:rPr lang="es-CO" sz="1100" b="0" i="1">
                          <a:latin typeface="Cambria Math"/>
                        </a:rPr>
                        <m:t> </m:t>
                      </m:r>
                    </m:e>
                  </m:acc>
                  <m:r>
                    <a:rPr lang="es-CO" sz="1100" i="1">
                      <a:latin typeface="Cambria Math"/>
                    </a:rPr>
                    <m:t> </m:t>
                  </m:r>
                </m:oMath>
              </a14:m>
              <a:r>
                <a:rPr lang="es-CO" sz="1100"/>
                <a:t>=</a:t>
              </a:r>
            </a:p>
          </xdr:txBody>
        </xdr:sp>
      </mc:Choice>
      <mc:Fallback xmlns="">
        <xdr:sp macro="" textlink="">
          <xdr:nvSpPr>
            <xdr:cNvPr id="9" name="8 CuadroTexto"/>
            <xdr:cNvSpPr txBox="1"/>
          </xdr:nvSpPr>
          <xdr:spPr>
            <a:xfrm>
              <a:off x="1352550" y="10039350"/>
              <a:ext cx="4095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O" sz="1100" i="0">
                  <a:latin typeface="Cambria Math"/>
                </a:rPr>
                <a:t>(</a:t>
              </a:r>
              <a:r>
                <a:rPr lang="es-CO" sz="1100" b="0" i="0">
                  <a:latin typeface="Cambria Math"/>
                </a:rPr>
                <a:t>𝑥 ) ̅ </a:t>
              </a:r>
              <a:r>
                <a:rPr lang="es-CO" sz="1100" i="0">
                  <a:latin typeface="Cambria Math"/>
                </a:rPr>
                <a:t> </a:t>
              </a:r>
              <a:r>
                <a:rPr lang="es-CO" sz="1100"/>
                <a:t>=</a:t>
              </a:r>
            </a:p>
          </xdr:txBody>
        </xdr:sp>
      </mc:Fallback>
    </mc:AlternateContent>
    <xdr:clientData/>
  </xdr:oneCellAnchor>
  <xdr:twoCellAnchor editAs="oneCell">
    <xdr:from>
      <xdr:col>4</xdr:col>
      <xdr:colOff>742950</xdr:colOff>
      <xdr:row>20</xdr:row>
      <xdr:rowOff>95250</xdr:rowOff>
    </xdr:from>
    <xdr:to>
      <xdr:col>6</xdr:col>
      <xdr:colOff>66675</xdr:colOff>
      <xdr:row>23</xdr:row>
      <xdr:rowOff>9525</xdr:rowOff>
    </xdr:to>
    <xdr:pic>
      <xdr:nvPicPr>
        <xdr:cNvPr id="10" name="9 Imagen" descr="Fórmul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81400" y="3752850"/>
          <a:ext cx="847725"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742950</xdr:colOff>
      <xdr:row>12</xdr:row>
      <xdr:rowOff>104775</xdr:rowOff>
    </xdr:from>
    <xdr:to>
      <xdr:col>6</xdr:col>
      <xdr:colOff>57150</xdr:colOff>
      <xdr:row>15</xdr:row>
      <xdr:rowOff>38100</xdr:rowOff>
    </xdr:to>
    <xdr:pic>
      <xdr:nvPicPr>
        <xdr:cNvPr id="11" name="10 Imagen" descr="Fórmula"/>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2428875"/>
          <a:ext cx="83820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352425</xdr:colOff>
      <xdr:row>47</xdr:row>
      <xdr:rowOff>19050</xdr:rowOff>
    </xdr:from>
    <xdr:to>
      <xdr:col>4</xdr:col>
      <xdr:colOff>438150</xdr:colOff>
      <xdr:row>51</xdr:row>
      <xdr:rowOff>85725</xdr:rowOff>
    </xdr:to>
    <xdr:pic>
      <xdr:nvPicPr>
        <xdr:cNvPr id="14" name="13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9048750"/>
          <a:ext cx="2924175" cy="828675"/>
        </a:xfrm>
        <a:prstGeom prst="rect">
          <a:avLst/>
        </a:prstGeom>
        <a:noFill/>
        <a:ln w="3175">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447675</xdr:colOff>
      <xdr:row>47</xdr:row>
      <xdr:rowOff>19050</xdr:rowOff>
    </xdr:from>
    <xdr:to>
      <xdr:col>8</xdr:col>
      <xdr:colOff>276225</xdr:colOff>
      <xdr:row>51</xdr:row>
      <xdr:rowOff>85725</xdr:rowOff>
    </xdr:to>
    <xdr:pic>
      <xdr:nvPicPr>
        <xdr:cNvPr id="16" name="15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86125" y="9048750"/>
          <a:ext cx="2876550" cy="828675"/>
        </a:xfrm>
        <a:prstGeom prst="rect">
          <a:avLst/>
        </a:prstGeom>
        <a:noFill/>
        <a:ln w="3175">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742950</xdr:colOff>
      <xdr:row>81</xdr:row>
      <xdr:rowOff>152400</xdr:rowOff>
    </xdr:from>
    <xdr:to>
      <xdr:col>6</xdr:col>
      <xdr:colOff>9525</xdr:colOff>
      <xdr:row>97</xdr:row>
      <xdr:rowOff>76200</xdr:rowOff>
    </xdr:to>
    <xdr:pic>
      <xdr:nvPicPr>
        <xdr:cNvPr id="15" name="14 Imagen"/>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95400" y="15735300"/>
          <a:ext cx="3076575" cy="2971800"/>
        </a:xfrm>
        <a:prstGeom prst="rect">
          <a:avLst/>
        </a:prstGeom>
        <a:noFill/>
        <a:ln w="3175">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9525</xdr:colOff>
      <xdr:row>17</xdr:row>
      <xdr:rowOff>38100</xdr:rowOff>
    </xdr:from>
    <xdr:to>
      <xdr:col>4</xdr:col>
      <xdr:colOff>685800</xdr:colOff>
      <xdr:row>19</xdr:row>
      <xdr:rowOff>114300</xdr:rowOff>
    </xdr:to>
    <xdr:pic>
      <xdr:nvPicPr>
        <xdr:cNvPr id="3" name="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3286125"/>
          <a:ext cx="296227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400050</xdr:colOff>
      <xdr:row>32</xdr:row>
      <xdr:rowOff>0</xdr:rowOff>
    </xdr:from>
    <xdr:ext cx="409574" cy="264560"/>
    <mc:AlternateContent xmlns:mc="http://schemas.openxmlformats.org/markup-compatibility/2006" xmlns:a14="http://schemas.microsoft.com/office/drawing/2010/main">
      <mc:Choice Requires="a14">
        <xdr:sp macro="" textlink="">
          <xdr:nvSpPr>
            <xdr:cNvPr id="4" name="3 CuadroTexto"/>
            <xdr:cNvSpPr txBox="1"/>
          </xdr:nvSpPr>
          <xdr:spPr>
            <a:xfrm>
              <a:off x="1162050" y="6105525"/>
              <a:ext cx="4095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14:m>
                <m:oMath xmlns:m="http://schemas.openxmlformats.org/officeDocument/2006/math">
                  <m:acc>
                    <m:accPr>
                      <m:chr m:val="̅"/>
                      <m:ctrlPr>
                        <a:rPr lang="es-CO" sz="1100" i="1">
                          <a:latin typeface="Cambria Math" panose="02040503050406030204" pitchFamily="18" charset="0"/>
                        </a:rPr>
                      </m:ctrlPr>
                    </m:accPr>
                    <m:e>
                      <m:r>
                        <a:rPr lang="es-CO" sz="1100" b="0" i="1">
                          <a:latin typeface="Cambria Math"/>
                        </a:rPr>
                        <m:t>𝑥</m:t>
                      </m:r>
                      <m:r>
                        <a:rPr lang="es-CO" sz="1100" b="0" i="1">
                          <a:latin typeface="Cambria Math"/>
                        </a:rPr>
                        <m:t> </m:t>
                      </m:r>
                    </m:e>
                  </m:acc>
                  <m:r>
                    <a:rPr lang="es-CO" sz="1100" i="1">
                      <a:latin typeface="Cambria Math"/>
                    </a:rPr>
                    <m:t> </m:t>
                  </m:r>
                </m:oMath>
              </a14:m>
              <a:r>
                <a:rPr lang="es-CO" sz="1100"/>
                <a:t>=</a:t>
              </a:r>
            </a:p>
          </xdr:txBody>
        </xdr:sp>
      </mc:Choice>
      <mc:Fallback xmlns="">
        <xdr:sp macro="" textlink="">
          <xdr:nvSpPr>
            <xdr:cNvPr id="4" name="3 CuadroTexto"/>
            <xdr:cNvSpPr txBox="1"/>
          </xdr:nvSpPr>
          <xdr:spPr>
            <a:xfrm>
              <a:off x="1162050" y="6105525"/>
              <a:ext cx="4095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O" sz="1100" i="0">
                  <a:latin typeface="Cambria Math"/>
                </a:rPr>
                <a:t>(</a:t>
              </a:r>
              <a:r>
                <a:rPr lang="es-CO" sz="1100" b="0" i="0">
                  <a:latin typeface="Cambria Math"/>
                </a:rPr>
                <a:t>𝑥 ) ̅ </a:t>
              </a:r>
              <a:r>
                <a:rPr lang="es-CO" sz="1100" i="0">
                  <a:latin typeface="Cambria Math"/>
                </a:rPr>
                <a:t> </a:t>
              </a:r>
              <a:r>
                <a:rPr lang="es-CO" sz="1100"/>
                <a:t>=</a:t>
              </a:r>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55"/>
  <sheetViews>
    <sheetView zoomScale="130" zoomScaleNormal="130" workbookViewId="0">
      <selection activeCell="B2" sqref="B2:G2"/>
    </sheetView>
  </sheetViews>
  <sheetFormatPr baseColWidth="10" defaultRowHeight="15" x14ac:dyDescent="0.25"/>
  <cols>
    <col min="1" max="1" width="6.42578125" customWidth="1"/>
  </cols>
  <sheetData>
    <row r="2" spans="2:7" ht="24" thickBot="1" x14ac:dyDescent="0.4">
      <c r="B2" s="80" t="s">
        <v>0</v>
      </c>
      <c r="C2" s="80"/>
      <c r="D2" s="80"/>
      <c r="E2" s="80"/>
      <c r="F2" s="80"/>
      <c r="G2" s="80"/>
    </row>
    <row r="3" spans="2:7" ht="15" customHeight="1" x14ac:dyDescent="0.25">
      <c r="B3" s="81" t="s">
        <v>1</v>
      </c>
      <c r="C3" s="82"/>
      <c r="D3" s="82"/>
      <c r="E3" s="82"/>
      <c r="F3" s="82"/>
      <c r="G3" s="83"/>
    </row>
    <row r="4" spans="2:7" ht="15" customHeight="1" x14ac:dyDescent="0.25">
      <c r="B4" s="84"/>
      <c r="C4" s="85"/>
      <c r="D4" s="85"/>
      <c r="E4" s="85"/>
      <c r="F4" s="85"/>
      <c r="G4" s="86"/>
    </row>
    <row r="5" spans="2:7" ht="15" customHeight="1" x14ac:dyDescent="0.25">
      <c r="B5" s="84"/>
      <c r="C5" s="85"/>
      <c r="D5" s="85"/>
      <c r="E5" s="85"/>
      <c r="F5" s="85"/>
      <c r="G5" s="86"/>
    </row>
    <row r="6" spans="2:7" x14ac:dyDescent="0.25">
      <c r="B6" s="84"/>
      <c r="C6" s="85"/>
      <c r="D6" s="85"/>
      <c r="E6" s="85"/>
      <c r="F6" s="85"/>
      <c r="G6" s="86"/>
    </row>
    <row r="7" spans="2:7" x14ac:dyDescent="0.25">
      <c r="B7" s="84"/>
      <c r="C7" s="85"/>
      <c r="D7" s="85"/>
      <c r="E7" s="85"/>
      <c r="F7" s="85"/>
      <c r="G7" s="86"/>
    </row>
    <row r="8" spans="2:7" x14ac:dyDescent="0.25">
      <c r="B8" s="84"/>
      <c r="C8" s="85"/>
      <c r="D8" s="85"/>
      <c r="E8" s="85"/>
      <c r="F8" s="85"/>
      <c r="G8" s="86"/>
    </row>
    <row r="9" spans="2:7" x14ac:dyDescent="0.25">
      <c r="B9" s="84"/>
      <c r="C9" s="85"/>
      <c r="D9" s="85"/>
      <c r="E9" s="85"/>
      <c r="F9" s="85"/>
      <c r="G9" s="86"/>
    </row>
    <row r="10" spans="2:7" x14ac:dyDescent="0.25">
      <c r="B10" s="84"/>
      <c r="C10" s="85"/>
      <c r="D10" s="85"/>
      <c r="E10" s="85"/>
      <c r="F10" s="85"/>
      <c r="G10" s="86"/>
    </row>
    <row r="11" spans="2:7" x14ac:dyDescent="0.25">
      <c r="B11" s="84"/>
      <c r="C11" s="85"/>
      <c r="D11" s="85"/>
      <c r="E11" s="85"/>
      <c r="F11" s="85"/>
      <c r="G11" s="86"/>
    </row>
    <row r="12" spans="2:7" x14ac:dyDescent="0.25">
      <c r="B12" s="84"/>
      <c r="C12" s="85"/>
      <c r="D12" s="85"/>
      <c r="E12" s="85"/>
      <c r="F12" s="85"/>
      <c r="G12" s="86"/>
    </row>
    <row r="13" spans="2:7" x14ac:dyDescent="0.25">
      <c r="B13" s="84"/>
      <c r="C13" s="85"/>
      <c r="D13" s="85"/>
      <c r="E13" s="85"/>
      <c r="F13" s="85"/>
      <c r="G13" s="86"/>
    </row>
    <row r="14" spans="2:7" x14ac:dyDescent="0.25">
      <c r="B14" s="84"/>
      <c r="C14" s="85"/>
      <c r="D14" s="85"/>
      <c r="E14" s="85"/>
      <c r="F14" s="85"/>
      <c r="G14" s="86"/>
    </row>
    <row r="15" spans="2:7" ht="15.75" thickBot="1" x14ac:dyDescent="0.3">
      <c r="B15" s="87"/>
      <c r="C15" s="88"/>
      <c r="D15" s="88"/>
      <c r="E15" s="88"/>
      <c r="F15" s="88"/>
      <c r="G15" s="89"/>
    </row>
    <row r="20" spans="2:7" ht="24" thickBot="1" x14ac:dyDescent="0.4">
      <c r="B20" s="80" t="s">
        <v>83</v>
      </c>
      <c r="C20" s="80"/>
      <c r="D20" s="80"/>
      <c r="E20" s="80"/>
      <c r="F20" s="80"/>
      <c r="G20" s="80"/>
    </row>
    <row r="21" spans="2:7" ht="15" customHeight="1" x14ac:dyDescent="0.25">
      <c r="B21" s="99" t="s">
        <v>84</v>
      </c>
      <c r="C21" s="100"/>
      <c r="D21" s="100"/>
      <c r="E21" s="100"/>
      <c r="F21" s="100"/>
      <c r="G21" s="101"/>
    </row>
    <row r="22" spans="2:7" x14ac:dyDescent="0.25">
      <c r="B22" s="102"/>
      <c r="C22" s="103"/>
      <c r="D22" s="103"/>
      <c r="E22" s="103"/>
      <c r="F22" s="103"/>
      <c r="G22" s="104"/>
    </row>
    <row r="23" spans="2:7" x14ac:dyDescent="0.25">
      <c r="B23" s="102"/>
      <c r="C23" s="103"/>
      <c r="D23" s="103"/>
      <c r="E23" s="103"/>
      <c r="F23" s="103"/>
      <c r="G23" s="104"/>
    </row>
    <row r="24" spans="2:7" x14ac:dyDescent="0.25">
      <c r="B24" s="102"/>
      <c r="C24" s="103"/>
      <c r="D24" s="103"/>
      <c r="E24" s="103"/>
      <c r="F24" s="103"/>
      <c r="G24" s="104"/>
    </row>
    <row r="25" spans="2:7" ht="15.75" thickBot="1" x14ac:dyDescent="0.3">
      <c r="B25" s="105"/>
      <c r="C25" s="106"/>
      <c r="D25" s="106"/>
      <c r="E25" s="106"/>
      <c r="F25" s="106"/>
      <c r="G25" s="107"/>
    </row>
    <row r="26" spans="2:7" x14ac:dyDescent="0.25">
      <c r="B26" s="42"/>
      <c r="C26" s="42"/>
      <c r="D26" s="42"/>
      <c r="E26" s="42"/>
      <c r="F26" s="42"/>
      <c r="G26" s="42"/>
    </row>
    <row r="30" spans="2:7" ht="24" thickBot="1" x14ac:dyDescent="0.4">
      <c r="B30" s="80" t="s">
        <v>85</v>
      </c>
      <c r="C30" s="80"/>
      <c r="D30" s="80"/>
      <c r="E30" s="80"/>
      <c r="F30" s="80"/>
      <c r="G30" s="80"/>
    </row>
    <row r="31" spans="2:7" x14ac:dyDescent="0.25">
      <c r="B31" s="108" t="s">
        <v>86</v>
      </c>
      <c r="C31" s="109"/>
      <c r="D31" s="109"/>
      <c r="E31" s="109"/>
      <c r="F31" s="109"/>
      <c r="G31" s="110"/>
    </row>
    <row r="32" spans="2:7" x14ac:dyDescent="0.25">
      <c r="B32" s="111"/>
      <c r="C32" s="112"/>
      <c r="D32" s="112"/>
      <c r="E32" s="112"/>
      <c r="F32" s="112"/>
      <c r="G32" s="113"/>
    </row>
    <row r="33" spans="2:7" x14ac:dyDescent="0.25">
      <c r="B33" s="111"/>
      <c r="C33" s="112"/>
      <c r="D33" s="112"/>
      <c r="E33" s="112"/>
      <c r="F33" s="112"/>
      <c r="G33" s="113"/>
    </row>
    <row r="34" spans="2:7" ht="15.75" thickBot="1" x14ac:dyDescent="0.3">
      <c r="B34" s="114"/>
      <c r="C34" s="115"/>
      <c r="D34" s="115"/>
      <c r="E34" s="115"/>
      <c r="F34" s="115"/>
      <c r="G34" s="116"/>
    </row>
    <row r="39" spans="2:7" ht="24" thickBot="1" x14ac:dyDescent="0.4">
      <c r="B39" s="80" t="s">
        <v>88</v>
      </c>
      <c r="C39" s="80"/>
      <c r="D39" s="80"/>
      <c r="E39" s="80"/>
      <c r="F39" s="80"/>
      <c r="G39" s="80"/>
    </row>
    <row r="40" spans="2:7" ht="15" customHeight="1" x14ac:dyDescent="0.25">
      <c r="B40" s="108" t="s">
        <v>114</v>
      </c>
      <c r="C40" s="109"/>
      <c r="D40" s="109"/>
      <c r="E40" s="109"/>
      <c r="F40" s="109"/>
      <c r="G40" s="110"/>
    </row>
    <row r="41" spans="2:7" x14ac:dyDescent="0.25">
      <c r="B41" s="111"/>
      <c r="C41" s="112"/>
      <c r="D41" s="112"/>
      <c r="E41" s="112"/>
      <c r="F41" s="112"/>
      <c r="G41" s="113"/>
    </row>
    <row r="42" spans="2:7" x14ac:dyDescent="0.25">
      <c r="B42" s="111"/>
      <c r="C42" s="112"/>
      <c r="D42" s="112"/>
      <c r="E42" s="112"/>
      <c r="F42" s="112"/>
      <c r="G42" s="113"/>
    </row>
    <row r="43" spans="2:7" x14ac:dyDescent="0.25">
      <c r="B43" s="111"/>
      <c r="C43" s="112"/>
      <c r="D43" s="112"/>
      <c r="E43" s="112"/>
      <c r="F43" s="112"/>
      <c r="G43" s="113"/>
    </row>
    <row r="44" spans="2:7" x14ac:dyDescent="0.25">
      <c r="B44" s="111"/>
      <c r="C44" s="112"/>
      <c r="D44" s="112"/>
      <c r="E44" s="112"/>
      <c r="F44" s="112"/>
      <c r="G44" s="113"/>
    </row>
    <row r="45" spans="2:7" ht="15.75" thickBot="1" x14ac:dyDescent="0.3">
      <c r="B45" s="114"/>
      <c r="C45" s="115"/>
      <c r="D45" s="115"/>
      <c r="E45" s="115"/>
      <c r="F45" s="115"/>
      <c r="G45" s="116"/>
    </row>
    <row r="50" spans="2:7" ht="24" thickBot="1" x14ac:dyDescent="0.4">
      <c r="B50" s="80" t="s">
        <v>69</v>
      </c>
      <c r="C50" s="80"/>
      <c r="D50" s="80"/>
      <c r="E50" s="80"/>
      <c r="F50" s="80"/>
      <c r="G50" s="80"/>
    </row>
    <row r="51" spans="2:7" x14ac:dyDescent="0.25">
      <c r="B51" s="90" t="s">
        <v>87</v>
      </c>
      <c r="C51" s="91"/>
      <c r="D51" s="91"/>
      <c r="E51" s="91"/>
      <c r="F51" s="91"/>
      <c r="G51" s="92"/>
    </row>
    <row r="52" spans="2:7" x14ac:dyDescent="0.25">
      <c r="B52" s="93"/>
      <c r="C52" s="94"/>
      <c r="D52" s="94"/>
      <c r="E52" s="94"/>
      <c r="F52" s="94"/>
      <c r="G52" s="95"/>
    </row>
    <row r="53" spans="2:7" x14ac:dyDescent="0.25">
      <c r="B53" s="93"/>
      <c r="C53" s="94"/>
      <c r="D53" s="94"/>
      <c r="E53" s="94"/>
      <c r="F53" s="94"/>
      <c r="G53" s="95"/>
    </row>
    <row r="54" spans="2:7" x14ac:dyDescent="0.25">
      <c r="B54" s="93"/>
      <c r="C54" s="94"/>
      <c r="D54" s="94"/>
      <c r="E54" s="94"/>
      <c r="F54" s="94"/>
      <c r="G54" s="95"/>
    </row>
    <row r="55" spans="2:7" ht="15.75" thickBot="1" x14ac:dyDescent="0.3">
      <c r="B55" s="96"/>
      <c r="C55" s="97"/>
      <c r="D55" s="97"/>
      <c r="E55" s="97"/>
      <c r="F55" s="97"/>
      <c r="G55" s="98"/>
    </row>
  </sheetData>
  <mergeCells count="10">
    <mergeCell ref="B2:G2"/>
    <mergeCell ref="B3:G15"/>
    <mergeCell ref="B50:G50"/>
    <mergeCell ref="B51:G55"/>
    <mergeCell ref="B20:G20"/>
    <mergeCell ref="B21:G25"/>
    <mergeCell ref="B30:G30"/>
    <mergeCell ref="B31:G34"/>
    <mergeCell ref="B39:G39"/>
    <mergeCell ref="B40:G4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9"/>
  <sheetViews>
    <sheetView zoomScale="130" zoomScaleNormal="130" workbookViewId="0">
      <selection activeCell="B2" sqref="B2:H2"/>
    </sheetView>
  </sheetViews>
  <sheetFormatPr baseColWidth="10" defaultRowHeight="15" x14ac:dyDescent="0.25"/>
  <cols>
    <col min="1" max="1" width="6" customWidth="1"/>
    <col min="4" max="4" width="11.42578125" customWidth="1"/>
  </cols>
  <sheetData>
    <row r="2" spans="2:8" ht="21" x14ac:dyDescent="0.35">
      <c r="B2" s="117" t="s">
        <v>8</v>
      </c>
      <c r="C2" s="117"/>
      <c r="D2" s="117"/>
      <c r="E2" s="117"/>
      <c r="F2" s="117"/>
      <c r="G2" s="117"/>
      <c r="H2" s="117"/>
    </row>
    <row r="7" spans="2:8" x14ac:dyDescent="0.25">
      <c r="B7" s="43" t="s">
        <v>2</v>
      </c>
    </row>
    <row r="8" spans="2:8" x14ac:dyDescent="0.25">
      <c r="B8" s="3" t="s">
        <v>4</v>
      </c>
    </row>
    <row r="9" spans="2:8" x14ac:dyDescent="0.25">
      <c r="B9" s="3"/>
    </row>
    <row r="10" spans="2:8" x14ac:dyDescent="0.25">
      <c r="B10" s="3"/>
    </row>
    <row r="11" spans="2:8" ht="18" x14ac:dyDescent="0.35">
      <c r="C11" s="45" t="s">
        <v>90</v>
      </c>
      <c r="D11" s="45" t="s">
        <v>91</v>
      </c>
    </row>
    <row r="12" spans="2:8" ht="18" x14ac:dyDescent="0.35">
      <c r="B12">
        <v>1</v>
      </c>
      <c r="C12" s="46">
        <v>9</v>
      </c>
      <c r="D12" s="46">
        <f>ABS(C12-$C$23)</f>
        <v>1.5</v>
      </c>
      <c r="F12" s="4" t="s">
        <v>7</v>
      </c>
      <c r="G12" s="2">
        <v>12</v>
      </c>
    </row>
    <row r="13" spans="2:8" x14ac:dyDescent="0.25">
      <c r="B13">
        <v>2</v>
      </c>
      <c r="C13" s="8">
        <v>3</v>
      </c>
      <c r="D13" s="8">
        <f t="shared" ref="D13:D19" si="0">ABS(C13-$C$23)</f>
        <v>4.5</v>
      </c>
    </row>
    <row r="14" spans="2:8" x14ac:dyDescent="0.25">
      <c r="B14">
        <v>3</v>
      </c>
      <c r="C14" s="46">
        <v>8</v>
      </c>
      <c r="D14" s="46">
        <f t="shared" si="0"/>
        <v>0.5</v>
      </c>
    </row>
    <row r="15" spans="2:8" x14ac:dyDescent="0.25">
      <c r="B15">
        <v>4</v>
      </c>
      <c r="C15" s="8">
        <v>8</v>
      </c>
      <c r="D15" s="8">
        <f t="shared" si="0"/>
        <v>0.5</v>
      </c>
      <c r="F15" s="6" t="s">
        <v>6</v>
      </c>
      <c r="G15" s="7" t="s">
        <v>5</v>
      </c>
      <c r="H15" s="44" t="s">
        <v>89</v>
      </c>
    </row>
    <row r="16" spans="2:8" x14ac:dyDescent="0.25">
      <c r="B16">
        <v>5</v>
      </c>
      <c r="C16" s="46">
        <v>9</v>
      </c>
      <c r="D16" s="46">
        <f t="shared" si="0"/>
        <v>1.5</v>
      </c>
      <c r="F16" s="6" t="s">
        <v>6</v>
      </c>
      <c r="G16" s="5">
        <f>12/8</f>
        <v>1.5</v>
      </c>
      <c r="H16" s="8">
        <f>AVEDEV(C12:C19)</f>
        <v>1.5</v>
      </c>
    </row>
    <row r="17" spans="2:8" x14ac:dyDescent="0.25">
      <c r="B17">
        <v>6</v>
      </c>
      <c r="C17" s="8">
        <v>8</v>
      </c>
      <c r="D17" s="8">
        <f t="shared" si="0"/>
        <v>0.5</v>
      </c>
    </row>
    <row r="18" spans="2:8" ht="15.75" thickBot="1" x14ac:dyDescent="0.3">
      <c r="B18">
        <v>7</v>
      </c>
      <c r="C18" s="46">
        <v>9</v>
      </c>
      <c r="D18" s="46">
        <f t="shared" si="0"/>
        <v>1.5</v>
      </c>
    </row>
    <row r="19" spans="2:8" ht="15.75" thickBot="1" x14ac:dyDescent="0.3">
      <c r="B19" s="49">
        <v>8</v>
      </c>
      <c r="C19" s="48">
        <v>6</v>
      </c>
      <c r="D19" s="16">
        <f t="shared" si="0"/>
        <v>1.5</v>
      </c>
    </row>
    <row r="20" spans="2:8" ht="15.75" thickBot="1" x14ac:dyDescent="0.3">
      <c r="D20" s="47">
        <f>SUM(D12:D19)</f>
        <v>12</v>
      </c>
    </row>
    <row r="21" spans="2:8" ht="18" x14ac:dyDescent="0.35">
      <c r="B21" s="4" t="s">
        <v>3</v>
      </c>
      <c r="C21" s="2">
        <f>SUM(C12:C19)</f>
        <v>60</v>
      </c>
    </row>
    <row r="22" spans="2:8" ht="15.75" thickBot="1" x14ac:dyDescent="0.3"/>
    <row r="23" spans="2:8" ht="15.75" thickBot="1" x14ac:dyDescent="0.3">
      <c r="C23" s="6">
        <f>AVERAGE(C12:C19)</f>
        <v>7.5</v>
      </c>
      <c r="D23" s="49">
        <f>C21/B19</f>
        <v>7.5</v>
      </c>
    </row>
    <row r="27" spans="2:8" ht="21" x14ac:dyDescent="0.35">
      <c r="B27" s="117" t="s">
        <v>9</v>
      </c>
      <c r="C27" s="117"/>
      <c r="D27" s="117"/>
      <c r="E27" s="117"/>
      <c r="F27" s="117"/>
      <c r="G27" s="117"/>
      <c r="H27" s="117"/>
    </row>
    <row r="38" spans="2:7" x14ac:dyDescent="0.25">
      <c r="B38" s="1"/>
      <c r="C38" s="1"/>
      <c r="D38" s="1"/>
      <c r="E38" s="1"/>
      <c r="F38" s="1"/>
      <c r="G38" s="1"/>
    </row>
    <row r="39" spans="2:7" x14ac:dyDescent="0.25">
      <c r="B39" s="62"/>
      <c r="C39" s="67" t="s">
        <v>100</v>
      </c>
      <c r="D39" s="67" t="s">
        <v>101</v>
      </c>
      <c r="E39" s="67" t="s">
        <v>102</v>
      </c>
      <c r="F39" s="67" t="s">
        <v>103</v>
      </c>
      <c r="G39" s="67" t="s">
        <v>104</v>
      </c>
    </row>
    <row r="40" spans="2:7" x14ac:dyDescent="0.25">
      <c r="B40" s="68" t="s">
        <v>10</v>
      </c>
      <c r="C40" s="69" t="s">
        <v>11</v>
      </c>
      <c r="D40" s="69">
        <v>3</v>
      </c>
      <c r="E40" s="69" t="s">
        <v>12</v>
      </c>
      <c r="F40" s="70">
        <v>9286</v>
      </c>
      <c r="G40" s="70">
        <v>27858</v>
      </c>
    </row>
    <row r="41" spans="2:7" x14ac:dyDescent="0.25">
      <c r="B41" s="63" t="s">
        <v>13</v>
      </c>
      <c r="C41" s="9" t="s">
        <v>14</v>
      </c>
      <c r="D41" s="9">
        <v>5</v>
      </c>
      <c r="E41" s="9" t="s">
        <v>15</v>
      </c>
      <c r="F41" s="10">
        <v>4286</v>
      </c>
      <c r="G41" s="9" t="s">
        <v>16</v>
      </c>
    </row>
    <row r="42" spans="2:7" x14ac:dyDescent="0.25">
      <c r="B42" s="68" t="s">
        <v>17</v>
      </c>
      <c r="C42" s="69" t="s">
        <v>18</v>
      </c>
      <c r="D42" s="69">
        <v>7</v>
      </c>
      <c r="E42" s="69" t="s">
        <v>19</v>
      </c>
      <c r="F42" s="69" t="s">
        <v>20</v>
      </c>
      <c r="G42" s="70">
        <v>4998</v>
      </c>
    </row>
    <row r="43" spans="2:7" x14ac:dyDescent="0.25">
      <c r="B43" s="64" t="s">
        <v>21</v>
      </c>
      <c r="C43" s="65" t="s">
        <v>22</v>
      </c>
      <c r="D43" s="65">
        <v>4</v>
      </c>
      <c r="E43" s="65">
        <v>110</v>
      </c>
      <c r="F43" s="66">
        <v>5714</v>
      </c>
      <c r="G43" s="10">
        <v>22856</v>
      </c>
    </row>
    <row r="44" spans="2:7" x14ac:dyDescent="0.25">
      <c r="B44" s="68" t="s">
        <v>23</v>
      </c>
      <c r="C44" s="69" t="s">
        <v>24</v>
      </c>
      <c r="D44" s="69">
        <v>2</v>
      </c>
      <c r="E44" s="69">
        <v>65</v>
      </c>
      <c r="F44" s="70">
        <v>10714</v>
      </c>
      <c r="G44" s="70">
        <v>21428</v>
      </c>
    </row>
    <row r="45" spans="2:7" x14ac:dyDescent="0.25">
      <c r="B45" s="62"/>
      <c r="C45" s="62"/>
      <c r="D45" s="65">
        <v>21</v>
      </c>
      <c r="E45" s="65" t="s">
        <v>25</v>
      </c>
      <c r="F45" s="65"/>
      <c r="G45" s="9" t="s">
        <v>26</v>
      </c>
    </row>
    <row r="46" spans="2:7" x14ac:dyDescent="0.25">
      <c r="B46" s="11"/>
      <c r="C46" s="11"/>
      <c r="D46" s="11"/>
      <c r="E46" s="11"/>
      <c r="F46" s="11"/>
      <c r="G46" s="11"/>
    </row>
    <row r="47" spans="2:7" x14ac:dyDescent="0.25">
      <c r="B47" s="4" t="s">
        <v>28</v>
      </c>
      <c r="C47" t="s">
        <v>27</v>
      </c>
      <c r="D47" s="12">
        <f>457.5/21</f>
        <v>21.785714285714285</v>
      </c>
    </row>
    <row r="48" spans="2:7" x14ac:dyDescent="0.25">
      <c r="D48" s="12"/>
    </row>
    <row r="49" spans="2:4" x14ac:dyDescent="0.25">
      <c r="B49" s="6" t="s">
        <v>6</v>
      </c>
      <c r="C49" t="s">
        <v>29</v>
      </c>
      <c r="D49" s="12">
        <f>98.57/21</f>
        <v>4.6938095238095237</v>
      </c>
    </row>
  </sheetData>
  <mergeCells count="2">
    <mergeCell ref="B27:H27"/>
    <mergeCell ref="B2:H2"/>
  </mergeCell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1"/>
  <sheetViews>
    <sheetView tabSelected="1" topLeftCell="A35" zoomScaleNormal="100" workbookViewId="0">
      <selection activeCell="K46" sqref="K46"/>
    </sheetView>
  </sheetViews>
  <sheetFormatPr baseColWidth="10" defaultRowHeight="15" x14ac:dyDescent="0.25"/>
  <cols>
    <col min="1" max="1" width="8.28515625" customWidth="1"/>
    <col min="4" max="4" width="11.42578125" customWidth="1"/>
  </cols>
  <sheetData>
    <row r="1" spans="1:11" ht="15.75" thickBot="1" x14ac:dyDescent="0.3"/>
    <row r="2" spans="1:11" ht="21.75" thickBot="1" x14ac:dyDescent="0.4">
      <c r="B2" s="121" t="s">
        <v>30</v>
      </c>
      <c r="C2" s="122"/>
      <c r="D2" s="122"/>
      <c r="E2" s="122"/>
      <c r="F2" s="122"/>
      <c r="G2" s="122"/>
      <c r="H2" s="123"/>
    </row>
    <row r="4" spans="1:11" x14ac:dyDescent="0.25">
      <c r="D4" s="52" t="s">
        <v>39</v>
      </c>
      <c r="E4" s="52" t="s">
        <v>40</v>
      </c>
    </row>
    <row r="5" spans="1:11" ht="17.25" x14ac:dyDescent="0.25">
      <c r="D5" s="52" t="s">
        <v>34</v>
      </c>
      <c r="E5" s="53" t="s">
        <v>35</v>
      </c>
    </row>
    <row r="7" spans="1:11" ht="15" customHeight="1" x14ac:dyDescent="0.25"/>
    <row r="8" spans="1:11" ht="15" customHeight="1" x14ac:dyDescent="0.25">
      <c r="B8" t="s">
        <v>31</v>
      </c>
    </row>
    <row r="9" spans="1:11" ht="15" customHeight="1" x14ac:dyDescent="0.25">
      <c r="B9" s="3" t="s">
        <v>4</v>
      </c>
    </row>
    <row r="10" spans="1:11" ht="15" customHeight="1" x14ac:dyDescent="0.25">
      <c r="B10" s="3"/>
    </row>
    <row r="11" spans="1:11" ht="15" customHeight="1" x14ac:dyDescent="0.25">
      <c r="A11" s="3"/>
    </row>
    <row r="12" spans="1:11" ht="15" customHeight="1" x14ac:dyDescent="0.35">
      <c r="B12" s="45" t="s">
        <v>90</v>
      </c>
      <c r="C12" s="45" t="s">
        <v>92</v>
      </c>
      <c r="D12" s="45" t="s">
        <v>93</v>
      </c>
      <c r="F12" s="22" t="s">
        <v>33</v>
      </c>
      <c r="H12" s="13"/>
      <c r="K12" s="13"/>
    </row>
    <row r="13" spans="1:11" ht="15" customHeight="1" x14ac:dyDescent="0.25">
      <c r="A13">
        <v>1</v>
      </c>
      <c r="B13" s="46">
        <v>9</v>
      </c>
      <c r="C13" s="46">
        <f t="shared" ref="C13:C20" si="0">B13-$C$24</f>
        <v>1.5</v>
      </c>
      <c r="D13" s="51">
        <f>C13^2</f>
        <v>2.25</v>
      </c>
      <c r="H13" s="14"/>
      <c r="K13" s="14"/>
    </row>
    <row r="14" spans="1:11" ht="15" customHeight="1" x14ac:dyDescent="0.25">
      <c r="A14">
        <v>2</v>
      </c>
      <c r="B14" s="8">
        <v>3</v>
      </c>
      <c r="C14" s="8">
        <f t="shared" si="0"/>
        <v>-4.5</v>
      </c>
      <c r="D14" s="15">
        <f t="shared" ref="D14:D20" si="1">C14^2</f>
        <v>20.25</v>
      </c>
    </row>
    <row r="15" spans="1:11" ht="15" customHeight="1" x14ac:dyDescent="0.25">
      <c r="A15">
        <v>3</v>
      </c>
      <c r="B15" s="46">
        <v>8</v>
      </c>
      <c r="C15" s="46">
        <f t="shared" si="0"/>
        <v>0.5</v>
      </c>
      <c r="D15" s="51">
        <f t="shared" si="1"/>
        <v>0.25</v>
      </c>
    </row>
    <row r="16" spans="1:11" ht="15" customHeight="1" x14ac:dyDescent="0.25">
      <c r="A16">
        <v>4</v>
      </c>
      <c r="B16" s="8">
        <v>8</v>
      </c>
      <c r="C16" s="8">
        <f t="shared" si="0"/>
        <v>0.5</v>
      </c>
      <c r="D16" s="15">
        <f t="shared" si="1"/>
        <v>0.25</v>
      </c>
      <c r="E16" s="6"/>
      <c r="F16" s="7"/>
      <c r="H16" s="44" t="s">
        <v>89</v>
      </c>
    </row>
    <row r="17" spans="1:8" ht="15" customHeight="1" x14ac:dyDescent="0.25">
      <c r="A17">
        <v>5</v>
      </c>
      <c r="B17" s="46">
        <v>9</v>
      </c>
      <c r="C17" s="46">
        <f t="shared" si="0"/>
        <v>1.5</v>
      </c>
      <c r="D17" s="51">
        <f t="shared" si="1"/>
        <v>2.25</v>
      </c>
      <c r="E17" s="6"/>
      <c r="F17" s="5" t="s">
        <v>36</v>
      </c>
      <c r="G17">
        <f>D21/(A20-1)</f>
        <v>4.2857142857142856</v>
      </c>
      <c r="H17" s="15">
        <f>_xlfn.VAR.S(B13:B20)</f>
        <v>4.2857142857142856</v>
      </c>
    </row>
    <row r="18" spans="1:8" ht="15" customHeight="1" x14ac:dyDescent="0.25">
      <c r="A18">
        <v>6</v>
      </c>
      <c r="B18" s="8">
        <v>8</v>
      </c>
      <c r="C18" s="8">
        <f t="shared" si="0"/>
        <v>0.5</v>
      </c>
      <c r="D18" s="15">
        <f t="shared" si="1"/>
        <v>0.25</v>
      </c>
    </row>
    <row r="19" spans="1:8" ht="15" customHeight="1" x14ac:dyDescent="0.25">
      <c r="A19">
        <v>7</v>
      </c>
      <c r="B19" s="46">
        <v>9</v>
      </c>
      <c r="C19" s="46">
        <f t="shared" si="0"/>
        <v>1.5</v>
      </c>
      <c r="D19" s="51">
        <f t="shared" si="1"/>
        <v>2.25</v>
      </c>
      <c r="F19" s="23" t="s">
        <v>37</v>
      </c>
    </row>
    <row r="20" spans="1:8" ht="15" customHeight="1" thickBot="1" x14ac:dyDescent="0.3">
      <c r="A20">
        <v>8</v>
      </c>
      <c r="B20" s="16">
        <v>6</v>
      </c>
      <c r="C20" s="16">
        <f t="shared" si="0"/>
        <v>-1.5</v>
      </c>
      <c r="D20" s="17">
        <f t="shared" si="1"/>
        <v>2.25</v>
      </c>
    </row>
    <row r="21" spans="1:8" ht="15" customHeight="1" thickBot="1" x14ac:dyDescent="0.3">
      <c r="A21" s="4" t="s">
        <v>52</v>
      </c>
      <c r="B21" s="18">
        <f>SUM(B13:B20)</f>
        <v>60</v>
      </c>
      <c r="C21" s="19">
        <f>SUM(C13:C20)</f>
        <v>0</v>
      </c>
      <c r="D21" s="20">
        <f>SUM(D13:D20)</f>
        <v>30</v>
      </c>
    </row>
    <row r="22" spans="1:8" x14ac:dyDescent="0.25">
      <c r="F22" s="4"/>
      <c r="G22" s="2"/>
    </row>
    <row r="23" spans="1:8" x14ac:dyDescent="0.25">
      <c r="H23" s="44" t="s">
        <v>89</v>
      </c>
    </row>
    <row r="24" spans="1:8" ht="17.25" x14ac:dyDescent="0.25">
      <c r="B24" s="6">
        <f>AVERAGE(B13:B20)</f>
        <v>7.5</v>
      </c>
      <c r="C24" s="15">
        <f>B21/A20</f>
        <v>7.5</v>
      </c>
      <c r="F24" s="21" t="s">
        <v>38</v>
      </c>
      <c r="G24">
        <f>D21/A20</f>
        <v>3.75</v>
      </c>
      <c r="H24" s="8">
        <f>_xlfn.VAR.P(B13:B20)</f>
        <v>3.75</v>
      </c>
    </row>
    <row r="28" spans="1:8" ht="15.75" thickBot="1" x14ac:dyDescent="0.3"/>
    <row r="29" spans="1:8" ht="21.75" thickBot="1" x14ac:dyDescent="0.4">
      <c r="B29" s="121" t="s">
        <v>41</v>
      </c>
      <c r="C29" s="122"/>
      <c r="D29" s="122"/>
      <c r="E29" s="122"/>
      <c r="F29" s="122"/>
      <c r="G29" s="122"/>
      <c r="H29" s="123"/>
    </row>
    <row r="31" spans="1:8" x14ac:dyDescent="0.25">
      <c r="D31" s="52" t="s">
        <v>39</v>
      </c>
      <c r="E31" s="52" t="s">
        <v>40</v>
      </c>
    </row>
    <row r="32" spans="1:8" ht="17.25" x14ac:dyDescent="0.25">
      <c r="D32" s="52" t="s">
        <v>34</v>
      </c>
      <c r="E32" s="53" t="s">
        <v>35</v>
      </c>
    </row>
    <row r="35" spans="1:23" x14ac:dyDescent="0.25">
      <c r="B35" t="s">
        <v>31</v>
      </c>
    </row>
    <row r="36" spans="1:23" x14ac:dyDescent="0.25">
      <c r="B36" s="3"/>
    </row>
    <row r="37" spans="1:23" x14ac:dyDescent="0.25">
      <c r="B37" s="54"/>
    </row>
    <row r="38" spans="1:23" ht="15.75" customHeight="1" x14ac:dyDescent="0.25">
      <c r="A38" s="3"/>
      <c r="B38" s="55"/>
      <c r="C38" s="50" t="s">
        <v>94</v>
      </c>
      <c r="D38" s="50" t="s">
        <v>95</v>
      </c>
      <c r="E38" s="50" t="s">
        <v>96</v>
      </c>
      <c r="F38" s="50" t="s">
        <v>97</v>
      </c>
      <c r="G38" s="50" t="s">
        <v>98</v>
      </c>
      <c r="H38" s="50" t="s">
        <v>99</v>
      </c>
      <c r="L38" s="134" t="s">
        <v>115</v>
      </c>
      <c r="M38" s="134" t="s">
        <v>116</v>
      </c>
      <c r="N38" s="134" t="s">
        <v>117</v>
      </c>
      <c r="O38" s="134" t="s">
        <v>120</v>
      </c>
      <c r="P38" s="134" t="s">
        <v>119</v>
      </c>
      <c r="Q38" s="134" t="s">
        <v>122</v>
      </c>
      <c r="R38" s="136" t="s">
        <v>115</v>
      </c>
      <c r="S38" s="136" t="s">
        <v>116</v>
      </c>
      <c r="T38" s="136" t="s">
        <v>117</v>
      </c>
      <c r="U38" s="136" t="s">
        <v>120</v>
      </c>
      <c r="V38" s="136" t="s">
        <v>119</v>
      </c>
      <c r="W38" s="136" t="s">
        <v>122</v>
      </c>
    </row>
    <row r="39" spans="1:23" x14ac:dyDescent="0.25">
      <c r="A39" s="24"/>
      <c r="B39" s="57" t="s">
        <v>42</v>
      </c>
      <c r="C39" s="58">
        <v>15</v>
      </c>
      <c r="D39" s="58">
        <v>1</v>
      </c>
      <c r="E39" s="58">
        <f>D39*C39</f>
        <v>15</v>
      </c>
      <c r="F39" s="58">
        <f>C39^2 *D39</f>
        <v>225</v>
      </c>
      <c r="G39" s="59">
        <f>(C39-$C$53)^2</f>
        <v>802.77777777777794</v>
      </c>
      <c r="H39" s="60">
        <f>D39*(C39-$C$53)^2</f>
        <v>802.77777777777794</v>
      </c>
      <c r="I39">
        <f>G39*D39</f>
        <v>802.77777777777794</v>
      </c>
      <c r="K39" s="22"/>
      <c r="L39" s="134">
        <v>3</v>
      </c>
      <c r="M39" s="134">
        <v>1</v>
      </c>
      <c r="N39" s="134">
        <f>L39*M39</f>
        <v>3</v>
      </c>
      <c r="O39" s="135">
        <f>(L39-M44)</f>
        <v>0</v>
      </c>
      <c r="P39" s="135">
        <f>(L39-M44)^2</f>
        <v>0</v>
      </c>
      <c r="Q39" s="134">
        <f>M39*P39</f>
        <v>0</v>
      </c>
      <c r="R39" s="136">
        <v>2</v>
      </c>
      <c r="S39" s="136">
        <v>1</v>
      </c>
      <c r="T39" s="136">
        <f>R39*S39</f>
        <v>2</v>
      </c>
      <c r="U39" s="137">
        <f>(S39-S44)</f>
        <v>-1.375</v>
      </c>
      <c r="V39" s="137">
        <f>(R39-S44)^2</f>
        <v>0.140625</v>
      </c>
      <c r="W39" s="136">
        <f>S39*V39</f>
        <v>0.140625</v>
      </c>
    </row>
    <row r="40" spans="1:23" x14ac:dyDescent="0.25">
      <c r="A40" s="24"/>
      <c r="B40" s="56" t="s">
        <v>43</v>
      </c>
      <c r="C40" s="32">
        <v>25</v>
      </c>
      <c r="D40" s="32">
        <v>8</v>
      </c>
      <c r="E40" s="30">
        <f t="shared" ref="E40:E45" si="2">D40*C40</f>
        <v>200</v>
      </c>
      <c r="F40" s="30">
        <f t="shared" ref="F40:F45" si="3">C40^2 *D40</f>
        <v>5000</v>
      </c>
      <c r="G40" s="31">
        <f t="shared" ref="G40:G45" si="4">(C40-$C$53)^2</f>
        <v>336.1111111111112</v>
      </c>
      <c r="H40" s="29">
        <f t="shared" ref="H40:H45" si="5">D40*(C40-$C$53)^2</f>
        <v>2688.8888888888896</v>
      </c>
      <c r="I40">
        <f t="shared" ref="I40:I45" si="6">G40*D40</f>
        <v>2688.8888888888896</v>
      </c>
      <c r="L40" s="134">
        <v>4</v>
      </c>
      <c r="M40" s="134">
        <v>2</v>
      </c>
      <c r="N40" s="134">
        <f>L40*M40</f>
        <v>8</v>
      </c>
      <c r="O40" s="135">
        <f>(L40-M44)</f>
        <v>1</v>
      </c>
      <c r="P40" s="135">
        <f>(L40-M44)^2</f>
        <v>1</v>
      </c>
      <c r="Q40" s="134">
        <f t="shared" ref="Q40:Q41" si="7">M40*P40</f>
        <v>2</v>
      </c>
      <c r="R40" s="136">
        <v>3</v>
      </c>
      <c r="S40" s="136">
        <v>5</v>
      </c>
      <c r="T40" s="136">
        <f t="shared" ref="T40:T42" si="8">R40*S40</f>
        <v>15</v>
      </c>
      <c r="U40" s="137">
        <f>(R40-S44)</f>
        <v>0.625</v>
      </c>
      <c r="V40" s="137">
        <f>(R40-S44)^2</f>
        <v>0.390625</v>
      </c>
      <c r="W40" s="136">
        <f>S40*V40</f>
        <v>1.953125</v>
      </c>
    </row>
    <row r="41" spans="1:23" x14ac:dyDescent="0.25">
      <c r="A41" s="24"/>
      <c r="B41" s="61" t="s">
        <v>44</v>
      </c>
      <c r="C41" s="58">
        <v>35</v>
      </c>
      <c r="D41" s="58">
        <v>10</v>
      </c>
      <c r="E41" s="58">
        <f t="shared" si="2"/>
        <v>350</v>
      </c>
      <c r="F41" s="58">
        <f t="shared" si="3"/>
        <v>12250</v>
      </c>
      <c r="G41" s="59">
        <f t="shared" si="4"/>
        <v>69.444444444444485</v>
      </c>
      <c r="H41" s="60">
        <f t="shared" si="5"/>
        <v>694.4444444444448</v>
      </c>
      <c r="I41">
        <f t="shared" si="6"/>
        <v>694.4444444444448</v>
      </c>
      <c r="L41" s="134">
        <v>2</v>
      </c>
      <c r="M41" s="134">
        <v>2</v>
      </c>
      <c r="N41" s="134">
        <f t="shared" ref="N40:N42" si="9">L41*M41</f>
        <v>4</v>
      </c>
      <c r="O41" s="135">
        <f>(L41-M44)</f>
        <v>-1</v>
      </c>
      <c r="P41" s="135">
        <f>(L41-M44)^2</f>
        <v>1</v>
      </c>
      <c r="Q41" s="134">
        <f t="shared" si="7"/>
        <v>2</v>
      </c>
      <c r="R41" s="136">
        <v>1</v>
      </c>
      <c r="S41" s="136">
        <v>2</v>
      </c>
      <c r="T41" s="136">
        <f t="shared" si="8"/>
        <v>2</v>
      </c>
      <c r="U41" s="137">
        <f>(S41-S44)</f>
        <v>-0.375</v>
      </c>
      <c r="V41" s="137">
        <f>(R41-S44)^2</f>
        <v>1.890625</v>
      </c>
      <c r="W41" s="136">
        <f>S41*V41</f>
        <v>3.78125</v>
      </c>
    </row>
    <row r="42" spans="1:23" x14ac:dyDescent="0.25">
      <c r="A42" s="24"/>
      <c r="B42" s="56" t="s">
        <v>45</v>
      </c>
      <c r="C42" s="32">
        <v>45</v>
      </c>
      <c r="D42" s="32">
        <v>9</v>
      </c>
      <c r="E42" s="30">
        <f t="shared" si="2"/>
        <v>405</v>
      </c>
      <c r="F42" s="30">
        <f t="shared" si="3"/>
        <v>18225</v>
      </c>
      <c r="G42" s="31">
        <f t="shared" si="4"/>
        <v>2.7777777777777697</v>
      </c>
      <c r="H42" s="29">
        <f t="shared" si="5"/>
        <v>24.999999999999929</v>
      </c>
      <c r="I42">
        <f t="shared" si="6"/>
        <v>24.999999999999929</v>
      </c>
      <c r="M42" s="133">
        <f>SUM(M39:M41)</f>
        <v>5</v>
      </c>
      <c r="N42">
        <f>SUM(N39:N41)</f>
        <v>15</v>
      </c>
      <c r="P42" s="132">
        <f>SUM(P39:P41)</f>
        <v>2</v>
      </c>
      <c r="Q42">
        <f>SUM(Q39:Q41)</f>
        <v>4</v>
      </c>
      <c r="S42" s="133">
        <f>SUM(S39:S41)</f>
        <v>8</v>
      </c>
      <c r="T42">
        <f>SUM(T39:T41)</f>
        <v>19</v>
      </c>
      <c r="V42" s="132">
        <f>SUM(V39:V41)</f>
        <v>2.421875</v>
      </c>
      <c r="W42">
        <f>SUM(W39:W41)</f>
        <v>5.875</v>
      </c>
    </row>
    <row r="43" spans="1:23" x14ac:dyDescent="0.25">
      <c r="A43" s="24"/>
      <c r="B43" s="57" t="s">
        <v>46</v>
      </c>
      <c r="C43" s="58">
        <v>55</v>
      </c>
      <c r="D43" s="58">
        <v>8</v>
      </c>
      <c r="E43" s="58">
        <f t="shared" si="2"/>
        <v>440</v>
      </c>
      <c r="F43" s="58">
        <f t="shared" si="3"/>
        <v>24200</v>
      </c>
      <c r="G43" s="59">
        <f t="shared" si="4"/>
        <v>136.11111111111106</v>
      </c>
      <c r="H43" s="60">
        <f t="shared" si="5"/>
        <v>1088.8888888888885</v>
      </c>
      <c r="I43">
        <f t="shared" si="6"/>
        <v>1088.8888888888885</v>
      </c>
      <c r="K43" s="7"/>
    </row>
    <row r="44" spans="1:23" x14ac:dyDescent="0.25">
      <c r="A44" s="24"/>
      <c r="B44" s="27" t="s">
        <v>47</v>
      </c>
      <c r="C44" s="32">
        <v>65</v>
      </c>
      <c r="D44" s="32">
        <v>4</v>
      </c>
      <c r="E44" s="30">
        <f t="shared" si="2"/>
        <v>260</v>
      </c>
      <c r="F44" s="30">
        <f t="shared" si="3"/>
        <v>16900</v>
      </c>
      <c r="G44" s="31">
        <f t="shared" si="4"/>
        <v>469.44444444444434</v>
      </c>
      <c r="H44" s="29">
        <f t="shared" si="5"/>
        <v>1877.7777777777774</v>
      </c>
      <c r="I44">
        <f t="shared" si="6"/>
        <v>1877.7777777777774</v>
      </c>
      <c r="K44" s="5"/>
      <c r="L44" t="s">
        <v>118</v>
      </c>
      <c r="M44">
        <f>N42/M42</f>
        <v>3</v>
      </c>
      <c r="R44" t="s">
        <v>118</v>
      </c>
      <c r="S44">
        <f>T42/S42</f>
        <v>2.375</v>
      </c>
    </row>
    <row r="45" spans="1:23" x14ac:dyDescent="0.25">
      <c r="A45" s="24"/>
      <c r="B45" s="57" t="s">
        <v>48</v>
      </c>
      <c r="C45" s="58">
        <v>75</v>
      </c>
      <c r="D45" s="58">
        <v>2</v>
      </c>
      <c r="E45" s="58">
        <f t="shared" si="2"/>
        <v>150</v>
      </c>
      <c r="F45" s="58">
        <f t="shared" si="3"/>
        <v>11250</v>
      </c>
      <c r="G45" s="59">
        <f t="shared" si="4"/>
        <v>1002.7777777777776</v>
      </c>
      <c r="H45" s="60">
        <f t="shared" si="5"/>
        <v>2005.5555555555552</v>
      </c>
      <c r="I45">
        <f t="shared" si="6"/>
        <v>2005.5555555555552</v>
      </c>
      <c r="L45" t="s">
        <v>121</v>
      </c>
      <c r="M45">
        <f>Q42/M42</f>
        <v>0.8</v>
      </c>
      <c r="R45" t="s">
        <v>121</v>
      </c>
      <c r="S45">
        <f>W42/S42</f>
        <v>0.734375</v>
      </c>
    </row>
    <row r="46" spans="1:23" x14ac:dyDescent="0.25">
      <c r="A46" s="24"/>
      <c r="C46" s="36" t="s">
        <v>51</v>
      </c>
      <c r="D46" s="34">
        <f>SUM(D39:D45)</f>
        <v>42</v>
      </c>
      <c r="E46" s="30">
        <f>SUM(E39:E45)</f>
        <v>1820</v>
      </c>
      <c r="F46" s="34">
        <f>SUM(F39:F45)</f>
        <v>88050</v>
      </c>
      <c r="G46" s="35">
        <f>SUM(G39:G45)</f>
        <v>2819.4444444444443</v>
      </c>
      <c r="H46" s="33">
        <f>SUM(H39:H45)</f>
        <v>9183.3333333333339</v>
      </c>
      <c r="I46">
        <f>SUM(I39:I45)</f>
        <v>9183.3333333333339</v>
      </c>
      <c r="K46" s="23"/>
      <c r="L46" s="2"/>
    </row>
    <row r="47" spans="1:23" x14ac:dyDescent="0.25">
      <c r="A47" s="24"/>
      <c r="B47" s="25"/>
      <c r="C47" s="25"/>
      <c r="D47" s="24"/>
      <c r="E47" s="24"/>
    </row>
    <row r="48" spans="1:23" x14ac:dyDescent="0.25">
      <c r="A48" s="26"/>
      <c r="B48" s="25"/>
    </row>
    <row r="49" spans="1:18" x14ac:dyDescent="0.25">
      <c r="A49" s="24"/>
      <c r="B49" s="24"/>
      <c r="K49" s="4"/>
      <c r="R49" s="2"/>
    </row>
    <row r="51" spans="1:18" x14ac:dyDescent="0.25">
      <c r="B51" s="6"/>
      <c r="K51" s="21"/>
    </row>
    <row r="53" spans="1:18" x14ac:dyDescent="0.25">
      <c r="B53" s="25"/>
      <c r="C53" s="28">
        <f>E46/D46</f>
        <v>43.333333333333336</v>
      </c>
      <c r="D53" s="24"/>
    </row>
    <row r="54" spans="1:18" x14ac:dyDescent="0.25">
      <c r="A54" s="24"/>
      <c r="D54" s="24"/>
      <c r="E54" s="24"/>
      <c r="F54" s="24"/>
    </row>
    <row r="55" spans="1:18" ht="17.25" customHeight="1" x14ac:dyDescent="0.25">
      <c r="A55" s="118" t="s">
        <v>49</v>
      </c>
      <c r="B55" s="23">
        <v>88050</v>
      </c>
      <c r="C55" s="119" t="s">
        <v>50</v>
      </c>
      <c r="D55" s="120">
        <f>(F46/D46)-C53^2</f>
        <v>218.6507936507935</v>
      </c>
      <c r="G55" s="41">
        <f>(H46/D46)</f>
        <v>218.65079365079367</v>
      </c>
    </row>
    <row r="56" spans="1:18" x14ac:dyDescent="0.25">
      <c r="A56" s="118"/>
      <c r="B56">
        <v>42</v>
      </c>
      <c r="C56" s="124"/>
      <c r="D56" s="120"/>
    </row>
    <row r="60" spans="1:18" x14ac:dyDescent="0.25">
      <c r="A60" s="118" t="s">
        <v>49</v>
      </c>
      <c r="B60" s="23">
        <v>9183.33</v>
      </c>
      <c r="C60" s="119" t="s">
        <v>32</v>
      </c>
      <c r="D60" s="120">
        <f>H46/D46</f>
        <v>218.65079365079367</v>
      </c>
    </row>
    <row r="61" spans="1:18" x14ac:dyDescent="0.25">
      <c r="A61" s="118"/>
      <c r="B61">
        <v>42</v>
      </c>
      <c r="C61" s="119"/>
      <c r="D61" s="120"/>
    </row>
  </sheetData>
  <mergeCells count="8">
    <mergeCell ref="A60:A61"/>
    <mergeCell ref="C60:C61"/>
    <mergeCell ref="D60:D61"/>
    <mergeCell ref="B2:H2"/>
    <mergeCell ref="B29:H29"/>
    <mergeCell ref="C55:C56"/>
    <mergeCell ref="A55:A56"/>
    <mergeCell ref="D55:D56"/>
  </mergeCells>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
  <sheetViews>
    <sheetView zoomScale="130" zoomScaleNormal="130" workbookViewId="0">
      <selection activeCell="B2" sqref="B2:H2"/>
    </sheetView>
  </sheetViews>
  <sheetFormatPr baseColWidth="10" defaultRowHeight="15" x14ac:dyDescent="0.25"/>
  <cols>
    <col min="1" max="1" width="8.28515625" customWidth="1"/>
    <col min="4" max="4" width="11.42578125" customWidth="1"/>
  </cols>
  <sheetData>
    <row r="1" spans="1:11" ht="15.75" thickBot="1" x14ac:dyDescent="0.3"/>
    <row r="2" spans="1:11" ht="21.75" thickBot="1" x14ac:dyDescent="0.4">
      <c r="B2" s="121" t="s">
        <v>53</v>
      </c>
      <c r="C2" s="122"/>
      <c r="D2" s="122"/>
      <c r="E2" s="122"/>
      <c r="F2" s="122"/>
      <c r="G2" s="122"/>
      <c r="H2" s="123"/>
    </row>
    <row r="4" spans="1:11" x14ac:dyDescent="0.25">
      <c r="D4" s="52" t="s">
        <v>39</v>
      </c>
      <c r="E4" s="52" t="s">
        <v>40</v>
      </c>
    </row>
    <row r="5" spans="1:11" x14ac:dyDescent="0.25">
      <c r="D5" s="52" t="s">
        <v>55</v>
      </c>
      <c r="E5" s="71" t="s">
        <v>56</v>
      </c>
    </row>
    <row r="7" spans="1:11" ht="15" customHeight="1" x14ac:dyDescent="0.25"/>
    <row r="8" spans="1:11" ht="15" customHeight="1" x14ac:dyDescent="0.25">
      <c r="B8" t="s">
        <v>57</v>
      </c>
    </row>
    <row r="9" spans="1:11" ht="15" customHeight="1" x14ac:dyDescent="0.25">
      <c r="B9" s="3" t="s">
        <v>4</v>
      </c>
    </row>
    <row r="10" spans="1:11" ht="15" customHeight="1" x14ac:dyDescent="0.25">
      <c r="B10" s="3"/>
    </row>
    <row r="11" spans="1:11" ht="15" customHeight="1" x14ac:dyDescent="0.25">
      <c r="A11" s="3"/>
    </row>
    <row r="12" spans="1:11" ht="15" customHeight="1" x14ac:dyDescent="0.35">
      <c r="B12" s="45" t="s">
        <v>90</v>
      </c>
      <c r="C12" s="45" t="s">
        <v>92</v>
      </c>
      <c r="D12" s="45" t="s">
        <v>93</v>
      </c>
      <c r="F12" s="22" t="s">
        <v>33</v>
      </c>
      <c r="H12" s="13"/>
      <c r="K12" s="13"/>
    </row>
    <row r="13" spans="1:11" ht="15" customHeight="1" x14ac:dyDescent="0.25">
      <c r="A13">
        <v>1</v>
      </c>
      <c r="B13" s="46">
        <v>9</v>
      </c>
      <c r="C13" s="46">
        <f t="shared" ref="C13:C20" si="0">B13-$C$24</f>
        <v>1.5</v>
      </c>
      <c r="D13" s="51">
        <f>C13^2</f>
        <v>2.25</v>
      </c>
      <c r="H13" s="14"/>
      <c r="I13" s="44" t="s">
        <v>89</v>
      </c>
      <c r="K13" s="14"/>
    </row>
    <row r="14" spans="1:11" ht="15" customHeight="1" x14ac:dyDescent="0.25">
      <c r="A14">
        <v>2</v>
      </c>
      <c r="B14" s="8">
        <v>3</v>
      </c>
      <c r="C14" s="8">
        <f t="shared" si="0"/>
        <v>-4.5</v>
      </c>
      <c r="D14" s="15">
        <f t="shared" ref="D14:D20" si="1">C14^2</f>
        <v>20.25</v>
      </c>
      <c r="I14" s="8">
        <f>_xlfn.VAR.S(B13:B20)</f>
        <v>4.2857142857142856</v>
      </c>
    </row>
    <row r="15" spans="1:11" ht="15" customHeight="1" x14ac:dyDescent="0.25">
      <c r="A15">
        <v>3</v>
      </c>
      <c r="B15" s="46">
        <v>8</v>
      </c>
      <c r="C15" s="46">
        <f t="shared" si="0"/>
        <v>0.5</v>
      </c>
      <c r="D15" s="51">
        <f t="shared" si="1"/>
        <v>0.25</v>
      </c>
      <c r="I15" s="8">
        <f>_xlfn.STDEV.S(B13:B20)</f>
        <v>2.0701966780270626</v>
      </c>
    </row>
    <row r="16" spans="1:11" ht="15" customHeight="1" x14ac:dyDescent="0.25">
      <c r="A16">
        <v>4</v>
      </c>
      <c r="B16" s="8">
        <v>8</v>
      </c>
      <c r="C16" s="8">
        <f t="shared" si="0"/>
        <v>0.5</v>
      </c>
      <c r="D16" s="15">
        <f t="shared" si="1"/>
        <v>0.25</v>
      </c>
      <c r="E16" s="6"/>
      <c r="F16" s="7"/>
    </row>
    <row r="17" spans="1:9" ht="15" customHeight="1" x14ac:dyDescent="0.25">
      <c r="A17">
        <v>5</v>
      </c>
      <c r="B17" s="46">
        <v>9</v>
      </c>
      <c r="C17" s="46">
        <f t="shared" si="0"/>
        <v>1.5</v>
      </c>
      <c r="D17" s="51">
        <f t="shared" si="1"/>
        <v>2.25</v>
      </c>
      <c r="E17" s="6"/>
      <c r="F17" s="5" t="s">
        <v>36</v>
      </c>
      <c r="G17">
        <f>D21/(A20-1)</f>
        <v>4.2857142857142856</v>
      </c>
    </row>
    <row r="18" spans="1:9" ht="15" customHeight="1" x14ac:dyDescent="0.25">
      <c r="A18">
        <v>6</v>
      </c>
      <c r="B18" s="8">
        <v>8</v>
      </c>
      <c r="C18" s="8">
        <f t="shared" si="0"/>
        <v>0.5</v>
      </c>
      <c r="D18" s="15">
        <f t="shared" si="1"/>
        <v>0.25</v>
      </c>
      <c r="F18" s="37" t="s">
        <v>60</v>
      </c>
      <c r="G18" s="38"/>
      <c r="H18" s="39">
        <f>I14^0.5</f>
        <v>2.0701966780270626</v>
      </c>
    </row>
    <row r="19" spans="1:9" ht="15" customHeight="1" x14ac:dyDescent="0.25">
      <c r="A19">
        <v>7</v>
      </c>
      <c r="B19" s="46">
        <v>9</v>
      </c>
      <c r="C19" s="46">
        <f t="shared" si="0"/>
        <v>1.5</v>
      </c>
      <c r="D19" s="51">
        <f t="shared" si="1"/>
        <v>2.25</v>
      </c>
    </row>
    <row r="20" spans="1:9" ht="15" customHeight="1" thickBot="1" x14ac:dyDescent="0.3">
      <c r="A20">
        <v>8</v>
      </c>
      <c r="B20" s="16">
        <v>6</v>
      </c>
      <c r="C20" s="16">
        <f t="shared" si="0"/>
        <v>-1.5</v>
      </c>
      <c r="D20" s="17">
        <f t="shared" si="1"/>
        <v>2.25</v>
      </c>
      <c r="F20" s="23" t="s">
        <v>37</v>
      </c>
    </row>
    <row r="21" spans="1:9" ht="15" customHeight="1" thickBot="1" x14ac:dyDescent="0.3">
      <c r="A21" s="4" t="s">
        <v>52</v>
      </c>
      <c r="B21" s="18">
        <f>SUM(B13:B20)</f>
        <v>60</v>
      </c>
      <c r="C21" s="19">
        <f>SUM(C13:C20)</f>
        <v>0</v>
      </c>
      <c r="D21" s="20">
        <f>SUM(D13:D20)</f>
        <v>30</v>
      </c>
    </row>
    <row r="22" spans="1:9" x14ac:dyDescent="0.25">
      <c r="I22" s="44" t="s">
        <v>89</v>
      </c>
    </row>
    <row r="23" spans="1:9" x14ac:dyDescent="0.25">
      <c r="F23" s="4"/>
      <c r="G23" s="2"/>
      <c r="I23" s="8">
        <f>_xlfn.VAR.P(B13:B20)</f>
        <v>3.75</v>
      </c>
    </row>
    <row r="24" spans="1:9" x14ac:dyDescent="0.25">
      <c r="B24" s="6">
        <f>AVERAGE(B13:B20)</f>
        <v>7.5</v>
      </c>
      <c r="C24">
        <f>B21/A20</f>
        <v>7.5</v>
      </c>
      <c r="I24" s="8">
        <f>_xlfn.STDEV.P(B13:B20)</f>
        <v>1.9364916731037085</v>
      </c>
    </row>
    <row r="25" spans="1:9" ht="17.25" x14ac:dyDescent="0.25">
      <c r="F25" s="21" t="s">
        <v>38</v>
      </c>
      <c r="G25">
        <f>D21/A20</f>
        <v>3.75</v>
      </c>
    </row>
    <row r="26" spans="1:9" ht="17.25" x14ac:dyDescent="0.25">
      <c r="F26" s="40" t="s">
        <v>59</v>
      </c>
      <c r="G26" s="38"/>
      <c r="H26" s="39">
        <f>I23^0.5</f>
        <v>1.9364916731037085</v>
      </c>
    </row>
    <row r="28" spans="1:9" ht="15.75" thickBot="1" x14ac:dyDescent="0.3"/>
    <row r="29" spans="1:9" ht="21.75" thickBot="1" x14ac:dyDescent="0.4">
      <c r="B29" s="121" t="s">
        <v>54</v>
      </c>
      <c r="C29" s="122"/>
      <c r="D29" s="122"/>
      <c r="E29" s="122"/>
      <c r="F29" s="122"/>
      <c r="G29" s="122"/>
      <c r="H29" s="123"/>
    </row>
    <row r="31" spans="1:9" x14ac:dyDescent="0.25">
      <c r="D31" s="52" t="s">
        <v>39</v>
      </c>
      <c r="E31" s="52" t="s">
        <v>40</v>
      </c>
    </row>
    <row r="32" spans="1:9" x14ac:dyDescent="0.25">
      <c r="D32" s="52" t="s">
        <v>55</v>
      </c>
      <c r="E32" s="71" t="s">
        <v>56</v>
      </c>
    </row>
    <row r="35" spans="1:13" x14ac:dyDescent="0.25">
      <c r="B35" t="s">
        <v>57</v>
      </c>
    </row>
    <row r="36" spans="1:13" x14ac:dyDescent="0.25">
      <c r="B36" s="3"/>
    </row>
    <row r="37" spans="1:13" x14ac:dyDescent="0.25">
      <c r="B37" s="3"/>
    </row>
    <row r="38" spans="1:13" ht="20.25" customHeight="1" x14ac:dyDescent="0.25">
      <c r="A38" s="3"/>
      <c r="B38" s="55"/>
      <c r="C38" s="50" t="s">
        <v>94</v>
      </c>
      <c r="D38" s="50" t="s">
        <v>95</v>
      </c>
      <c r="E38" s="50" t="s">
        <v>96</v>
      </c>
      <c r="F38" s="50" t="s">
        <v>97</v>
      </c>
      <c r="G38" s="50" t="s">
        <v>98</v>
      </c>
      <c r="H38" s="50" t="s">
        <v>99</v>
      </c>
    </row>
    <row r="39" spans="1:13" ht="16.5" x14ac:dyDescent="0.25">
      <c r="A39" s="24"/>
      <c r="B39" s="57" t="s">
        <v>42</v>
      </c>
      <c r="C39" s="58">
        <v>15</v>
      </c>
      <c r="D39" s="58">
        <v>1</v>
      </c>
      <c r="E39" s="58">
        <f>D39*C39</f>
        <v>15</v>
      </c>
      <c r="F39" s="58">
        <f>C39^2 *D39</f>
        <v>225</v>
      </c>
      <c r="G39" s="59">
        <f t="shared" ref="G39:G45" si="2">(C39-$C$53)^2</f>
        <v>802.77777777777794</v>
      </c>
      <c r="H39" s="60">
        <f t="shared" ref="H39:H45" si="3">D39*(C39-$C$53)^2</f>
        <v>802.77777777777794</v>
      </c>
      <c r="K39" s="22"/>
      <c r="M39" s="13"/>
    </row>
    <row r="40" spans="1:13" x14ac:dyDescent="0.25">
      <c r="A40" s="24"/>
      <c r="B40" s="27" t="s">
        <v>43</v>
      </c>
      <c r="C40" s="32">
        <v>25</v>
      </c>
      <c r="D40" s="32">
        <v>8</v>
      </c>
      <c r="E40" s="30">
        <f t="shared" ref="E40:E45" si="4">D40*C40</f>
        <v>200</v>
      </c>
      <c r="F40" s="30">
        <f t="shared" ref="F40:F45" si="5">C40^2 *D40</f>
        <v>5000</v>
      </c>
      <c r="G40" s="31">
        <f t="shared" si="2"/>
        <v>336.1111111111112</v>
      </c>
      <c r="H40" s="29">
        <f t="shared" si="3"/>
        <v>2688.8888888888896</v>
      </c>
      <c r="M40" s="14"/>
    </row>
    <row r="41" spans="1:13" x14ac:dyDescent="0.25">
      <c r="A41" s="24"/>
      <c r="B41" s="57" t="s">
        <v>44</v>
      </c>
      <c r="C41" s="58">
        <v>35</v>
      </c>
      <c r="D41" s="58">
        <v>10</v>
      </c>
      <c r="E41" s="58">
        <f t="shared" si="4"/>
        <v>350</v>
      </c>
      <c r="F41" s="58">
        <f t="shared" si="5"/>
        <v>12250</v>
      </c>
      <c r="G41" s="59">
        <f t="shared" si="2"/>
        <v>69.444444444444485</v>
      </c>
      <c r="H41" s="60">
        <f t="shared" si="3"/>
        <v>694.4444444444448</v>
      </c>
    </row>
    <row r="42" spans="1:13" x14ac:dyDescent="0.25">
      <c r="A42" s="24"/>
      <c r="B42" s="27" t="s">
        <v>45</v>
      </c>
      <c r="C42" s="32">
        <v>45</v>
      </c>
      <c r="D42" s="32">
        <v>9</v>
      </c>
      <c r="E42" s="30">
        <f t="shared" si="4"/>
        <v>405</v>
      </c>
      <c r="F42" s="30">
        <f t="shared" si="5"/>
        <v>18225</v>
      </c>
      <c r="G42" s="31">
        <f t="shared" si="2"/>
        <v>2.7777777777777697</v>
      </c>
      <c r="H42" s="29">
        <f t="shared" si="3"/>
        <v>24.999999999999929</v>
      </c>
    </row>
    <row r="43" spans="1:13" x14ac:dyDescent="0.25">
      <c r="A43" s="24"/>
      <c r="B43" s="57" t="s">
        <v>46</v>
      </c>
      <c r="C43" s="58">
        <v>55</v>
      </c>
      <c r="D43" s="58">
        <v>8</v>
      </c>
      <c r="E43" s="58">
        <f t="shared" si="4"/>
        <v>440</v>
      </c>
      <c r="F43" s="58">
        <f t="shared" si="5"/>
        <v>24200</v>
      </c>
      <c r="G43" s="59">
        <f t="shared" si="2"/>
        <v>136.11111111111106</v>
      </c>
      <c r="H43" s="60">
        <f t="shared" si="3"/>
        <v>1088.8888888888885</v>
      </c>
      <c r="K43" s="7"/>
    </row>
    <row r="44" spans="1:13" x14ac:dyDescent="0.25">
      <c r="A44" s="24"/>
      <c r="B44" s="27" t="s">
        <v>47</v>
      </c>
      <c r="C44" s="32">
        <v>65</v>
      </c>
      <c r="D44" s="32">
        <v>4</v>
      </c>
      <c r="E44" s="30">
        <f t="shared" si="4"/>
        <v>260</v>
      </c>
      <c r="F44" s="30">
        <f t="shared" si="5"/>
        <v>16900</v>
      </c>
      <c r="G44" s="31">
        <f t="shared" si="2"/>
        <v>469.44444444444434</v>
      </c>
      <c r="H44" s="29">
        <f t="shared" si="3"/>
        <v>1877.7777777777774</v>
      </c>
      <c r="K44" s="5"/>
    </row>
    <row r="45" spans="1:13" x14ac:dyDescent="0.25">
      <c r="A45" s="24"/>
      <c r="B45" s="57" t="s">
        <v>48</v>
      </c>
      <c r="C45" s="58">
        <v>75</v>
      </c>
      <c r="D45" s="58">
        <v>2</v>
      </c>
      <c r="E45" s="58">
        <f t="shared" si="4"/>
        <v>150</v>
      </c>
      <c r="F45" s="58">
        <f t="shared" si="5"/>
        <v>11250</v>
      </c>
      <c r="G45" s="59">
        <f t="shared" si="2"/>
        <v>1002.7777777777776</v>
      </c>
      <c r="H45" s="60">
        <f t="shared" si="3"/>
        <v>2005.5555555555552</v>
      </c>
    </row>
    <row r="46" spans="1:13" x14ac:dyDescent="0.25">
      <c r="A46" s="24"/>
      <c r="C46" s="36" t="s">
        <v>51</v>
      </c>
      <c r="D46" s="34">
        <f>SUM(D39:D45)</f>
        <v>42</v>
      </c>
      <c r="E46" s="30">
        <f>SUM(E39:E45)</f>
        <v>1820</v>
      </c>
      <c r="F46" s="34">
        <f>SUM(F39:F45)</f>
        <v>88050</v>
      </c>
      <c r="G46" s="35">
        <f>SUM(G39:G45)</f>
        <v>2819.4444444444443</v>
      </c>
      <c r="H46" s="33">
        <f>SUM(H39:H45)</f>
        <v>9183.3333333333339</v>
      </c>
      <c r="K46" s="23"/>
    </row>
    <row r="47" spans="1:13" x14ac:dyDescent="0.25">
      <c r="A47" s="24"/>
      <c r="B47" s="25"/>
      <c r="C47" s="25"/>
      <c r="D47" s="24"/>
      <c r="E47" s="24"/>
    </row>
    <row r="48" spans="1:13" x14ac:dyDescent="0.25">
      <c r="A48" s="26"/>
      <c r="B48" s="25"/>
    </row>
    <row r="49" spans="1:12" x14ac:dyDescent="0.25">
      <c r="A49" s="24"/>
      <c r="B49" s="24"/>
      <c r="K49" s="4"/>
      <c r="L49" s="2"/>
    </row>
    <row r="51" spans="1:12" x14ac:dyDescent="0.25">
      <c r="B51" s="6"/>
      <c r="K51" s="21"/>
    </row>
    <row r="53" spans="1:12" x14ac:dyDescent="0.25">
      <c r="B53" s="25"/>
      <c r="C53" s="28">
        <f>E46/D46</f>
        <v>43.333333333333336</v>
      </c>
      <c r="D53" s="24"/>
    </row>
    <row r="54" spans="1:12" ht="15.75" thickBot="1" x14ac:dyDescent="0.3">
      <c r="A54" s="24"/>
      <c r="D54" s="24"/>
      <c r="E54" s="24"/>
      <c r="F54" s="24"/>
    </row>
    <row r="55" spans="1:12" ht="17.25" customHeight="1" x14ac:dyDescent="0.25">
      <c r="A55" s="118" t="s">
        <v>49</v>
      </c>
      <c r="B55" s="23">
        <v>88050</v>
      </c>
      <c r="C55" s="119" t="s">
        <v>50</v>
      </c>
      <c r="D55" s="120">
        <f>(F46/D46)-C53^2</f>
        <v>218.6507936507935</v>
      </c>
      <c r="F55" s="125" t="s">
        <v>58</v>
      </c>
      <c r="G55" s="127">
        <f>D55^(1/2)</f>
        <v>14.786845290689746</v>
      </c>
    </row>
    <row r="56" spans="1:12" ht="15.75" thickBot="1" x14ac:dyDescent="0.3">
      <c r="A56" s="118"/>
      <c r="B56">
        <v>42</v>
      </c>
      <c r="C56" s="124"/>
      <c r="D56" s="120"/>
      <c r="F56" s="126"/>
      <c r="G56" s="128"/>
    </row>
    <row r="60" spans="1:12" x14ac:dyDescent="0.25">
      <c r="A60" s="118" t="s">
        <v>49</v>
      </c>
      <c r="B60" s="23">
        <v>9183.33</v>
      </c>
      <c r="C60" s="119" t="s">
        <v>32</v>
      </c>
      <c r="D60" s="120">
        <f>H46/D46</f>
        <v>218.65079365079367</v>
      </c>
      <c r="F60" s="118"/>
    </row>
    <row r="61" spans="1:12" x14ac:dyDescent="0.25">
      <c r="A61" s="118"/>
      <c r="B61">
        <v>42</v>
      </c>
      <c r="C61" s="119"/>
      <c r="D61" s="120"/>
      <c r="F61" s="118"/>
    </row>
    <row r="64" spans="1:12" ht="15" customHeight="1" x14ac:dyDescent="0.25">
      <c r="B64" s="129" t="s">
        <v>68</v>
      </c>
      <c r="C64" s="129"/>
      <c r="D64" s="129"/>
      <c r="E64" s="129"/>
      <c r="F64" s="129"/>
      <c r="G64" s="129"/>
      <c r="H64" s="129"/>
    </row>
    <row r="65" spans="2:8" x14ac:dyDescent="0.25">
      <c r="B65" s="129"/>
      <c r="C65" s="129"/>
      <c r="D65" s="129"/>
      <c r="E65" s="129"/>
      <c r="F65" s="129"/>
      <c r="G65" s="129"/>
      <c r="H65" s="129"/>
    </row>
    <row r="66" spans="2:8" x14ac:dyDescent="0.25">
      <c r="B66" s="129"/>
      <c r="C66" s="129"/>
      <c r="D66" s="129"/>
      <c r="E66" s="129"/>
      <c r="F66" s="129"/>
      <c r="G66" s="129"/>
      <c r="H66" s="129"/>
    </row>
    <row r="68" spans="2:8" x14ac:dyDescent="0.25">
      <c r="B68" s="23" t="s">
        <v>61</v>
      </c>
    </row>
    <row r="69" spans="2:8" x14ac:dyDescent="0.25">
      <c r="B69" s="129" t="s">
        <v>66</v>
      </c>
      <c r="C69" s="129"/>
      <c r="D69" s="129"/>
      <c r="E69" s="129"/>
      <c r="F69" s="129"/>
      <c r="G69" s="129"/>
      <c r="H69" s="129"/>
    </row>
    <row r="70" spans="2:8" x14ac:dyDescent="0.25">
      <c r="B70" s="129"/>
      <c r="C70" s="129"/>
      <c r="D70" s="129"/>
      <c r="E70" s="129"/>
      <c r="F70" s="129"/>
      <c r="G70" s="129"/>
      <c r="H70" s="129"/>
    </row>
    <row r="72" spans="2:8" x14ac:dyDescent="0.25">
      <c r="B72" s="129" t="s">
        <v>67</v>
      </c>
      <c r="C72" s="129"/>
      <c r="D72" s="129"/>
      <c r="E72" s="129"/>
      <c r="F72" s="129"/>
      <c r="G72" s="129"/>
      <c r="H72" s="129"/>
    </row>
    <row r="73" spans="2:8" x14ac:dyDescent="0.25">
      <c r="B73" s="129"/>
      <c r="C73" s="129"/>
      <c r="D73" s="129"/>
      <c r="E73" s="129"/>
      <c r="F73" s="129"/>
      <c r="G73" s="129"/>
      <c r="H73" s="129"/>
    </row>
    <row r="74" spans="2:8" x14ac:dyDescent="0.25">
      <c r="B74" s="129"/>
      <c r="C74" s="129"/>
      <c r="D74" s="129"/>
      <c r="E74" s="129"/>
      <c r="F74" s="129"/>
      <c r="G74" s="129"/>
      <c r="H74" s="129"/>
    </row>
    <row r="76" spans="2:8" x14ac:dyDescent="0.25">
      <c r="B76" s="129" t="s">
        <v>65</v>
      </c>
      <c r="C76" s="129"/>
      <c r="D76" s="129"/>
      <c r="E76" s="129"/>
      <c r="F76" s="129"/>
      <c r="G76" s="129"/>
      <c r="H76" s="129"/>
    </row>
    <row r="77" spans="2:8" x14ac:dyDescent="0.25">
      <c r="B77" s="129"/>
      <c r="C77" s="129"/>
      <c r="D77" s="129"/>
      <c r="E77" s="129"/>
      <c r="F77" s="129"/>
      <c r="G77" s="129"/>
      <c r="H77" s="129"/>
    </row>
    <row r="79" spans="2:8" x14ac:dyDescent="0.25">
      <c r="B79" t="s">
        <v>62</v>
      </c>
    </row>
    <row r="80" spans="2:8" x14ac:dyDescent="0.25">
      <c r="B80" t="s">
        <v>63</v>
      </c>
    </row>
    <row r="81" spans="2:2" x14ac:dyDescent="0.25">
      <c r="B81" t="s">
        <v>64</v>
      </c>
    </row>
  </sheetData>
  <mergeCells count="15">
    <mergeCell ref="G55:G56"/>
    <mergeCell ref="B2:H2"/>
    <mergeCell ref="B29:H29"/>
    <mergeCell ref="B76:H77"/>
    <mergeCell ref="B69:H70"/>
    <mergeCell ref="B72:H74"/>
    <mergeCell ref="B64:H66"/>
    <mergeCell ref="C60:C61"/>
    <mergeCell ref="D60:D61"/>
    <mergeCell ref="A55:A56"/>
    <mergeCell ref="C55:C56"/>
    <mergeCell ref="D55:D56"/>
    <mergeCell ref="F55:F56"/>
    <mergeCell ref="F60:F61"/>
    <mergeCell ref="A60:A61"/>
  </mergeCells>
  <pageMargins left="0.7" right="0.7" top="0.75" bottom="0.75" header="0.3" footer="0.3"/>
  <pageSetup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9"/>
  <sheetViews>
    <sheetView zoomScale="130" zoomScaleNormal="130" workbookViewId="0">
      <selection activeCell="B2" sqref="B2:H2"/>
    </sheetView>
  </sheetViews>
  <sheetFormatPr baseColWidth="10" defaultRowHeight="15" x14ac:dyDescent="0.25"/>
  <cols>
    <col min="1" max="1" width="6" customWidth="1"/>
  </cols>
  <sheetData>
    <row r="1" spans="2:8" ht="15.75" thickBot="1" x14ac:dyDescent="0.3"/>
    <row r="2" spans="2:8" ht="21.75" thickBot="1" x14ac:dyDescent="0.4">
      <c r="B2" s="121" t="s">
        <v>69</v>
      </c>
      <c r="C2" s="122"/>
      <c r="D2" s="122"/>
      <c r="E2" s="122"/>
      <c r="F2" s="122"/>
      <c r="G2" s="122"/>
      <c r="H2" s="123"/>
    </row>
    <row r="4" spans="2:8" ht="15" customHeight="1" x14ac:dyDescent="0.25">
      <c r="B4" s="129" t="s">
        <v>70</v>
      </c>
      <c r="C4" s="129"/>
      <c r="D4" s="129"/>
      <c r="E4" s="129"/>
      <c r="F4" s="129"/>
      <c r="G4" s="129"/>
      <c r="H4" s="129"/>
    </row>
    <row r="5" spans="2:8" x14ac:dyDescent="0.25">
      <c r="B5" s="129"/>
      <c r="C5" s="129"/>
      <c r="D5" s="129"/>
      <c r="E5" s="129"/>
      <c r="F5" s="129"/>
      <c r="G5" s="129"/>
      <c r="H5" s="129"/>
    </row>
    <row r="6" spans="2:8" x14ac:dyDescent="0.25">
      <c r="B6" s="129"/>
      <c r="C6" s="129"/>
      <c r="D6" s="129"/>
      <c r="E6" s="129"/>
      <c r="F6" s="129"/>
      <c r="G6" s="129"/>
      <c r="H6" s="129"/>
    </row>
    <row r="7" spans="2:8" x14ac:dyDescent="0.25">
      <c r="B7" s="129"/>
      <c r="C7" s="129"/>
      <c r="D7" s="129"/>
      <c r="E7" s="129"/>
      <c r="F7" s="129"/>
      <c r="G7" s="129"/>
      <c r="H7" s="129"/>
    </row>
    <row r="8" spans="2:8" x14ac:dyDescent="0.25">
      <c r="B8" s="129"/>
      <c r="C8" s="129"/>
      <c r="D8" s="129"/>
      <c r="E8" s="129"/>
      <c r="F8" s="129"/>
      <c r="G8" s="129"/>
      <c r="H8" s="129"/>
    </row>
    <row r="9" spans="2:8" x14ac:dyDescent="0.25">
      <c r="B9" s="129"/>
      <c r="C9" s="129"/>
      <c r="D9" s="129"/>
      <c r="E9" s="129"/>
      <c r="F9" s="129"/>
      <c r="G9" s="129"/>
      <c r="H9" s="129"/>
    </row>
    <row r="11" spans="2:8" x14ac:dyDescent="0.25">
      <c r="B11" s="129" t="s">
        <v>71</v>
      </c>
      <c r="C11" s="129"/>
      <c r="D11" s="129"/>
      <c r="E11" s="129"/>
      <c r="F11" s="129"/>
      <c r="G11" s="129"/>
      <c r="H11" s="129"/>
    </row>
    <row r="12" spans="2:8" x14ac:dyDescent="0.25">
      <c r="B12" s="129"/>
      <c r="C12" s="129"/>
      <c r="D12" s="129"/>
      <c r="E12" s="129"/>
      <c r="F12" s="129"/>
      <c r="G12" s="129"/>
      <c r="H12" s="129"/>
    </row>
    <row r="14" spans="2:8" x14ac:dyDescent="0.25">
      <c r="B14" s="130" t="s">
        <v>72</v>
      </c>
      <c r="C14" s="130"/>
      <c r="D14" s="130"/>
      <c r="E14" s="130"/>
      <c r="F14" s="130"/>
      <c r="G14" s="130"/>
      <c r="H14" s="130"/>
    </row>
    <row r="15" spans="2:8" x14ac:dyDescent="0.25">
      <c r="B15" s="130"/>
      <c r="C15" s="130"/>
      <c r="D15" s="130"/>
      <c r="E15" s="130"/>
      <c r="F15" s="130"/>
      <c r="G15" s="130"/>
      <c r="H15" s="130"/>
    </row>
    <row r="17" spans="2:8" x14ac:dyDescent="0.25">
      <c r="B17" s="43" t="s">
        <v>37</v>
      </c>
      <c r="D17" s="43" t="s">
        <v>33</v>
      </c>
    </row>
    <row r="22" spans="2:8" x14ac:dyDescent="0.25">
      <c r="B22" t="s">
        <v>73</v>
      </c>
    </row>
    <row r="23" spans="2:8" x14ac:dyDescent="0.25">
      <c r="B23" s="129" t="s">
        <v>74</v>
      </c>
      <c r="C23" s="129"/>
      <c r="D23" s="129"/>
      <c r="E23" s="129"/>
      <c r="F23" s="129"/>
      <c r="G23" s="129"/>
      <c r="H23" s="129"/>
    </row>
    <row r="24" spans="2:8" x14ac:dyDescent="0.25">
      <c r="B24" s="129"/>
      <c r="C24" s="129"/>
      <c r="D24" s="129"/>
      <c r="E24" s="129"/>
      <c r="F24" s="129"/>
      <c r="G24" s="129"/>
      <c r="H24" s="129"/>
    </row>
    <row r="26" spans="2:8" x14ac:dyDescent="0.25">
      <c r="B26" s="44" t="s">
        <v>78</v>
      </c>
      <c r="C26" s="44" t="s">
        <v>75</v>
      </c>
      <c r="D26" s="44" t="s">
        <v>76</v>
      </c>
      <c r="E26" s="44" t="s">
        <v>77</v>
      </c>
    </row>
    <row r="27" spans="2:8" x14ac:dyDescent="0.25">
      <c r="B27" s="8">
        <v>1</v>
      </c>
      <c r="C27" s="46">
        <v>88</v>
      </c>
      <c r="D27" s="46">
        <v>76</v>
      </c>
      <c r="E27" s="46">
        <v>104</v>
      </c>
    </row>
    <row r="28" spans="2:8" x14ac:dyDescent="0.25">
      <c r="B28" s="8">
        <v>2</v>
      </c>
      <c r="C28" s="8">
        <v>68</v>
      </c>
      <c r="D28" s="8">
        <v>88</v>
      </c>
      <c r="E28" s="8">
        <v>88</v>
      </c>
    </row>
    <row r="29" spans="2:8" x14ac:dyDescent="0.25">
      <c r="B29" s="8">
        <v>3</v>
      </c>
      <c r="C29" s="46">
        <v>89</v>
      </c>
      <c r="D29" s="46">
        <v>90</v>
      </c>
      <c r="E29" s="46">
        <v>118</v>
      </c>
    </row>
    <row r="30" spans="2:8" x14ac:dyDescent="0.25">
      <c r="B30" s="8">
        <v>4</v>
      </c>
      <c r="C30" s="8">
        <v>92</v>
      </c>
      <c r="D30" s="8">
        <v>86</v>
      </c>
      <c r="E30" s="8">
        <v>88</v>
      </c>
    </row>
    <row r="31" spans="2:8" x14ac:dyDescent="0.25">
      <c r="B31" s="8">
        <v>5</v>
      </c>
      <c r="C31" s="46">
        <v>103</v>
      </c>
      <c r="D31" s="46">
        <v>79</v>
      </c>
      <c r="E31" s="46">
        <v>123</v>
      </c>
    </row>
    <row r="33" spans="2:5" x14ac:dyDescent="0.25">
      <c r="C33">
        <f>AVERAGE(C27:C31)</f>
        <v>88</v>
      </c>
      <c r="D33">
        <f t="shared" ref="D33:E33" si="0">AVERAGE(D27:D31)</f>
        <v>83.8</v>
      </c>
      <c r="E33">
        <f t="shared" si="0"/>
        <v>104.2</v>
      </c>
    </row>
    <row r="34" spans="2:5" x14ac:dyDescent="0.25">
      <c r="B34" s="6" t="s">
        <v>79</v>
      </c>
      <c r="C34" s="41">
        <f>_xlfn.STDEV.S(C27:C31)</f>
        <v>12.668859459319927</v>
      </c>
      <c r="D34" s="41">
        <f t="shared" ref="D34:E34" si="1">_xlfn.STDEV.S(D27:D31)</f>
        <v>6.0166435825965294</v>
      </c>
      <c r="E34" s="41">
        <f t="shared" si="1"/>
        <v>16.346253393362062</v>
      </c>
    </row>
    <row r="35" spans="2:5" x14ac:dyDescent="0.25">
      <c r="B35" s="6"/>
    </row>
    <row r="36" spans="2:5" x14ac:dyDescent="0.25">
      <c r="B36" s="72" t="s">
        <v>80</v>
      </c>
      <c r="C36" s="73">
        <f>C34/C33</f>
        <v>0.14396431203772644</v>
      </c>
      <c r="D36" s="73">
        <f t="shared" ref="D36:E36" si="2">D34/D33</f>
        <v>7.1797656116903696E-2</v>
      </c>
      <c r="E36" s="73">
        <f t="shared" si="2"/>
        <v>0.15687383294973187</v>
      </c>
    </row>
    <row r="38" spans="2:5" x14ac:dyDescent="0.25">
      <c r="B38" t="s">
        <v>82</v>
      </c>
    </row>
    <row r="39" spans="2:5" x14ac:dyDescent="0.25">
      <c r="B39" s="5" t="s">
        <v>81</v>
      </c>
    </row>
  </sheetData>
  <mergeCells count="5">
    <mergeCell ref="B23:H24"/>
    <mergeCell ref="B2:H2"/>
    <mergeCell ref="B4:H9"/>
    <mergeCell ref="B11:H12"/>
    <mergeCell ref="B14:H1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7"/>
  <sheetViews>
    <sheetView zoomScale="130" zoomScaleNormal="130" workbookViewId="0">
      <selection activeCell="B2" sqref="B2:G2"/>
    </sheetView>
  </sheetViews>
  <sheetFormatPr baseColWidth="10" defaultRowHeight="15" x14ac:dyDescent="0.25"/>
  <cols>
    <col min="1" max="1" width="7.28515625" customWidth="1"/>
  </cols>
  <sheetData>
    <row r="2" spans="2:7" ht="21" x14ac:dyDescent="0.35">
      <c r="B2" s="131" t="s">
        <v>105</v>
      </c>
      <c r="C2" s="131"/>
      <c r="D2" s="131"/>
      <c r="E2" s="131"/>
      <c r="F2" s="131"/>
      <c r="G2" s="131"/>
    </row>
    <row r="4" spans="2:7" x14ac:dyDescent="0.25">
      <c r="B4" s="129" t="s">
        <v>106</v>
      </c>
      <c r="C4" s="129"/>
      <c r="D4" s="129"/>
      <c r="E4" s="129"/>
      <c r="F4" s="129"/>
      <c r="G4" s="129"/>
    </row>
    <row r="5" spans="2:7" x14ac:dyDescent="0.25">
      <c r="B5" s="129"/>
      <c r="C5" s="129"/>
      <c r="D5" s="129"/>
      <c r="E5" s="129"/>
      <c r="F5" s="129"/>
      <c r="G5" s="129"/>
    </row>
    <row r="7" spans="2:7" x14ac:dyDescent="0.25">
      <c r="B7" s="46">
        <v>66</v>
      </c>
      <c r="C7" s="46">
        <v>54</v>
      </c>
      <c r="D7" s="46">
        <v>65</v>
      </c>
      <c r="E7" s="46">
        <v>61</v>
      </c>
      <c r="F7" s="46">
        <v>67</v>
      </c>
    </row>
    <row r="8" spans="2:7" x14ac:dyDescent="0.25">
      <c r="B8" s="8">
        <v>47</v>
      </c>
      <c r="C8" s="8">
        <v>42</v>
      </c>
      <c r="D8" s="8">
        <v>56</v>
      </c>
      <c r="E8" s="8">
        <v>55</v>
      </c>
      <c r="F8" s="8">
        <v>49</v>
      </c>
    </row>
    <row r="9" spans="2:7" x14ac:dyDescent="0.25">
      <c r="B9" s="46">
        <v>59</v>
      </c>
      <c r="C9" s="46">
        <v>41</v>
      </c>
      <c r="D9" s="46">
        <v>55</v>
      </c>
      <c r="E9" s="46">
        <v>54</v>
      </c>
      <c r="F9" s="46">
        <v>37</v>
      </c>
    </row>
    <row r="10" spans="2:7" x14ac:dyDescent="0.25">
      <c r="B10" s="8">
        <v>57</v>
      </c>
      <c r="C10" s="8">
        <v>42</v>
      </c>
      <c r="D10" s="8">
        <v>47</v>
      </c>
      <c r="E10" s="8">
        <v>49</v>
      </c>
      <c r="F10" s="8">
        <v>36</v>
      </c>
    </row>
    <row r="11" spans="2:7" x14ac:dyDescent="0.25">
      <c r="B11" s="46">
        <v>62</v>
      </c>
      <c r="C11" s="46">
        <v>63</v>
      </c>
      <c r="D11" s="46">
        <v>53</v>
      </c>
      <c r="E11" s="46">
        <v>52</v>
      </c>
      <c r="F11" s="46">
        <v>50</v>
      </c>
    </row>
    <row r="12" spans="2:7" x14ac:dyDescent="0.25">
      <c r="B12" s="8">
        <v>54</v>
      </c>
      <c r="C12" s="8">
        <v>64</v>
      </c>
      <c r="D12" s="8">
        <v>53</v>
      </c>
      <c r="E12" s="8">
        <v>67</v>
      </c>
      <c r="F12" s="8">
        <v>69</v>
      </c>
    </row>
    <row r="13" spans="2:7" x14ac:dyDescent="0.25">
      <c r="B13" s="46">
        <v>61</v>
      </c>
      <c r="C13" s="46">
        <v>65</v>
      </c>
      <c r="D13" s="46">
        <v>57</v>
      </c>
      <c r="E13" s="46">
        <v>37</v>
      </c>
      <c r="F13" s="46">
        <v>60</v>
      </c>
    </row>
    <row r="14" spans="2:7" x14ac:dyDescent="0.25">
      <c r="B14" s="8">
        <v>48</v>
      </c>
      <c r="C14" s="8">
        <v>58</v>
      </c>
      <c r="D14" s="8">
        <v>65</v>
      </c>
      <c r="E14" s="8">
        <v>54</v>
      </c>
      <c r="F14" s="8">
        <v>62</v>
      </c>
    </row>
    <row r="17" spans="2:7" x14ac:dyDescent="0.25">
      <c r="B17" s="129" t="s">
        <v>107</v>
      </c>
      <c r="C17" s="129"/>
      <c r="D17" s="129"/>
      <c r="E17" s="129"/>
      <c r="F17" s="129"/>
      <c r="G17" s="129"/>
    </row>
    <row r="18" spans="2:7" x14ac:dyDescent="0.25">
      <c r="B18" s="129"/>
      <c r="C18" s="129"/>
      <c r="D18" s="129"/>
      <c r="E18" s="129"/>
      <c r="F18" s="129"/>
      <c r="G18" s="129"/>
    </row>
    <row r="20" spans="2:7" x14ac:dyDescent="0.25">
      <c r="C20" s="74"/>
      <c r="D20" s="75" t="s">
        <v>108</v>
      </c>
    </row>
    <row r="21" spans="2:7" x14ac:dyDescent="0.25">
      <c r="C21" s="76" t="s">
        <v>21</v>
      </c>
      <c r="D21" s="76">
        <v>3</v>
      </c>
    </row>
    <row r="22" spans="2:7" x14ac:dyDescent="0.25">
      <c r="C22" s="77" t="s">
        <v>23</v>
      </c>
      <c r="D22" s="78">
        <v>11</v>
      </c>
    </row>
    <row r="23" spans="2:7" x14ac:dyDescent="0.25">
      <c r="C23" s="76" t="s">
        <v>109</v>
      </c>
      <c r="D23" s="76">
        <v>14</v>
      </c>
    </row>
    <row r="24" spans="2:7" x14ac:dyDescent="0.25">
      <c r="C24" s="77" t="s">
        <v>110</v>
      </c>
      <c r="D24" s="78">
        <v>24</v>
      </c>
    </row>
    <row r="25" spans="2:7" x14ac:dyDescent="0.25">
      <c r="C25" s="76" t="s">
        <v>111</v>
      </c>
      <c r="D25" s="76">
        <v>12</v>
      </c>
    </row>
    <row r="26" spans="2:7" x14ac:dyDescent="0.25">
      <c r="C26" s="77" t="s">
        <v>112</v>
      </c>
      <c r="D26" s="79">
        <v>11</v>
      </c>
    </row>
    <row r="27" spans="2:7" x14ac:dyDescent="0.25">
      <c r="C27" s="76" t="s">
        <v>113</v>
      </c>
      <c r="D27" s="76">
        <v>17</v>
      </c>
    </row>
  </sheetData>
  <mergeCells count="3">
    <mergeCell ref="B2:G2"/>
    <mergeCell ref="B4:G5"/>
    <mergeCell ref="B17:G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Definiciones</vt:lpstr>
      <vt:lpstr>Desv Media Abs</vt:lpstr>
      <vt:lpstr>Varianza</vt:lpstr>
      <vt:lpstr>DesvStand</vt:lpstr>
      <vt:lpstr>CV</vt:lpstr>
      <vt:lpstr>Ejercicios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dc:creator>
  <cp:lastModifiedBy>Jorge M</cp:lastModifiedBy>
  <dcterms:created xsi:type="dcterms:W3CDTF">2014-02-26T00:12:40Z</dcterms:created>
  <dcterms:modified xsi:type="dcterms:W3CDTF">2018-08-20T04:12:35Z</dcterms:modified>
</cp:coreProperties>
</file>