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jorge\OneDrive\Desktop\Assessment 5607\"/>
    </mc:Choice>
  </mc:AlternateContent>
  <xr:revisionPtr revIDLastSave="0" documentId="13_ncr:1_{752947DB-D8DA-4F5A-B6DE-8CAC100199C6}" xr6:coauthVersionLast="47" xr6:coauthVersionMax="47" xr10:uidLastSave="{00000000-0000-0000-0000-000000000000}"/>
  <bookViews>
    <workbookView xWindow="-108" yWindow="-108" windowWidth="23256" windowHeight="12576" xr2:uid="{00000000-000D-0000-FFFF-FFFF00000000}"/>
  </bookViews>
  <sheets>
    <sheet name="GanttChart" sheetId="9" r:id="rId1"/>
  </sheets>
  <definedNames>
    <definedName name="prevWBS" localSheetId="0">GanttChart!$A1048576</definedName>
    <definedName name="_xlnm.Print_Area" localSheetId="0">GanttChart!$A$1:$BN$66</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6" i="9" l="1"/>
  <c r="I16" i="9" s="1"/>
  <c r="F14" i="9"/>
  <c r="I14" i="9" s="1"/>
  <c r="F9" i="9"/>
  <c r="I9" i="9" s="1"/>
  <c r="F39" i="9"/>
  <c r="I39" i="9" s="1"/>
  <c r="F74" i="9"/>
  <c r="I74" i="9" s="1"/>
  <c r="F44" i="9"/>
  <c r="I44" i="9" s="1"/>
  <c r="F63" i="9"/>
  <c r="I63" i="9" s="1"/>
  <c r="F61" i="9"/>
  <c r="I61" i="9" s="1"/>
  <c r="F59" i="9"/>
  <c r="I59" i="9" s="1"/>
  <c r="F57" i="9"/>
  <c r="I57" i="9" s="1"/>
  <c r="F55" i="9"/>
  <c r="I55" i="9" s="1"/>
  <c r="F53" i="9"/>
  <c r="I53" i="9" s="1"/>
  <c r="F51" i="9"/>
  <c r="I51" i="9" s="1"/>
  <c r="F49" i="9"/>
  <c r="I49" i="9" s="1"/>
  <c r="F67" i="9"/>
  <c r="I67" i="9" s="1"/>
  <c r="F68" i="9"/>
  <c r="I68" i="9" s="1"/>
  <c r="F46" i="9"/>
  <c r="I46" i="9" s="1"/>
  <c r="F43" i="9"/>
  <c r="I43" i="9" s="1"/>
  <c r="F42" i="9"/>
  <c r="I42" i="9" s="1"/>
  <c r="F41" i="9"/>
  <c r="I41" i="9" s="1"/>
  <c r="F40" i="9"/>
  <c r="I40" i="9" s="1"/>
  <c r="F72" i="9"/>
  <c r="I72" i="9" s="1"/>
  <c r="F71" i="9"/>
  <c r="I71" i="9" s="1"/>
  <c r="F73" i="9"/>
  <c r="I73" i="9" s="1"/>
  <c r="F70" i="9"/>
  <c r="I70" i="9" s="1"/>
  <c r="F69" i="9"/>
  <c r="I69" i="9" s="1"/>
  <c r="F66" i="9"/>
  <c r="F54" i="9"/>
  <c r="I54" i="9" s="1"/>
  <c r="F60" i="9"/>
  <c r="I60" i="9" s="1"/>
  <c r="F52" i="9"/>
  <c r="I52" i="9" s="1"/>
  <c r="F50" i="9"/>
  <c r="I50" i="9" s="1"/>
  <c r="F62" i="9"/>
  <c r="I62" i="9" s="1"/>
  <c r="F58" i="9"/>
  <c r="I58" i="9" s="1"/>
  <c r="F56" i="9"/>
  <c r="I56" i="9" s="1"/>
  <c r="F48" i="9"/>
  <c r="I48" i="9" s="1"/>
  <c r="F13" i="9"/>
  <c r="I13" i="9" s="1"/>
  <c r="F12" i="9"/>
  <c r="I12" i="9" s="1"/>
  <c r="F34" i="9"/>
  <c r="I34" i="9" s="1"/>
  <c r="F33" i="9"/>
  <c r="I33" i="9" s="1"/>
  <c r="F32" i="9"/>
  <c r="I32" i="9" s="1"/>
  <c r="F31" i="9"/>
  <c r="I31" i="9" s="1"/>
  <c r="F30" i="9"/>
  <c r="I30" i="9" s="1"/>
  <c r="F29" i="9"/>
  <c r="I29" i="9" s="1"/>
  <c r="F38" i="9"/>
  <c r="I38" i="9" s="1"/>
  <c r="F37" i="9"/>
  <c r="I37" i="9" s="1"/>
  <c r="F35" i="9"/>
  <c r="I35" i="9" s="1"/>
  <c r="F28" i="9"/>
  <c r="I28" i="9" s="1"/>
  <c r="F25" i="9"/>
  <c r="I25" i="9" s="1"/>
  <c r="F24" i="9"/>
  <c r="I24" i="9" s="1"/>
  <c r="F23" i="9"/>
  <c r="I23" i="9" s="1"/>
  <c r="F22" i="9"/>
  <c r="I22" i="9" s="1"/>
  <c r="F21" i="9"/>
  <c r="I21" i="9" s="1"/>
  <c r="F20" i="9"/>
  <c r="I20" i="9" s="1"/>
  <c r="F19" i="9"/>
  <c r="I19" i="9" s="1"/>
  <c r="F18" i="9"/>
  <c r="I18" i="9" s="1"/>
  <c r="F17" i="9"/>
  <c r="I17" i="9" s="1"/>
  <c r="F8" i="9" l="1"/>
  <c r="I8" i="9" s="1"/>
  <c r="F64" i="9"/>
  <c r="I64" i="9" s="1"/>
  <c r="F45" i="9"/>
  <c r="I45" i="9" s="1"/>
  <c r="F26" i="9"/>
  <c r="I26" i="9" s="1"/>
  <c r="F10" i="9" l="1"/>
  <c r="K6" i="9"/>
  <c r="F15" i="9" l="1"/>
  <c r="I15" i="9" s="1"/>
  <c r="I10" i="9"/>
  <c r="K7" i="9"/>
  <c r="K4" i="9"/>
  <c r="A8" i="9"/>
  <c r="A9" i="9" s="1"/>
  <c r="F11" i="9" l="1"/>
  <c r="I11" i="9" s="1"/>
  <c r="L6" i="9" l="1"/>
  <c r="F27" i="9" l="1"/>
  <c r="I27" i="9" s="1"/>
  <c r="I66" i="9"/>
  <c r="F65" i="9"/>
  <c r="I65" i="9" s="1"/>
  <c r="M6" i="9"/>
  <c r="N6" i="9" l="1"/>
  <c r="O6" i="9" l="1"/>
  <c r="K5" i="9"/>
  <c r="F47" i="9" l="1"/>
  <c r="I47"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0" i="9" l="1"/>
  <c r="A11" i="9" l="1"/>
  <c r="A12" i="9" l="1"/>
  <c r="A13" i="9" s="1"/>
  <c r="A14" i="9" l="1"/>
  <c r="A15" i="9" l="1"/>
  <c r="A16" i="9" s="1"/>
  <c r="A17" i="9" s="1"/>
  <c r="A18" i="9" s="1"/>
  <c r="A19" i="9" s="1"/>
  <c r="A20" i="9" s="1"/>
  <c r="A21" i="9" s="1"/>
  <c r="A22" i="9" s="1"/>
  <c r="A23" i="9" s="1"/>
  <c r="A24" i="9" s="1"/>
  <c r="A25" i="9" s="1"/>
  <c r="A26" i="9" s="1"/>
  <c r="A27" i="9" s="1"/>
  <c r="A28" i="9" s="1"/>
  <c r="A29" i="9" s="1"/>
  <c r="A30" i="9" s="1"/>
  <c r="A31" i="9" s="1"/>
  <c r="A32" i="9" s="1"/>
  <c r="A33" i="9" s="1"/>
  <c r="A34" i="9" s="1"/>
  <c r="A35" i="9" s="1"/>
  <c r="F36" i="9"/>
  <c r="A36" i="9" l="1"/>
  <c r="A37" i="9" s="1"/>
  <c r="I36" i="9"/>
  <c r="A38" i="9" l="1"/>
  <c r="A39" i="9" l="1"/>
  <c r="A40" i="9" s="1"/>
  <c r="A41" i="9" s="1"/>
  <c r="A42" i="9" s="1"/>
  <c r="A43" i="9" s="1"/>
  <c r="A44" i="9" s="1"/>
  <c r="A45" i="9" s="1"/>
  <c r="A46" i="9" s="1"/>
  <c r="A47" i="9" l="1"/>
  <c r="A48" i="9" s="1"/>
  <c r="A49" i="9" s="1"/>
  <c r="A50" i="9" l="1"/>
  <c r="A51" i="9" l="1"/>
  <c r="A52" i="9" s="1"/>
  <c r="A53" i="9" l="1"/>
  <c r="A54" i="9" s="1"/>
  <c r="A55" i="9" l="1"/>
  <c r="A56" i="9" s="1"/>
  <c r="A57" i="9" l="1"/>
  <c r="A58" i="9" s="1"/>
  <c r="A59" i="9" l="1"/>
  <c r="A60" i="9" s="1"/>
  <c r="A61" i="9" l="1"/>
  <c r="A62" i="9" s="1"/>
  <c r="A63" i="9" l="1"/>
  <c r="A64" i="9" s="1"/>
  <c r="A65" i="9" s="1"/>
  <c r="A66" i="9" s="1"/>
  <c r="A67" i="9" s="1"/>
  <c r="A68" i="9" s="1"/>
  <c r="A69" i="9" s="1"/>
  <c r="A70" i="9" s="1"/>
  <c r="A71" i="9" s="1"/>
  <c r="A72" i="9" s="1"/>
  <c r="A73" i="9" s="1"/>
  <c r="A7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<sst xmlns="http://schemas.openxmlformats.org/spreadsheetml/2006/main" count="144" uniqueCount="63">
  <si>
    <t>WBS</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</si>
  <si>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</si>
  <si>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</si>
  <si>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</si>
  <si>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</si>
  <si>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</si>
  <si>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</si>
  <si>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</si>
  <si>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</si>
  <si>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</si>
  <si>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</si>
  <si>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</si>
  <si>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</si>
  <si>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Jorge Campero</t>
  </si>
  <si>
    <t>Saint Albert Hospital Requirements</t>
  </si>
  <si>
    <t>Saint Albert Hospital</t>
  </si>
  <si>
    <t>Jorge C.</t>
  </si>
  <si>
    <t>Add Admission</t>
  </si>
  <si>
    <t>Update Admission</t>
  </si>
  <si>
    <t>Delete Admission</t>
  </si>
  <si>
    <t>Produce Admissions Report</t>
  </si>
  <si>
    <t>Remove Prescription</t>
  </si>
  <si>
    <t>Add Research Project</t>
  </si>
  <si>
    <t>Remove Research Project</t>
  </si>
  <si>
    <t>Produce Research Projects Report</t>
  </si>
  <si>
    <t>Use case analysis</t>
  </si>
  <si>
    <t>Identify the high priority use cases</t>
  </si>
  <si>
    <t>Make use case activity diagrams</t>
  </si>
  <si>
    <t>Gantt chart</t>
  </si>
  <si>
    <t>Draft the design of the reports</t>
  </si>
  <si>
    <t>Define the tools that will be used</t>
  </si>
  <si>
    <t xml:space="preserve">Language </t>
  </si>
  <si>
    <t>Coding app</t>
  </si>
  <si>
    <t>Draft of how the forms will look like</t>
  </si>
  <si>
    <t xml:space="preserve">Risk management </t>
  </si>
  <si>
    <t xml:space="preserve">Get sample data </t>
  </si>
  <si>
    <t>Analyse that the data respects the business rules</t>
  </si>
  <si>
    <t xml:space="preserve">Organise the data </t>
  </si>
  <si>
    <t>Development</t>
  </si>
  <si>
    <t>Database testing</t>
  </si>
  <si>
    <t>Deployment</t>
  </si>
  <si>
    <t>Maintenance</t>
  </si>
  <si>
    <t xml:space="preserve">User training </t>
  </si>
  <si>
    <t>Write the script of the video</t>
  </si>
  <si>
    <t>Record the training</t>
  </si>
  <si>
    <t>User acceptance testing</t>
  </si>
  <si>
    <t>Design</t>
  </si>
  <si>
    <t>User Interface</t>
  </si>
  <si>
    <t>Development (Forms functionalities)</t>
  </si>
  <si>
    <t xml:space="preserve">Database </t>
  </si>
  <si>
    <t>Hardware configuration</t>
  </si>
  <si>
    <t>Software configuration</t>
  </si>
  <si>
    <t>Deployment diagram</t>
  </si>
  <si>
    <t>Network configuration</t>
  </si>
  <si>
    <t xml:space="preserve">    Testing</t>
  </si>
  <si>
    <t xml:space="preserve">Start technical report </t>
  </si>
  <si>
    <t>Conclude Technical report</t>
  </si>
  <si>
    <t xml:space="preserve">Draw sequence diagram </t>
  </si>
  <si>
    <t>Technology review</t>
  </si>
  <si>
    <t xml:space="preserve">Information Gathering </t>
  </si>
  <si>
    <t xml:space="preserve">Analysis </t>
  </si>
  <si>
    <t>Use case diagram</t>
  </si>
  <si>
    <t>Use case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</si>
</sst>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5" formatCode="ddd\ m/dd/yy"/>
    <numFmt numFmtId="166" formatCode="d"/>
    <numFmt numFmtId="167" formatCode="d\ mmm\ yyyy"/>
    <numFmt numFmtId="168" formatCode="ddd\ dd/m/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79">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0" fillId="0" borderId="10" xfId="0" applyFont="1" applyFill="1" applyBorder="1" applyAlignment="1" applyProtection="1">
      <alignment horizontal="left" vertical="center" wrapText="1" indent="1"/>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168" fontId="35" fillId="22" borderId="11" xfId="0" applyNumberFormat="1" applyFont="1" applyFill="1" applyBorder="1" applyAlignment="1" applyProtection="1">
      <alignment horizontal="center" vertical="center"/>
    </xf>
    <xf numFmtId="168" fontId="30" fillId="21" borderId="10" xfId="0" applyNumberFormat="1" applyFont="1" applyFill="1" applyBorder="1" applyAlignment="1" applyProtection="1">
      <alignment horizontal="center" vertical="center"/>
    </xf>
    <xf numFmtId="168" fontId="35" fillId="0" borderId="11" xfId="0" applyNumberFormat="1" applyFont="1" applyBorder="1" applyAlignment="1" applyProtection="1">
      <alignment horizontal="center" vertical="center"/>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7">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78528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74"/>
  <sheetViews>
    <sheetView showGridLines="0" tabSelected="1" zoomScale="80" zoomScaleNormal="80" workbookViewId="0">
      <pane ySplit="7" topLeftCell="A8" activePane="bottomLeft" state="frozen"/>
      <selection pane="bottomLeft" activeCell="H25" sqref="H25"/>
    </sheetView>
  </sheetViews>
  <sheetFormatPr defaultColWidth="9.109375" defaultRowHeight="13.2" x14ac:dyDescent="0.25"/>
  <cols>
    <col min="1" max="1" width="6.88671875" style="5" customWidth="1"/>
    <col min="2" max="2" width="19" style="1" customWidth="1"/>
    <col min="3" max="3" width="7.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60" t="s">
        <v>14</v>
      </c>
      <c r="B1" s="10"/>
      <c r="C1" s="10"/>
      <c r="D1" s="10"/>
      <c r="E1" s="10"/>
      <c r="F1" s="10"/>
      <c r="I1" s="65"/>
      <c r="K1" s="76" t="s">
        <v>12</v>
      </c>
      <c r="L1" s="76"/>
      <c r="M1" s="76"/>
      <c r="N1" s="76"/>
      <c r="O1" s="76"/>
      <c r="P1" s="76"/>
      <c r="Q1" s="76"/>
      <c r="R1" s="76"/>
      <c r="S1" s="76"/>
      <c r="T1" s="76"/>
      <c r="U1" s="76"/>
      <c r="V1" s="76"/>
      <c r="W1" s="76"/>
      <c r="X1" s="76"/>
      <c r="Y1" s="76"/>
      <c r="Z1" s="76"/>
      <c r="AA1" s="76"/>
      <c r="AB1" s="76"/>
      <c r="AC1" s="76"/>
      <c r="AD1" s="76"/>
      <c r="AE1" s="76"/>
    </row>
    <row r="2" spans="1:66" ht="18" customHeight="1" x14ac:dyDescent="0.25">
      <c r="A2" s="15" t="s">
        <v>15</v>
      </c>
      <c r="B2" s="7"/>
      <c r="C2" s="7"/>
      <c r="D2" s="9"/>
      <c r="E2" s="66"/>
      <c r="F2" s="66"/>
      <c r="H2" s="2"/>
    </row>
    <row r="3" spans="1:66" ht="13.8" x14ac:dyDescent="0.25">
      <c r="A3" s="15"/>
      <c r="B3" s="11"/>
      <c r="C3" s="4"/>
      <c r="D3" s="4"/>
      <c r="E3" s="4"/>
      <c r="F3" s="4"/>
      <c r="G3" s="4"/>
      <c r="H3" s="2"/>
      <c r="K3" s="8"/>
      <c r="L3" s="8"/>
      <c r="M3" s="8"/>
      <c r="N3" s="8"/>
      <c r="O3" s="8"/>
      <c r="P3" s="8"/>
      <c r="Q3" s="8"/>
      <c r="R3" s="8"/>
      <c r="S3" s="8"/>
      <c r="T3" s="8"/>
      <c r="U3" s="8"/>
      <c r="V3" s="8"/>
      <c r="W3" s="8"/>
      <c r="X3" s="8"/>
      <c r="Y3" s="8"/>
      <c r="Z3" s="8"/>
      <c r="AA3" s="8"/>
    </row>
    <row r="4" spans="1:66" ht="17.25" customHeight="1" x14ac:dyDescent="0.25">
      <c r="A4" s="45"/>
      <c r="B4" s="49" t="s">
        <v>10</v>
      </c>
      <c r="C4" s="78">
        <v>44459</v>
      </c>
      <c r="D4" s="78"/>
      <c r="E4" s="78"/>
      <c r="F4" s="46"/>
      <c r="G4" s="49" t="s">
        <v>9</v>
      </c>
      <c r="H4" s="64">
        <v>1</v>
      </c>
      <c r="I4" s="47"/>
      <c r="J4" s="13"/>
      <c r="K4" s="70" t="str">
        <f>"Week "&amp;(K6-($C$4-WEEKDAY($C$4,1)+2))/7+1</f>
        <v>Week 1</v>
      </c>
      <c r="L4" s="71"/>
      <c r="M4" s="71"/>
      <c r="N4" s="71"/>
      <c r="O4" s="71"/>
      <c r="P4" s="71"/>
      <c r="Q4" s="72"/>
      <c r="R4" s="70" t="str">
        <f>"Week "&amp;(R6-($C$4-WEEKDAY($C$4,1)+2))/7+1</f>
        <v>Week 2</v>
      </c>
      <c r="S4" s="71"/>
      <c r="T4" s="71"/>
      <c r="U4" s="71"/>
      <c r="V4" s="71"/>
      <c r="W4" s="71"/>
      <c r="X4" s="72"/>
      <c r="Y4" s="70" t="str">
        <f>"Week "&amp;(Y6-($C$4-WEEKDAY($C$4,1)+2))/7+1</f>
        <v>Week 3</v>
      </c>
      <c r="Z4" s="71"/>
      <c r="AA4" s="71"/>
      <c r="AB4" s="71"/>
      <c r="AC4" s="71"/>
      <c r="AD4" s="71"/>
      <c r="AE4" s="72"/>
      <c r="AF4" s="70" t="str">
        <f>"Week "&amp;(AF6-($C$4-WEEKDAY($C$4,1)+2))/7+1</f>
        <v>Week 4</v>
      </c>
      <c r="AG4" s="71"/>
      <c r="AH4" s="71"/>
      <c r="AI4" s="71"/>
      <c r="AJ4" s="71"/>
      <c r="AK4" s="71"/>
      <c r="AL4" s="72"/>
      <c r="AM4" s="70" t="str">
        <f>"Week "&amp;(AM6-($C$4-WEEKDAY($C$4,1)+2))/7+1</f>
        <v>Week 5</v>
      </c>
      <c r="AN4" s="71"/>
      <c r="AO4" s="71"/>
      <c r="AP4" s="71"/>
      <c r="AQ4" s="71"/>
      <c r="AR4" s="71"/>
      <c r="AS4" s="72"/>
      <c r="AT4" s="70" t="str">
        <f>"Week "&amp;(AT6-($C$4-WEEKDAY($C$4,1)+2))/7+1</f>
        <v>Week 6</v>
      </c>
      <c r="AU4" s="71"/>
      <c r="AV4" s="71"/>
      <c r="AW4" s="71"/>
      <c r="AX4" s="71"/>
      <c r="AY4" s="71"/>
      <c r="AZ4" s="72"/>
      <c r="BA4" s="70" t="str">
        <f>"Week "&amp;(BA6-($C$4-WEEKDAY($C$4,1)+2))/7+1</f>
        <v>Week 7</v>
      </c>
      <c r="BB4" s="71"/>
      <c r="BC4" s="71"/>
      <c r="BD4" s="71"/>
      <c r="BE4" s="71"/>
      <c r="BF4" s="71"/>
      <c r="BG4" s="72"/>
      <c r="BH4" s="70" t="str">
        <f>"Week "&amp;(BH6-($C$4-WEEKDAY($C$4,1)+2))/7+1</f>
        <v>Week 8</v>
      </c>
      <c r="BI4" s="71"/>
      <c r="BJ4" s="71"/>
      <c r="BK4" s="71"/>
      <c r="BL4" s="71"/>
      <c r="BM4" s="71"/>
      <c r="BN4" s="72"/>
    </row>
    <row r="5" spans="1:66" ht="17.25" customHeight="1" x14ac:dyDescent="0.25">
      <c r="A5" s="45"/>
      <c r="B5" s="49" t="s">
        <v>11</v>
      </c>
      <c r="C5" s="77" t="s">
        <v>13</v>
      </c>
      <c r="D5" s="77"/>
      <c r="E5" s="77"/>
      <c r="F5" s="48"/>
      <c r="G5" s="48"/>
      <c r="H5" s="48"/>
      <c r="I5" s="48"/>
      <c r="J5" s="13"/>
      <c r="K5" s="73">
        <f>K6</f>
        <v>44459</v>
      </c>
      <c r="L5" s="74"/>
      <c r="M5" s="74"/>
      <c r="N5" s="74"/>
      <c r="O5" s="74"/>
      <c r="P5" s="74"/>
      <c r="Q5" s="75"/>
      <c r="R5" s="73">
        <f>R6</f>
        <v>44466</v>
      </c>
      <c r="S5" s="74"/>
      <c r="T5" s="74"/>
      <c r="U5" s="74"/>
      <c r="V5" s="74"/>
      <c r="W5" s="74"/>
      <c r="X5" s="75"/>
      <c r="Y5" s="73">
        <f>Y6</f>
        <v>44473</v>
      </c>
      <c r="Z5" s="74"/>
      <c r="AA5" s="74"/>
      <c r="AB5" s="74"/>
      <c r="AC5" s="74"/>
      <c r="AD5" s="74"/>
      <c r="AE5" s="75"/>
      <c r="AF5" s="73">
        <f>AF6</f>
        <v>44480</v>
      </c>
      <c r="AG5" s="74"/>
      <c r="AH5" s="74"/>
      <c r="AI5" s="74"/>
      <c r="AJ5" s="74"/>
      <c r="AK5" s="74"/>
      <c r="AL5" s="75"/>
      <c r="AM5" s="73">
        <f>AM6</f>
        <v>44487</v>
      </c>
      <c r="AN5" s="74"/>
      <c r="AO5" s="74"/>
      <c r="AP5" s="74"/>
      <c r="AQ5" s="74"/>
      <c r="AR5" s="74"/>
      <c r="AS5" s="75"/>
      <c r="AT5" s="73">
        <f>AT6</f>
        <v>44494</v>
      </c>
      <c r="AU5" s="74"/>
      <c r="AV5" s="74"/>
      <c r="AW5" s="74"/>
      <c r="AX5" s="74"/>
      <c r="AY5" s="74"/>
      <c r="AZ5" s="75"/>
      <c r="BA5" s="73">
        <f>BA6</f>
        <v>44501</v>
      </c>
      <c r="BB5" s="74"/>
      <c r="BC5" s="74"/>
      <c r="BD5" s="74"/>
      <c r="BE5" s="74"/>
      <c r="BF5" s="74"/>
      <c r="BG5" s="75"/>
      <c r="BH5" s="73">
        <f>BH6</f>
        <v>44508</v>
      </c>
      <c r="BI5" s="74"/>
      <c r="BJ5" s="74"/>
      <c r="BK5" s="74"/>
      <c r="BL5" s="74"/>
      <c r="BM5" s="74"/>
      <c r="BN5" s="75"/>
    </row>
    <row r="6" spans="1:66" x14ac:dyDescent="0.25">
      <c r="A6" s="12"/>
      <c r="B6" s="13"/>
      <c r="C6" s="13"/>
      <c r="D6" s="14"/>
      <c r="E6" s="13"/>
      <c r="F6" s="13"/>
      <c r="G6" s="13"/>
      <c r="H6" s="13"/>
      <c r="I6" s="13"/>
      <c r="J6" s="13"/>
      <c r="K6" s="37">
        <f>C4-WEEKDAY(C4,1)+2+7*(H4-1)</f>
        <v>44459</v>
      </c>
      <c r="L6" s="28">
        <f t="shared" ref="L6:AQ6" si="0">K6+1</f>
        <v>44460</v>
      </c>
      <c r="M6" s="28">
        <f t="shared" si="0"/>
        <v>44461</v>
      </c>
      <c r="N6" s="28">
        <f t="shared" si="0"/>
        <v>44462</v>
      </c>
      <c r="O6" s="28">
        <f t="shared" si="0"/>
        <v>44463</v>
      </c>
      <c r="P6" s="28">
        <f t="shared" si="0"/>
        <v>44464</v>
      </c>
      <c r="Q6" s="38">
        <f t="shared" si="0"/>
        <v>44465</v>
      </c>
      <c r="R6" s="37">
        <f t="shared" si="0"/>
        <v>44466</v>
      </c>
      <c r="S6" s="28">
        <f t="shared" si="0"/>
        <v>44467</v>
      </c>
      <c r="T6" s="28">
        <f t="shared" si="0"/>
        <v>44468</v>
      </c>
      <c r="U6" s="28">
        <f t="shared" si="0"/>
        <v>44469</v>
      </c>
      <c r="V6" s="28">
        <f t="shared" si="0"/>
        <v>44470</v>
      </c>
      <c r="W6" s="28">
        <f t="shared" si="0"/>
        <v>44471</v>
      </c>
      <c r="X6" s="38">
        <f t="shared" si="0"/>
        <v>44472</v>
      </c>
      <c r="Y6" s="37">
        <f t="shared" si="0"/>
        <v>44473</v>
      </c>
      <c r="Z6" s="28">
        <f t="shared" si="0"/>
        <v>44474</v>
      </c>
      <c r="AA6" s="28">
        <f t="shared" si="0"/>
        <v>44475</v>
      </c>
      <c r="AB6" s="28">
        <f t="shared" si="0"/>
        <v>44476</v>
      </c>
      <c r="AC6" s="28">
        <f t="shared" si="0"/>
        <v>44477</v>
      </c>
      <c r="AD6" s="28">
        <f t="shared" si="0"/>
        <v>44478</v>
      </c>
      <c r="AE6" s="38">
        <f t="shared" si="0"/>
        <v>44479</v>
      </c>
      <c r="AF6" s="37">
        <f t="shared" si="0"/>
        <v>44480</v>
      </c>
      <c r="AG6" s="28">
        <f t="shared" si="0"/>
        <v>44481</v>
      </c>
      <c r="AH6" s="28">
        <f t="shared" si="0"/>
        <v>44482</v>
      </c>
      <c r="AI6" s="28">
        <f t="shared" si="0"/>
        <v>44483</v>
      </c>
      <c r="AJ6" s="28">
        <f t="shared" si="0"/>
        <v>44484</v>
      </c>
      <c r="AK6" s="28">
        <f t="shared" si="0"/>
        <v>44485</v>
      </c>
      <c r="AL6" s="38">
        <f t="shared" si="0"/>
        <v>44486</v>
      </c>
      <c r="AM6" s="37">
        <f t="shared" si="0"/>
        <v>44487</v>
      </c>
      <c r="AN6" s="28">
        <f t="shared" si="0"/>
        <v>44488</v>
      </c>
      <c r="AO6" s="28">
        <f t="shared" si="0"/>
        <v>44489</v>
      </c>
      <c r="AP6" s="28">
        <f t="shared" si="0"/>
        <v>44490</v>
      </c>
      <c r="AQ6" s="28">
        <f t="shared" si="0"/>
        <v>44491</v>
      </c>
      <c r="AR6" s="28">
        <f t="shared" ref="AR6:BN6" si="1">AQ6+1</f>
        <v>44492</v>
      </c>
      <c r="AS6" s="38">
        <f t="shared" si="1"/>
        <v>44493</v>
      </c>
      <c r="AT6" s="37">
        <f t="shared" si="1"/>
        <v>44494</v>
      </c>
      <c r="AU6" s="28">
        <f t="shared" si="1"/>
        <v>44495</v>
      </c>
      <c r="AV6" s="28">
        <f t="shared" si="1"/>
        <v>44496</v>
      </c>
      <c r="AW6" s="28">
        <f t="shared" si="1"/>
        <v>44497</v>
      </c>
      <c r="AX6" s="28">
        <f t="shared" si="1"/>
        <v>44498</v>
      </c>
      <c r="AY6" s="28">
        <f t="shared" si="1"/>
        <v>44499</v>
      </c>
      <c r="AZ6" s="38">
        <f t="shared" si="1"/>
        <v>44500</v>
      </c>
      <c r="BA6" s="37">
        <f t="shared" si="1"/>
        <v>44501</v>
      </c>
      <c r="BB6" s="28">
        <f t="shared" si="1"/>
        <v>44502</v>
      </c>
      <c r="BC6" s="28">
        <f t="shared" si="1"/>
        <v>44503</v>
      </c>
      <c r="BD6" s="28">
        <f t="shared" si="1"/>
        <v>44504</v>
      </c>
      <c r="BE6" s="28">
        <f t="shared" si="1"/>
        <v>44505</v>
      </c>
      <c r="BF6" s="28">
        <f t="shared" si="1"/>
        <v>44506</v>
      </c>
      <c r="BG6" s="38">
        <f t="shared" si="1"/>
        <v>44507</v>
      </c>
      <c r="BH6" s="37">
        <f t="shared" si="1"/>
        <v>44508</v>
      </c>
      <c r="BI6" s="28">
        <f t="shared" si="1"/>
        <v>44509</v>
      </c>
      <c r="BJ6" s="28">
        <f t="shared" si="1"/>
        <v>44510</v>
      </c>
      <c r="BK6" s="28">
        <f t="shared" si="1"/>
        <v>44511</v>
      </c>
      <c r="BL6" s="28">
        <f t="shared" si="1"/>
        <v>44512</v>
      </c>
      <c r="BM6" s="28">
        <f t="shared" si="1"/>
        <v>44513</v>
      </c>
      <c r="BN6" s="38">
        <f t="shared" si="1"/>
        <v>44514</v>
      </c>
    </row>
    <row r="7" spans="1:66" s="59" customFormat="1" ht="24.6" thickBot="1" x14ac:dyDescent="0.3">
      <c r="A7" s="51" t="s">
        <v>0</v>
      </c>
      <c r="B7" s="52" t="s">
        <v>1</v>
      </c>
      <c r="C7" s="53" t="s">
        <v>2</v>
      </c>
      <c r="D7" s="54" t="s">
        <v>8</v>
      </c>
      <c r="E7" s="55" t="s">
        <v>3</v>
      </c>
      <c r="F7" s="55" t="s">
        <v>4</v>
      </c>
      <c r="G7" s="53" t="s">
        <v>5</v>
      </c>
      <c r="H7" s="53" t="s">
        <v>6</v>
      </c>
      <c r="I7" s="53" t="s">
        <v>7</v>
      </c>
      <c r="J7" s="53"/>
      <c r="K7" s="56" t="str">
        <f t="shared" ref="K7:AP7" si="2">CHOOSE(WEEKDAY(K6,1),"S","M","T","W","T","F","S")</f>
        <v>M</v>
      </c>
      <c r="L7" s="57" t="str">
        <f t="shared" si="2"/>
        <v>T</v>
      </c>
      <c r="M7" s="57" t="str">
        <f t="shared" si="2"/>
        <v>W</v>
      </c>
      <c r="N7" s="57" t="str">
        <f t="shared" si="2"/>
        <v>T</v>
      </c>
      <c r="O7" s="57" t="str">
        <f t="shared" si="2"/>
        <v>F</v>
      </c>
      <c r="P7" s="57" t="str">
        <f t="shared" si="2"/>
        <v>S</v>
      </c>
      <c r="Q7" s="58" t="str">
        <f t="shared" si="2"/>
        <v>S</v>
      </c>
      <c r="R7" s="56" t="str">
        <f t="shared" si="2"/>
        <v>M</v>
      </c>
      <c r="S7" s="57" t="str">
        <f t="shared" si="2"/>
        <v>T</v>
      </c>
      <c r="T7" s="57" t="str">
        <f t="shared" si="2"/>
        <v>W</v>
      </c>
      <c r="U7" s="57" t="str">
        <f t="shared" si="2"/>
        <v>T</v>
      </c>
      <c r="V7" s="57" t="str">
        <f t="shared" si="2"/>
        <v>F</v>
      </c>
      <c r="W7" s="57" t="str">
        <f t="shared" si="2"/>
        <v>S</v>
      </c>
      <c r="X7" s="58" t="str">
        <f t="shared" si="2"/>
        <v>S</v>
      </c>
      <c r="Y7" s="56" t="str">
        <f t="shared" si="2"/>
        <v>M</v>
      </c>
      <c r="Z7" s="57" t="str">
        <f t="shared" si="2"/>
        <v>T</v>
      </c>
      <c r="AA7" s="57" t="str">
        <f t="shared" si="2"/>
        <v>W</v>
      </c>
      <c r="AB7" s="57" t="str">
        <f t="shared" si="2"/>
        <v>T</v>
      </c>
      <c r="AC7" s="57" t="str">
        <f t="shared" si="2"/>
        <v>F</v>
      </c>
      <c r="AD7" s="57" t="str">
        <f t="shared" si="2"/>
        <v>S</v>
      </c>
      <c r="AE7" s="58" t="str">
        <f t="shared" si="2"/>
        <v>S</v>
      </c>
      <c r="AF7" s="56" t="str">
        <f t="shared" si="2"/>
        <v>M</v>
      </c>
      <c r="AG7" s="57" t="str">
        <f t="shared" si="2"/>
        <v>T</v>
      </c>
      <c r="AH7" s="57" t="str">
        <f t="shared" si="2"/>
        <v>W</v>
      </c>
      <c r="AI7" s="57" t="str">
        <f t="shared" si="2"/>
        <v>T</v>
      </c>
      <c r="AJ7" s="57" t="str">
        <f t="shared" si="2"/>
        <v>F</v>
      </c>
      <c r="AK7" s="57" t="str">
        <f t="shared" si="2"/>
        <v>S</v>
      </c>
      <c r="AL7" s="58" t="str">
        <f t="shared" si="2"/>
        <v>S</v>
      </c>
      <c r="AM7" s="56" t="str">
        <f t="shared" si="2"/>
        <v>M</v>
      </c>
      <c r="AN7" s="57" t="str">
        <f t="shared" si="2"/>
        <v>T</v>
      </c>
      <c r="AO7" s="57" t="str">
        <f t="shared" si="2"/>
        <v>W</v>
      </c>
      <c r="AP7" s="57" t="str">
        <f t="shared" si="2"/>
        <v>T</v>
      </c>
      <c r="AQ7" s="57" t="str">
        <f t="shared" ref="AQ7:BN7" si="3">CHOOSE(WEEKDAY(AQ6,1),"S","M","T","W","T","F","S")</f>
        <v>F</v>
      </c>
      <c r="AR7" s="57" t="str">
        <f t="shared" si="3"/>
        <v>S</v>
      </c>
      <c r="AS7" s="58" t="str">
        <f t="shared" si="3"/>
        <v>S</v>
      </c>
      <c r="AT7" s="56" t="str">
        <f t="shared" si="3"/>
        <v>M</v>
      </c>
      <c r="AU7" s="57" t="str">
        <f t="shared" si="3"/>
        <v>T</v>
      </c>
      <c r="AV7" s="57" t="str">
        <f t="shared" si="3"/>
        <v>W</v>
      </c>
      <c r="AW7" s="57" t="str">
        <f t="shared" si="3"/>
        <v>T</v>
      </c>
      <c r="AX7" s="57" t="str">
        <f t="shared" si="3"/>
        <v>F</v>
      </c>
      <c r="AY7" s="57" t="str">
        <f t="shared" si="3"/>
        <v>S</v>
      </c>
      <c r="AZ7" s="58" t="str">
        <f t="shared" si="3"/>
        <v>S</v>
      </c>
      <c r="BA7" s="56" t="str">
        <f t="shared" si="3"/>
        <v>M</v>
      </c>
      <c r="BB7" s="57" t="str">
        <f t="shared" si="3"/>
        <v>T</v>
      </c>
      <c r="BC7" s="57" t="str">
        <f t="shared" si="3"/>
        <v>W</v>
      </c>
      <c r="BD7" s="57" t="str">
        <f t="shared" si="3"/>
        <v>T</v>
      </c>
      <c r="BE7" s="57" t="str">
        <f t="shared" si="3"/>
        <v>F</v>
      </c>
      <c r="BF7" s="57" t="str">
        <f t="shared" si="3"/>
        <v>S</v>
      </c>
      <c r="BG7" s="58" t="str">
        <f t="shared" si="3"/>
        <v>S</v>
      </c>
      <c r="BH7" s="56" t="str">
        <f t="shared" si="3"/>
        <v>M</v>
      </c>
      <c r="BI7" s="57" t="str">
        <f t="shared" si="3"/>
        <v>T</v>
      </c>
      <c r="BJ7" s="57" t="str">
        <f t="shared" si="3"/>
        <v>W</v>
      </c>
      <c r="BK7" s="57" t="str">
        <f t="shared" si="3"/>
        <v>T</v>
      </c>
      <c r="BL7" s="57" t="str">
        <f t="shared" si="3"/>
        <v>F</v>
      </c>
      <c r="BM7" s="57" t="str">
        <f t="shared" si="3"/>
        <v>S</v>
      </c>
      <c r="BN7" s="58" t="str">
        <f t="shared" si="3"/>
        <v>S</v>
      </c>
    </row>
    <row r="8" spans="1:66" s="18" customFormat="1" ht="17.399999999999999" x14ac:dyDescent="0.25">
      <c r="A8" s="29" t="str">
        <f>IF(ISERROR(VALUE(SUBSTITUTE(prevWBS,".",""))),"1",IF(ISERROR(FIND("`",SUBSTITUTE(prevWBS,".","`",1))),TEXT(VALUE(prevWBS)+1,"#"),TEXT(VALUE(LEFT(prevWBS,FIND("`",SUBSTITUTE(prevWBS,".","`",1))-1))+1,"#")))</f>
        <v>1</v>
      </c>
      <c r="B8" s="30" t="s">
        <v>59</v>
      </c>
      <c r="C8" s="31"/>
      <c r="D8" s="32"/>
      <c r="E8" s="33"/>
      <c r="F8" s="50" t="str">
        <f>IF(ISBLANK(E8)," - ",IF(G8=0,E8,E8+G8-1))</f>
        <v xml:space="preserve"> - </v>
      </c>
      <c r="G8" s="34"/>
      <c r="H8" s="35"/>
      <c r="I8" s="36" t="str">
        <f t="shared" ref="I8:I36" si="4">IF(OR(F8=0,E8=0)," - ",NETWORKDAYS(E8,F8))</f>
        <v xml:space="preserve"> - </v>
      </c>
      <c r="J8" s="39"/>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66" s="24" customFormat="1" ht="17.399999999999999" x14ac:dyDescent="0.25">
      <c r="A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1" t="s">
        <v>28</v>
      </c>
      <c r="C9" s="24" t="s">
        <v>16</v>
      </c>
      <c r="D9" s="62"/>
      <c r="E9" s="67">
        <v>44460</v>
      </c>
      <c r="F9" s="69">
        <f t="shared" ref="F9" si="5">IF(ISBLANK(E9)," - ",IF(G9=0,E9,E9+G9-1))</f>
        <v>44461</v>
      </c>
      <c r="G9" s="25">
        <v>2</v>
      </c>
      <c r="H9" s="26">
        <v>1</v>
      </c>
      <c r="I9" s="27">
        <f t="shared" ref="I9" si="6">IF(OR(F9=0,E9=0)," - ",NETWORKDAYS(E9,F9))</f>
        <v>2</v>
      </c>
      <c r="J9" s="40"/>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row>
    <row r="10" spans="1:66" s="24" customFormat="1" ht="17.399999999999999" x14ac:dyDescent="0.25">
      <c r="A10" s="23" t="str">
        <f t="shared" ref="A10:A13"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0" s="61" t="s">
        <v>25</v>
      </c>
      <c r="C10" s="24" t="s">
        <v>16</v>
      </c>
      <c r="D10" s="62"/>
      <c r="E10" s="67">
        <v>44459</v>
      </c>
      <c r="F10" s="69">
        <f>IF(ISBLANK(E10)," - ",IF(G10=0,E10,E10+G10-1))</f>
        <v>44461</v>
      </c>
      <c r="G10" s="25">
        <v>3</v>
      </c>
      <c r="H10" s="26">
        <v>1</v>
      </c>
      <c r="I10" s="27">
        <f t="shared" si="4"/>
        <v>3</v>
      </c>
      <c r="J10" s="40"/>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row>
    <row r="11" spans="1:66" s="24" customFormat="1" ht="22.8" x14ac:dyDescent="0.25">
      <c r="A11"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1" s="63" t="s">
        <v>26</v>
      </c>
      <c r="C11" s="24" t="s">
        <v>16</v>
      </c>
      <c r="D11" s="62"/>
      <c r="E11" s="67">
        <v>44459</v>
      </c>
      <c r="F11" s="69">
        <f t="shared" ref="F11:F36" si="8">IF(ISBLANK(E11)," - ",IF(G11=0,E11,E11+G11-1))</f>
        <v>44461</v>
      </c>
      <c r="G11" s="25">
        <v>3</v>
      </c>
      <c r="H11" s="26">
        <v>1</v>
      </c>
      <c r="I11" s="27">
        <f t="shared" si="4"/>
        <v>3</v>
      </c>
      <c r="J11" s="40"/>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row>
    <row r="12" spans="1:66" s="24" customFormat="1" ht="17.399999999999999" x14ac:dyDescent="0.25">
      <c r="A12" s="23" t="str">
        <f t="shared" si="7"/>
        <v>1.3</v>
      </c>
      <c r="B12" s="61" t="s">
        <v>58</v>
      </c>
      <c r="C12" s="24" t="s">
        <v>16</v>
      </c>
      <c r="D12" s="62"/>
      <c r="E12" s="67">
        <v>44462</v>
      </c>
      <c r="F12" s="69">
        <f>IF(ISBLANK(E12)," - ",IF(G12=0,E12,E12+G12-1))</f>
        <v>44463</v>
      </c>
      <c r="G12" s="25">
        <v>2</v>
      </c>
      <c r="H12" s="26">
        <v>1</v>
      </c>
      <c r="I12" s="27">
        <f t="shared" ref="I12" si="9">IF(OR(F12=0,E12=0)," - ",NETWORKDAYS(E12,F12))</f>
        <v>2</v>
      </c>
      <c r="J12" s="40"/>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row>
    <row r="13" spans="1:66" s="24" customFormat="1" ht="17.399999999999999" x14ac:dyDescent="0.25">
      <c r="A13" s="23" t="str">
        <f t="shared" si="7"/>
        <v>1.4</v>
      </c>
      <c r="B13" s="61" t="s">
        <v>34</v>
      </c>
      <c r="C13" s="24" t="s">
        <v>16</v>
      </c>
      <c r="D13" s="62"/>
      <c r="E13" s="67">
        <v>44463</v>
      </c>
      <c r="F13" s="69">
        <f>IF(ISBLANK(E13)," - ",IF(G13=0,E13,E13+G13-1))</f>
        <v>44463</v>
      </c>
      <c r="G13" s="25">
        <v>1</v>
      </c>
      <c r="H13" s="26">
        <v>1</v>
      </c>
      <c r="I13" s="27">
        <f t="shared" ref="I13:I14" si="10">IF(OR(F13=0,E13=0)," - ",NETWORKDAYS(E13,F13))</f>
        <v>1</v>
      </c>
      <c r="J13" s="40"/>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row>
    <row r="14" spans="1:66" s="18" customFormat="1" ht="17.399999999999999" x14ac:dyDescent="0.25">
      <c r="A14" s="29" t="str">
        <f>IF(ISERROR(VALUE(SUBSTITUTE(prevWBS,".",""))),"1",IF(ISERROR(FIND("`",SUBSTITUTE(prevWBS,".","`",1))),TEXT(VALUE(prevWBS)+1,"#"),TEXT(VALUE(LEFT(prevWBS,FIND("`",SUBSTITUTE(prevWBS,".","`",1))-1))+1,"#")))</f>
        <v>2</v>
      </c>
      <c r="B14" s="30" t="s">
        <v>60</v>
      </c>
      <c r="C14" s="31"/>
      <c r="D14" s="32"/>
      <c r="E14" s="33"/>
      <c r="F14" s="50" t="str">
        <f>IF(ISBLANK(E14)," - ",IF(G14=0,E14,E14+G14-1))</f>
        <v xml:space="preserve"> - </v>
      </c>
      <c r="G14" s="34"/>
      <c r="H14" s="35"/>
      <c r="I14" s="36" t="str">
        <f t="shared" si="10"/>
        <v xml:space="preserve"> - </v>
      </c>
      <c r="J14" s="39"/>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row>
    <row r="15" spans="1:66" s="24" customFormat="1" ht="17.399999999999999" x14ac:dyDescent="0.25">
      <c r="A1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61" t="s">
        <v>61</v>
      </c>
      <c r="C15" s="24" t="s">
        <v>16</v>
      </c>
      <c r="D15" s="62"/>
      <c r="E15" s="67">
        <v>44464</v>
      </c>
      <c r="F15" s="69">
        <f t="shared" si="8"/>
        <v>44464</v>
      </c>
      <c r="G15" s="25">
        <v>1</v>
      </c>
      <c r="H15" s="26">
        <v>1</v>
      </c>
      <c r="I15" s="27">
        <f t="shared" si="4"/>
        <v>0</v>
      </c>
      <c r="J15" s="40"/>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row>
    <row r="16" spans="1:66" s="24" customFormat="1" ht="17.399999999999999" x14ac:dyDescent="0.25">
      <c r="A1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6" s="61" t="s">
        <v>62</v>
      </c>
      <c r="C16" s="24" t="s">
        <v>16</v>
      </c>
      <c r="D16" s="62"/>
      <c r="E16" s="67">
        <v>44464</v>
      </c>
      <c r="F16" s="69">
        <f t="shared" ref="F16" si="11">IF(ISBLANK(E16)," - ",IF(G16=0,E16,E16+G16-1))</f>
        <v>44464</v>
      </c>
      <c r="G16" s="25">
        <v>1</v>
      </c>
      <c r="H16" s="26">
        <v>1</v>
      </c>
      <c r="I16" s="27">
        <f t="shared" ref="I16" si="12">IF(OR(F16=0,E16=0)," - ",NETWORKDAYS(E16,F16))</f>
        <v>0</v>
      </c>
      <c r="J16" s="40"/>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row>
    <row r="17" spans="1:66" s="24" customFormat="1" ht="17.399999999999999" x14ac:dyDescent="0.25">
      <c r="A17" s="23" t="str">
        <f t="shared" ref="A17:A24" si="13">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7" s="63" t="s">
        <v>17</v>
      </c>
      <c r="C17" s="24" t="s">
        <v>16</v>
      </c>
      <c r="D17" s="62"/>
      <c r="E17" s="67">
        <v>44464</v>
      </c>
      <c r="F17" s="69">
        <f t="shared" ref="F17:F18" si="14">IF(ISBLANK(E17)," - ",IF(G17=0,E17,E17+G17-1))</f>
        <v>44464</v>
      </c>
      <c r="G17" s="25">
        <v>1</v>
      </c>
      <c r="H17" s="26">
        <v>1</v>
      </c>
      <c r="I17" s="27">
        <f t="shared" ref="I17:I18" si="15">IF(OR(F17=0,E17=0)," - ",NETWORKDAYS(E17,F17))</f>
        <v>0</v>
      </c>
      <c r="J17" s="40"/>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row>
    <row r="18" spans="1:66" s="24" customFormat="1" ht="17.399999999999999" x14ac:dyDescent="0.25">
      <c r="A18" s="23" t="str">
        <f t="shared" si="13"/>
        <v>2.2.2</v>
      </c>
      <c r="B18" s="63" t="s">
        <v>18</v>
      </c>
      <c r="C18" s="24" t="s">
        <v>16</v>
      </c>
      <c r="D18" s="62"/>
      <c r="E18" s="67">
        <v>44464</v>
      </c>
      <c r="F18" s="69">
        <f t="shared" si="14"/>
        <v>44464</v>
      </c>
      <c r="G18" s="25">
        <v>1</v>
      </c>
      <c r="H18" s="26">
        <v>1</v>
      </c>
      <c r="I18" s="27">
        <f t="shared" si="15"/>
        <v>0</v>
      </c>
      <c r="J18" s="40"/>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row>
    <row r="19" spans="1:66" s="24" customFormat="1" ht="17.399999999999999" x14ac:dyDescent="0.25">
      <c r="A19" s="23" t="str">
        <f t="shared" si="13"/>
        <v>2.2.3</v>
      </c>
      <c r="B19" s="63" t="s">
        <v>19</v>
      </c>
      <c r="C19" s="24" t="s">
        <v>16</v>
      </c>
      <c r="D19" s="62"/>
      <c r="E19" s="67">
        <v>44465</v>
      </c>
      <c r="F19" s="69">
        <f t="shared" ref="F19:F24" si="16">IF(ISBLANK(E19)," - ",IF(G19=0,E19,E19+G19-1))</f>
        <v>44465</v>
      </c>
      <c r="G19" s="25">
        <v>1</v>
      </c>
      <c r="H19" s="26">
        <v>1</v>
      </c>
      <c r="I19" s="27">
        <f t="shared" ref="I19:I24" si="17">IF(OR(F19=0,E19=0)," - ",NETWORKDAYS(E19,F19))</f>
        <v>0</v>
      </c>
      <c r="J19" s="40"/>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row>
    <row r="20" spans="1:66" s="24" customFormat="1" ht="22.8" x14ac:dyDescent="0.25">
      <c r="A20" s="23" t="str">
        <f t="shared" si="13"/>
        <v>2.2.4</v>
      </c>
      <c r="B20" s="63" t="s">
        <v>20</v>
      </c>
      <c r="C20" s="24" t="s">
        <v>16</v>
      </c>
      <c r="D20" s="62"/>
      <c r="E20" s="67">
        <v>44465</v>
      </c>
      <c r="F20" s="69">
        <f t="shared" si="16"/>
        <v>44465</v>
      </c>
      <c r="G20" s="25">
        <v>1</v>
      </c>
      <c r="H20" s="26">
        <v>1</v>
      </c>
      <c r="I20" s="27">
        <f t="shared" si="17"/>
        <v>0</v>
      </c>
      <c r="J20" s="40"/>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row>
    <row r="21" spans="1:66" s="24" customFormat="1" ht="17.399999999999999" x14ac:dyDescent="0.25">
      <c r="A21" s="23" t="str">
        <f t="shared" si="13"/>
        <v>2.2.5</v>
      </c>
      <c r="B21" s="63" t="s">
        <v>21</v>
      </c>
      <c r="C21" s="24" t="s">
        <v>16</v>
      </c>
      <c r="D21" s="62"/>
      <c r="E21" s="67">
        <v>44466</v>
      </c>
      <c r="F21" s="69">
        <f t="shared" si="16"/>
        <v>44466</v>
      </c>
      <c r="G21" s="25">
        <v>1</v>
      </c>
      <c r="H21" s="26">
        <v>1</v>
      </c>
      <c r="I21" s="27">
        <f t="shared" si="17"/>
        <v>1</v>
      </c>
      <c r="J21" s="40"/>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row>
    <row r="22" spans="1:66" s="24" customFormat="1" ht="17.399999999999999" x14ac:dyDescent="0.25">
      <c r="A22" s="23" t="str">
        <f t="shared" si="13"/>
        <v>2.2.6</v>
      </c>
      <c r="B22" s="63" t="s">
        <v>22</v>
      </c>
      <c r="C22" s="24" t="s">
        <v>16</v>
      </c>
      <c r="D22" s="62"/>
      <c r="E22" s="67">
        <v>44467</v>
      </c>
      <c r="F22" s="69">
        <f t="shared" si="16"/>
        <v>44467</v>
      </c>
      <c r="G22" s="25">
        <v>1</v>
      </c>
      <c r="H22" s="26">
        <v>1</v>
      </c>
      <c r="I22" s="27">
        <f t="shared" si="17"/>
        <v>1</v>
      </c>
      <c r="J22" s="40"/>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row>
    <row r="23" spans="1:66" s="24" customFormat="1" ht="22.8" x14ac:dyDescent="0.25">
      <c r="A23" s="23" t="str">
        <f t="shared" si="13"/>
        <v>2.2.7</v>
      </c>
      <c r="B23" s="63" t="s">
        <v>23</v>
      </c>
      <c r="C23" s="24" t="s">
        <v>16</v>
      </c>
      <c r="D23" s="62"/>
      <c r="E23" s="67">
        <v>44468</v>
      </c>
      <c r="F23" s="69">
        <f t="shared" si="16"/>
        <v>44468</v>
      </c>
      <c r="G23" s="25">
        <v>1</v>
      </c>
      <c r="H23" s="26">
        <v>1</v>
      </c>
      <c r="I23" s="27">
        <f t="shared" si="17"/>
        <v>1</v>
      </c>
      <c r="J23" s="40"/>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row>
    <row r="24" spans="1:66" s="24" customFormat="1" ht="22.8" x14ac:dyDescent="0.25">
      <c r="A24" s="23" t="str">
        <f t="shared" si="13"/>
        <v>2.2.8</v>
      </c>
      <c r="B24" s="63" t="s">
        <v>24</v>
      </c>
      <c r="C24" s="24" t="s">
        <v>16</v>
      </c>
      <c r="D24" s="62"/>
      <c r="E24" s="67">
        <v>44468</v>
      </c>
      <c r="F24" s="69">
        <f t="shared" si="16"/>
        <v>44468</v>
      </c>
      <c r="G24" s="25">
        <v>1</v>
      </c>
      <c r="H24" s="26">
        <v>1</v>
      </c>
      <c r="I24" s="27">
        <f t="shared" si="17"/>
        <v>1</v>
      </c>
      <c r="J24" s="40"/>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row>
    <row r="25" spans="1:66" s="24" customFormat="1" ht="22.8" x14ac:dyDescent="0.25">
      <c r="A25" s="23" t="str">
        <f t="shared" ref="A25" si="1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5" s="61" t="s">
        <v>27</v>
      </c>
      <c r="C25" s="24" t="s">
        <v>16</v>
      </c>
      <c r="D25" s="62"/>
      <c r="E25" s="67">
        <v>44469</v>
      </c>
      <c r="F25" s="69">
        <f t="shared" ref="F25" si="19">IF(ISBLANK(E25)," - ",IF(G25=0,E25,E25+G25-1))</f>
        <v>44471</v>
      </c>
      <c r="G25" s="25">
        <v>3</v>
      </c>
      <c r="H25" s="26">
        <v>0</v>
      </c>
      <c r="I25" s="27">
        <f t="shared" ref="I25" si="20">IF(OR(F25=0,E25=0)," - ",NETWORKDAYS(E25,F25))</f>
        <v>2</v>
      </c>
      <c r="J25" s="40"/>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row>
    <row r="26" spans="1:66" s="18" customFormat="1" ht="17.399999999999999" x14ac:dyDescent="0.25">
      <c r="A26" s="16" t="str">
        <f>IF(ISERROR(VALUE(SUBSTITUTE(prevWBS,".",""))),"1",IF(ISERROR(FIND("`",SUBSTITUTE(prevWBS,".","`",1))),TEXT(VALUE(prevWBS)+1,"#"),TEXT(VALUE(LEFT(prevWBS,FIND("`",SUBSTITUTE(prevWBS,".","`",1))-1))+1,"#")))</f>
        <v>3</v>
      </c>
      <c r="B26" s="17" t="s">
        <v>46</v>
      </c>
      <c r="D26" s="19"/>
      <c r="E26" s="68"/>
      <c r="F26" s="68" t="str">
        <f t="shared" si="8"/>
        <v xml:space="preserve"> - </v>
      </c>
      <c r="G26" s="20"/>
      <c r="H26" s="21"/>
      <c r="I26" s="22" t="str">
        <f t="shared" si="4"/>
        <v xml:space="preserve"> - </v>
      </c>
      <c r="J26" s="41"/>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row>
    <row r="27" spans="1:66" s="24" customFormat="1" ht="17.399999999999999" x14ac:dyDescent="0.25">
      <c r="A27"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7" s="61" t="s">
        <v>47</v>
      </c>
      <c r="C27" s="24" t="s">
        <v>16</v>
      </c>
      <c r="D27" s="62"/>
      <c r="E27" s="67">
        <v>44473</v>
      </c>
      <c r="F27" s="69">
        <f t="shared" si="8"/>
        <v>44475</v>
      </c>
      <c r="G27" s="25">
        <v>3</v>
      </c>
      <c r="H27" s="26">
        <v>0</v>
      </c>
      <c r="I27" s="27">
        <f t="shared" si="4"/>
        <v>3</v>
      </c>
      <c r="J27" s="40"/>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row>
    <row r="28" spans="1:66" s="24" customFormat="1" ht="22.8" x14ac:dyDescent="0.25">
      <c r="A28"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8" s="63" t="s">
        <v>33</v>
      </c>
      <c r="C28" s="24" t="s">
        <v>16</v>
      </c>
      <c r="D28" s="62"/>
      <c r="E28" s="67">
        <v>44473</v>
      </c>
      <c r="F28" s="69">
        <f t="shared" si="8"/>
        <v>44473</v>
      </c>
      <c r="G28" s="25">
        <v>1</v>
      </c>
      <c r="H28" s="26">
        <v>0</v>
      </c>
      <c r="I28" s="27">
        <f t="shared" si="4"/>
        <v>1</v>
      </c>
      <c r="J28" s="40"/>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row>
    <row r="29" spans="1:66" s="24" customFormat="1" ht="17.399999999999999" x14ac:dyDescent="0.25">
      <c r="A29" s="23" t="str">
        <f t="shared" ref="A29:A35" si="21">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3.1.1.1</v>
      </c>
      <c r="B29" s="63" t="s">
        <v>17</v>
      </c>
      <c r="C29" s="24" t="s">
        <v>16</v>
      </c>
      <c r="D29" s="62"/>
      <c r="E29" s="67">
        <v>44474</v>
      </c>
      <c r="F29" s="69">
        <f t="shared" si="8"/>
        <v>44474</v>
      </c>
      <c r="G29" s="25">
        <v>1</v>
      </c>
      <c r="H29" s="26">
        <v>0</v>
      </c>
      <c r="I29" s="27">
        <f t="shared" si="4"/>
        <v>1</v>
      </c>
      <c r="J29" s="40"/>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row>
    <row r="30" spans="1:66" s="24" customFormat="1" ht="17.399999999999999" x14ac:dyDescent="0.25">
      <c r="A30" s="23" t="str">
        <f t="shared" si="21"/>
        <v>3.1.1.2</v>
      </c>
      <c r="B30" s="63" t="s">
        <v>18</v>
      </c>
      <c r="C30" s="24" t="s">
        <v>16</v>
      </c>
      <c r="D30" s="62"/>
      <c r="E30" s="67">
        <v>44474</v>
      </c>
      <c r="F30" s="69">
        <f t="shared" si="8"/>
        <v>44474</v>
      </c>
      <c r="G30" s="25">
        <v>1</v>
      </c>
      <c r="H30" s="26">
        <v>0</v>
      </c>
      <c r="I30" s="27">
        <f t="shared" si="4"/>
        <v>1</v>
      </c>
      <c r="J30" s="40"/>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row>
    <row r="31" spans="1:66" s="24" customFormat="1" ht="17.399999999999999" x14ac:dyDescent="0.25">
      <c r="A31" s="23" t="str">
        <f t="shared" si="21"/>
        <v>3.1.1.3</v>
      </c>
      <c r="B31" s="63" t="s">
        <v>19</v>
      </c>
      <c r="C31" s="24" t="s">
        <v>16</v>
      </c>
      <c r="D31" s="62"/>
      <c r="E31" s="67">
        <v>44474</v>
      </c>
      <c r="F31" s="69">
        <f t="shared" si="8"/>
        <v>44474</v>
      </c>
      <c r="G31" s="25">
        <v>1</v>
      </c>
      <c r="H31" s="26">
        <v>0</v>
      </c>
      <c r="I31" s="27">
        <f t="shared" si="4"/>
        <v>1</v>
      </c>
      <c r="J31" s="40"/>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row>
    <row r="32" spans="1:66" s="24" customFormat="1" ht="17.399999999999999" x14ac:dyDescent="0.25">
      <c r="A32" s="23" t="str">
        <f t="shared" si="21"/>
        <v>3.1.1.4</v>
      </c>
      <c r="B32" s="63" t="s">
        <v>21</v>
      </c>
      <c r="C32" s="24" t="s">
        <v>16</v>
      </c>
      <c r="D32" s="62"/>
      <c r="E32" s="67">
        <v>44475</v>
      </c>
      <c r="F32" s="69">
        <f t="shared" si="8"/>
        <v>44475</v>
      </c>
      <c r="G32" s="25">
        <v>1</v>
      </c>
      <c r="H32" s="26">
        <v>0</v>
      </c>
      <c r="I32" s="27">
        <f t="shared" si="4"/>
        <v>1</v>
      </c>
      <c r="J32" s="40"/>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row>
    <row r="33" spans="1:66" s="24" customFormat="1" ht="17.399999999999999" x14ac:dyDescent="0.25">
      <c r="A33" s="23" t="str">
        <f t="shared" si="21"/>
        <v>3.1.1.5</v>
      </c>
      <c r="B33" s="63" t="s">
        <v>22</v>
      </c>
      <c r="C33" s="24" t="s">
        <v>16</v>
      </c>
      <c r="D33" s="62"/>
      <c r="E33" s="67">
        <v>44475</v>
      </c>
      <c r="F33" s="69">
        <f t="shared" si="8"/>
        <v>44475</v>
      </c>
      <c r="G33" s="25">
        <v>1</v>
      </c>
      <c r="H33" s="26">
        <v>0</v>
      </c>
      <c r="I33" s="27">
        <f t="shared" si="4"/>
        <v>1</v>
      </c>
      <c r="J33" s="40"/>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row>
    <row r="34" spans="1:66" s="24" customFormat="1" ht="22.8" x14ac:dyDescent="0.25">
      <c r="A34" s="23" t="str">
        <f t="shared" si="21"/>
        <v>3.1.1.6</v>
      </c>
      <c r="B34" s="63" t="s">
        <v>23</v>
      </c>
      <c r="C34" s="24" t="s">
        <v>16</v>
      </c>
      <c r="D34" s="62"/>
      <c r="E34" s="67">
        <v>44475</v>
      </c>
      <c r="F34" s="69">
        <f t="shared" si="8"/>
        <v>44475</v>
      </c>
      <c r="G34" s="25">
        <v>1</v>
      </c>
      <c r="H34" s="26">
        <v>0</v>
      </c>
      <c r="I34" s="27">
        <f t="shared" si="4"/>
        <v>1</v>
      </c>
      <c r="J34" s="40"/>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row>
    <row r="35" spans="1:66" s="24" customFormat="1" ht="22.8" x14ac:dyDescent="0.25">
      <c r="A35" s="23" t="str">
        <f t="shared" si="21"/>
        <v>3.1.1.7</v>
      </c>
      <c r="B35" s="63" t="s">
        <v>29</v>
      </c>
      <c r="C35" s="24" t="s">
        <v>16</v>
      </c>
      <c r="D35" s="62"/>
      <c r="E35" s="67">
        <v>44475</v>
      </c>
      <c r="F35" s="69">
        <f t="shared" ref="F35" si="22">IF(ISBLANK(E35)," - ",IF(G35=0,E35,E35+G35-1))</f>
        <v>44475</v>
      </c>
      <c r="G35" s="25">
        <v>1</v>
      </c>
      <c r="H35" s="26">
        <v>0</v>
      </c>
      <c r="I35" s="27">
        <f t="shared" ref="I35" si="23">IF(OR(F35=0,E35=0)," - ",NETWORKDAYS(E35,F35))</f>
        <v>1</v>
      </c>
      <c r="J35" s="40"/>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row>
    <row r="36" spans="1:66" s="24" customFormat="1" ht="22.8" x14ac:dyDescent="0.25">
      <c r="A3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6" s="61" t="s">
        <v>30</v>
      </c>
      <c r="C36" s="24" t="s">
        <v>16</v>
      </c>
      <c r="D36" s="62"/>
      <c r="E36" s="67">
        <v>44475</v>
      </c>
      <c r="F36" s="69">
        <f t="shared" si="8"/>
        <v>44475</v>
      </c>
      <c r="G36" s="25">
        <v>1</v>
      </c>
      <c r="H36" s="26">
        <v>0</v>
      </c>
      <c r="I36" s="27">
        <f t="shared" si="4"/>
        <v>1</v>
      </c>
      <c r="J36" s="40"/>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row>
    <row r="37" spans="1:66" s="24" customFormat="1" ht="17.399999999999999" x14ac:dyDescent="0.25">
      <c r="A37"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37" s="63" t="s">
        <v>31</v>
      </c>
      <c r="C37" s="24" t="s">
        <v>16</v>
      </c>
      <c r="D37" s="62"/>
      <c r="E37" s="67">
        <v>44475</v>
      </c>
      <c r="F37" s="69">
        <f t="shared" ref="F37" si="24">IF(ISBLANK(E37)," - ",IF(G37=0,E37,E37+G37-1))</f>
        <v>44475</v>
      </c>
      <c r="G37" s="25">
        <v>1</v>
      </c>
      <c r="H37" s="26">
        <v>0</v>
      </c>
      <c r="I37" s="27">
        <f t="shared" ref="I37" si="25">IF(OR(F37=0,E37=0)," - ",NETWORKDAYS(E37,F37))</f>
        <v>1</v>
      </c>
      <c r="J37" s="40"/>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row>
    <row r="38" spans="1:66" s="24" customFormat="1" ht="17.399999999999999" x14ac:dyDescent="0.25">
      <c r="A38"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38" s="63" t="s">
        <v>32</v>
      </c>
      <c r="C38" s="24" t="s">
        <v>16</v>
      </c>
      <c r="D38" s="62"/>
      <c r="E38" s="67">
        <v>44475</v>
      </c>
      <c r="F38" s="69">
        <f t="shared" ref="F38" si="26">IF(ISBLANK(E38)," - ",IF(G38=0,E38,E38+G38-1))</f>
        <v>44475</v>
      </c>
      <c r="G38" s="25">
        <v>1</v>
      </c>
      <c r="H38" s="26">
        <v>0</v>
      </c>
      <c r="I38" s="27">
        <f t="shared" ref="I38" si="27">IF(OR(F38=0,E38=0)," - ",NETWORKDAYS(E38,F38))</f>
        <v>1</v>
      </c>
      <c r="J38" s="40"/>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row>
    <row r="39" spans="1:66" s="24" customFormat="1" ht="17.399999999999999" x14ac:dyDescent="0.25">
      <c r="A3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9" s="61" t="s">
        <v>57</v>
      </c>
      <c r="C39" s="24" t="s">
        <v>16</v>
      </c>
      <c r="D39" s="62"/>
      <c r="E39" s="67">
        <v>44476</v>
      </c>
      <c r="F39" s="69">
        <f>IF(ISBLANK(E39)," - ",IF(G39=0,E39,E39+G39-1))</f>
        <v>44478</v>
      </c>
      <c r="G39" s="25">
        <v>3</v>
      </c>
      <c r="H39" s="26">
        <v>0</v>
      </c>
      <c r="I39" s="27">
        <f>IF(OR(F39=0,E39=0)," - ",NETWORKDAYS(E39,F39))</f>
        <v>2</v>
      </c>
      <c r="J39" s="40"/>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row>
    <row r="40" spans="1:66" s="24" customFormat="1" ht="17.399999999999999" x14ac:dyDescent="0.25">
      <c r="A4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40" s="61" t="s">
        <v>49</v>
      </c>
      <c r="C40" s="24" t="s">
        <v>16</v>
      </c>
      <c r="D40" s="62"/>
      <c r="E40" s="67">
        <v>44481</v>
      </c>
      <c r="F40" s="69">
        <f>IF(ISBLANK(E40)," - ",IF(G40=0,E40,E40+G40-1))</f>
        <v>44484</v>
      </c>
      <c r="G40" s="25">
        <v>4</v>
      </c>
      <c r="H40" s="26">
        <v>0</v>
      </c>
      <c r="I40" s="27">
        <f>IF(OR(F40=0,E40=0)," - ",NETWORKDAYS(E40,F40))</f>
        <v>4</v>
      </c>
      <c r="J40" s="40"/>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row>
    <row r="41" spans="1:66" s="24" customFormat="1" ht="17.399999999999999" x14ac:dyDescent="0.25">
      <c r="A41"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3.4.1</v>
      </c>
      <c r="B41" s="63" t="s">
        <v>35</v>
      </c>
      <c r="C41" s="24" t="s">
        <v>16</v>
      </c>
      <c r="D41" s="62"/>
      <c r="E41" s="67">
        <v>44481</v>
      </c>
      <c r="F41" s="69">
        <f t="shared" ref="F41:F43" si="28">IF(ISBLANK(E41)," - ",IF(G41=0,E41,E41+G41-1))</f>
        <v>44481</v>
      </c>
      <c r="G41" s="25">
        <v>1</v>
      </c>
      <c r="H41" s="26">
        <v>0</v>
      </c>
      <c r="I41" s="27">
        <f t="shared" ref="I41:I43" si="29">IF(OR(F41=0,E41=0)," - ",NETWORKDAYS(E41,F41))</f>
        <v>1</v>
      </c>
      <c r="J41" s="40"/>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row>
    <row r="42" spans="1:66" s="24" customFormat="1" ht="34.200000000000003" x14ac:dyDescent="0.25">
      <c r="A42"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3.4.2</v>
      </c>
      <c r="B42" s="63" t="s">
        <v>36</v>
      </c>
      <c r="C42" s="24" t="s">
        <v>16</v>
      </c>
      <c r="D42" s="62"/>
      <c r="E42" s="67">
        <v>44482</v>
      </c>
      <c r="F42" s="69">
        <f t="shared" si="28"/>
        <v>44482</v>
      </c>
      <c r="G42" s="25">
        <v>1</v>
      </c>
      <c r="H42" s="26">
        <v>0</v>
      </c>
      <c r="I42" s="27">
        <f t="shared" si="29"/>
        <v>1</v>
      </c>
      <c r="J42" s="40"/>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row>
    <row r="43" spans="1:66" s="24" customFormat="1" ht="17.399999999999999" x14ac:dyDescent="0.25">
      <c r="A43"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3.4.3</v>
      </c>
      <c r="B43" s="63" t="s">
        <v>37</v>
      </c>
      <c r="C43" s="24" t="s">
        <v>16</v>
      </c>
      <c r="D43" s="62"/>
      <c r="E43" s="67">
        <v>44483</v>
      </c>
      <c r="F43" s="69">
        <f t="shared" si="28"/>
        <v>44484</v>
      </c>
      <c r="G43" s="25">
        <v>2</v>
      </c>
      <c r="H43" s="26">
        <v>0</v>
      </c>
      <c r="I43" s="27">
        <f t="shared" si="29"/>
        <v>2</v>
      </c>
      <c r="J43" s="40"/>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row>
    <row r="44" spans="1:66" s="24" customFormat="1" ht="17.399999999999999" x14ac:dyDescent="0.25">
      <c r="A4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44" s="61" t="s">
        <v>55</v>
      </c>
      <c r="C44" s="24" t="s">
        <v>16</v>
      </c>
      <c r="D44" s="62"/>
      <c r="E44" s="67">
        <v>44483</v>
      </c>
      <c r="F44" s="69">
        <f>IF(ISBLANK(E44)," - ",IF(G44=0,E44,E44+G44-1))</f>
        <v>44483</v>
      </c>
      <c r="G44" s="25">
        <v>1</v>
      </c>
      <c r="H44" s="26">
        <v>0</v>
      </c>
      <c r="I44" s="27">
        <f>IF(OR(F44=0,E44=0)," - ",NETWORKDAYS(E44,F44))</f>
        <v>1</v>
      </c>
      <c r="J44" s="40"/>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row>
    <row r="45" spans="1:66" s="18" customFormat="1" ht="17.399999999999999" x14ac:dyDescent="0.25">
      <c r="A45" s="16" t="str">
        <f>IF(ISERROR(VALUE(SUBSTITUTE(prevWBS,".",""))),"1",IF(ISERROR(FIND("`",SUBSTITUTE(prevWBS,".","`",1))),TEXT(VALUE(prevWBS)+1,"#"),TEXT(VALUE(LEFT(prevWBS,FIND("`",SUBSTITUTE(prevWBS,".","`",1))-1))+1,"#")))</f>
        <v>4</v>
      </c>
      <c r="B45" s="17" t="s">
        <v>38</v>
      </c>
      <c r="D45" s="19"/>
      <c r="E45" s="68"/>
      <c r="F45" s="68" t="str">
        <f>IF(ISBLANK(E45)," - ",IF(G45=0,E45,E45+G45-1))</f>
        <v xml:space="preserve"> - </v>
      </c>
      <c r="G45" s="20"/>
      <c r="H45" s="21"/>
      <c r="I45" s="22" t="str">
        <f>IF(OR(F45=0,E45=0)," - ",NETWORKDAYS(E45,F45))</f>
        <v xml:space="preserve"> - </v>
      </c>
      <c r="J45" s="41"/>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c r="BM45" s="44"/>
      <c r="BN45" s="44"/>
    </row>
    <row r="46" spans="1:66" s="24" customFormat="1" ht="17.399999999999999" x14ac:dyDescent="0.25">
      <c r="A46"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v>
      </c>
      <c r="B46" s="63" t="s">
        <v>39</v>
      </c>
      <c r="C46" s="24" t="s">
        <v>16</v>
      </c>
      <c r="D46" s="62"/>
      <c r="E46" s="67">
        <v>44484</v>
      </c>
      <c r="F46" s="69">
        <f t="shared" ref="F46" si="30">IF(ISBLANK(E46)," - ",IF(G46=0,E46,E46+G46-1))</f>
        <v>44484</v>
      </c>
      <c r="G46" s="25">
        <v>1</v>
      </c>
      <c r="H46" s="26">
        <v>0</v>
      </c>
      <c r="I46" s="27">
        <f t="shared" ref="I46" si="31">IF(OR(F46=0,E46=0)," - ",NETWORKDAYS(E46,F46))</f>
        <v>1</v>
      </c>
      <c r="J46" s="40"/>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row>
    <row r="47" spans="1:66" s="24" customFormat="1" ht="22.8" x14ac:dyDescent="0.25">
      <c r="A47"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7" s="61" t="s">
        <v>48</v>
      </c>
      <c r="C47" s="24" t="s">
        <v>16</v>
      </c>
      <c r="D47" s="62"/>
      <c r="E47" s="67">
        <v>44484</v>
      </c>
      <c r="F47" s="69">
        <f>IF(ISBLANK(E47)," - ",IF(G47=0,E47,E47+G47-1))</f>
        <v>44497</v>
      </c>
      <c r="G47" s="25">
        <v>14</v>
      </c>
      <c r="H47" s="26">
        <v>0</v>
      </c>
      <c r="I47" s="27">
        <f>IF(OR(F47=0,E47=0)," - ",NETWORKDAYS(E47,F47))</f>
        <v>10</v>
      </c>
      <c r="J47" s="40"/>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row>
    <row r="48" spans="1:66" s="24" customFormat="1" ht="17.399999999999999" x14ac:dyDescent="0.25">
      <c r="A48" s="23" t="str">
        <f t="shared" ref="A48:A62" si="32">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48" s="63" t="s">
        <v>17</v>
      </c>
      <c r="C48" s="24" t="s">
        <v>16</v>
      </c>
      <c r="D48" s="62"/>
      <c r="E48" s="67">
        <v>44484</v>
      </c>
      <c r="F48" s="69">
        <f t="shared" ref="F48:F63" si="33">IF(ISBLANK(E48)," - ",IF(G48=0,E48,E48+G48-1))</f>
        <v>44485</v>
      </c>
      <c r="G48" s="25">
        <v>2</v>
      </c>
      <c r="H48" s="26">
        <v>0</v>
      </c>
      <c r="I48" s="27">
        <f t="shared" ref="I48:I63" si="34">IF(OR(F48=0,E48=0)," - ",NETWORKDAYS(E48,F48))</f>
        <v>1</v>
      </c>
      <c r="J48" s="40"/>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row>
    <row r="49" spans="1:66" s="24" customFormat="1" ht="17.399999999999999" x14ac:dyDescent="0.25">
      <c r="A49" s="23" t="str">
        <f t="shared" ref="A49:A63" si="35">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4.2.1.1</v>
      </c>
      <c r="B49" s="63" t="s">
        <v>54</v>
      </c>
      <c r="C49" s="24" t="s">
        <v>16</v>
      </c>
      <c r="D49" s="62"/>
      <c r="E49" s="67">
        <v>44485</v>
      </c>
      <c r="F49" s="69">
        <f t="shared" si="33"/>
        <v>44485</v>
      </c>
      <c r="G49" s="25">
        <v>1</v>
      </c>
      <c r="H49" s="26">
        <v>0</v>
      </c>
      <c r="I49" s="27">
        <f t="shared" si="34"/>
        <v>0</v>
      </c>
      <c r="J49" s="40"/>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row>
    <row r="50" spans="1:66" s="24" customFormat="1" ht="17.399999999999999" x14ac:dyDescent="0.25">
      <c r="A50" s="23" t="str">
        <f t="shared" si="32"/>
        <v>4.2.2</v>
      </c>
      <c r="B50" s="63" t="s">
        <v>18</v>
      </c>
      <c r="C50" s="24" t="s">
        <v>16</v>
      </c>
      <c r="D50" s="62"/>
      <c r="E50" s="67">
        <v>44485</v>
      </c>
      <c r="F50" s="69">
        <f>IF(ISBLANK(E50)," - ",IF(G50=0,E50,E50+G50-1))</f>
        <v>44486</v>
      </c>
      <c r="G50" s="25">
        <v>2</v>
      </c>
      <c r="H50" s="26">
        <v>0</v>
      </c>
      <c r="I50" s="27">
        <f t="shared" si="34"/>
        <v>0</v>
      </c>
      <c r="J50" s="40"/>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row>
    <row r="51" spans="1:66" s="24" customFormat="1" ht="17.399999999999999" x14ac:dyDescent="0.25">
      <c r="A51" s="23" t="str">
        <f t="shared" si="35"/>
        <v>4.2.2.1</v>
      </c>
      <c r="B51" s="63" t="s">
        <v>54</v>
      </c>
      <c r="C51" s="24" t="s">
        <v>16</v>
      </c>
      <c r="D51" s="62"/>
      <c r="E51" s="67">
        <v>44486</v>
      </c>
      <c r="F51" s="69">
        <f t="shared" ref="F51" si="36">IF(ISBLANK(E51)," - ",IF(G51=0,E51,E51+G51-1))</f>
        <v>44486</v>
      </c>
      <c r="G51" s="25">
        <v>1</v>
      </c>
      <c r="H51" s="26">
        <v>0</v>
      </c>
      <c r="I51" s="27">
        <f t="shared" ref="I51" si="37">IF(OR(F51=0,E51=0)," - ",NETWORKDAYS(E51,F51))</f>
        <v>0</v>
      </c>
      <c r="J51" s="40"/>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row>
    <row r="52" spans="1:66" s="24" customFormat="1" ht="17.399999999999999" x14ac:dyDescent="0.25">
      <c r="A52" s="23" t="str">
        <f t="shared" si="32"/>
        <v>4.2.3</v>
      </c>
      <c r="B52" s="63" t="s">
        <v>19</v>
      </c>
      <c r="C52" s="24" t="s">
        <v>16</v>
      </c>
      <c r="D52" s="62"/>
      <c r="E52" s="67">
        <v>44486</v>
      </c>
      <c r="F52" s="69">
        <f t="shared" si="33"/>
        <v>44487</v>
      </c>
      <c r="G52" s="25">
        <v>2</v>
      </c>
      <c r="H52" s="26">
        <v>0</v>
      </c>
      <c r="I52" s="27">
        <f t="shared" si="34"/>
        <v>1</v>
      </c>
      <c r="J52" s="40"/>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row>
    <row r="53" spans="1:66" s="24" customFormat="1" ht="17.399999999999999" x14ac:dyDescent="0.25">
      <c r="A53" s="23" t="str">
        <f t="shared" si="35"/>
        <v>4.2.3.1</v>
      </c>
      <c r="B53" s="63" t="s">
        <v>54</v>
      </c>
      <c r="C53" s="24" t="s">
        <v>16</v>
      </c>
      <c r="D53" s="62"/>
      <c r="E53" s="67">
        <v>44487</v>
      </c>
      <c r="F53" s="69">
        <f t="shared" si="33"/>
        <v>44487</v>
      </c>
      <c r="G53" s="25">
        <v>1</v>
      </c>
      <c r="H53" s="26">
        <v>0</v>
      </c>
      <c r="I53" s="27">
        <f t="shared" si="34"/>
        <v>1</v>
      </c>
      <c r="J53" s="40"/>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row>
    <row r="54" spans="1:66" s="24" customFormat="1" ht="17.399999999999999" x14ac:dyDescent="0.25">
      <c r="A54" s="23" t="str">
        <f t="shared" si="32"/>
        <v>4.2.4</v>
      </c>
      <c r="B54" s="63" t="s">
        <v>22</v>
      </c>
      <c r="C54" s="24" t="s">
        <v>16</v>
      </c>
      <c r="D54" s="62"/>
      <c r="E54" s="67">
        <v>44487</v>
      </c>
      <c r="F54" s="69">
        <f t="shared" ref="F54:F55" si="38">IF(ISBLANK(E54)," - ",IF(G54=0,E54,E54+G54-1))</f>
        <v>44487</v>
      </c>
      <c r="G54" s="25">
        <v>1</v>
      </c>
      <c r="H54" s="26">
        <v>0</v>
      </c>
      <c r="I54" s="27">
        <f t="shared" ref="I54:I55" si="39">IF(OR(F54=0,E54=0)," - ",NETWORKDAYS(E54,F54))</f>
        <v>1</v>
      </c>
      <c r="J54" s="40"/>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row>
    <row r="55" spans="1:66" s="24" customFormat="1" ht="17.399999999999999" x14ac:dyDescent="0.25">
      <c r="A55" s="23" t="str">
        <f t="shared" si="35"/>
        <v>4.2.4.1</v>
      </c>
      <c r="B55" s="63" t="s">
        <v>54</v>
      </c>
      <c r="C55" s="24" t="s">
        <v>16</v>
      </c>
      <c r="D55" s="62"/>
      <c r="E55" s="67">
        <v>44487</v>
      </c>
      <c r="F55" s="69">
        <f t="shared" si="38"/>
        <v>44487</v>
      </c>
      <c r="G55" s="25">
        <v>1</v>
      </c>
      <c r="H55" s="26">
        <v>0</v>
      </c>
      <c r="I55" s="27">
        <f t="shared" si="39"/>
        <v>1</v>
      </c>
      <c r="J55" s="40"/>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row>
    <row r="56" spans="1:66" s="24" customFormat="1" ht="17.399999999999999" x14ac:dyDescent="0.25">
      <c r="A56" s="23" t="str">
        <f t="shared" si="32"/>
        <v>4.2.5</v>
      </c>
      <c r="B56" s="63" t="s">
        <v>21</v>
      </c>
      <c r="C56" s="24" t="s">
        <v>16</v>
      </c>
      <c r="D56" s="62"/>
      <c r="E56" s="67">
        <v>44488</v>
      </c>
      <c r="F56" s="69">
        <f t="shared" si="33"/>
        <v>44490</v>
      </c>
      <c r="G56" s="25">
        <v>3</v>
      </c>
      <c r="H56" s="26">
        <v>0</v>
      </c>
      <c r="I56" s="27">
        <f t="shared" si="34"/>
        <v>3</v>
      </c>
      <c r="J56" s="40"/>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row>
    <row r="57" spans="1:66" s="24" customFormat="1" ht="17.399999999999999" x14ac:dyDescent="0.25">
      <c r="A57" s="23" t="str">
        <f t="shared" si="35"/>
        <v>4.2.5.1</v>
      </c>
      <c r="B57" s="63" t="s">
        <v>54</v>
      </c>
      <c r="C57" s="24" t="s">
        <v>16</v>
      </c>
      <c r="D57" s="62"/>
      <c r="E57" s="67">
        <v>44490</v>
      </c>
      <c r="F57" s="69">
        <f t="shared" si="33"/>
        <v>44490</v>
      </c>
      <c r="G57" s="25">
        <v>1</v>
      </c>
      <c r="H57" s="26">
        <v>0</v>
      </c>
      <c r="I57" s="27">
        <f t="shared" si="34"/>
        <v>1</v>
      </c>
      <c r="J57" s="40"/>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row>
    <row r="58" spans="1:66" s="24" customFormat="1" ht="22.8" x14ac:dyDescent="0.25">
      <c r="A58" s="23" t="str">
        <f t="shared" si="32"/>
        <v>4.2.6</v>
      </c>
      <c r="B58" s="63" t="s">
        <v>23</v>
      </c>
      <c r="C58" s="24" t="s">
        <v>16</v>
      </c>
      <c r="D58" s="62"/>
      <c r="E58" s="67">
        <v>44490</v>
      </c>
      <c r="F58" s="69">
        <f t="shared" si="33"/>
        <v>44491</v>
      </c>
      <c r="G58" s="25">
        <v>2</v>
      </c>
      <c r="H58" s="26">
        <v>0</v>
      </c>
      <c r="I58" s="27">
        <f t="shared" si="34"/>
        <v>2</v>
      </c>
      <c r="J58" s="40"/>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c r="BN58" s="43"/>
    </row>
    <row r="59" spans="1:66" s="24" customFormat="1" ht="17.399999999999999" x14ac:dyDescent="0.25">
      <c r="A59" s="23" t="str">
        <f t="shared" si="35"/>
        <v>4.2.6.1</v>
      </c>
      <c r="B59" s="63" t="s">
        <v>54</v>
      </c>
      <c r="C59" s="24" t="s">
        <v>16</v>
      </c>
      <c r="D59" s="62"/>
      <c r="E59" s="67">
        <v>44491</v>
      </c>
      <c r="F59" s="69">
        <f t="shared" ref="F59" si="40">IF(ISBLANK(E59)," - ",IF(G59=0,E59,E59+G59-1))</f>
        <v>44491</v>
      </c>
      <c r="G59" s="25">
        <v>1</v>
      </c>
      <c r="H59" s="26">
        <v>0</v>
      </c>
      <c r="I59" s="27">
        <f t="shared" ref="I59" si="41">IF(OR(F59=0,E59=0)," - ",NETWORKDAYS(E59,F59))</f>
        <v>1</v>
      </c>
      <c r="J59" s="40"/>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c r="BM59" s="43"/>
      <c r="BN59" s="43"/>
    </row>
    <row r="60" spans="1:66" s="24" customFormat="1" ht="22.8" x14ac:dyDescent="0.25">
      <c r="A60" s="23" t="str">
        <f t="shared" si="32"/>
        <v>4.2.7</v>
      </c>
      <c r="B60" s="63" t="s">
        <v>20</v>
      </c>
      <c r="C60" s="24" t="s">
        <v>16</v>
      </c>
      <c r="D60" s="62"/>
      <c r="E60" s="67">
        <v>44492</v>
      </c>
      <c r="F60" s="69">
        <f t="shared" ref="F60:F61" si="42">IF(ISBLANK(E60)," - ",IF(G60=0,E60,E60+G60-1))</f>
        <v>44494</v>
      </c>
      <c r="G60" s="25">
        <v>3</v>
      </c>
      <c r="H60" s="26">
        <v>0</v>
      </c>
      <c r="I60" s="27">
        <f t="shared" ref="I60:I61" si="43">IF(OR(F60=0,E60=0)," - ",NETWORKDAYS(E60,F60))</f>
        <v>1</v>
      </c>
      <c r="J60" s="40"/>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row>
    <row r="61" spans="1:66" s="24" customFormat="1" ht="17.399999999999999" x14ac:dyDescent="0.25">
      <c r="A61" s="23" t="str">
        <f t="shared" si="35"/>
        <v>4.2.7.1</v>
      </c>
      <c r="B61" s="63" t="s">
        <v>54</v>
      </c>
      <c r="C61" s="24" t="s">
        <v>16</v>
      </c>
      <c r="D61" s="62"/>
      <c r="E61" s="67">
        <v>44494</v>
      </c>
      <c r="F61" s="69">
        <f t="shared" si="42"/>
        <v>44494</v>
      </c>
      <c r="G61" s="25">
        <v>1</v>
      </c>
      <c r="H61" s="26">
        <v>0</v>
      </c>
      <c r="I61" s="27">
        <f t="shared" si="43"/>
        <v>1</v>
      </c>
      <c r="J61" s="40"/>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row>
    <row r="62" spans="1:66" s="24" customFormat="1" ht="22.8" x14ac:dyDescent="0.25">
      <c r="A62" s="23" t="str">
        <f t="shared" si="32"/>
        <v>4.2.8</v>
      </c>
      <c r="B62" s="63" t="s">
        <v>24</v>
      </c>
      <c r="C62" s="24" t="s">
        <v>16</v>
      </c>
      <c r="D62" s="62"/>
      <c r="E62" s="67">
        <v>44495</v>
      </c>
      <c r="F62" s="69">
        <f t="shared" si="33"/>
        <v>44497</v>
      </c>
      <c r="G62" s="25">
        <v>3</v>
      </c>
      <c r="H62" s="26">
        <v>0</v>
      </c>
      <c r="I62" s="27">
        <f t="shared" si="34"/>
        <v>3</v>
      </c>
      <c r="J62" s="40"/>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row>
    <row r="63" spans="1:66" s="24" customFormat="1" ht="17.399999999999999" x14ac:dyDescent="0.25">
      <c r="A63" s="23" t="str">
        <f t="shared" si="35"/>
        <v>4.2.8.1</v>
      </c>
      <c r="B63" s="63" t="s">
        <v>54</v>
      </c>
      <c r="C63" s="24" t="s">
        <v>16</v>
      </c>
      <c r="D63" s="62"/>
      <c r="E63" s="67">
        <v>44497</v>
      </c>
      <c r="F63" s="69">
        <f t="shared" si="33"/>
        <v>44497</v>
      </c>
      <c r="G63" s="25">
        <v>1</v>
      </c>
      <c r="H63" s="26">
        <v>0</v>
      </c>
      <c r="I63" s="27">
        <f t="shared" si="34"/>
        <v>1</v>
      </c>
      <c r="J63" s="40"/>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row>
    <row r="64" spans="1:66" s="18" customFormat="1" ht="17.399999999999999" x14ac:dyDescent="0.25">
      <c r="A64" s="16" t="str">
        <f>IF(ISERROR(VALUE(SUBSTITUTE(prevWBS,".",""))),"1",IF(ISERROR(FIND("`",SUBSTITUTE(prevWBS,".","`",1))),TEXT(VALUE(prevWBS)+1,"#"),TEXT(VALUE(LEFT(prevWBS,FIND("`",SUBSTITUTE(prevWBS,".","`",1))-1))+1,"#")))</f>
        <v>5</v>
      </c>
      <c r="B64" s="17" t="s">
        <v>40</v>
      </c>
      <c r="D64" s="19"/>
      <c r="E64" s="68"/>
      <c r="F64" s="68" t="str">
        <f t="shared" ref="F64:F70" si="44">IF(ISBLANK(E64)," - ",IF(G64=0,E64,E64+G64-1))</f>
        <v xml:space="preserve"> - </v>
      </c>
      <c r="G64" s="20"/>
      <c r="H64" s="21"/>
      <c r="I64" s="22" t="str">
        <f t="shared" ref="I64:I70" si="45">IF(OR(F64=0,E64=0)," - ",NETWORKDAYS(E64,F64))</f>
        <v xml:space="preserve"> - </v>
      </c>
      <c r="J64" s="41"/>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c r="BG64" s="44"/>
      <c r="BH64" s="44"/>
      <c r="BI64" s="44"/>
      <c r="BJ64" s="44"/>
      <c r="BK64" s="44"/>
      <c r="BL64" s="44"/>
      <c r="BM64" s="44"/>
      <c r="BN64" s="44"/>
    </row>
    <row r="65" spans="1:66" s="24" customFormat="1" ht="17.399999999999999" x14ac:dyDescent="0.25">
      <c r="A6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5" s="61" t="s">
        <v>50</v>
      </c>
      <c r="C65" s="24" t="s">
        <v>16</v>
      </c>
      <c r="D65" s="62"/>
      <c r="E65" s="67">
        <v>44501</v>
      </c>
      <c r="F65" s="69">
        <f t="shared" si="44"/>
        <v>44501</v>
      </c>
      <c r="G65" s="25">
        <v>1</v>
      </c>
      <c r="H65" s="26">
        <v>0</v>
      </c>
      <c r="I65" s="27">
        <f t="shared" si="45"/>
        <v>1</v>
      </c>
      <c r="J65" s="40"/>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row>
    <row r="66" spans="1:66" s="24" customFormat="1" ht="17.399999999999999" x14ac:dyDescent="0.25">
      <c r="A6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66" s="61" t="s">
        <v>51</v>
      </c>
      <c r="C66" s="24" t="s">
        <v>16</v>
      </c>
      <c r="D66" s="62"/>
      <c r="E66" s="67">
        <v>44502</v>
      </c>
      <c r="F66" s="69">
        <f t="shared" si="44"/>
        <v>44503</v>
      </c>
      <c r="G66" s="25">
        <v>2</v>
      </c>
      <c r="H66" s="26">
        <v>0</v>
      </c>
      <c r="I66" s="27">
        <f t="shared" si="45"/>
        <v>2</v>
      </c>
      <c r="J66" s="40"/>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row>
    <row r="67" spans="1:66" s="24" customFormat="1" ht="17.399999999999999" x14ac:dyDescent="0.25">
      <c r="A67"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67" s="61" t="s">
        <v>53</v>
      </c>
      <c r="C67" s="24" t="s">
        <v>16</v>
      </c>
      <c r="D67" s="62"/>
      <c r="E67" s="67">
        <v>44503</v>
      </c>
      <c r="F67" s="69">
        <f t="shared" si="44"/>
        <v>44504</v>
      </c>
      <c r="G67" s="25">
        <v>2</v>
      </c>
      <c r="H67" s="26">
        <v>0</v>
      </c>
      <c r="I67" s="27">
        <f t="shared" si="45"/>
        <v>2</v>
      </c>
      <c r="J67" s="40"/>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row>
    <row r="68" spans="1:66" s="24" customFormat="1" ht="17.399999999999999" x14ac:dyDescent="0.25">
      <c r="A6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68" s="61" t="s">
        <v>52</v>
      </c>
      <c r="C68" s="24" t="s">
        <v>16</v>
      </c>
      <c r="D68" s="62"/>
      <c r="E68" s="67">
        <v>44505</v>
      </c>
      <c r="F68" s="69">
        <f t="shared" si="44"/>
        <v>44506</v>
      </c>
      <c r="G68" s="25">
        <v>2</v>
      </c>
      <c r="H68" s="26">
        <v>0</v>
      </c>
      <c r="I68" s="27">
        <f t="shared" si="45"/>
        <v>1</v>
      </c>
      <c r="J68" s="40"/>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row>
    <row r="69" spans="1:66" s="18" customFormat="1" ht="17.399999999999999" x14ac:dyDescent="0.25">
      <c r="A69" s="16" t="str">
        <f>IF(ISERROR(VALUE(SUBSTITUTE(prevWBS,".",""))),"1",IF(ISERROR(FIND("`",SUBSTITUTE(prevWBS,".","`",1))),TEXT(VALUE(prevWBS)+1,"#"),TEXT(VALUE(LEFT(prevWBS,FIND("`",SUBSTITUTE(prevWBS,".","`",1))-1))+1,"#")))</f>
        <v>6</v>
      </c>
      <c r="B69" s="17" t="s">
        <v>41</v>
      </c>
      <c r="D69" s="19"/>
      <c r="E69" s="68"/>
      <c r="F69" s="68" t="str">
        <f t="shared" si="44"/>
        <v xml:space="preserve"> - </v>
      </c>
      <c r="G69" s="20"/>
      <c r="H69" s="21"/>
      <c r="I69" s="22" t="str">
        <f t="shared" si="45"/>
        <v xml:space="preserve"> - </v>
      </c>
      <c r="J69" s="41"/>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4"/>
      <c r="AM69" s="44"/>
      <c r="AN69" s="44"/>
      <c r="AO69" s="44"/>
      <c r="AP69" s="44"/>
      <c r="AQ69" s="44"/>
      <c r="AR69" s="44"/>
      <c r="AS69" s="44"/>
      <c r="AT69" s="44"/>
      <c r="AU69" s="44"/>
      <c r="AV69" s="44"/>
      <c r="AW69" s="44"/>
      <c r="AX69" s="44"/>
      <c r="AY69" s="44"/>
      <c r="AZ69" s="44"/>
      <c r="BA69" s="44"/>
      <c r="BB69" s="44"/>
      <c r="BC69" s="44"/>
      <c r="BD69" s="44"/>
      <c r="BE69" s="44"/>
      <c r="BF69" s="44"/>
      <c r="BG69" s="44"/>
      <c r="BH69" s="44"/>
      <c r="BI69" s="44"/>
      <c r="BJ69" s="44"/>
      <c r="BK69" s="44"/>
      <c r="BL69" s="44"/>
      <c r="BM69" s="44"/>
      <c r="BN69" s="44"/>
    </row>
    <row r="70" spans="1:66" s="24" customFormat="1" ht="17.399999999999999" x14ac:dyDescent="0.25">
      <c r="A7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70" s="61" t="s">
        <v>42</v>
      </c>
      <c r="C70" s="24" t="s">
        <v>16</v>
      </c>
      <c r="D70" s="62"/>
      <c r="E70" s="67">
        <v>44505</v>
      </c>
      <c r="F70" s="69">
        <f t="shared" si="44"/>
        <v>44508</v>
      </c>
      <c r="G70" s="25">
        <v>4</v>
      </c>
      <c r="H70" s="26">
        <v>0</v>
      </c>
      <c r="I70" s="27">
        <f t="shared" si="45"/>
        <v>2</v>
      </c>
      <c r="J70" s="40"/>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row>
    <row r="71" spans="1:66" s="24" customFormat="1" ht="22.8" x14ac:dyDescent="0.25">
      <c r="A71"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6.1.1</v>
      </c>
      <c r="B71" s="63" t="s">
        <v>43</v>
      </c>
      <c r="C71" s="24" t="s">
        <v>16</v>
      </c>
      <c r="D71" s="62"/>
      <c r="E71" s="67">
        <v>44505</v>
      </c>
      <c r="F71" s="69">
        <f t="shared" ref="F71:F72" si="46">IF(ISBLANK(E71)," - ",IF(G71=0,E71,E71+G71-1))</f>
        <v>44506</v>
      </c>
      <c r="G71" s="25">
        <v>2</v>
      </c>
      <c r="H71" s="26">
        <v>0</v>
      </c>
      <c r="I71" s="27">
        <f t="shared" ref="I71:I72" si="47">IF(OR(F71=0,E71=0)," - ",NETWORKDAYS(E71,F71))</f>
        <v>1</v>
      </c>
      <c r="J71" s="40"/>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row>
    <row r="72" spans="1:66" s="24" customFormat="1" ht="17.399999999999999" x14ac:dyDescent="0.25">
      <c r="A72"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6.1.2</v>
      </c>
      <c r="B72" s="63" t="s">
        <v>44</v>
      </c>
      <c r="C72" s="24" t="s">
        <v>16</v>
      </c>
      <c r="D72" s="62"/>
      <c r="E72" s="67">
        <v>44507</v>
      </c>
      <c r="F72" s="69">
        <f t="shared" si="46"/>
        <v>44508</v>
      </c>
      <c r="G72" s="25">
        <v>2</v>
      </c>
      <c r="H72" s="26">
        <v>0</v>
      </c>
      <c r="I72" s="27">
        <f t="shared" si="47"/>
        <v>1</v>
      </c>
      <c r="J72" s="40"/>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row>
    <row r="73" spans="1:66" s="24" customFormat="1" ht="17.399999999999999" x14ac:dyDescent="0.25">
      <c r="A7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73" s="61" t="s">
        <v>45</v>
      </c>
      <c r="C73" s="24" t="s">
        <v>16</v>
      </c>
      <c r="D73" s="62"/>
      <c r="E73" s="67">
        <v>44509</v>
      </c>
      <c r="F73" s="69">
        <f>IF(ISBLANK(E73)," - ",IF(G73=0,E73,E73+G73-1))</f>
        <v>44512</v>
      </c>
      <c r="G73" s="25">
        <v>4</v>
      </c>
      <c r="H73" s="26">
        <v>0</v>
      </c>
      <c r="I73" s="27">
        <f>IF(OR(F73=0,E73=0)," - ",NETWORKDAYS(E73,F73))</f>
        <v>4</v>
      </c>
      <c r="J73" s="40"/>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row>
    <row r="74" spans="1:66" s="24" customFormat="1" ht="22.8" x14ac:dyDescent="0.25">
      <c r="A7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74" s="61" t="s">
        <v>56</v>
      </c>
      <c r="C74" s="24" t="s">
        <v>16</v>
      </c>
      <c r="D74" s="62"/>
      <c r="E74" s="67">
        <v>44513</v>
      </c>
      <c r="F74" s="69">
        <f>IF(ISBLANK(E74)," - ",IF(G74=0,E74,E74+G74-1))</f>
        <v>44519</v>
      </c>
      <c r="G74" s="25">
        <v>7</v>
      </c>
      <c r="H74" s="26">
        <v>0</v>
      </c>
      <c r="I74" s="27">
        <f>IF(OR(F74=0,E74=0)," - ",NETWORKDAYS(E74,F74))</f>
        <v>5</v>
      </c>
      <c r="J74" s="40"/>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 H36 H15 H45 H64:H66 H47 H10:H11 H26:H27">
    <cfRule type="dataBar" priority="253">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66" priority="296">
      <formula>K$6=TODAY()</formula>
    </cfRule>
  </conditionalFormatting>
  <conditionalFormatting sqref="K8:BN8 K15:BN15 K10:BN11 K17:BN74">
    <cfRule type="expression" dxfId="65" priority="299">
      <formula>AND($E8&lt;=K$6,ROUNDDOWN(($F8-$E8+1)*$H8,0)+$E8-1&gt;=K$6)</formula>
    </cfRule>
    <cfRule type="expression" dxfId="64" priority="300">
      <formula>AND(NOT(ISBLANK($E8)),$E8&lt;=K$6,$F8&gt;=K$6)</formula>
    </cfRule>
  </conditionalFormatting>
  <conditionalFormatting sqref="K6:BN8 K36:BN36 K15:BN15 K45:BN45 K64:BN66 K47:BN47 K10:BN11 K26:BN27">
    <cfRule type="expression" dxfId="63" priority="259">
      <formula>K$6=TODAY()</formula>
    </cfRule>
  </conditionalFormatting>
  <conditionalFormatting sqref="H17">
    <cfRule type="dataBar" priority="248">
      <dataBar>
        <cfvo type="num" val="0"/>
        <cfvo type="num" val="1"/>
        <color theme="0" tint="-0.34998626667073579"/>
      </dataBar>
      <extLst>
        <ext xmlns:x14="http://schemas.microsoft.com/office/spreadsheetml/2009/9/main" uri="{B025F937-C7B1-47D3-B67F-A62EFF666E3E}">
          <x14:id>{59B11CE9-8D87-48BF-BF74-F1713D212F51}</x14:id>
        </ext>
      </extLst>
    </cfRule>
  </conditionalFormatting>
  <conditionalFormatting sqref="K17:BN17">
    <cfRule type="expression" dxfId="62" priority="249">
      <formula>K$6=TODAY()</formula>
    </cfRule>
  </conditionalFormatting>
  <conditionalFormatting sqref="H18">
    <cfRule type="dataBar" priority="244">
      <dataBar>
        <cfvo type="num" val="0"/>
        <cfvo type="num" val="1"/>
        <color theme="0" tint="-0.34998626667073579"/>
      </dataBar>
      <extLst>
        <ext xmlns:x14="http://schemas.microsoft.com/office/spreadsheetml/2009/9/main" uri="{B025F937-C7B1-47D3-B67F-A62EFF666E3E}">
          <x14:id>{26298849-C3DF-421D-B1F5-9C05159E48C2}</x14:id>
        </ext>
      </extLst>
    </cfRule>
  </conditionalFormatting>
  <conditionalFormatting sqref="K18:BN18">
    <cfRule type="expression" dxfId="61" priority="245">
      <formula>K$6=TODAY()</formula>
    </cfRule>
  </conditionalFormatting>
  <conditionalFormatting sqref="H19">
    <cfRule type="dataBar" priority="240">
      <dataBar>
        <cfvo type="num" val="0"/>
        <cfvo type="num" val="1"/>
        <color theme="0" tint="-0.34998626667073579"/>
      </dataBar>
      <extLst>
        <ext xmlns:x14="http://schemas.microsoft.com/office/spreadsheetml/2009/9/main" uri="{B025F937-C7B1-47D3-B67F-A62EFF666E3E}">
          <x14:id>{000E9F1E-0838-4E3E-9001-0AE1E446E6D4}</x14:id>
        </ext>
      </extLst>
    </cfRule>
  </conditionalFormatting>
  <conditionalFormatting sqref="K19:BN19">
    <cfRule type="expression" dxfId="60" priority="241">
      <formula>K$6=TODAY()</formula>
    </cfRule>
  </conditionalFormatting>
  <conditionalFormatting sqref="H20">
    <cfRule type="dataBar" priority="236">
      <dataBar>
        <cfvo type="num" val="0"/>
        <cfvo type="num" val="1"/>
        <color theme="0" tint="-0.34998626667073579"/>
      </dataBar>
      <extLst>
        <ext xmlns:x14="http://schemas.microsoft.com/office/spreadsheetml/2009/9/main" uri="{B025F937-C7B1-47D3-B67F-A62EFF666E3E}">
          <x14:id>{3974BECB-F62E-40EF-B7B9-6E60CFEA6B84}</x14:id>
        </ext>
      </extLst>
    </cfRule>
  </conditionalFormatting>
  <conditionalFormatting sqref="K20:BN20">
    <cfRule type="expression" dxfId="59" priority="237">
      <formula>K$6=TODAY()</formula>
    </cfRule>
  </conditionalFormatting>
  <conditionalFormatting sqref="H21">
    <cfRule type="dataBar" priority="232">
      <dataBar>
        <cfvo type="num" val="0"/>
        <cfvo type="num" val="1"/>
        <color theme="0" tint="-0.34998626667073579"/>
      </dataBar>
      <extLst>
        <ext xmlns:x14="http://schemas.microsoft.com/office/spreadsheetml/2009/9/main" uri="{B025F937-C7B1-47D3-B67F-A62EFF666E3E}">
          <x14:id>{D39096DD-3CAF-4058-A64A-B4DA89815299}</x14:id>
        </ext>
      </extLst>
    </cfRule>
  </conditionalFormatting>
  <conditionalFormatting sqref="K21:BN21">
    <cfRule type="expression" dxfId="58" priority="233">
      <formula>K$6=TODAY()</formula>
    </cfRule>
  </conditionalFormatting>
  <conditionalFormatting sqref="H22">
    <cfRule type="dataBar" priority="228">
      <dataBar>
        <cfvo type="num" val="0"/>
        <cfvo type="num" val="1"/>
        <color theme="0" tint="-0.34998626667073579"/>
      </dataBar>
      <extLst>
        <ext xmlns:x14="http://schemas.microsoft.com/office/spreadsheetml/2009/9/main" uri="{B025F937-C7B1-47D3-B67F-A62EFF666E3E}">
          <x14:id>{F44046CB-17AE-4883-A9B7-9BB6DD16C51F}</x14:id>
        </ext>
      </extLst>
    </cfRule>
  </conditionalFormatting>
  <conditionalFormatting sqref="K22:BN22">
    <cfRule type="expression" dxfId="57" priority="229">
      <formula>K$6=TODAY()</formula>
    </cfRule>
  </conditionalFormatting>
  <conditionalFormatting sqref="H24">
    <cfRule type="dataBar" priority="216">
      <dataBar>
        <cfvo type="num" val="0"/>
        <cfvo type="num" val="1"/>
        <color theme="0" tint="-0.34998626667073579"/>
      </dataBar>
      <extLst>
        <ext xmlns:x14="http://schemas.microsoft.com/office/spreadsheetml/2009/9/main" uri="{B025F937-C7B1-47D3-B67F-A62EFF666E3E}">
          <x14:id>{919E46F7-70B0-4E80-B512-D790B7B5A633}</x14:id>
        </ext>
      </extLst>
    </cfRule>
  </conditionalFormatting>
  <conditionalFormatting sqref="K24:BN24">
    <cfRule type="expression" dxfId="56" priority="217">
      <formula>K$6=TODAY()</formula>
    </cfRule>
  </conditionalFormatting>
  <conditionalFormatting sqref="H23">
    <cfRule type="dataBar" priority="220">
      <dataBar>
        <cfvo type="num" val="0"/>
        <cfvo type="num" val="1"/>
        <color theme="0" tint="-0.34998626667073579"/>
      </dataBar>
      <extLst>
        <ext xmlns:x14="http://schemas.microsoft.com/office/spreadsheetml/2009/9/main" uri="{B025F937-C7B1-47D3-B67F-A62EFF666E3E}">
          <x14:id>{2ED03B47-EE01-4BB6-96B9-42BA0F309DA5}</x14:id>
        </ext>
      </extLst>
    </cfRule>
  </conditionalFormatting>
  <conditionalFormatting sqref="K23:BN23">
    <cfRule type="expression" dxfId="55" priority="221">
      <formula>K$6=TODAY()</formula>
    </cfRule>
  </conditionalFormatting>
  <conditionalFormatting sqref="H25">
    <cfRule type="dataBar" priority="196">
      <dataBar>
        <cfvo type="num" val="0"/>
        <cfvo type="num" val="1"/>
        <color theme="0" tint="-0.34998626667073579"/>
      </dataBar>
      <extLst>
        <ext xmlns:x14="http://schemas.microsoft.com/office/spreadsheetml/2009/9/main" uri="{B025F937-C7B1-47D3-B67F-A62EFF666E3E}">
          <x14:id>{6CA7D3CA-7D2C-41CD-B9D9-15B6D2B75B7F}</x14:id>
        </ext>
      </extLst>
    </cfRule>
  </conditionalFormatting>
  <conditionalFormatting sqref="K25:BN25">
    <cfRule type="expression" dxfId="54" priority="197">
      <formula>K$6=TODAY()</formula>
    </cfRule>
  </conditionalFormatting>
  <conditionalFormatting sqref="H28">
    <cfRule type="dataBar" priority="192">
      <dataBar>
        <cfvo type="num" val="0"/>
        <cfvo type="num" val="1"/>
        <color theme="0" tint="-0.34998626667073579"/>
      </dataBar>
      <extLst>
        <ext xmlns:x14="http://schemas.microsoft.com/office/spreadsheetml/2009/9/main" uri="{B025F937-C7B1-47D3-B67F-A62EFF666E3E}">
          <x14:id>{0D82FF46-5137-40A3-A6D8-BE03B33EB610}</x14:id>
        </ext>
      </extLst>
    </cfRule>
  </conditionalFormatting>
  <conditionalFormatting sqref="K28:BN28">
    <cfRule type="expression" dxfId="53" priority="193">
      <formula>K$6=TODAY()</formula>
    </cfRule>
  </conditionalFormatting>
  <conditionalFormatting sqref="H35">
    <cfRule type="dataBar" priority="188">
      <dataBar>
        <cfvo type="num" val="0"/>
        <cfvo type="num" val="1"/>
        <color theme="0" tint="-0.34998626667073579"/>
      </dataBar>
      <extLst>
        <ext xmlns:x14="http://schemas.microsoft.com/office/spreadsheetml/2009/9/main" uri="{B025F937-C7B1-47D3-B67F-A62EFF666E3E}">
          <x14:id>{E1771E53-3AD1-430E-A8E6-F4743135981B}</x14:id>
        </ext>
      </extLst>
    </cfRule>
  </conditionalFormatting>
  <conditionalFormatting sqref="K35:BN35">
    <cfRule type="expression" dxfId="52" priority="189">
      <formula>K$6=TODAY()</formula>
    </cfRule>
  </conditionalFormatting>
  <conditionalFormatting sqref="H37">
    <cfRule type="dataBar" priority="184">
      <dataBar>
        <cfvo type="num" val="0"/>
        <cfvo type="num" val="1"/>
        <color theme="0" tint="-0.34998626667073579"/>
      </dataBar>
      <extLst>
        <ext xmlns:x14="http://schemas.microsoft.com/office/spreadsheetml/2009/9/main" uri="{B025F937-C7B1-47D3-B67F-A62EFF666E3E}">
          <x14:id>{80ED302E-9A51-4525-993F-2B76381C0769}</x14:id>
        </ext>
      </extLst>
    </cfRule>
  </conditionalFormatting>
  <conditionalFormatting sqref="K37:BN37">
    <cfRule type="expression" dxfId="51" priority="185">
      <formula>K$6=TODAY()</formula>
    </cfRule>
  </conditionalFormatting>
  <conditionalFormatting sqref="H38">
    <cfRule type="dataBar" priority="180">
      <dataBar>
        <cfvo type="num" val="0"/>
        <cfvo type="num" val="1"/>
        <color theme="0" tint="-0.34998626667073579"/>
      </dataBar>
      <extLst>
        <ext xmlns:x14="http://schemas.microsoft.com/office/spreadsheetml/2009/9/main" uri="{B025F937-C7B1-47D3-B67F-A62EFF666E3E}">
          <x14:id>{23F127D9-9575-4355-BD03-1BB9057DD4DD}</x14:id>
        </ext>
      </extLst>
    </cfRule>
  </conditionalFormatting>
  <conditionalFormatting sqref="K38:BN38">
    <cfRule type="expression" dxfId="50" priority="181">
      <formula>K$6=TODAY()</formula>
    </cfRule>
  </conditionalFormatting>
  <conditionalFormatting sqref="H29">
    <cfRule type="dataBar" priority="176">
      <dataBar>
        <cfvo type="num" val="0"/>
        <cfvo type="num" val="1"/>
        <color theme="0" tint="-0.34998626667073579"/>
      </dataBar>
      <extLst>
        <ext xmlns:x14="http://schemas.microsoft.com/office/spreadsheetml/2009/9/main" uri="{B025F937-C7B1-47D3-B67F-A62EFF666E3E}">
          <x14:id>{0E337609-ACBA-4668-B5A0-2BDD495BE39D}</x14:id>
        </ext>
      </extLst>
    </cfRule>
  </conditionalFormatting>
  <conditionalFormatting sqref="K29:BN29">
    <cfRule type="expression" dxfId="49" priority="177">
      <formula>K$6=TODAY()</formula>
    </cfRule>
  </conditionalFormatting>
  <conditionalFormatting sqref="H30">
    <cfRule type="dataBar" priority="174">
      <dataBar>
        <cfvo type="num" val="0"/>
        <cfvo type="num" val="1"/>
        <color theme="0" tint="-0.34998626667073579"/>
      </dataBar>
      <extLst>
        <ext xmlns:x14="http://schemas.microsoft.com/office/spreadsheetml/2009/9/main" uri="{B025F937-C7B1-47D3-B67F-A62EFF666E3E}">
          <x14:id>{554A9F1E-BF5C-467E-8086-9B01909C20E5}</x14:id>
        </ext>
      </extLst>
    </cfRule>
  </conditionalFormatting>
  <conditionalFormatting sqref="K30:BN30">
    <cfRule type="expression" dxfId="48" priority="175">
      <formula>K$6=TODAY()</formula>
    </cfRule>
  </conditionalFormatting>
  <conditionalFormatting sqref="H31">
    <cfRule type="dataBar" priority="172">
      <dataBar>
        <cfvo type="num" val="0"/>
        <cfvo type="num" val="1"/>
        <color theme="0" tint="-0.34998626667073579"/>
      </dataBar>
      <extLst>
        <ext xmlns:x14="http://schemas.microsoft.com/office/spreadsheetml/2009/9/main" uri="{B025F937-C7B1-47D3-B67F-A62EFF666E3E}">
          <x14:id>{8F15EAED-48CB-4BDE-A4C3-8C904165ED0E}</x14:id>
        </ext>
      </extLst>
    </cfRule>
  </conditionalFormatting>
  <conditionalFormatting sqref="K31:BN31">
    <cfRule type="expression" dxfId="47" priority="173">
      <formula>K$6=TODAY()</formula>
    </cfRule>
  </conditionalFormatting>
  <conditionalFormatting sqref="H32">
    <cfRule type="dataBar" priority="168">
      <dataBar>
        <cfvo type="num" val="0"/>
        <cfvo type="num" val="1"/>
        <color theme="0" tint="-0.34998626667073579"/>
      </dataBar>
      <extLst>
        <ext xmlns:x14="http://schemas.microsoft.com/office/spreadsheetml/2009/9/main" uri="{B025F937-C7B1-47D3-B67F-A62EFF666E3E}">
          <x14:id>{CDA1F19A-65EB-4458-BAFE-7B95F2F3950D}</x14:id>
        </ext>
      </extLst>
    </cfRule>
  </conditionalFormatting>
  <conditionalFormatting sqref="K32:BN32">
    <cfRule type="expression" dxfId="46" priority="169">
      <formula>K$6=TODAY()</formula>
    </cfRule>
  </conditionalFormatting>
  <conditionalFormatting sqref="H33">
    <cfRule type="dataBar" priority="166">
      <dataBar>
        <cfvo type="num" val="0"/>
        <cfvo type="num" val="1"/>
        <color theme="0" tint="-0.34998626667073579"/>
      </dataBar>
      <extLst>
        <ext xmlns:x14="http://schemas.microsoft.com/office/spreadsheetml/2009/9/main" uri="{B025F937-C7B1-47D3-B67F-A62EFF666E3E}">
          <x14:id>{36EA0327-A3EF-4FA9-8EF4-AE533F50DEA9}</x14:id>
        </ext>
      </extLst>
    </cfRule>
  </conditionalFormatting>
  <conditionalFormatting sqref="K33:BN33">
    <cfRule type="expression" dxfId="45" priority="167">
      <formula>K$6=TODAY()</formula>
    </cfRule>
  </conditionalFormatting>
  <conditionalFormatting sqref="H34">
    <cfRule type="dataBar" priority="164">
      <dataBar>
        <cfvo type="num" val="0"/>
        <cfvo type="num" val="1"/>
        <color theme="0" tint="-0.34998626667073579"/>
      </dataBar>
      <extLst>
        <ext xmlns:x14="http://schemas.microsoft.com/office/spreadsheetml/2009/9/main" uri="{B025F937-C7B1-47D3-B67F-A62EFF666E3E}">
          <x14:id>{7ADB1AF6-20D8-4DB6-9648-ADCC9AF97510}</x14:id>
        </ext>
      </extLst>
    </cfRule>
  </conditionalFormatting>
  <conditionalFormatting sqref="K34:BN34">
    <cfRule type="expression" dxfId="44" priority="165">
      <formula>K$6=TODAY()</formula>
    </cfRule>
  </conditionalFormatting>
  <conditionalFormatting sqref="H12">
    <cfRule type="dataBar" priority="160">
      <dataBar>
        <cfvo type="num" val="0"/>
        <cfvo type="num" val="1"/>
        <color theme="0" tint="-0.34998626667073579"/>
      </dataBar>
      <extLst>
        <ext xmlns:x14="http://schemas.microsoft.com/office/spreadsheetml/2009/9/main" uri="{B025F937-C7B1-47D3-B67F-A62EFF666E3E}">
          <x14:id>{0185AD77-8DD3-4A88-B2FB-B7A6B63A3C2A}</x14:id>
        </ext>
      </extLst>
    </cfRule>
  </conditionalFormatting>
  <conditionalFormatting sqref="K12:BN12">
    <cfRule type="expression" dxfId="43" priority="162">
      <formula>AND($E12&lt;=K$6,ROUNDDOWN(($F12-$E12+1)*$H12,0)+$E12-1&gt;=K$6)</formula>
    </cfRule>
    <cfRule type="expression" dxfId="42" priority="163">
      <formula>AND(NOT(ISBLANK($E12)),$E12&lt;=K$6,$F12&gt;=K$6)</formula>
    </cfRule>
  </conditionalFormatting>
  <conditionalFormatting sqref="K12:BN12">
    <cfRule type="expression" dxfId="41" priority="161">
      <formula>K$6=TODAY()</formula>
    </cfRule>
  </conditionalFormatting>
  <conditionalFormatting sqref="H13">
    <cfRule type="dataBar" priority="156">
      <dataBar>
        <cfvo type="num" val="0"/>
        <cfvo type="num" val="1"/>
        <color theme="0" tint="-0.34998626667073579"/>
      </dataBar>
      <extLst>
        <ext xmlns:x14="http://schemas.microsoft.com/office/spreadsheetml/2009/9/main" uri="{B025F937-C7B1-47D3-B67F-A62EFF666E3E}">
          <x14:id>{A8072983-43B2-46FF-9694-2E5936EE54BB}</x14:id>
        </ext>
      </extLst>
    </cfRule>
  </conditionalFormatting>
  <conditionalFormatting sqref="K13:BN13">
    <cfRule type="expression" dxfId="40" priority="158">
      <formula>AND($E13&lt;=K$6,ROUNDDOWN(($F13-$E13+1)*$H13,0)+$E13-1&gt;=K$6)</formula>
    </cfRule>
    <cfRule type="expression" dxfId="39" priority="159">
      <formula>AND(NOT(ISBLANK($E13)),$E13&lt;=K$6,$F13&gt;=K$6)</formula>
    </cfRule>
  </conditionalFormatting>
  <conditionalFormatting sqref="K13:BN13">
    <cfRule type="expression" dxfId="38" priority="157">
      <formula>K$6=TODAY()</formula>
    </cfRule>
  </conditionalFormatting>
  <conditionalFormatting sqref="H48">
    <cfRule type="dataBar" priority="132">
      <dataBar>
        <cfvo type="num" val="0"/>
        <cfvo type="num" val="1"/>
        <color theme="0" tint="-0.34998626667073579"/>
      </dataBar>
      <extLst>
        <ext xmlns:x14="http://schemas.microsoft.com/office/spreadsheetml/2009/9/main" uri="{B025F937-C7B1-47D3-B67F-A62EFF666E3E}">
          <x14:id>{C8F6A87F-0895-4951-B02A-EC0CFE8FF46C}</x14:id>
        </ext>
      </extLst>
    </cfRule>
  </conditionalFormatting>
  <conditionalFormatting sqref="K48:BN48">
    <cfRule type="expression" dxfId="37" priority="133">
      <formula>K$6=TODAY()</formula>
    </cfRule>
  </conditionalFormatting>
  <conditionalFormatting sqref="H50">
    <cfRule type="dataBar" priority="130">
      <dataBar>
        <cfvo type="num" val="0"/>
        <cfvo type="num" val="1"/>
        <color theme="0" tint="-0.34998626667073579"/>
      </dataBar>
      <extLst>
        <ext xmlns:x14="http://schemas.microsoft.com/office/spreadsheetml/2009/9/main" uri="{B025F937-C7B1-47D3-B67F-A62EFF666E3E}">
          <x14:id>{F5B88501-27FF-4CC8-84E9-D9610DFAFC9C}</x14:id>
        </ext>
      </extLst>
    </cfRule>
  </conditionalFormatting>
  <conditionalFormatting sqref="K50:BN50">
    <cfRule type="expression" dxfId="36" priority="131">
      <formula>K$6=TODAY()</formula>
    </cfRule>
  </conditionalFormatting>
  <conditionalFormatting sqref="H52">
    <cfRule type="dataBar" priority="128">
      <dataBar>
        <cfvo type="num" val="0"/>
        <cfvo type="num" val="1"/>
        <color theme="0" tint="-0.34998626667073579"/>
      </dataBar>
      <extLst>
        <ext xmlns:x14="http://schemas.microsoft.com/office/spreadsheetml/2009/9/main" uri="{B025F937-C7B1-47D3-B67F-A62EFF666E3E}">
          <x14:id>{2ADCC9E0-CFB5-4DED-9CCD-A8BDE5EE6779}</x14:id>
        </ext>
      </extLst>
    </cfRule>
  </conditionalFormatting>
  <conditionalFormatting sqref="K52:BN52">
    <cfRule type="expression" dxfId="35" priority="129">
      <formula>K$6=TODAY()</formula>
    </cfRule>
  </conditionalFormatting>
  <conditionalFormatting sqref="H56">
    <cfRule type="dataBar" priority="124">
      <dataBar>
        <cfvo type="num" val="0"/>
        <cfvo type="num" val="1"/>
        <color theme="0" tint="-0.34998626667073579"/>
      </dataBar>
      <extLst>
        <ext xmlns:x14="http://schemas.microsoft.com/office/spreadsheetml/2009/9/main" uri="{B025F937-C7B1-47D3-B67F-A62EFF666E3E}">
          <x14:id>{EE84C52D-6157-4E7F-B877-539A39A2D79F}</x14:id>
        </ext>
      </extLst>
    </cfRule>
  </conditionalFormatting>
  <conditionalFormatting sqref="K56:BN56">
    <cfRule type="expression" dxfId="34" priority="125">
      <formula>K$6=TODAY()</formula>
    </cfRule>
  </conditionalFormatting>
  <conditionalFormatting sqref="H62">
    <cfRule type="dataBar" priority="118">
      <dataBar>
        <cfvo type="num" val="0"/>
        <cfvo type="num" val="1"/>
        <color theme="0" tint="-0.34998626667073579"/>
      </dataBar>
      <extLst>
        <ext xmlns:x14="http://schemas.microsoft.com/office/spreadsheetml/2009/9/main" uri="{B025F937-C7B1-47D3-B67F-A62EFF666E3E}">
          <x14:id>{FC173D3B-A71F-4841-8FEE-9D3D1C1C6AAD}</x14:id>
        </ext>
      </extLst>
    </cfRule>
  </conditionalFormatting>
  <conditionalFormatting sqref="K62:BN62">
    <cfRule type="expression" dxfId="33" priority="119">
      <formula>K$6=TODAY()</formula>
    </cfRule>
  </conditionalFormatting>
  <conditionalFormatting sqref="H58">
    <cfRule type="dataBar" priority="120">
      <dataBar>
        <cfvo type="num" val="0"/>
        <cfvo type="num" val="1"/>
        <color theme="0" tint="-0.34998626667073579"/>
      </dataBar>
      <extLst>
        <ext xmlns:x14="http://schemas.microsoft.com/office/spreadsheetml/2009/9/main" uri="{B025F937-C7B1-47D3-B67F-A62EFF666E3E}">
          <x14:id>{93820E9B-DFA8-4118-B762-3FD0E66C0003}</x14:id>
        </ext>
      </extLst>
    </cfRule>
  </conditionalFormatting>
  <conditionalFormatting sqref="K58:BN58">
    <cfRule type="expression" dxfId="32" priority="121">
      <formula>K$6=TODAY()</formula>
    </cfRule>
  </conditionalFormatting>
  <conditionalFormatting sqref="H60">
    <cfRule type="dataBar" priority="114">
      <dataBar>
        <cfvo type="num" val="0"/>
        <cfvo type="num" val="1"/>
        <color theme="0" tint="-0.34998626667073579"/>
      </dataBar>
      <extLst>
        <ext xmlns:x14="http://schemas.microsoft.com/office/spreadsheetml/2009/9/main" uri="{B025F937-C7B1-47D3-B67F-A62EFF666E3E}">
          <x14:id>{92FA5D0A-F65A-4CF7-AE23-4592944CB9F3}</x14:id>
        </ext>
      </extLst>
    </cfRule>
  </conditionalFormatting>
  <conditionalFormatting sqref="K60:BN60">
    <cfRule type="expression" dxfId="31" priority="115">
      <formula>K$6=TODAY()</formula>
    </cfRule>
  </conditionalFormatting>
  <conditionalFormatting sqref="H54">
    <cfRule type="dataBar" priority="110">
      <dataBar>
        <cfvo type="num" val="0"/>
        <cfvo type="num" val="1"/>
        <color theme="0" tint="-0.34998626667073579"/>
      </dataBar>
      <extLst>
        <ext xmlns:x14="http://schemas.microsoft.com/office/spreadsheetml/2009/9/main" uri="{B025F937-C7B1-47D3-B67F-A62EFF666E3E}">
          <x14:id>{51520B4E-13B4-4505-9824-AF1555C8DC52}</x14:id>
        </ext>
      </extLst>
    </cfRule>
  </conditionalFormatting>
  <conditionalFormatting sqref="K54:BN54">
    <cfRule type="expression" dxfId="30" priority="111">
      <formula>K$6=TODAY()</formula>
    </cfRule>
  </conditionalFormatting>
  <conditionalFormatting sqref="H69:H70 H73">
    <cfRule type="dataBar" priority="89">
      <dataBar>
        <cfvo type="num" val="0"/>
        <cfvo type="num" val="1"/>
        <color theme="0" tint="-0.34998626667073579"/>
      </dataBar>
      <extLst>
        <ext xmlns:x14="http://schemas.microsoft.com/office/spreadsheetml/2009/9/main" uri="{B025F937-C7B1-47D3-B67F-A62EFF666E3E}">
          <x14:id>{9A0558DD-38BD-42B8-9B31-1F96890FC709}</x14:id>
        </ext>
      </extLst>
    </cfRule>
  </conditionalFormatting>
  <conditionalFormatting sqref="K69:BN70 K73:BN73">
    <cfRule type="expression" dxfId="29" priority="90">
      <formula>K$6=TODAY()</formula>
    </cfRule>
  </conditionalFormatting>
  <conditionalFormatting sqref="H71">
    <cfRule type="dataBar" priority="85">
      <dataBar>
        <cfvo type="num" val="0"/>
        <cfvo type="num" val="1"/>
        <color theme="0" tint="-0.34998626667073579"/>
      </dataBar>
      <extLst>
        <ext xmlns:x14="http://schemas.microsoft.com/office/spreadsheetml/2009/9/main" uri="{B025F937-C7B1-47D3-B67F-A62EFF666E3E}">
          <x14:id>{84AB0ABF-A82B-4950-BC7F-9E3DE674CBEE}</x14:id>
        </ext>
      </extLst>
    </cfRule>
  </conditionalFormatting>
  <conditionalFormatting sqref="K71:BN71">
    <cfRule type="expression" dxfId="28" priority="86">
      <formula>K$6=TODAY()</formula>
    </cfRule>
  </conditionalFormatting>
  <conditionalFormatting sqref="H72">
    <cfRule type="dataBar" priority="81">
      <dataBar>
        <cfvo type="num" val="0"/>
        <cfvo type="num" val="1"/>
        <color theme="0" tint="-0.34998626667073579"/>
      </dataBar>
      <extLst>
        <ext xmlns:x14="http://schemas.microsoft.com/office/spreadsheetml/2009/9/main" uri="{B025F937-C7B1-47D3-B67F-A62EFF666E3E}">
          <x14:id>{19041C87-12FB-4339-B66F-2ED2C9BB9BE4}</x14:id>
        </ext>
      </extLst>
    </cfRule>
  </conditionalFormatting>
  <conditionalFormatting sqref="K72:BN72">
    <cfRule type="expression" dxfId="27" priority="82">
      <formula>K$6=TODAY()</formula>
    </cfRule>
  </conditionalFormatting>
  <conditionalFormatting sqref="H40">
    <cfRule type="dataBar" priority="77">
      <dataBar>
        <cfvo type="num" val="0"/>
        <cfvo type="num" val="1"/>
        <color theme="0" tint="-0.34998626667073579"/>
      </dataBar>
      <extLst>
        <ext xmlns:x14="http://schemas.microsoft.com/office/spreadsheetml/2009/9/main" uri="{B025F937-C7B1-47D3-B67F-A62EFF666E3E}">
          <x14:id>{F0BB4220-F045-4A7B-B213-4C370DB0FDF3}</x14:id>
        </ext>
      </extLst>
    </cfRule>
  </conditionalFormatting>
  <conditionalFormatting sqref="K40:BN40">
    <cfRule type="expression" dxfId="26" priority="78">
      <formula>K$6=TODAY()</formula>
    </cfRule>
  </conditionalFormatting>
  <conditionalFormatting sqref="H41">
    <cfRule type="dataBar" priority="75">
      <dataBar>
        <cfvo type="num" val="0"/>
        <cfvo type="num" val="1"/>
        <color theme="0" tint="-0.34998626667073579"/>
      </dataBar>
      <extLst>
        <ext xmlns:x14="http://schemas.microsoft.com/office/spreadsheetml/2009/9/main" uri="{B025F937-C7B1-47D3-B67F-A62EFF666E3E}">
          <x14:id>{D05A7261-1687-42BA-9C7A-BE780C1B9748}</x14:id>
        </ext>
      </extLst>
    </cfRule>
  </conditionalFormatting>
  <conditionalFormatting sqref="K41:BN41">
    <cfRule type="expression" dxfId="25" priority="76">
      <formula>K$6=TODAY()</formula>
    </cfRule>
  </conditionalFormatting>
  <conditionalFormatting sqref="H42">
    <cfRule type="dataBar" priority="73">
      <dataBar>
        <cfvo type="num" val="0"/>
        <cfvo type="num" val="1"/>
        <color theme="0" tint="-0.34998626667073579"/>
      </dataBar>
      <extLst>
        <ext xmlns:x14="http://schemas.microsoft.com/office/spreadsheetml/2009/9/main" uri="{B025F937-C7B1-47D3-B67F-A62EFF666E3E}">
          <x14:id>{E2E2D14B-B1C9-4C94-B98C-1FF10C49C3CD}</x14:id>
        </ext>
      </extLst>
    </cfRule>
  </conditionalFormatting>
  <conditionalFormatting sqref="K42:BN42">
    <cfRule type="expression" dxfId="24" priority="74">
      <formula>K$6=TODAY()</formula>
    </cfRule>
  </conditionalFormatting>
  <conditionalFormatting sqref="H43">
    <cfRule type="dataBar" priority="71">
      <dataBar>
        <cfvo type="num" val="0"/>
        <cfvo type="num" val="1"/>
        <color theme="0" tint="-0.34998626667073579"/>
      </dataBar>
      <extLst>
        <ext xmlns:x14="http://schemas.microsoft.com/office/spreadsheetml/2009/9/main" uri="{B025F937-C7B1-47D3-B67F-A62EFF666E3E}">
          <x14:id>{4D3C4557-8138-4691-95AC-6B5AC1D3D9FB}</x14:id>
        </ext>
      </extLst>
    </cfRule>
  </conditionalFormatting>
  <conditionalFormatting sqref="K43:BN43">
    <cfRule type="expression" dxfId="23" priority="72">
      <formula>K$6=TODAY()</formula>
    </cfRule>
  </conditionalFormatting>
  <conditionalFormatting sqref="H46">
    <cfRule type="dataBar" priority="67">
      <dataBar>
        <cfvo type="num" val="0"/>
        <cfvo type="num" val="1"/>
        <color theme="0" tint="-0.34998626667073579"/>
      </dataBar>
      <extLst>
        <ext xmlns:x14="http://schemas.microsoft.com/office/spreadsheetml/2009/9/main" uri="{B025F937-C7B1-47D3-B67F-A62EFF666E3E}">
          <x14:id>{17272C0C-E1AA-4F4A-AF4F-51740FABDC6A}</x14:id>
        </ext>
      </extLst>
    </cfRule>
  </conditionalFormatting>
  <conditionalFormatting sqref="K46:BN46">
    <cfRule type="expression" dxfId="22" priority="68">
      <formula>K$6=TODAY()</formula>
    </cfRule>
  </conditionalFormatting>
  <conditionalFormatting sqref="H68">
    <cfRule type="dataBar" priority="63">
      <dataBar>
        <cfvo type="num" val="0"/>
        <cfvo type="num" val="1"/>
        <color theme="0" tint="-0.34998626667073579"/>
      </dataBar>
      <extLst>
        <ext xmlns:x14="http://schemas.microsoft.com/office/spreadsheetml/2009/9/main" uri="{B025F937-C7B1-47D3-B67F-A62EFF666E3E}">
          <x14:id>{244463A8-2C09-48DD-9B25-E9B4D3B75AC7}</x14:id>
        </ext>
      </extLst>
    </cfRule>
  </conditionalFormatting>
  <conditionalFormatting sqref="K68:BN68">
    <cfRule type="expression" dxfId="21" priority="64">
      <formula>K$6=TODAY()</formula>
    </cfRule>
  </conditionalFormatting>
  <conditionalFormatting sqref="H67">
    <cfRule type="dataBar" priority="59">
      <dataBar>
        <cfvo type="num" val="0"/>
        <cfvo type="num" val="1"/>
        <color theme="0" tint="-0.34998626667073579"/>
      </dataBar>
      <extLst>
        <ext xmlns:x14="http://schemas.microsoft.com/office/spreadsheetml/2009/9/main" uri="{B025F937-C7B1-47D3-B67F-A62EFF666E3E}">
          <x14:id>{15DECAB3-CA3B-49A0-950D-FD82995C6384}</x14:id>
        </ext>
      </extLst>
    </cfRule>
  </conditionalFormatting>
  <conditionalFormatting sqref="K67:BN67">
    <cfRule type="expression" dxfId="20" priority="60">
      <formula>K$6=TODAY()</formula>
    </cfRule>
  </conditionalFormatting>
  <conditionalFormatting sqref="H49">
    <cfRule type="dataBar" priority="55">
      <dataBar>
        <cfvo type="num" val="0"/>
        <cfvo type="num" val="1"/>
        <color theme="0" tint="-0.34998626667073579"/>
      </dataBar>
      <extLst>
        <ext xmlns:x14="http://schemas.microsoft.com/office/spreadsheetml/2009/9/main" uri="{B025F937-C7B1-47D3-B67F-A62EFF666E3E}">
          <x14:id>{5BCAEF73-815D-4404-976A-A447BC1FDCEF}</x14:id>
        </ext>
      </extLst>
    </cfRule>
  </conditionalFormatting>
  <conditionalFormatting sqref="K49:BN49">
    <cfRule type="expression" dxfId="19" priority="56">
      <formula>K$6=TODAY()</formula>
    </cfRule>
  </conditionalFormatting>
  <conditionalFormatting sqref="H51">
    <cfRule type="dataBar" priority="49">
      <dataBar>
        <cfvo type="num" val="0"/>
        <cfvo type="num" val="1"/>
        <color theme="0" tint="-0.34998626667073579"/>
      </dataBar>
      <extLst>
        <ext xmlns:x14="http://schemas.microsoft.com/office/spreadsheetml/2009/9/main" uri="{B025F937-C7B1-47D3-B67F-A62EFF666E3E}">
          <x14:id>{25FA016E-6803-4E22-9C76-663074DE3501}</x14:id>
        </ext>
      </extLst>
    </cfRule>
  </conditionalFormatting>
  <conditionalFormatting sqref="K51:BN51">
    <cfRule type="expression" dxfId="18" priority="50">
      <formula>K$6=TODAY()</formula>
    </cfRule>
  </conditionalFormatting>
  <conditionalFormatting sqref="H53">
    <cfRule type="dataBar" priority="45">
      <dataBar>
        <cfvo type="num" val="0"/>
        <cfvo type="num" val="1"/>
        <color theme="0" tint="-0.34998626667073579"/>
      </dataBar>
      <extLst>
        <ext xmlns:x14="http://schemas.microsoft.com/office/spreadsheetml/2009/9/main" uri="{B025F937-C7B1-47D3-B67F-A62EFF666E3E}">
          <x14:id>{93F908A3-1FF8-4D9B-8EFF-60F796C59B73}</x14:id>
        </ext>
      </extLst>
    </cfRule>
  </conditionalFormatting>
  <conditionalFormatting sqref="K53:BN53">
    <cfRule type="expression" dxfId="17" priority="46">
      <formula>K$6=TODAY()</formula>
    </cfRule>
  </conditionalFormatting>
  <conditionalFormatting sqref="H55">
    <cfRule type="dataBar" priority="41">
      <dataBar>
        <cfvo type="num" val="0"/>
        <cfvo type="num" val="1"/>
        <color theme="0" tint="-0.34998626667073579"/>
      </dataBar>
      <extLst>
        <ext xmlns:x14="http://schemas.microsoft.com/office/spreadsheetml/2009/9/main" uri="{B025F937-C7B1-47D3-B67F-A62EFF666E3E}">
          <x14:id>{C9CD4C7A-232F-4EDC-94FD-A5A31C464A29}</x14:id>
        </ext>
      </extLst>
    </cfRule>
  </conditionalFormatting>
  <conditionalFormatting sqref="K55:BN55">
    <cfRule type="expression" dxfId="16" priority="42">
      <formula>K$6=TODAY()</formula>
    </cfRule>
  </conditionalFormatting>
  <conditionalFormatting sqref="H57">
    <cfRule type="dataBar" priority="37">
      <dataBar>
        <cfvo type="num" val="0"/>
        <cfvo type="num" val="1"/>
        <color theme="0" tint="-0.34998626667073579"/>
      </dataBar>
      <extLst>
        <ext xmlns:x14="http://schemas.microsoft.com/office/spreadsheetml/2009/9/main" uri="{B025F937-C7B1-47D3-B67F-A62EFF666E3E}">
          <x14:id>{C40B286B-F49F-4C25-B272-FE733A695459}</x14:id>
        </ext>
      </extLst>
    </cfRule>
  </conditionalFormatting>
  <conditionalFormatting sqref="K57:BN57">
    <cfRule type="expression" dxfId="15" priority="38">
      <formula>K$6=TODAY()</formula>
    </cfRule>
  </conditionalFormatting>
  <conditionalFormatting sqref="H59">
    <cfRule type="dataBar" priority="33">
      <dataBar>
        <cfvo type="num" val="0"/>
        <cfvo type="num" val="1"/>
        <color theme="0" tint="-0.34998626667073579"/>
      </dataBar>
      <extLst>
        <ext xmlns:x14="http://schemas.microsoft.com/office/spreadsheetml/2009/9/main" uri="{B025F937-C7B1-47D3-B67F-A62EFF666E3E}">
          <x14:id>{32AAC8E5-7840-4B83-A4A3-3991FE10D0CA}</x14:id>
        </ext>
      </extLst>
    </cfRule>
  </conditionalFormatting>
  <conditionalFormatting sqref="K59:BN59">
    <cfRule type="expression" dxfId="14" priority="34">
      <formula>K$6=TODAY()</formula>
    </cfRule>
  </conditionalFormatting>
  <conditionalFormatting sqref="H61">
    <cfRule type="dataBar" priority="29">
      <dataBar>
        <cfvo type="num" val="0"/>
        <cfvo type="num" val="1"/>
        <color theme="0" tint="-0.34998626667073579"/>
      </dataBar>
      <extLst>
        <ext xmlns:x14="http://schemas.microsoft.com/office/spreadsheetml/2009/9/main" uri="{B025F937-C7B1-47D3-B67F-A62EFF666E3E}">
          <x14:id>{9B939AED-C1EC-4F3B-95B9-6B540A5A31A2}</x14:id>
        </ext>
      </extLst>
    </cfRule>
  </conditionalFormatting>
  <conditionalFormatting sqref="K61:BN61">
    <cfRule type="expression" dxfId="13" priority="30">
      <formula>K$6=TODAY()</formula>
    </cfRule>
  </conditionalFormatting>
  <conditionalFormatting sqref="H63">
    <cfRule type="dataBar" priority="25">
      <dataBar>
        <cfvo type="num" val="0"/>
        <cfvo type="num" val="1"/>
        <color theme="0" tint="-0.34998626667073579"/>
      </dataBar>
      <extLst>
        <ext xmlns:x14="http://schemas.microsoft.com/office/spreadsheetml/2009/9/main" uri="{B025F937-C7B1-47D3-B67F-A62EFF666E3E}">
          <x14:id>{B1A73DCF-EC56-4BEB-A4C3-D6BEDBE7248B}</x14:id>
        </ext>
      </extLst>
    </cfRule>
  </conditionalFormatting>
  <conditionalFormatting sqref="K63:BN63">
    <cfRule type="expression" dxfId="12" priority="26">
      <formula>K$6=TODAY()</formula>
    </cfRule>
  </conditionalFormatting>
  <conditionalFormatting sqref="H44">
    <cfRule type="dataBar" priority="21">
      <dataBar>
        <cfvo type="num" val="0"/>
        <cfvo type="num" val="1"/>
        <color theme="0" tint="-0.34998626667073579"/>
      </dataBar>
      <extLst>
        <ext xmlns:x14="http://schemas.microsoft.com/office/spreadsheetml/2009/9/main" uri="{B025F937-C7B1-47D3-B67F-A62EFF666E3E}">
          <x14:id>{D30E9DB7-6469-4A74-8541-458DA506F362}</x14:id>
        </ext>
      </extLst>
    </cfRule>
  </conditionalFormatting>
  <conditionalFormatting sqref="K44:BN44">
    <cfRule type="expression" dxfId="11" priority="22">
      <formula>K$6=TODAY()</formula>
    </cfRule>
  </conditionalFormatting>
  <conditionalFormatting sqref="H74">
    <cfRule type="dataBar" priority="17">
      <dataBar>
        <cfvo type="num" val="0"/>
        <cfvo type="num" val="1"/>
        <color theme="0" tint="-0.34998626667073579"/>
      </dataBar>
      <extLst>
        <ext xmlns:x14="http://schemas.microsoft.com/office/spreadsheetml/2009/9/main" uri="{B025F937-C7B1-47D3-B67F-A62EFF666E3E}">
          <x14:id>{6F5DCAA9-E51B-41E1-ABED-98B4180687C9}</x14:id>
        </ext>
      </extLst>
    </cfRule>
  </conditionalFormatting>
  <conditionalFormatting sqref="K74:BN74">
    <cfRule type="expression" dxfId="10" priority="18">
      <formula>K$6=TODAY()</formula>
    </cfRule>
  </conditionalFormatting>
  <conditionalFormatting sqref="H39">
    <cfRule type="dataBar" priority="13">
      <dataBar>
        <cfvo type="num" val="0"/>
        <cfvo type="num" val="1"/>
        <color theme="0" tint="-0.34998626667073579"/>
      </dataBar>
      <extLst>
        <ext xmlns:x14="http://schemas.microsoft.com/office/spreadsheetml/2009/9/main" uri="{B025F937-C7B1-47D3-B67F-A62EFF666E3E}">
          <x14:id>{F7D37A11-F81A-43B9-9013-6FC0D07E8F9D}</x14:id>
        </ext>
      </extLst>
    </cfRule>
  </conditionalFormatting>
  <conditionalFormatting sqref="K39:BN39">
    <cfRule type="expression" dxfId="9" priority="14">
      <formula>K$6=TODAY()</formula>
    </cfRule>
  </conditionalFormatting>
  <conditionalFormatting sqref="H9">
    <cfRule type="dataBar" priority="9">
      <dataBar>
        <cfvo type="num" val="0"/>
        <cfvo type="num" val="1"/>
        <color theme="0" tint="-0.34998626667073579"/>
      </dataBar>
      <extLst>
        <ext xmlns:x14="http://schemas.microsoft.com/office/spreadsheetml/2009/9/main" uri="{B025F937-C7B1-47D3-B67F-A62EFF666E3E}">
          <x14:id>{231F956C-6F8E-400D-95A0-95D859A5C02E}</x14:id>
        </ext>
      </extLst>
    </cfRule>
  </conditionalFormatting>
  <conditionalFormatting sqref="K9:BN9">
    <cfRule type="expression" dxfId="8" priority="11">
      <formula>AND($E9&lt;=K$6,ROUNDDOWN(($F9-$E9+1)*$H9,0)+$E9-1&gt;=K$6)</formula>
    </cfRule>
    <cfRule type="expression" dxfId="7" priority="12">
      <formula>AND(NOT(ISBLANK($E9)),$E9&lt;=K$6,$F9&gt;=K$6)</formula>
    </cfRule>
  </conditionalFormatting>
  <conditionalFormatting sqref="K9:BN9">
    <cfRule type="expression" dxfId="6" priority="10">
      <formula>K$6=TODAY()</formula>
    </cfRule>
  </conditionalFormatting>
  <conditionalFormatting sqref="H14">
    <cfRule type="dataBar" priority="5">
      <dataBar>
        <cfvo type="num" val="0"/>
        <cfvo type="num" val="1"/>
        <color theme="0" tint="-0.34998626667073579"/>
      </dataBar>
      <extLst>
        <ext xmlns:x14="http://schemas.microsoft.com/office/spreadsheetml/2009/9/main" uri="{B025F937-C7B1-47D3-B67F-A62EFF666E3E}">
          <x14:id>{EBC06A60-A831-4A9B-AD6D-BCA74C28EA32}</x14:id>
        </ext>
      </extLst>
    </cfRule>
  </conditionalFormatting>
  <conditionalFormatting sqref="K14:BN14">
    <cfRule type="expression" dxfId="5" priority="7">
      <formula>AND($E14&lt;=K$6,ROUNDDOWN(($F14-$E14+1)*$H14,0)+$E14-1&gt;=K$6)</formula>
    </cfRule>
    <cfRule type="expression" dxfId="4" priority="8">
      <formula>AND(NOT(ISBLANK($E14)),$E14&lt;=K$6,$F14&gt;=K$6)</formula>
    </cfRule>
  </conditionalFormatting>
  <conditionalFormatting sqref="K14:BN14">
    <cfRule type="expression" dxfId="3" priority="6">
      <formula>K$6=TODAY()</formula>
    </cfRule>
  </conditionalFormatting>
  <conditionalFormatting sqref="H16">
    <cfRule type="dataBar" priority="1">
      <dataBar>
        <cfvo type="num" val="0"/>
        <cfvo type="num" val="1"/>
        <color theme="0" tint="-0.34998626667073579"/>
      </dataBar>
      <extLst>
        <ext xmlns:x14="http://schemas.microsoft.com/office/spreadsheetml/2009/9/main" uri="{B025F937-C7B1-47D3-B67F-A62EFF666E3E}">
          <x14:id>{3AE4715B-DA40-4B4C-B7F9-4968EF664782}</x14:id>
        </ext>
      </extLst>
    </cfRule>
  </conditionalFormatting>
  <conditionalFormatting sqref="K16:BN16">
    <cfRule type="expression" dxfId="2" priority="3">
      <formula>AND($E16&lt;=K$6,ROUNDDOWN(($F16-$E16+1)*$H16,0)+$E16-1&gt;=K$6)</formula>
    </cfRule>
    <cfRule type="expression" dxfId="1" priority="4">
      <formula>AND(NOT(ISBLANK($E16)),$E16&lt;=K$6,$F16&gt;=K$6)</formula>
    </cfRule>
  </conditionalFormatting>
  <conditionalFormatting sqref="K16:BN16">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10 E26 E45 E64 G26:H26 G45:H45 G64:H65 H36 H27 H66" unlockedFormula="1"/>
    <ignoredError sqref="A64 A45 A2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 H36 H15 H45 H64:H66 H47 H10:H11 H26:H27</xm:sqref>
        </x14:conditionalFormatting>
        <x14:conditionalFormatting xmlns:xm="http://schemas.microsoft.com/office/excel/2006/main">
          <x14:cfRule type="dataBar" id="{59B11CE9-8D87-48BF-BF74-F1713D212F51}">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6298849-C3DF-421D-B1F5-9C05159E48C2}">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000E9F1E-0838-4E3E-9001-0AE1E446E6D4}">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3974BECB-F62E-40EF-B7B9-6E60CFEA6B84}">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D39096DD-3CAF-4058-A64A-B4DA8981529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F44046CB-17AE-4883-A9B7-9BB6DD16C51F}">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919E46F7-70B0-4E80-B512-D790B7B5A63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2ED03B47-EE01-4BB6-96B9-42BA0F309DA5}">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6CA7D3CA-7D2C-41CD-B9D9-15B6D2B75B7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0D82FF46-5137-40A3-A6D8-BE03B33EB610}">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E1771E53-3AD1-430E-A8E6-F4743135981B}">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80ED302E-9A51-4525-993F-2B76381C076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23F127D9-9575-4355-BD03-1BB9057DD4D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E337609-ACBA-4668-B5A0-2BDD495BE39D}">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554A9F1E-BF5C-467E-8086-9B01909C20E5}">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8F15EAED-48CB-4BDE-A4C3-8C904165ED0E}">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DA1F19A-65EB-4458-BAFE-7B95F2F3950D}">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6EA0327-A3EF-4FA9-8EF4-AE533F50DEA9}">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7ADB1AF6-20D8-4DB6-9648-ADCC9AF97510}">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0185AD77-8DD3-4A88-B2FB-B7A6B63A3C2A}">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072983-43B2-46FF-9694-2E5936EE54BB}">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C8F6A87F-0895-4951-B02A-EC0CFE8FF46C}">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F5B88501-27FF-4CC8-84E9-D9610DFAFC9C}">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2ADCC9E0-CFB5-4DED-9CCD-A8BDE5EE6779}">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EE84C52D-6157-4E7F-B877-539A39A2D79F}">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FC173D3B-A71F-4841-8FEE-9D3D1C1C6AAD}">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93820E9B-DFA8-4118-B762-3FD0E66C0003}">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92FA5D0A-F65A-4CF7-AE23-4592944CB9F3}">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51520B4E-13B4-4505-9824-AF1555C8DC52}">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9A0558DD-38BD-42B8-9B31-1F96890FC709}">
            <x14:dataBar minLength="0" maxLength="100" gradient="0">
              <x14:cfvo type="num">
                <xm:f>0</xm:f>
              </x14:cfvo>
              <x14:cfvo type="num">
                <xm:f>1</xm:f>
              </x14:cfvo>
              <x14:negativeFillColor rgb="FFFF0000"/>
              <x14:axisColor rgb="FF000000"/>
            </x14:dataBar>
          </x14:cfRule>
          <xm:sqref>H69:H70 H73</xm:sqref>
        </x14:conditionalFormatting>
        <x14:conditionalFormatting xmlns:xm="http://schemas.microsoft.com/office/excel/2006/main">
          <x14:cfRule type="dataBar" id="{84AB0ABF-A82B-4950-BC7F-9E3DE674CBEE}">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9041C87-12FB-4339-B66F-2ED2C9BB9BE4}">
            <x14:dataBar minLength="0" maxLength="100" gradient="0">
              <x14:cfvo type="num">
                <xm:f>0</xm:f>
              </x14:cfvo>
              <x14:cfvo type="num">
                <xm:f>1</xm:f>
              </x14:cfvo>
              <x14:negativeFillColor rgb="FFFF0000"/>
              <x14:axisColor rgb="FF000000"/>
            </x14:dataBar>
          </x14:cfRule>
          <xm:sqref>H72</xm:sqref>
        </x14:conditionalFormatting>
        <x14:conditionalFormatting xmlns:xm="http://schemas.microsoft.com/office/excel/2006/main">
          <x14:cfRule type="dataBar" id="{F0BB4220-F045-4A7B-B213-4C370DB0FDF3}">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D05A7261-1687-42BA-9C7A-BE780C1B9748}">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E2E2D14B-B1C9-4C94-B98C-1FF10C49C3CD}">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4D3C4557-8138-4691-95AC-6B5AC1D3D9FB}">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17272C0C-E1AA-4F4A-AF4F-51740FABDC6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244463A8-2C09-48DD-9B25-E9B4D3B75AC7}">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15DECAB3-CA3B-49A0-950D-FD82995C638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5BCAEF73-815D-4404-976A-A447BC1FDCEF}">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25FA016E-6803-4E22-9C76-663074DE3501}">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93F908A3-1FF8-4D9B-8EFF-60F796C59B73}">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9CD4C7A-232F-4EDC-94FD-A5A31C464A29}">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C40B286B-F49F-4C25-B272-FE733A695459}">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32AAC8E5-7840-4B83-A4A3-3991FE10D0CA}">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9B939AED-C1EC-4F3B-95B9-6B540A5A31A2}">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B1A73DCF-EC56-4BEB-A4C3-D6BEDBE7248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D30E9DB7-6469-4A74-8541-458DA506F362}">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F5DCAA9-E51B-41E1-ABED-98B4180687C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F7D37A11-F81A-43B9-9013-6FC0D07E8F9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231F956C-6F8E-400D-95A0-95D859A5C02E}">
            <x14:dataBar minLength="0" maxLength="100" gradient="0">
              <x14:cfvo type="num">
                <xm:f>0</xm:f>
              </x14:cfvo>
              <x14:cfvo type="num">
                <xm:f>1</xm:f>
              </x14:cfvo>
              <x14:negativeFillColor rgb="FFFF0000"/>
              <x14:axisColor rgb="FF000000"/>
            </x14:dataBar>
          </x14:cfRule>
          <xm:sqref>H9</xm:sqref>
        </x14:conditionalFormatting>
        <x14:conditionalFormatting xmlns:xm="http://schemas.microsoft.com/office/excel/2006/main">
          <x14:cfRule type="dataBar" id="{EBC06A60-A831-4A9B-AD6D-BCA74C28EA3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3AE4715B-DA40-4B4C-B7F9-4968EF664782}">
            <x14:dataBar minLength="0" maxLength="100" gradient="0">
              <x14:cfvo type="num">
                <xm:f>0</xm:f>
              </x14:cfvo>
              <x14:cfvo type="num">
                <xm:f>1</xm:f>
              </x14:cfvo>
              <x14:negativeFillColor rgb="FFFF0000"/>
              <x14:axisColor rgb="FF000000"/>
            </x14:dataBar>
          </x14:cfRule>
          <xm:sqref>H16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Jorge Campero</cp:lastModifiedBy>
  <cp:lastPrinted>2018-02-12T20:25:38Z</cp:lastPrinted>
  <dcterms:created xsi:type="dcterms:W3CDTF">2010-06-09T16:05:03Z</dcterms:created>
  <dcterms:modified xsi:type="dcterms:W3CDTF">2021-09-28T06:03:11Z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