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AC266DF6-E811-4BE1-B2A3-EE1D73E9B206}" xr6:coauthVersionLast="47" xr6:coauthVersionMax="47" xr10:uidLastSave="{00000000-0000-0000-0000-000000000000}"/>
  <bookViews>
    <workbookView xWindow="10932" yWindow="156" windowWidth="12072" windowHeight="11700"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A28" i="9"/>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A29" i="9" s="1"/>
  <c r="A30" i="9" s="1"/>
  <c r="A31" i="9" s="1"/>
  <c r="A32" i="9" s="1"/>
  <c r="A33" i="9" s="1"/>
  <c r="A34" i="9" s="1"/>
  <c r="A35" i="9" s="1"/>
  <c r="A36" i="9" s="1"/>
  <c r="A37" i="9" s="1"/>
  <c r="A38" i="9" s="1"/>
  <c r="A39" i="9" s="1"/>
  <c r="I38" i="9"/>
  <c r="A40" i="9" l="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<sst xmlns="http://schemas.openxmlformats.org/spreadsheetml/2006/main" count="148" uniqueCount="65">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</sst>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6"/>
  <sheetViews>
    <sheetView showGridLines="0" tabSelected="1" zoomScale="80" zoomScaleNormal="80" workbookViewId="0">
      <pane ySplit="7" topLeftCell="A22" activePane="bottomLeft" state="frozen"/>
      <selection pane="bottomLeft" activeCell="H32" sqref="H32"/>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0" t="s">
        <v>12</v>
      </c>
      <c r="L1" s="70"/>
      <c r="M1" s="70"/>
      <c r="N1" s="70"/>
      <c r="O1" s="70"/>
      <c r="P1" s="70"/>
      <c r="Q1" s="70"/>
      <c r="R1" s="70"/>
      <c r="S1" s="70"/>
      <c r="T1" s="70"/>
      <c r="U1" s="70"/>
      <c r="V1" s="70"/>
      <c r="W1" s="70"/>
      <c r="X1" s="70"/>
      <c r="Y1" s="70"/>
      <c r="Z1" s="70"/>
      <c r="AA1" s="70"/>
      <c r="AB1" s="70"/>
      <c r="AC1" s="70"/>
      <c r="AD1" s="70"/>
      <c r="AE1" s="70"/>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5">
        <v>44459</v>
      </c>
      <c r="D4" s="75"/>
      <c r="E4" s="75"/>
      <c r="F4" s="46"/>
      <c r="G4" s="49" t="s">
        <v>9</v>
      </c>
      <c r="H4" s="64">
        <v>1</v>
      </c>
      <c r="I4" s="47"/>
      <c r="J4" s="13"/>
      <c r="K4" s="72" t="str">
        <f>"Week "&amp;(K6-($C$4-WEEKDAY($C$4,1)+2))/7+1</f>
        <v>Week 1</v>
      </c>
      <c r="L4" s="73"/>
      <c r="M4" s="73"/>
      <c r="N4" s="73"/>
      <c r="O4" s="73"/>
      <c r="P4" s="73"/>
      <c r="Q4" s="74"/>
      <c r="R4" s="72" t="str">
        <f>"Week "&amp;(R6-($C$4-WEEKDAY($C$4,1)+2))/7+1</f>
        <v>Week 2</v>
      </c>
      <c r="S4" s="73"/>
      <c r="T4" s="73"/>
      <c r="U4" s="73"/>
      <c r="V4" s="73"/>
      <c r="W4" s="73"/>
      <c r="X4" s="74"/>
      <c r="Y4" s="72" t="str">
        <f>"Week "&amp;(Y6-($C$4-WEEKDAY($C$4,1)+2))/7+1</f>
        <v>Week 3</v>
      </c>
      <c r="Z4" s="73"/>
      <c r="AA4" s="73"/>
      <c r="AB4" s="73"/>
      <c r="AC4" s="73"/>
      <c r="AD4" s="73"/>
      <c r="AE4" s="74"/>
      <c r="AF4" s="72" t="str">
        <f>"Week "&amp;(AF6-($C$4-WEEKDAY($C$4,1)+2))/7+1</f>
        <v>Week 4</v>
      </c>
      <c r="AG4" s="73"/>
      <c r="AH4" s="73"/>
      <c r="AI4" s="73"/>
      <c r="AJ4" s="73"/>
      <c r="AK4" s="73"/>
      <c r="AL4" s="74"/>
      <c r="AM4" s="72" t="str">
        <f>"Week "&amp;(AM6-($C$4-WEEKDAY($C$4,1)+2))/7+1</f>
        <v>Week 5</v>
      </c>
      <c r="AN4" s="73"/>
      <c r="AO4" s="73"/>
      <c r="AP4" s="73"/>
      <c r="AQ4" s="73"/>
      <c r="AR4" s="73"/>
      <c r="AS4" s="74"/>
      <c r="AT4" s="72" t="str">
        <f>"Week "&amp;(AT6-($C$4-WEEKDAY($C$4,1)+2))/7+1</f>
        <v>Week 6</v>
      </c>
      <c r="AU4" s="73"/>
      <c r="AV4" s="73"/>
      <c r="AW4" s="73"/>
      <c r="AX4" s="73"/>
      <c r="AY4" s="73"/>
      <c r="AZ4" s="74"/>
      <c r="BA4" s="72" t="str">
        <f>"Week "&amp;(BA6-($C$4-WEEKDAY($C$4,1)+2))/7+1</f>
        <v>Week 7</v>
      </c>
      <c r="BB4" s="73"/>
      <c r="BC4" s="73"/>
      <c r="BD4" s="73"/>
      <c r="BE4" s="73"/>
      <c r="BF4" s="73"/>
      <c r="BG4" s="74"/>
      <c r="BH4" s="72" t="str">
        <f>"Week "&amp;(BH6-($C$4-WEEKDAY($C$4,1)+2))/7+1</f>
        <v>Week 8</v>
      </c>
      <c r="BI4" s="73"/>
      <c r="BJ4" s="73"/>
      <c r="BK4" s="73"/>
      <c r="BL4" s="73"/>
      <c r="BM4" s="73"/>
      <c r="BN4" s="74"/>
    </row>
    <row r="5" spans="1:66" ht="17.25" customHeight="1" x14ac:dyDescent="0.25">
      <c r="A5" s="45"/>
      <c r="B5" s="49" t="s">
        <v>11</v>
      </c>
      <c r="C5" s="71" t="s">
        <v>13</v>
      </c>
      <c r="D5" s="71"/>
      <c r="E5" s="71"/>
      <c r="F5" s="48"/>
      <c r="G5" s="48"/>
      <c r="H5" s="48"/>
      <c r="I5" s="48"/>
      <c r="J5" s="13"/>
      <c r="K5" s="76">
        <f>K6</f>
        <v>44459</v>
      </c>
      <c r="L5" s="77"/>
      <c r="M5" s="77"/>
      <c r="N5" s="77"/>
      <c r="O5" s="77"/>
      <c r="P5" s="77"/>
      <c r="Q5" s="78"/>
      <c r="R5" s="76">
        <f>R6</f>
        <v>44466</v>
      </c>
      <c r="S5" s="77"/>
      <c r="T5" s="77"/>
      <c r="U5" s="77"/>
      <c r="V5" s="77"/>
      <c r="W5" s="77"/>
      <c r="X5" s="78"/>
      <c r="Y5" s="76">
        <f>Y6</f>
        <v>44473</v>
      </c>
      <c r="Z5" s="77"/>
      <c r="AA5" s="77"/>
      <c r="AB5" s="77"/>
      <c r="AC5" s="77"/>
      <c r="AD5" s="77"/>
      <c r="AE5" s="78"/>
      <c r="AF5" s="76">
        <f>AF6</f>
        <v>44480</v>
      </c>
      <c r="AG5" s="77"/>
      <c r="AH5" s="77"/>
      <c r="AI5" s="77"/>
      <c r="AJ5" s="77"/>
      <c r="AK5" s="77"/>
      <c r="AL5" s="78"/>
      <c r="AM5" s="76">
        <f>AM6</f>
        <v>44487</v>
      </c>
      <c r="AN5" s="77"/>
      <c r="AO5" s="77"/>
      <c r="AP5" s="77"/>
      <c r="AQ5" s="77"/>
      <c r="AR5" s="77"/>
      <c r="AS5" s="78"/>
      <c r="AT5" s="76">
        <f>AT6</f>
        <v>44494</v>
      </c>
      <c r="AU5" s="77"/>
      <c r="AV5" s="77"/>
      <c r="AW5" s="77"/>
      <c r="AX5" s="77"/>
      <c r="AY5" s="77"/>
      <c r="AZ5" s="78"/>
      <c r="BA5" s="76">
        <f>BA6</f>
        <v>44501</v>
      </c>
      <c r="BB5" s="77"/>
      <c r="BC5" s="77"/>
      <c r="BD5" s="77"/>
      <c r="BE5" s="77"/>
      <c r="BF5" s="77"/>
      <c r="BG5" s="78"/>
      <c r="BH5" s="76">
        <f>BH6</f>
        <v>44508</v>
      </c>
      <c r="BI5" s="77"/>
      <c r="BJ5" s="77"/>
      <c r="BK5" s="77"/>
      <c r="BL5" s="77"/>
      <c r="BM5" s="77"/>
      <c r="BN5" s="78"/>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0</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0.1</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1</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3"/>
        <v>3.2.1.2</v>
      </c>
      <c r="B32" s="63" t="s">
        <v>18</v>
      </c>
      <c r="C32" s="24" t="s">
        <v>16</v>
      </c>
      <c r="D32" s="62"/>
      <c r="E32" s="67">
        <v>44488</v>
      </c>
      <c r="F32" s="69">
        <f t="shared" si="8"/>
        <v>44488</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3"/>
        <v>3.2.1.3</v>
      </c>
      <c r="B33" s="63" t="s">
        <v>19</v>
      </c>
      <c r="C33" s="24" t="s">
        <v>16</v>
      </c>
      <c r="D33" s="62"/>
      <c r="E33" s="67">
        <v>44488</v>
      </c>
      <c r="F33" s="69">
        <f t="shared" si="8"/>
        <v>44488</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3"/>
        <v>3.2.1.4</v>
      </c>
      <c r="B34" s="63" t="s">
        <v>21</v>
      </c>
      <c r="C34" s="24" t="s">
        <v>16</v>
      </c>
      <c r="D34" s="62"/>
      <c r="E34" s="67">
        <v>44489</v>
      </c>
      <c r="F34" s="69">
        <f t="shared" si="8"/>
        <v>44489</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17.399999999999999" x14ac:dyDescent="0.25">
      <c r="A35" s="23" t="str">
        <f t="shared" si="23"/>
        <v>3.2.1.5</v>
      </c>
      <c r="B35" s="63" t="s">
        <v>22</v>
      </c>
      <c r="C35" s="24" t="s">
        <v>16</v>
      </c>
      <c r="D35" s="62"/>
      <c r="E35" s="67">
        <v>44489</v>
      </c>
      <c r="F35" s="69">
        <f t="shared" si="8"/>
        <v>44489</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3"/>
        <v>3.2.1.6</v>
      </c>
      <c r="B36" s="63" t="s">
        <v>23</v>
      </c>
      <c r="C36" s="24" t="s">
        <v>16</v>
      </c>
      <c r="D36" s="62"/>
      <c r="E36" s="67">
        <v>44489</v>
      </c>
      <c r="F36" s="69">
        <f t="shared" si="8"/>
        <v>44489</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 t="shared" si="23"/>
        <v>3.2.1.7</v>
      </c>
      <c r="B37" s="63" t="s">
        <v>29</v>
      </c>
      <c r="C37" s="24" t="s">
        <v>16</v>
      </c>
      <c r="D37" s="62"/>
      <c r="E37" s="67">
        <v>44489</v>
      </c>
      <c r="F37" s="69">
        <f t="shared" ref="F37" si="24">IF(ISBLANK(E37)," - ",IF(G37=0,E37,E37+G37-1))</f>
        <v>44489</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0</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0</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0</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0.5</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0</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0</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0</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0</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row>
    <row r="48" spans="1:66"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44494</v>
      </c>
      <c r="F48" s="69">
        <f t="shared" ref="F48" si="32">IF(ISBLANK(E48)," - ",IF(G48=0,E48,E48+G48-1))</f>
        <v>44494</v>
      </c>
      <c r="G48" s="25">
        <v>1</v>
      </c>
      <c r="H48" s="26">
        <v>0</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44494</v>
      </c>
      <c r="F49" s="69">
        <f>IF(ISBLANK(E49)," - ",IF(G49=0,E49,E49+G49-1))</f>
        <v>44507</v>
      </c>
      <c r="G49" s="25">
        <v>14</v>
      </c>
      <c r="H49" s="26">
        <v>0</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44494</v>
      </c>
      <c r="F50" s="69">
        <f t="shared" ref="F50:F65" si="35">IF(ISBLANK(E50)," - ",IF(G50=0,E50,E50+G50-1))</f>
        <v>44495</v>
      </c>
      <c r="G50" s="25">
        <v>2</v>
      </c>
      <c r="H50" s="26">
        <v>0</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44495</v>
      </c>
      <c r="F51" s="69">
        <f t="shared" si="35"/>
        <v>44495</v>
      </c>
      <c r="G51" s="25">
        <v>1</v>
      </c>
      <c r="H51" s="26">
        <v>0</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4"/>
        <v>4.2.2</v>
      </c>
      <c r="B52" s="63" t="s">
        <v>18</v>
      </c>
      <c r="C52" s="24" t="s">
        <v>16</v>
      </c>
      <c r="D52" s="62"/>
      <c r="E52" s="67">
        <v>44495</v>
      </c>
      <c r="F52" s="69">
        <f>IF(ISBLANK(E52)," - ",IF(G52=0,E52,E52+G52-1))</f>
        <v>44496</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7"/>
        <v>4.2.2.1</v>
      </c>
      <c r="B53" s="63" t="s">
        <v>54</v>
      </c>
      <c r="C53" s="24" t="s">
        <v>16</v>
      </c>
      <c r="D53" s="62"/>
      <c r="E53" s="67">
        <v>44496</v>
      </c>
      <c r="F53" s="69">
        <f t="shared" ref="F53" si="38">IF(ISBLANK(E53)," - ",IF(G53=0,E53,E53+G53-1))</f>
        <v>44496</v>
      </c>
      <c r="G53" s="25">
        <v>1</v>
      </c>
      <c r="H53" s="26">
        <v>0</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4"/>
        <v>4.2.3</v>
      </c>
      <c r="B54" s="63" t="s">
        <v>19</v>
      </c>
      <c r="C54" s="24" t="s">
        <v>16</v>
      </c>
      <c r="D54" s="62"/>
      <c r="E54" s="67">
        <v>44496</v>
      </c>
      <c r="F54" s="69">
        <f t="shared" si="35"/>
        <v>44497</v>
      </c>
      <c r="G54" s="25">
        <v>2</v>
      </c>
      <c r="H54" s="26">
        <v>0</v>
      </c>
      <c r="I54" s="27">
        <f t="shared" si="36"/>
        <v>2</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7"/>
        <v>4.2.3.1</v>
      </c>
      <c r="B55" s="63" t="s">
        <v>54</v>
      </c>
      <c r="C55" s="24" t="s">
        <v>16</v>
      </c>
      <c r="D55" s="62"/>
      <c r="E55" s="67">
        <v>44497</v>
      </c>
      <c r="F55" s="69">
        <f t="shared" si="35"/>
        <v>44497</v>
      </c>
      <c r="G55" s="25">
        <v>1</v>
      </c>
      <c r="H55" s="26">
        <v>0</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4"/>
        <v>4.2.4</v>
      </c>
      <c r="B56" s="63" t="s">
        <v>22</v>
      </c>
      <c r="C56" s="24" t="s">
        <v>16</v>
      </c>
      <c r="D56" s="62"/>
      <c r="E56" s="67">
        <v>44497</v>
      </c>
      <c r="F56" s="69">
        <f t="shared" ref="F56:F57" si="40">IF(ISBLANK(E56)," - ",IF(G56=0,E56,E56+G56-1))</f>
        <v>44497</v>
      </c>
      <c r="G56" s="25">
        <v>1</v>
      </c>
      <c r="H56" s="26">
        <v>0</v>
      </c>
      <c r="I56" s="27">
        <f t="shared" ref="I56:I57" si="41">IF(OR(F56=0,E56=0)," - ",NETWORKDAYS(E56,F56))</f>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7"/>
        <v>4.2.4.1</v>
      </c>
      <c r="B57" s="63" t="s">
        <v>54</v>
      </c>
      <c r="C57" s="24" t="s">
        <v>16</v>
      </c>
      <c r="D57" s="62"/>
      <c r="E57" s="67">
        <v>44497</v>
      </c>
      <c r="F57" s="69">
        <f t="shared" si="40"/>
        <v>44497</v>
      </c>
      <c r="G57" s="25">
        <v>1</v>
      </c>
      <c r="H57" s="26">
        <v>0</v>
      </c>
      <c r="I57" s="27">
        <f t="shared" si="41"/>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4"/>
        <v>4.2.5</v>
      </c>
      <c r="B58" s="63" t="s">
        <v>21</v>
      </c>
      <c r="C58" s="24" t="s">
        <v>16</v>
      </c>
      <c r="D58" s="62"/>
      <c r="E58" s="67">
        <v>44498</v>
      </c>
      <c r="F58" s="69">
        <f t="shared" si="35"/>
        <v>44500</v>
      </c>
      <c r="G58" s="25">
        <v>3</v>
      </c>
      <c r="H58" s="26">
        <v>0</v>
      </c>
      <c r="I58" s="27">
        <f t="shared" si="36"/>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7"/>
        <v>4.2.5.1</v>
      </c>
      <c r="B59" s="63" t="s">
        <v>54</v>
      </c>
      <c r="C59" s="24" t="s">
        <v>16</v>
      </c>
      <c r="D59" s="62"/>
      <c r="E59" s="67">
        <v>44500</v>
      </c>
      <c r="F59" s="69">
        <f t="shared" si="35"/>
        <v>44500</v>
      </c>
      <c r="G59" s="25">
        <v>1</v>
      </c>
      <c r="H59" s="26">
        <v>0</v>
      </c>
      <c r="I59" s="27">
        <f t="shared" si="36"/>
        <v>0</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4"/>
        <v>4.2.6</v>
      </c>
      <c r="B60" s="63" t="s">
        <v>23</v>
      </c>
      <c r="C60" s="24" t="s">
        <v>16</v>
      </c>
      <c r="D60" s="62"/>
      <c r="E60" s="67">
        <v>44500</v>
      </c>
      <c r="F60" s="69">
        <f t="shared" si="35"/>
        <v>44501</v>
      </c>
      <c r="G60" s="25">
        <v>2</v>
      </c>
      <c r="H60" s="26">
        <v>0</v>
      </c>
      <c r="I60" s="27">
        <f t="shared" si="36"/>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7"/>
        <v>4.2.6.1</v>
      </c>
      <c r="B61" s="63" t="s">
        <v>54</v>
      </c>
      <c r="C61" s="24" t="s">
        <v>16</v>
      </c>
      <c r="D61" s="62"/>
      <c r="E61" s="67">
        <v>44501</v>
      </c>
      <c r="F61" s="69">
        <f t="shared" ref="F61" si="42">IF(ISBLANK(E61)," - ",IF(G61=0,E61,E61+G61-1))</f>
        <v>44501</v>
      </c>
      <c r="G61" s="25">
        <v>1</v>
      </c>
      <c r="H61" s="26">
        <v>0</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4"/>
        <v>4.2.7</v>
      </c>
      <c r="B62" s="63" t="s">
        <v>20</v>
      </c>
      <c r="C62" s="24" t="s">
        <v>16</v>
      </c>
      <c r="D62" s="62"/>
      <c r="E62" s="67">
        <v>44502</v>
      </c>
      <c r="F62" s="69">
        <f t="shared" ref="F62:F63" si="44">IF(ISBLANK(E62)," - ",IF(G62=0,E62,E62+G62-1))</f>
        <v>44504</v>
      </c>
      <c r="G62" s="25">
        <v>3</v>
      </c>
      <c r="H62" s="26">
        <v>0</v>
      </c>
      <c r="I62" s="27">
        <f t="shared" ref="I62:I63" si="45">IF(OR(F62=0,E62=0)," - ",NETWORKDAYS(E62,F62))</f>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7"/>
        <v>4.2.7.1</v>
      </c>
      <c r="B63" s="63" t="s">
        <v>54</v>
      </c>
      <c r="C63" s="24" t="s">
        <v>16</v>
      </c>
      <c r="D63" s="62"/>
      <c r="E63" s="67">
        <v>44504</v>
      </c>
      <c r="F63" s="69">
        <f t="shared" si="44"/>
        <v>44504</v>
      </c>
      <c r="G63" s="25">
        <v>1</v>
      </c>
      <c r="H63" s="26">
        <v>0</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22.8" x14ac:dyDescent="0.25">
      <c r="A64" s="23" t="str">
        <f t="shared" si="34"/>
        <v>4.2.8</v>
      </c>
      <c r="B64" s="63" t="s">
        <v>24</v>
      </c>
      <c r="C64" s="24" t="s">
        <v>16</v>
      </c>
      <c r="D64" s="62"/>
      <c r="E64" s="67">
        <v>44505</v>
      </c>
      <c r="F64" s="69">
        <f t="shared" si="35"/>
        <v>44507</v>
      </c>
      <c r="G64" s="25">
        <v>3</v>
      </c>
      <c r="H64" s="26">
        <v>0</v>
      </c>
      <c r="I64" s="27">
        <f t="shared" si="36"/>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44507</v>
      </c>
      <c r="F65" s="69">
        <f t="shared" si="35"/>
        <v>44507</v>
      </c>
      <c r="G65" s="25">
        <v>1</v>
      </c>
      <c r="H65" s="26">
        <v>0</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44508</v>
      </c>
      <c r="F67" s="69">
        <f t="shared" si="46"/>
        <v>44508</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44508</v>
      </c>
      <c r="F68" s="69">
        <f t="shared" si="46"/>
        <v>44509</v>
      </c>
      <c r="G68" s="25">
        <v>2</v>
      </c>
      <c r="H68" s="26">
        <v>0</v>
      </c>
      <c r="I68" s="27">
        <f t="shared" si="47"/>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44509</v>
      </c>
      <c r="F69" s="69">
        <f t="shared" si="46"/>
        <v>44510</v>
      </c>
      <c r="G69" s="25">
        <v>2</v>
      </c>
      <c r="H69" s="26">
        <v>0</v>
      </c>
      <c r="I69" s="27">
        <f t="shared" si="47"/>
        <v>2</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44510</v>
      </c>
      <c r="F70" s="69">
        <f t="shared" si="46"/>
        <v>44511</v>
      </c>
      <c r="G70" s="25">
        <v>2</v>
      </c>
      <c r="H70" s="26">
        <v>0</v>
      </c>
      <c r="I70" s="27">
        <f t="shared" si="47"/>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44512</v>
      </c>
      <c r="F72" s="69">
        <f t="shared" si="46"/>
        <v>44515</v>
      </c>
      <c r="G72" s="25">
        <v>4</v>
      </c>
      <c r="H72" s="26">
        <v>0</v>
      </c>
      <c r="I72" s="27">
        <f t="shared" si="47"/>
        <v>2</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44512</v>
      </c>
      <c r="F73" s="69">
        <f t="shared" ref="F73:F74" si="48">IF(ISBLANK(E73)," - ",IF(G73=0,E73,E73+G73-1))</f>
        <v>44513</v>
      </c>
      <c r="G73" s="25">
        <v>2</v>
      </c>
      <c r="H73" s="26">
        <v>0</v>
      </c>
      <c r="I73" s="27">
        <f t="shared" ref="I73:I74" si="49">IF(OR(F73=0,E73=0)," - ",NETWORKDAYS(E73,F73))</f>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44513</v>
      </c>
      <c r="F74" s="69">
        <f t="shared" si="48"/>
        <v>44514</v>
      </c>
      <c r="G74" s="25">
        <v>2</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44515</v>
      </c>
      <c r="F75" s="69">
        <f>IF(ISBLANK(E75)," - ",IF(G75=0,E75,E75+G75-1))</f>
        <v>44518</v>
      </c>
      <c r="G75" s="25">
        <v>4</v>
      </c>
      <c r="H75" s="26">
        <v>0</v>
      </c>
      <c r="I75" s="27">
        <f>IF(OR(F75=0,E75=0)," - ",NETWORKDAYS(E75,F75))</f>
        <v>4</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44516</v>
      </c>
      <c r="F76" s="69">
        <f>IF(ISBLANK(E76)," - ",IF(G76=0,E76,E76+G76-1))</f>
        <v>44522</v>
      </c>
      <c r="G76" s="25">
        <v>7</v>
      </c>
      <c r="H76" s="26">
        <v>0</v>
      </c>
      <c r="I76" s="27">
        <f>IF(OR(F76=0,E76=0)," - ",NETWORKDAYS(E76,F76))</f>
        <v>5</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H47 G66:H67 H38 H29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2021-10-26T03:24:11Z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