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13_ncr:1_{38756CB2-3617-41DD-88F1-2D2043452B43}" xr6:coauthVersionLast="47" xr6:coauthVersionMax="47" xr10:uidLastSave="{00000000-0000-0000-0000-000000000000}"/>
  <bookViews>
    <workbookView xWindow="-108" yWindow="-108" windowWidth="23256" windowHeight="12456" tabRatio="828" firstSheet="2" activeTab="2" xr2:uid="{00000000-000D-0000-FFFF-FFFF00000000}"/>
  </bookViews>
  <sheets>
    <sheet name="Resumen Metrado" sheetId="3" state="hidden" r:id="rId1"/>
    <sheet name="Metrado Estructuras" sheetId="2" state="hidden" r:id="rId2"/>
    <sheet name="METRADO" sheetId="27" r:id="rId3"/>
    <sheet name="Hoja1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\A">#REF!</definedName>
    <definedName name="\C">#REF!</definedName>
    <definedName name="\D">#REF!</definedName>
    <definedName name="\E">#REF!</definedName>
    <definedName name="\N">#REF!</definedName>
    <definedName name="\P">#REF!</definedName>
    <definedName name="\R">#REF!</definedName>
    <definedName name="\S">#REF!</definedName>
    <definedName name="\W">#REF!</definedName>
    <definedName name="\z">'[1]PRES. PRINC.'!$A$374:$A$535</definedName>
    <definedName name="_" hidden="1">'[2]F-05'!#REF!</definedName>
    <definedName name="___" hidden="1">'[2]F-05'!#REF!</definedName>
    <definedName name="_____" hidden="1">#REF!</definedName>
    <definedName name="___________________PAG1">#REF!</definedName>
    <definedName name="__________________PAG1">#REF!</definedName>
    <definedName name="_________________PAG1">#REF!</definedName>
    <definedName name="________________PAG1">#REF!</definedName>
    <definedName name="_______________PAG1">#REF!</definedName>
    <definedName name="______________PAG1">#REF!</definedName>
    <definedName name="_____________PAG1">#REF!</definedName>
    <definedName name="____________PAG1">#REF!</definedName>
    <definedName name="___________PAG1">#REF!</definedName>
    <definedName name="__________PAG1">#REF!</definedName>
    <definedName name="_________HOJ1">#REF!</definedName>
    <definedName name="_________HOJ2">#REF!</definedName>
    <definedName name="_________HOJ3">#REF!</definedName>
    <definedName name="_________PAG1">#REF!</definedName>
    <definedName name="________HOJ1">#REF!</definedName>
    <definedName name="________HOJ2">#REF!</definedName>
    <definedName name="________HOJ3">#REF!</definedName>
    <definedName name="________HOJ4">#N/A</definedName>
    <definedName name="________PAG1">#REF!</definedName>
    <definedName name="_______HOJ4">#N/A</definedName>
    <definedName name="_______PAG1">#REF!</definedName>
    <definedName name="______HOJ1">#REF!</definedName>
    <definedName name="______HOJ2">#REF!</definedName>
    <definedName name="______HOJ3">#REF!</definedName>
    <definedName name="______HOJ4">#N/A</definedName>
    <definedName name="______PAG1">#REF!</definedName>
    <definedName name="_____A1" hidden="1">#REF!</definedName>
    <definedName name="_____A2" hidden="1">#REF!</definedName>
    <definedName name="_____A3" hidden="1">#REF!</definedName>
    <definedName name="_____A5" hidden="1">#REF!</definedName>
    <definedName name="_____HOJ1">#REF!</definedName>
    <definedName name="_____HOJ2">#REF!</definedName>
    <definedName name="_____HOJ3">#REF!</definedName>
    <definedName name="_____HOJ4">#N/A</definedName>
    <definedName name="_____n1" hidden="1">#REF!</definedName>
    <definedName name="_____n2" hidden="1">#REF!</definedName>
    <definedName name="_____PAG1">#REF!</definedName>
    <definedName name="_____S1" hidden="1">#REF!</definedName>
    <definedName name="____A1" hidden="1">'[3]F-05'!#REF!</definedName>
    <definedName name="____A2" hidden="1">'[3]F-05'!#REF!</definedName>
    <definedName name="____A3" hidden="1">'[3]F-05'!#REF!</definedName>
    <definedName name="____A4" hidden="1">#REF!</definedName>
    <definedName name="____A5" hidden="1">'[3]F-05'!#REF!</definedName>
    <definedName name="____h1">#REF!</definedName>
    <definedName name="____h2">#REF!</definedName>
    <definedName name="____HOJ1">#REF!</definedName>
    <definedName name="____HOJ2">#REF!</definedName>
    <definedName name="____HOJ3">#REF!</definedName>
    <definedName name="____HOJ4">#N/A</definedName>
    <definedName name="____n1" hidden="1">'[3]F-05'!#REF!</definedName>
    <definedName name="____n2" hidden="1">'[3]F-05'!#REF!</definedName>
    <definedName name="____PAG1">#REF!</definedName>
    <definedName name="____S1" hidden="1">'[3]F-05'!#REF!</definedName>
    <definedName name="___h1">#REF!</definedName>
    <definedName name="___h2">#REF!</definedName>
    <definedName name="___HOJ1">#REF!</definedName>
    <definedName name="___HOJ2">#REF!</definedName>
    <definedName name="___HOJ3">#REF!</definedName>
    <definedName name="___HOJ4">#N/A</definedName>
    <definedName name="___PAG1">#REF!</definedName>
    <definedName name="__123" hidden="1">[4]EXP!#REF!</definedName>
    <definedName name="__123Graph_A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14" hidden="1">#REF!</definedName>
    <definedName name="__123Graph_AGraph15" hidden="1">#REF!</definedName>
    <definedName name="__123Graph_AGraph16" hidden="1">#REF!</definedName>
    <definedName name="__123Graph_AGraph17" hidden="1">#REF!</definedName>
    <definedName name="__123Graph_AGraph18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B" hidden="1">[5]caratula!#REF!</definedName>
    <definedName name="__123Graph_X" hidden="1">#REF!</definedName>
    <definedName name="__123Graph_XGRA1" hidden="1">#REF!</definedName>
    <definedName name="__123Graph_XGRA2" hidden="1">#REF!</definedName>
    <definedName name="__123Graph_XGraph_13" hidden="1">[4]EXP!#REF!</definedName>
    <definedName name="__123Graph_XGraph10" hidden="1">#REF!</definedName>
    <definedName name="__123Graph_XGraph101" hidden="1">[4]EXP!#REF!</definedName>
    <definedName name="__123Graph_XGraph11" hidden="1">#REF!</definedName>
    <definedName name="__123Graph_XGraph12" hidden="1">#REF!</definedName>
    <definedName name="__123Graph_XGraph13" hidden="1">#REF!</definedName>
    <definedName name="__123Graph_XGraph132" hidden="1">[4]EXP!#REF!</definedName>
    <definedName name="__123Graph_XGraph133" hidden="1">[4]EXP!#REF!</definedName>
    <definedName name="__123Graph_XGraph14" hidden="1">#REF!</definedName>
    <definedName name="__123Graph_XGraph15" hidden="1">#REF!</definedName>
    <definedName name="__123Graph_XGraph16" hidden="1">#REF!</definedName>
    <definedName name="__123Graph_XGraph17" hidden="1">#REF!</definedName>
    <definedName name="__123Graph_XGraph18" hidden="1">#REF!</definedName>
    <definedName name="__123Graph_XGraph22" hidden="1">[4]EXP!#REF!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A1" hidden="1">'[3]F-05'!#REF!</definedName>
    <definedName name="__A2" hidden="1">'[3]F-05'!#REF!</definedName>
    <definedName name="__A3" hidden="1">'[3]F-05'!#REF!</definedName>
    <definedName name="__A4" hidden="1">'[6]F-05'!#REF!</definedName>
    <definedName name="__A5" hidden="1">'[3]F-05'!#REF!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AO7">#REF!</definedName>
    <definedName name="__CAO8">#REF!</definedName>
    <definedName name="__DAT03">#REF!</definedName>
    <definedName name="__DAT1">#REF!</definedName>
    <definedName name="__DAT2">#REF!</definedName>
    <definedName name="__Del26">#REF!</definedName>
    <definedName name="__del27">#REF!</definedName>
    <definedName name="__del29">#REF!</definedName>
    <definedName name="__del33">#REF!</definedName>
    <definedName name="__Del38">#REF!</definedName>
    <definedName name="__del42">#REF!</definedName>
    <definedName name="__del43">#REF!</definedName>
    <definedName name="__del9">#REF!</definedName>
    <definedName name="__h1">#REF!</definedName>
    <definedName name="__h2">#REF!</definedName>
    <definedName name="__HOJ1">#REF!</definedName>
    <definedName name="__HOJ2">#REF!</definedName>
    <definedName name="__HOJ3">#REF!</definedName>
    <definedName name="__HOJ4">#N/A</definedName>
    <definedName name="__MAY94">#REF!</definedName>
    <definedName name="__MET1">#REF!</definedName>
    <definedName name="__n1" hidden="1">'[3]F-05'!#REF!</definedName>
    <definedName name="__n2" hidden="1">'[3]F-05'!#REF!</definedName>
    <definedName name="__OP1">#REF!</definedName>
    <definedName name="__PA1">#REF!</definedName>
    <definedName name="__PAG1">#REF!</definedName>
    <definedName name="__PAG2">#REF!</definedName>
    <definedName name="__PAG3">'[1]PRES. PRINC.'!$A$89:$AA$95</definedName>
    <definedName name="__S1" hidden="1">'[3]F-05'!#REF!</definedName>
    <definedName name="_01_SECTORES_GNGRGL">[7]listaDesplegableUE!$A$3:$C$34</definedName>
    <definedName name="_1" hidden="1">[4]EXP!#REF!</definedName>
    <definedName name="_1_3_WEEK_SCHEDULE">#REF!</definedName>
    <definedName name="_1Sin_nombre">'[8]384.02'!#REF!</definedName>
    <definedName name="_2">#REF!</definedName>
    <definedName name="_2._GASTO_CAPITAL_F12">'[7]Lista desplegableGeneral'!#REF!</definedName>
    <definedName name="_2._ORDEN_DE_SERVICIO">'[7]Lista desplegableGeneral'!#REF!</definedName>
    <definedName name="_211" hidden="1">#REF!</definedName>
    <definedName name="_211ProgFFSantoato" hidden="1">#REF!</definedName>
    <definedName name="_21212353" hidden="1">[4]EXP!#REF!</definedName>
    <definedName name="_21326" hidden="1">#REF!</definedName>
    <definedName name="_2ACTION_REQUIRED">#REF!</definedName>
    <definedName name="_3._CONTRATO">'[7]Lista desplegableGeneral'!#REF!</definedName>
    <definedName name="_52132" hidden="1">#REF!</definedName>
    <definedName name="_A1">#REF!</definedName>
    <definedName name="_A2" hidden="1">'[3]F-05'!#REF!</definedName>
    <definedName name="_A3" hidden="1">'[3]F-05'!#REF!</definedName>
    <definedName name="_A4" hidden="1">'[6]F-05'!#REF!</definedName>
    <definedName name="_A5" hidden="1">'[3]F-05'!#REF!</definedName>
    <definedName name="_ABANCAY">#REF!</definedName>
    <definedName name="_ACM1">#REF!</definedName>
    <definedName name="_ACM2">#REF!</definedName>
    <definedName name="_ACM3">#REF!</definedName>
    <definedName name="_ACM4">#REF!</definedName>
    <definedName name="_ACOBAMBA">#REF!</definedName>
    <definedName name="_ACOMAYO">#REF!</definedName>
    <definedName name="_Ago1">#REF!</definedName>
    <definedName name="_Ago2">#REF!</definedName>
    <definedName name="_AIJA">#REF!</definedName>
    <definedName name="_ALTO_AMAZONAS">#REF!</definedName>
    <definedName name="_AMAZONAS">#REF!</definedName>
    <definedName name="_AMBO">#REF!</definedName>
    <definedName name="_ANCASH">#REF!</definedName>
    <definedName name="_ANDAHUAYLAS">#REF!</definedName>
    <definedName name="_ANGARAES">#REF!</definedName>
    <definedName name="_ANTA">#REF!</definedName>
    <definedName name="_ANTABAMBA">#REF!</definedName>
    <definedName name="_ANTONIO_RAYMONDI">#REF!</definedName>
    <definedName name="_APURIMAC">#REF!</definedName>
    <definedName name="_AREQUIPA">#REF!</definedName>
    <definedName name="_AREQUIPA_">#REF!</definedName>
    <definedName name="_ASCOPE">#REF!</definedName>
    <definedName name="_ASUNCION">#REF!</definedName>
    <definedName name="_ATALAYA">#REF!</definedName>
    <definedName name="_AYABACA">#REF!</definedName>
    <definedName name="_AYACUCHO">#REF!</definedName>
    <definedName name="_AYMARAES">#REF!</definedName>
    <definedName name="_AZANGARO">#REF!</definedName>
    <definedName name="_BAGUA">#REF!</definedName>
    <definedName name="_BARRANCA">#REF!</definedName>
    <definedName name="_BELLAVISTA">#REF!</definedName>
    <definedName name="_BOLIVAR">#REF!</definedName>
    <definedName name="_BOLOGNESI">#REF!</definedName>
    <definedName name="_BONGARA">#REF!</definedName>
    <definedName name="_C0001">#REF!</definedName>
    <definedName name="_C002">#REF!</definedName>
    <definedName name="_CAJABAMBA">#REF!</definedName>
    <definedName name="_CAJAMARCA">#REF!</definedName>
    <definedName name="_CAJAMARCA_">#REF!</definedName>
    <definedName name="_CAJATAMBO">#REF!</definedName>
    <definedName name="_CALCA">#REF!</definedName>
    <definedName name="_CALLAO">#REF!</definedName>
    <definedName name="_CAMANA">#REF!</definedName>
    <definedName name="_CANAS">#REF!</definedName>
    <definedName name="_CANCHIS">#REF!</definedName>
    <definedName name="_CANDARAVE">#REF!</definedName>
    <definedName name="_CANGALLO">#REF!</definedName>
    <definedName name="_CANTA">#REF!</definedName>
    <definedName name="_CAÑE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O7">#REF!</definedName>
    <definedName name="_CAO8">#REF!</definedName>
    <definedName name="_CARABAYA">#REF!</definedName>
    <definedName name="_CARAVELI">#REF!</definedName>
    <definedName name="_CARHUAZ">#REF!</definedName>
    <definedName name="_CARLOS_FERMIN_FITZCARRALD">#REF!</definedName>
    <definedName name="_CASMA">#REF!</definedName>
    <definedName name="_CASTILLA">#REF!</definedName>
    <definedName name="_CASTROVIRREYNA">#REF!</definedName>
    <definedName name="_CAYLLOMA">#REF!</definedName>
    <definedName name="_CELENDIN">#REF!</definedName>
    <definedName name="_CHACHAPOYAS">#REF!</definedName>
    <definedName name="_CHANCHAMAYO">#REF!</definedName>
    <definedName name="_CHEPEN">#REF!</definedName>
    <definedName name="_CHICLAYO">#REF!</definedName>
    <definedName name="_CHINCHA">#REF!</definedName>
    <definedName name="_CHINCHEROS">#REF!</definedName>
    <definedName name="_CHOTA">#REF!</definedName>
    <definedName name="_CHUCUITO">#REF!</definedName>
    <definedName name="_CHUMBIVILCAS">#REF!</definedName>
    <definedName name="_CHUPACA">#REF!</definedName>
    <definedName name="_CHURCAMPA">#REF!</definedName>
    <definedName name="_CONCEPCION">#REF!</definedName>
    <definedName name="_CONDESUYOS">#REF!</definedName>
    <definedName name="_CONDORCANQUI">#REF!</definedName>
    <definedName name="_CONTRALMIRANTE_VILLAR">#REF!</definedName>
    <definedName name="_CONTUMAZA">#REF!</definedName>
    <definedName name="_CORONEL_PORTILLO">#REF!</definedName>
    <definedName name="_CORONGO">#REF!</definedName>
    <definedName name="_COTABAMBAS">#REF!</definedName>
    <definedName name="_CSC1">#REF!</definedName>
    <definedName name="_CTZ1">#REF!</definedName>
    <definedName name="_CTZ2">#REF!</definedName>
    <definedName name="_CTZ3">#REF!</definedName>
    <definedName name="_CUSCO">#REF!</definedName>
    <definedName name="_CUSCO_">#REF!</definedName>
    <definedName name="_CUTERVO">#REF!</definedName>
    <definedName name="_DANIEL_ALCIDES_CARRION">#REF!</definedName>
    <definedName name="_DATEM_DEL_MARAÑON">#REF!</definedName>
    <definedName name="_Dist_Bin" hidden="1">#REF!</definedName>
    <definedName name="_Dist_Values" hidden="1">#REF!</definedName>
    <definedName name="_DOS_DE_MAYO">#REF!</definedName>
    <definedName name="_e.g" hidden="1">#REF!</definedName>
    <definedName name="_E1">#REF!</definedName>
    <definedName name="_EL_DORADO">#REF!</definedName>
    <definedName name="_ESPINAR">#REF!</definedName>
    <definedName name="_FERREÑAFE">#REF!</definedName>
    <definedName name="_Fill" hidden="1">#REF!</definedName>
    <definedName name="_xlnm._FilterDatabase" localSheetId="2" hidden="1">METRADO!$B$7:$B$7</definedName>
    <definedName name="_fjtjdtyj" hidden="1">#REF!</definedName>
    <definedName name="_fs">#REF!</definedName>
    <definedName name="_fsd" hidden="1">#REF!</definedName>
    <definedName name="_Fsdf">#REF!</definedName>
    <definedName name="_GENERAL_SANCHEZ_CARRION">#REF!</definedName>
    <definedName name="_GRAN_CHIMU">#REF!</definedName>
    <definedName name="_GRAU">#REF!</definedName>
    <definedName name="_h1">#REF!</definedName>
    <definedName name="_h2">#REF!</definedName>
    <definedName name="_HOJ1">#REF!</definedName>
    <definedName name="_HOJ2">#REF!</definedName>
    <definedName name="_HOJ3">#REF!</definedName>
    <definedName name="_HOJ32">#REF!</definedName>
    <definedName name="_HOJ4">#N/A</definedName>
    <definedName name="_HOJ5">#REF!</definedName>
    <definedName name="_HUACAYBAMBA">#REF!</definedName>
    <definedName name="_HUALGAYOC">#REF!</definedName>
    <definedName name="_HUALLAGA">#REF!</definedName>
    <definedName name="_HUAMALIES">#REF!</definedName>
    <definedName name="_HUAMANGA">#REF!</definedName>
    <definedName name="_HUANCA_SANCOS">#REF!</definedName>
    <definedName name="_HUANCABAMBA">#REF!</definedName>
    <definedName name="_HUANCANE">#REF!</definedName>
    <definedName name="_HUANCAVELICA">#REF!</definedName>
    <definedName name="_HUANCAVELICA_">#REF!</definedName>
    <definedName name="_HUANCAYO_">#REF!</definedName>
    <definedName name="_HUANTA">#REF!</definedName>
    <definedName name="_HUANUCO">#REF!</definedName>
    <definedName name="_HUANUCO_">#REF!</definedName>
    <definedName name="_HUARAL">#REF!</definedName>
    <definedName name="_HUARAZ">#REF!</definedName>
    <definedName name="_HUARI">#REF!</definedName>
    <definedName name="_HUARMEY">#REF!</definedName>
    <definedName name="_HUAROCHIRI">#REF!</definedName>
    <definedName name="_HUAURA">#REF!</definedName>
    <definedName name="_HUAYLAS">#REF!</definedName>
    <definedName name="_HUAYTARA">#REF!</definedName>
    <definedName name="_ICA">#REF!</definedName>
    <definedName name="_ICA_">#REF!</definedName>
    <definedName name="_ILO">#REF!</definedName>
    <definedName name="_INS05">#REF!</definedName>
    <definedName name="_INS06">#REF!</definedName>
    <definedName name="_INS07">#REF!</definedName>
    <definedName name="_INS1">#REF!</definedName>
    <definedName name="_INS2">#REF!</definedName>
    <definedName name="_ISLAY">#REF!</definedName>
    <definedName name="_JAEN">#REF!</definedName>
    <definedName name="_JAUJA">#REF!</definedName>
    <definedName name="_jkfdsnf" hidden="1">#REF!</definedName>
    <definedName name="_JORGE_BASADRE">#REF!</definedName>
    <definedName name="_JULCAN">#REF!</definedName>
    <definedName name="_JUNIN">#REF!</definedName>
    <definedName name="_JUNIN_">#REF!</definedName>
    <definedName name="_Key1" hidden="1">#REF!</definedName>
    <definedName name="_Key2" hidden="1">#REF!</definedName>
    <definedName name="_kjdkw7" hidden="1">#REF!</definedName>
    <definedName name="_LA_CONVENCION">#REF!</definedName>
    <definedName name="_LA_LIBERTAD">#REF!</definedName>
    <definedName name="_LA_MAR">#REF!</definedName>
    <definedName name="_LA_UNION">#REF!</definedName>
    <definedName name="_LAMAS">#REF!</definedName>
    <definedName name="_LAMBAYEQUE">#REF!</definedName>
    <definedName name="_LAMBAYEQUE_">#REF!</definedName>
    <definedName name="_LAMPA">#REF!</definedName>
    <definedName name="_LAURICOCHA">#REF!</definedName>
    <definedName name="_LEONCIO_PRADO">#REF!</definedName>
    <definedName name="_LIMA">#REF!</definedName>
    <definedName name="_LIMA_">#REF!</definedName>
    <definedName name="_LORETO">#REF!</definedName>
    <definedName name="_LORETO_">#REF!</definedName>
    <definedName name="_LP01">#REF!</definedName>
    <definedName name="_LP02">#REF!</definedName>
    <definedName name="_LUCANAS">#REF!</definedName>
    <definedName name="_LUYA">#REF!</definedName>
    <definedName name="_MADRE_DE_DIOS">#REF!</definedName>
    <definedName name="_MANU">#REF!</definedName>
    <definedName name="_MARAÑON">#REF!</definedName>
    <definedName name="_MARISCAL_CACERES">#REF!</definedName>
    <definedName name="_MARISCAL_LUZURIAGA">#REF!</definedName>
    <definedName name="_MARISCAL_NIETO">#REF!</definedName>
    <definedName name="_MARISCAL_RAMON_CASTILLA">#REF!</definedName>
    <definedName name="_MAY94">#REF!</definedName>
    <definedName name="_MAYNAS">#REF!</definedName>
    <definedName name="_MELGAR">#REF!</definedName>
    <definedName name="_MET1">#REF!</definedName>
    <definedName name="_MET2">#REF!</definedName>
    <definedName name="_MOHO">#REF!</definedName>
    <definedName name="_MOQUEGUA">#REF!</definedName>
    <definedName name="_MORROPON">#REF!</definedName>
    <definedName name="_MOYOBAMBA">#REF!</definedName>
    <definedName name="_MULTIDEPARTAMENTAL">#REF!</definedName>
    <definedName name="_n1" hidden="1">'[3]F-05'!#REF!</definedName>
    <definedName name="_n2" hidden="1">'[3]F-05'!#REF!</definedName>
    <definedName name="_NASCA">#REF!</definedName>
    <definedName name="_OCROS">#REF!</definedName>
    <definedName name="_OP1">#REF!</definedName>
    <definedName name="_Order1" hidden="1">255</definedName>
    <definedName name="_Order2" hidden="1">255</definedName>
    <definedName name="_OTUZCO">#REF!</definedName>
    <definedName name="_OXAPAMPA">#REF!</definedName>
    <definedName name="_OYON">#REF!</definedName>
    <definedName name="_PA1">#REF!</definedName>
    <definedName name="_PACASMAYO">#REF!</definedName>
    <definedName name="_PACHITEA">#REF!</definedName>
    <definedName name="_PADRE_ABAD">#REF!</definedName>
    <definedName name="_PAG1">#REF!</definedName>
    <definedName name="_PAG2">#REF!</definedName>
    <definedName name="_PAG3">'[1]PRES. PRINC.'!$A$89:$AA$95</definedName>
    <definedName name="_PAITA">#REF!</definedName>
    <definedName name="_PALLASCA">#REF!</definedName>
    <definedName name="_PALPA">#REF!</definedName>
    <definedName name="_PARINACOCHAS">#REF!</definedName>
    <definedName name="_Parse_In" hidden="1">#REF!</definedName>
    <definedName name="_Parse_Out" hidden="1">#REF!</definedName>
    <definedName name="_PARURO">#REF!</definedName>
    <definedName name="_PASCO">#REF!</definedName>
    <definedName name="_PASCO_">#REF!</definedName>
    <definedName name="_PATAZ">#REF!</definedName>
    <definedName name="_PAUCAR_DEL_SARA_SARA">#REF!</definedName>
    <definedName name="_PAUCARTAMBO">#REF!</definedName>
    <definedName name="_PICOTA">#REF!</definedName>
    <definedName name="_PISCO">#REF!</definedName>
    <definedName name="_PIURA">#REF!</definedName>
    <definedName name="_PIURA_">#REF!</definedName>
    <definedName name="_plpk" hidden="1">#REF!</definedName>
    <definedName name="_POMABAMBA">#REF!</definedName>
    <definedName name="_pre03">#REF!</definedName>
    <definedName name="_PROVINCIA_CONSTITUCIONAL_DEL_CALLAO">#REF!</definedName>
    <definedName name="_PUERTO_INCA">#REF!</definedName>
    <definedName name="_PUNO">#REF!</definedName>
    <definedName name="_PUNO_">#REF!</definedName>
    <definedName name="_PURUS">#REF!</definedName>
    <definedName name="_PUTUMAYO">#REF!</definedName>
    <definedName name="_QUISPICANCHI">#REF!</definedName>
    <definedName name="_R">[9]MEMBRETE!$E$11</definedName>
    <definedName name="_rc">#REF!</definedName>
    <definedName name="_RECUAY">#REF!</definedName>
    <definedName name="_Regression_Out" hidden="1">#REF!</definedName>
    <definedName name="_Regression_X" hidden="1">#REF!</definedName>
    <definedName name="_Regression_Y" hidden="1">#REF!</definedName>
    <definedName name="_REQUENA">#REF!</definedName>
    <definedName name="_reyryr" hidden="1">#REF!</definedName>
    <definedName name="_RIOJA">#REF!</definedName>
    <definedName name="_RODRIGUEZ_DE_MENDOZA">#REF!</definedName>
    <definedName name="_RP01">#REF!</definedName>
    <definedName name="_RP02">#REF!</definedName>
    <definedName name="_S1" hidden="1">'[3]F-05'!#REF!</definedName>
    <definedName name="_SAN_ANTONIO_DE_PUTINA">#REF!</definedName>
    <definedName name="_SAN_IGNACIO">#REF!</definedName>
    <definedName name="_SAN_MARCOS">#REF!</definedName>
    <definedName name="_SAN_MARTIN">#REF!</definedName>
    <definedName name="_SAN_MARTIN_">#REF!</definedName>
    <definedName name="_SAN_MIGUEL">#REF!</definedName>
    <definedName name="_SAN_PABLO">#REF!</definedName>
    <definedName name="_SAN_ROMAN">#REF!</definedName>
    <definedName name="_SANCHEZ_CARRION">#REF!</definedName>
    <definedName name="_SANDIA">#REF!</definedName>
    <definedName name="_SANTA">#REF!</definedName>
    <definedName name="_SANTA_CRUZ">#REF!</definedName>
    <definedName name="_SANTIAGO_DE_CHUCO">#REF!</definedName>
    <definedName name="_SATIPO">#REF!</definedName>
    <definedName name="_SD_F">#REF!</definedName>
    <definedName name="_SECHURA">#REF!</definedName>
    <definedName name="_Sep1">#REF!</definedName>
    <definedName name="_Sep11">#REF!</definedName>
    <definedName name="_Sep2">#REF!</definedName>
    <definedName name="_SIHUAS">#REF!</definedName>
    <definedName name="_Sort" hidden="1">#REF!</definedName>
    <definedName name="_SUCRE">#REF!</definedName>
    <definedName name="_SULLANA">#REF!</definedName>
    <definedName name="_TACNA">#REF!</definedName>
    <definedName name="_TACNA_">#REF!</definedName>
    <definedName name="_TAHUAMANU">#REF!</definedName>
    <definedName name="_TALARA">#REF!</definedName>
    <definedName name="_TAMBOPATA">#REF!</definedName>
    <definedName name="_TARATA">#REF!</definedName>
    <definedName name="_TARMA">#REF!</definedName>
    <definedName name="_TAYACAJA">#REF!</definedName>
    <definedName name="_TOCACHE">#REF!</definedName>
    <definedName name="_TODOS">#REF!</definedName>
    <definedName name="_TRUJILLO">#REF!</definedName>
    <definedName name="_TUMBES">#REF!</definedName>
    <definedName name="_TUMBES_">#REF!</definedName>
    <definedName name="_UCAYALI">#REF!</definedName>
    <definedName name="_UCAYALI_">#REF!</definedName>
    <definedName name="_URUBAMBA">#REF!</definedName>
    <definedName name="_UTCUBAMBA">#REF!</definedName>
    <definedName name="_VICTOR_FAJARDO">#REF!</definedName>
    <definedName name="_VILCAS_HUAMAN">#REF!</definedName>
    <definedName name="_VIRU">#REF!</definedName>
    <definedName name="_YAROWILCA">#REF!</definedName>
    <definedName name="_YAULI">#REF!</definedName>
    <definedName name="_YAUYOS">#REF!</definedName>
    <definedName name="_YUNGAY">#REF!</definedName>
    <definedName name="_YUNGUYO">#REF!</definedName>
    <definedName name="_ZARUMILLA">#REF!</definedName>
    <definedName name="´´">#REF!</definedName>
    <definedName name="´ññ">#REF!</definedName>
    <definedName name="A">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ENC">#REF!</definedName>
    <definedName name="A_IMPRESI_N_IM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aaa">#REF!</definedName>
    <definedName name="aaaaaaaaaaaaaaaaaaa">#REF!</definedName>
    <definedName name="aaaaasdxs341">#REF!</definedName>
    <definedName name="AAAASSS">#REF!</definedName>
    <definedName name="aaab">#REF!</definedName>
    <definedName name="AADM">[10]BD!$C$10</definedName>
    <definedName name="aas">#REF!</definedName>
    <definedName name="AASASAS">#REF!</definedName>
    <definedName name="AASDFASDFASD">#REF!</definedName>
    <definedName name="aB">#REF!</definedName>
    <definedName name="abc">#REF!</definedName>
    <definedName name="ABCD">#REF!</definedName>
    <definedName name="abcdef">#REF!</definedName>
    <definedName name="ABR">#REF!</definedName>
    <definedName name="ABRIEL">#REF!</definedName>
    <definedName name="abril">#REF!</definedName>
    <definedName name="ABRILL">#REF!</definedName>
    <definedName name="abrilllll">#REF!</definedName>
    <definedName name="aC">#REF!</definedName>
    <definedName name="Acarreo">#REF!</definedName>
    <definedName name="ACE">#REF!</definedName>
    <definedName name="ACERO">#REF!</definedName>
    <definedName name="ACM">#REF!</definedName>
    <definedName name="ACOM_CC">#REF!</definedName>
    <definedName name="ACOM_SC">#REF!</definedName>
    <definedName name="acosta">#REF!</definedName>
    <definedName name="ACT">#REF!</definedName>
    <definedName name="ACTIVIDADES">'[11]DESCRIPCION PROCESO'!$C$8:$C$10</definedName>
    <definedName name="Acumul03">#REF!</definedName>
    <definedName name="ACUMULADO">[12]DATOS!$G$13:$G$135</definedName>
    <definedName name="aD">#REF!</definedName>
    <definedName name="ADAD">#REF!</definedName>
    <definedName name="ADDDDDDDDDD">#REF!</definedName>
    <definedName name="adelanto">#REF!</definedName>
    <definedName name="adelanto_con_igv">#REF!</definedName>
    <definedName name="adg">#REF!</definedName>
    <definedName name="ADS">#REF!</definedName>
    <definedName name="adsAAAAA">#REF!</definedName>
    <definedName name="adsdfas">#REF!</definedName>
    <definedName name="adswaerae">#REF!</definedName>
    <definedName name="adwdasd">#REF!</definedName>
    <definedName name="adyt">#REF!</definedName>
    <definedName name="aeyfgbiwa">#REF!</definedName>
    <definedName name="AFA">#REF!</definedName>
    <definedName name="AFASDFASD">#REF!</definedName>
    <definedName name="afasdfasf">#REF!</definedName>
    <definedName name="AFP">#REF!</definedName>
    <definedName name="AG">#REF!</definedName>
    <definedName name="ago">#REF!</definedName>
    <definedName name="AGREGADO">#REF!</definedName>
    <definedName name="AGUA">#REF!</definedName>
    <definedName name="ahahahah">#REF!</definedName>
    <definedName name="ajk">#REF!</definedName>
    <definedName name="al22calle4">#REF!</definedName>
    <definedName name="al24izq">#REF!</definedName>
    <definedName name="al24pje6">#REF!</definedName>
    <definedName name="ALBER">#REF!</definedName>
    <definedName name="alc">#REF!</definedName>
    <definedName name="alCATORCE">#REF!</definedName>
    <definedName name="alCINCO">#REF!</definedName>
    <definedName name="alCINCUENTA">#REF!</definedName>
    <definedName name="alCuarentaiuno">#REF!</definedName>
    <definedName name="alCUATRO">#REF!</definedName>
    <definedName name="ALDICECINUEVEDEABRIL">#REF!</definedName>
    <definedName name="alDIECIOCHO">#REF!</definedName>
    <definedName name="ALEX">'[13]no tocar'!$I$8:$I$17</definedName>
    <definedName name="ALMACEERO">[14]BD!$C$11</definedName>
    <definedName name="almacen">#REF!</definedName>
    <definedName name="ALMACENERO">[10]BD!$C$11</definedName>
    <definedName name="almcen">#REF!</definedName>
    <definedName name="ALMUERZO_FAENA">#REF!</definedName>
    <definedName name="alOCHO">#REF!</definedName>
    <definedName name="alONCE">#REF!</definedName>
    <definedName name="AlQuince">#REF!</definedName>
    <definedName name="alSEIS">#REF!</definedName>
    <definedName name="ALTO">'[15]F-9-B Valoriz Progr'!$C$12:$S$400</definedName>
    <definedName name="ALTO2">#REF!</definedName>
    <definedName name="alTRECE">#REF!</definedName>
    <definedName name="alTREINTA">#REF!</definedName>
    <definedName name="Altreintaicuatro">#REF!</definedName>
    <definedName name="altreintaitres">#REF!</definedName>
    <definedName name="alTREINTIDOS">#REF!</definedName>
    <definedName name="alTREINTITRES">#REF!</definedName>
    <definedName name="alTREITICINCO">#REF!</definedName>
    <definedName name="alturamuro">#REF!</definedName>
    <definedName name="alVEINTICINCO">#REF!</definedName>
    <definedName name="alVEINTICUATRO">#REF!</definedName>
    <definedName name="alVEINTIDOS">#REF!</definedName>
    <definedName name="alVEINTIOCHO">#REF!</definedName>
    <definedName name="alVEINTITRES">#REF!</definedName>
    <definedName name="AMBIENTE">#REF!</definedName>
    <definedName name="AMBIENTEANT">#REF!</definedName>
    <definedName name="amer">#REF!</definedName>
    <definedName name="AMORTIZ">'[16]Amort. Adel. en Efectivo'!#REF!</definedName>
    <definedName name="amortiza_01">'[17]Plant. Mens'!#REF!</definedName>
    <definedName name="amortiza_02">'[17]Plant. Mens'!#REF!</definedName>
    <definedName name="amortiza_03">'[17]Plant. Mens'!#REF!</definedName>
    <definedName name="amortiza_04">'[17]Plant. Mens'!#REF!</definedName>
    <definedName name="amortiza_05">'[17]Plant. Mens'!#REF!</definedName>
    <definedName name="AMORTIZA01_01">'[17]Plant. Mens'!#REF!</definedName>
    <definedName name="AMORTIZA01_02">'[17]Plant. Mens'!#REF!</definedName>
    <definedName name="AMORTIZA01_03">'[17]Plant. Mens'!#REF!</definedName>
    <definedName name="AMORTIZA01_04">'[17]Plant. Mens'!#REF!</definedName>
    <definedName name="AMORTIZA01_05">'[17]Plant. Mens'!#REF!</definedName>
    <definedName name="AMORTIZA02_01">'[17]Plant. Mens'!#REF!</definedName>
    <definedName name="AMORTIZA02_02">'[17]Plant. Mens'!#REF!</definedName>
    <definedName name="AMORTIZA02_03">'[17]Plant. Mens'!#REF!</definedName>
    <definedName name="AMORTIZA02_04">'[17]Plant. Mens'!#REF!</definedName>
    <definedName name="AMORTIZA02_05">'[17]Plant. Mens'!#REF!</definedName>
    <definedName name="AMORTIZA03_01">'[17]Plant. Mens'!#REF!</definedName>
    <definedName name="AMORTIZA03_02">'[17]Plant. Mens'!#REF!</definedName>
    <definedName name="AMORTIZA03_03">'[17]Plant. Mens'!#REF!</definedName>
    <definedName name="AMORTIZA03_04">'[17]Plant. Mens'!#REF!</definedName>
    <definedName name="AMORTIZA03_05">'[17]Plant. Mens'!#REF!</definedName>
    <definedName name="AMORTIZACION">'[18]Amort. Adel. en Efectivo'!#REF!</definedName>
    <definedName name="An">#REF!</definedName>
    <definedName name="An_puen">#REF!</definedName>
    <definedName name="an_sar">#REF!</definedName>
    <definedName name="ana">#REF!</definedName>
    <definedName name="ANC_CAJA_ALC">#REF!</definedName>
    <definedName name="ANCHO">'[19]SUST.METR. 4.01 AL 4.04'!$AN$8:$AN$12,'[19]SUST.METR. 4.01 AL 4.04'!$AQ$8:$AQ$12</definedName>
    <definedName name="ANCHO2">#REF!</definedName>
    <definedName name="anchomuro">#REF!</definedName>
    <definedName name="ANCHOS">#REF!</definedName>
    <definedName name="ANEXO">#REF!</definedName>
    <definedName name="anexo2">#REF!</definedName>
    <definedName name="ANEXO31">#REF!</definedName>
    <definedName name="ANGH">#REF!</definedName>
    <definedName name="Anticipo">#REF!</definedName>
    <definedName name="año">#REF!</definedName>
    <definedName name="AporComu">#REF!</definedName>
    <definedName name="aportes">#REF!</definedName>
    <definedName name="AQAQAQAQAQ">#REF!</definedName>
    <definedName name="AQWEDS">#REF!</definedName>
    <definedName name="AR">#REF!</definedName>
    <definedName name="ARASCELLY">#REF!</definedName>
    <definedName name="AREA">#REF!</definedName>
    <definedName name="_xlnm.Extract">[20]MATERIAL!$U$9:$U$39</definedName>
    <definedName name="_xlnm.Print_Area" localSheetId="2">METRADO!$B$1:$S$4084</definedName>
    <definedName name="_xlnm.Print_Area" localSheetId="1">'Metrado Estructuras'!$B$1:$R$21</definedName>
    <definedName name="_xlnm.Print_Area" localSheetId="0">'Resumen Metrado'!$A$1:$N$90</definedName>
    <definedName name="_xlnm.Print_Area">#REF!</definedName>
    <definedName name="Area124">'[19]AREA  COR.Y RELL. TMC'!$B$2:$C$208</definedName>
    <definedName name="AREA2124">'[19]AREA  COR.Y RELL. TMC'!$E$2:$F$208</definedName>
    <definedName name="AREAS">#REF!</definedName>
    <definedName name="ARENA">#REF!</definedName>
    <definedName name="ARLI">#REF!</definedName>
    <definedName name="ARMADO">#REF!</definedName>
    <definedName name="ARMADOS">#REF!</definedName>
    <definedName name="arreglo">#REF!</definedName>
    <definedName name="art">#REF!</definedName>
    <definedName name="ARTE">#REF!</definedName>
    <definedName name="ARTEANT">#REF!</definedName>
    <definedName name="AS">#REF!</definedName>
    <definedName name="AS142HJNDR">#REF!</definedName>
    <definedName name="ASA">#REF!</definedName>
    <definedName name="asadsfdgfhgjhkl">#REF!</definedName>
    <definedName name="asadsfsdfs">#REF!</definedName>
    <definedName name="ASAS">#REF!</definedName>
    <definedName name="asasa">#REF!</definedName>
    <definedName name="ASASAS">#REF!</definedName>
    <definedName name="ASASASD">#REF!</definedName>
    <definedName name="ASBFHAS">#REF!</definedName>
    <definedName name="ASD">#REF!</definedName>
    <definedName name="asdads" hidden="1">#REF!</definedName>
    <definedName name="ASDAFAS">#REF!</definedName>
    <definedName name="ASDAS">#REF!</definedName>
    <definedName name="ASDASD">#REF!</definedName>
    <definedName name="ASDASDAS">#REF!</definedName>
    <definedName name="ASDASDASDA">#REF!</definedName>
    <definedName name="ASDDDD">#REF!</definedName>
    <definedName name="ASDDSD" hidden="1">#REF!</definedName>
    <definedName name="asdecsdrfed" hidden="1">#REF!</definedName>
    <definedName name="ASDFASDFDS">#REF!</definedName>
    <definedName name="ASDFGHHJUBJKLLPOI" hidden="1">#REF!</definedName>
    <definedName name="ASDSD">#REF!</definedName>
    <definedName name="ased">#REF!</definedName>
    <definedName name="ASFA">#REF!</definedName>
    <definedName name="ASIST.PERSONALS4">#REF!</definedName>
    <definedName name="ASS">#REF!</definedName>
    <definedName name="AssC_A">#REF!</definedName>
    <definedName name="AssC_B">#REF!</definedName>
    <definedName name="AssZ_A">#REF!</definedName>
    <definedName name="AssZ_B">#REF!</definedName>
    <definedName name="AssZAPATA">#REF!</definedName>
    <definedName name="ASUS">#REF!</definedName>
    <definedName name="ASXASX">#REF!</definedName>
    <definedName name="ATEC">#REF!</definedName>
    <definedName name="AUX">#REF!</definedName>
    <definedName name="avance" hidden="1">{"MO(BASE)",#N/A,FALSE,"MO(BASE)";"MO(BASE)1",#N/A,FALSE,"MO(BASE)";"MO(BASE)2",#N/A,FALSE,"MO(BASE)"}</definedName>
    <definedName name="avance1" hidden="1">{"MO(BASE)",#N/A,FALSE,"MO(BASE)";"MO(BASE)1",#N/A,FALSE,"MO(BASE)";"MO(BASE)2",#N/A,FALSE,"MO(BASE)"}</definedName>
    <definedName name="AvFiMes">#REF!</definedName>
    <definedName name="AXEL">#REF!</definedName>
    <definedName name="Ayudante_Montaje">#REF!</definedName>
    <definedName name="Ayudante_Obras_Civiles">#REF!</definedName>
    <definedName name="AZAZAZAZ">#REF!</definedName>
    <definedName name="AZU">#REF!</definedName>
    <definedName name="azxsdc">#REF!</definedName>
    <definedName name="B">#REF!</definedName>
    <definedName name="BAJO_URUBAMBA">#REF!</definedName>
    <definedName name="BASE">#REF!</definedName>
    <definedName name="Base_datos_IM">#REF!</definedName>
    <definedName name="BASE03">#REF!</definedName>
    <definedName name="_xlnm.Database">#REF!</definedName>
    <definedName name="BBB">#REF!</definedName>
    <definedName name="bbbbb">#REF!</definedName>
    <definedName name="bbbbbbb">#REF!</definedName>
    <definedName name="bbcbchh">#REF!</definedName>
    <definedName name="bbvcbvcbc" hidden="1">#REF!</definedName>
    <definedName name="bcv" hidden="1">#REF!</definedName>
    <definedName name="bcvb">#REF!</definedName>
    <definedName name="bebe">#REF!</definedName>
    <definedName name="BFBF" hidden="1">#REF!</definedName>
    <definedName name="BGBB">#REF!</definedName>
    <definedName name="BGFDBDF" hidden="1">#REF!</definedName>
    <definedName name="BJ">#REF!</definedName>
    <definedName name="bloq1">#REF!</definedName>
    <definedName name="bloq2">#REF!</definedName>
    <definedName name="BLOQUE" hidden="1">[21]Bloques!$B$16:$B$36</definedName>
    <definedName name="bloque1">#REF!</definedName>
    <definedName name="bloque2">#REF!</definedName>
    <definedName name="bloque3">#REF!</definedName>
    <definedName name="bloque4">#REF!</definedName>
    <definedName name="bnmnbm">#REF!</definedName>
    <definedName name="bnvbchdgftrudmjfhgtt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TADERO">#REF!</definedName>
    <definedName name="Botaderos1">#REF!</definedName>
    <definedName name="BQ">#REF!</definedName>
    <definedName name="BUILDINGS">#REF!</definedName>
    <definedName name="BuiltIn_Print_Area">#REF!</definedName>
    <definedName name="BuiltIn_Print_Area___0">#REF!</definedName>
    <definedName name="BuiltIn_Print_Area___0___0">#REF!</definedName>
    <definedName name="BuiltIn_Print_Titles">#REF!</definedName>
    <definedName name="BuiltIn_Print_Titles___0">#REF!</definedName>
    <definedName name="bvb">#REF!</definedName>
    <definedName name="BVBCVBVC">#REF!</definedName>
    <definedName name="bvbvbvbvbv">#REF!</definedName>
    <definedName name="BVBVVBV" hidden="1">#REF!</definedName>
    <definedName name="bvc">#REF!</definedName>
    <definedName name="bvcb">#REF!</definedName>
    <definedName name="bvcvcxvcc">#REF!</definedName>
    <definedName name="bxfsd">#REF!</definedName>
    <definedName name="C_">#N/A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BEC_1">#REF!</definedName>
    <definedName name="CABEC_2">#REF!</definedName>
    <definedName name="cabezalentrada">#REF!</definedName>
    <definedName name="cabezalsalida">#REF!</definedName>
    <definedName name="CACHORRO">#REF!</definedName>
    <definedName name="CALEN">#REF!</definedName>
    <definedName name="CALENDARIO">#REF!</definedName>
    <definedName name="cALS" hidden="1">#REF!</definedName>
    <definedName name="cam">#REF!</definedName>
    <definedName name="Cambio">#REF!</definedName>
    <definedName name="Canales1">#REF!</definedName>
    <definedName name="CANCURP">#REF!</definedName>
    <definedName name="CANCURS">#REF!</definedName>
    <definedName name="CANMONCRP">#REF!</definedName>
    <definedName name="CANMONCRS">#REF!</definedName>
    <definedName name="CANMRP">#REF!</definedName>
    <definedName name="CANMRS">#REF!</definedName>
    <definedName name="CANNRP">#REF!</definedName>
    <definedName name="CANNRS">#REF!</definedName>
    <definedName name="CANRP">#REF!</definedName>
    <definedName name="CANRS">#REF!</definedName>
    <definedName name="CANTIDAD">'[22]ARMA S.E 01'!$D$158:$D$217</definedName>
    <definedName name="CANTIDADCU">'[22]PRE.C.MERCADO'!$G$221:$G$244</definedName>
    <definedName name="CANTIDADES">#REF!</definedName>
    <definedName name="CANTIDADM">'[22]ARMA S.E 01'!$D$12:$D$154</definedName>
    <definedName name="CANTIDADMONC">'[22]C.Unitario'!$F$686:$F$721</definedName>
    <definedName name="CANTIDADN">'[22]C.Unitario'!$E$686:$E$721</definedName>
    <definedName name="CAP">#REF!</definedName>
    <definedName name="capa">#REF!</definedName>
    <definedName name="Capataz_Montaje">#REF!</definedName>
    <definedName name="Capataz_Obras_Civiles">#REF!</definedName>
    <definedName name="Capt">#REF!</definedName>
    <definedName name="CAR">#REF!</definedName>
    <definedName name="cara">#REF!</definedName>
    <definedName name="carajo">#REF!</definedName>
    <definedName name="CARGO">#REF!</definedName>
    <definedName name="CARGO1">#REF!</definedName>
    <definedName name="Carlosalvarez">#REF!</definedName>
    <definedName name="cba">#REF!</definedName>
    <definedName name="CC">#REF!</definedName>
    <definedName name="ccc" hidden="1">#REF!</definedName>
    <definedName name="CCCC">#REF!</definedName>
    <definedName name="ccccc">#REF!</definedName>
    <definedName name="cccccc">#REF!</definedName>
    <definedName name="CCCCCCCCC" hidden="1">#REF!</definedName>
    <definedName name="CCH">#REF!</definedName>
    <definedName name="ccxcxxcxcxcx">#REF!</definedName>
    <definedName name="CD">#REF!</definedName>
    <definedName name="CD.ACTUAL">'[23]Val. mensual '!$L$357</definedName>
    <definedName name="CD.ACUMULADO">'[23]Val. mensual '!$O$357</definedName>
    <definedName name="CD.ANTERIOR">'[23]Val. mensual '!$I$357</definedName>
    <definedName name="CD_03">#REF!</definedName>
    <definedName name="CDATE">#REF!</definedName>
    <definedName name="cdevfrbgtyhnmjyukjlaq">#REF!</definedName>
    <definedName name="CDIRECTO">#REF!</definedName>
    <definedName name="CDO_03">#REF!</definedName>
    <definedName name="CEMENTO">#REF!</definedName>
    <definedName name="CERCE">#REF!</definedName>
    <definedName name="CERCO_AES">#REF!</definedName>
    <definedName name="CERCO_EST">#REF!</definedName>
    <definedName name="cesar">#REF!</definedName>
    <definedName name="cf">#REF!</definedName>
    <definedName name="Choca">#REF!</definedName>
    <definedName name="CIMENT">#REF!</definedName>
    <definedName name="cinco">'[24]Comple Julio'!$B$20:$D$25</definedName>
    <definedName name="CIRO">#REF!</definedName>
    <definedName name="CIVIL">#REF!</definedName>
    <definedName name="Clase">#REF!</definedName>
    <definedName name="Clasificación">#REF!</definedName>
    <definedName name="clial">#REF!</definedName>
    <definedName name="clicu">#REF!</definedName>
    <definedName name="clige">#REF!</definedName>
    <definedName name="Cmd">#REF!</definedName>
    <definedName name="cmh">#REF!</definedName>
    <definedName name="cmuse">#REF!</definedName>
    <definedName name="cndhfbfgctrpb21654cvvv">#REF!</definedName>
    <definedName name="cndhfgvnlfpwbsjvkv12584665122">#REF!</definedName>
    <definedName name="CNFBVGSRED4567VJFHRTYDNVLPF">#REF!</definedName>
    <definedName name="cnfgcbetsrdhfkevpofv4416868">#REF!</definedName>
    <definedName name="cnfiedformginswplasdeicndfghrplkhdgfjgkh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LEGIO">#REF!</definedName>
    <definedName name="COLUM">#REF!</definedName>
    <definedName name="COM">#REF!</definedName>
    <definedName name="COMO">[25]ACERO!#REF!</definedName>
    <definedName name="COMPEN_POR_TENSION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componentes">#REF!</definedName>
    <definedName name="COMPROVANTES">#REF!</definedName>
    <definedName name="con">#REF!</definedName>
    <definedName name="CON_D2">#REF!</definedName>
    <definedName name="CONCHAN">#REF!</definedName>
    <definedName name="CONCL">#REF!</definedName>
    <definedName name="CONCLD">#REF!</definedName>
    <definedName name="CONCLU">#REF!</definedName>
    <definedName name="CONCLUSI">#REF!</definedName>
    <definedName name="CONCLUSIONES">#REF!</definedName>
    <definedName name="CONCQTY">#REF!</definedName>
    <definedName name="CONCRETE">#REF!</definedName>
    <definedName name="Concretero">#REF!</definedName>
    <definedName name="COND">#REF!</definedName>
    <definedName name="CONDICION">#REF!</definedName>
    <definedName name="CONDUC">#REF!</definedName>
    <definedName name="CONNY">#REF!</definedName>
    <definedName name="connyyyyy">#REF!</definedName>
    <definedName name="CONSOLIDADOF3">#REF!</definedName>
    <definedName name="CONSTRUCTOR">#REF!</definedName>
    <definedName name="CONSTRUCTORA_GARDILCIC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TINUIDAD">#REF!</definedName>
    <definedName name="CONTRATISTA">#REF!</definedName>
    <definedName name="CONTRO">#REF!</definedName>
    <definedName name="control">#REF!</definedName>
    <definedName name="copia">#REF!</definedName>
    <definedName name="copiar">[26]flotas!$O$2:$Y$37</definedName>
    <definedName name="CORONA">#REF!</definedName>
    <definedName name="Corte">#REF!</definedName>
    <definedName name="COST1">#REF!</definedName>
    <definedName name="COSTO_COMBUSTIBLE_STEP_02">#REF!</definedName>
    <definedName name="costo_directo">#REF!</definedName>
    <definedName name="costo_directo_contratado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OP_H">#REF!</definedName>
    <definedName name="COSTO_POSESION">#REF!</definedName>
    <definedName name="COSTO_POSESION1">#REF!</definedName>
    <definedName name="COSTO_SUBCONTRATOS_STEP_02">#REF!</definedName>
    <definedName name="Costos">#REF!</definedName>
    <definedName name="costx">#REF!</definedName>
    <definedName name="COSUMO_D2_2">#REF!</definedName>
    <definedName name="COTI">#REF!</definedName>
    <definedName name="CP">#REF!</definedName>
    <definedName name="Cr">#REF!</definedName>
    <definedName name="CREW">#REF!</definedName>
    <definedName name="Criteria">#REF!</definedName>
    <definedName name="Criterio">#REF!</definedName>
    <definedName name="_xlnm.Criteria">[20]MATERIAL!$T$9:$U$10</definedName>
    <definedName name="Criterios_IM">#REF!</definedName>
    <definedName name="Cro">#REF!</definedName>
    <definedName name="crono">#REF!</definedName>
    <definedName name="Cronog">[27]Plla_Pers!#REF!</definedName>
    <definedName name="CRONOGRAMA">#REF!</definedName>
    <definedName name="CRONOGRAMALINEAL">#REF!</definedName>
    <definedName name="cronoin">#REF!</definedName>
    <definedName name="crooooo">#REF!</definedName>
    <definedName name="CST">#REF!</definedName>
    <definedName name="CT">#REF!</definedName>
    <definedName name="CT_CAM">#REF!</definedName>
    <definedName name="cu_agr">#REF!</definedName>
    <definedName name="cu_fam">#REF!</definedName>
    <definedName name="cu_pec">#REF!</definedName>
    <definedName name="cu_pilet">#REF!</definedName>
    <definedName name="CUADERNO">#REF!</definedName>
    <definedName name="CUADRILLA">[28]CUADRILLA!$A$9:$D$209</definedName>
    <definedName name="CUADRILLA2T">'[29]METRADO-RENDIMIENTOS-MAYO'!$AG$4:$BK$4</definedName>
    <definedName name="CUADRILLAS">#REF!</definedName>
    <definedName name="CUADRO">#REF!</definedName>
    <definedName name="CUADRO_RESUMEN_DEL_MOVIMIENTO_DE_ALMACEN">#REF!</definedName>
    <definedName name="cuadro01">#REF!</definedName>
    <definedName name="cuadro02">#REF!</definedName>
    <definedName name="Cucharón">#REF!</definedName>
    <definedName name="CUCHILLAS">#REF!</definedName>
    <definedName name="CUI">#REF!</definedName>
    <definedName name="CURVA" hidden="1">#REF!</definedName>
    <definedName name="CURVAS" hidden="1">#REF!</definedName>
    <definedName name="CURVASSSSXX">#REF!</definedName>
    <definedName name="cv">#REF!</definedName>
    <definedName name="cvb">#REF!</definedName>
    <definedName name="cvcxvxcv">#REF!</definedName>
    <definedName name="CVCXVXVC" hidden="1">#REF!</definedName>
    <definedName name="CVHE">#REF!</definedName>
    <definedName name="CVO">#REF!</definedName>
    <definedName name="CVXVC">#REF!</definedName>
    <definedName name="cx">#REF!</definedName>
    <definedName name="CXCVXCX">#REF!</definedName>
    <definedName name="CXCX">#REF!</definedName>
    <definedName name="cxcxc">#REF!</definedName>
    <definedName name="cxcxcxc">#REF!</definedName>
    <definedName name="cxcxcxcxccxcx" hidden="1">#REF!</definedName>
    <definedName name="cxcxcxcxcxcxcxxxx">#REF!</definedName>
    <definedName name="cxcxvcvc">#REF!</definedName>
    <definedName name="cxcxzczczzzzzz">#REF!</definedName>
    <definedName name="cxcxzczxczc">#REF!</definedName>
    <definedName name="cxv">#REF!</definedName>
    <definedName name="cxxcxcx">#REF!</definedName>
    <definedName name="cxxczxczxc">#REF!</definedName>
    <definedName name="CXZCCXCXCZCZX">#REF!</definedName>
    <definedName name="CXZCXZCCZC">#REF!</definedName>
    <definedName name="CXZCXZCXZC">#REF!</definedName>
    <definedName name="cxzczxcz">#REF!</definedName>
    <definedName name="czcxczc">#REF!</definedName>
    <definedName name="czczzc" hidden="1">#REF!</definedName>
    <definedName name="czx">#REF!</definedName>
    <definedName name="CZXCXZCZCZX">#REF!</definedName>
    <definedName name="czxczxczxcz">#REF!</definedName>
    <definedName name="czxv">#REF!</definedName>
    <definedName name="D">#REF!</definedName>
    <definedName name="DA">#REF!</definedName>
    <definedName name="DADA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n">#REF!</definedName>
    <definedName name="DAS">#REF!</definedName>
    <definedName name="dasd">#REF!</definedName>
    <definedName name="dasdafdas">#REF!</definedName>
    <definedName name="dasdasass">#REF!</definedName>
    <definedName name="dasdfef">#REF!</definedName>
    <definedName name="DATA">#REF!</definedName>
    <definedName name="Database">#REF!</definedName>
    <definedName name="DATE">#REF!</definedName>
    <definedName name="DATO">#REF!</definedName>
    <definedName name="DATOS">#N/A</definedName>
    <definedName name="DAVID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fvgbhnjutykop">#REF!</definedName>
    <definedName name="DCV">#REF!</definedName>
    <definedName name="DD">!#REF!</definedName>
    <definedName name="ddcdz">#REF!</definedName>
    <definedName name="DDD">#REF!</definedName>
    <definedName name="dddd">#REF!</definedName>
    <definedName name="DDDDDDD">#REF!</definedName>
    <definedName name="DDDDDDDD">#REF!</definedName>
    <definedName name="DDDDDDDDDDDD">#REF!</definedName>
    <definedName name="ddf">#REF!</definedName>
    <definedName name="ddgf">#REF!</definedName>
    <definedName name="ddsdsdsds" hidden="1">#REF!</definedName>
    <definedName name="de">#REF!</definedName>
    <definedName name="dedewdew">#REF!</definedName>
    <definedName name="dedsdedd">#REF!</definedName>
    <definedName name="DEDUCC">'[16]Deducc. que no Corresp.'!#REF!</definedName>
    <definedName name="DEDUCCION">'[18]Deducc. que no Corresp.'!#REF!</definedName>
    <definedName name="delCINCO">#REF!</definedName>
    <definedName name="delDIEZ">#REF!</definedName>
    <definedName name="delDOCE">#REF!</definedName>
    <definedName name="delUNO">#REF!</definedName>
    <definedName name="der">#REF!</definedName>
    <definedName name="Desarrollo" hidden="1">{"MO(BASE)",#N/A,FALSE,"MO(BASE)";"MO(BASE)1",#N/A,FALSE,"MO(BASE)";"MO(BASE)2",#N/A,FALSE,"MO(BASE)"}</definedName>
    <definedName name="desarrollo1" hidden="1">{"MO(BASE)",#N/A,FALSE,"MO(BASE)";"MO(BASE)1",#N/A,FALSE,"MO(BASE)";"MO(BASE)2",#N/A,FALSE,"MO(BASE)"}</definedName>
    <definedName name="DESCRIPCION">[30]Tablas!$B$5:$B$368</definedName>
    <definedName name="Descuento_Especial">#REF!</definedName>
    <definedName name="Descuento_Especial_Anticipo">#REF!</definedName>
    <definedName name="Descuento_Movim.Tierras">#REF!</definedName>
    <definedName name="DESGGHUKKOPLKJHH">#REF!</definedName>
    <definedName name="DETALLE" hidden="1">#REF!</definedName>
    <definedName name="Detalle_de_la__Obra">#REF!</definedName>
    <definedName name="df">#REF!</definedName>
    <definedName name="DFCS">#REF!</definedName>
    <definedName name="DFD">#REF!</definedName>
    <definedName name="DFDFD">#REF!</definedName>
    <definedName name="DFDFDDF" hidden="1">#REF!</definedName>
    <definedName name="DFDFDFDFDF">#REF!</definedName>
    <definedName name="dfdfdfdfdfdfdfdfd">#REF!</definedName>
    <definedName name="dfdfdfdsfds" hidden="1">#REF!</definedName>
    <definedName name="DFDGFGF" hidden="1">#REF!</definedName>
    <definedName name="dfdsfdsfds">#REF!</definedName>
    <definedName name="dfdsfdsfsdfsdfsd" hidden="1">#REF!</definedName>
    <definedName name="DFG" hidden="1">[4]EXP!#REF!</definedName>
    <definedName name="dfgfdg">#REF!</definedName>
    <definedName name="DFGG">#REF!</definedName>
    <definedName name="dfggf">#REF!</definedName>
    <definedName name="dfghjklpoiuyybnm">#REF!</definedName>
    <definedName name="DFGTRTRETRETERT">#REF!</definedName>
    <definedName name="dfhryftgnvmcndhfgsklljhhgdf">#REF!</definedName>
    <definedName name="dfsadfasd">#REF!</definedName>
    <definedName name="DFSD">#REF!</definedName>
    <definedName name="DFSDF">#REF!</definedName>
    <definedName name="DFSDFDSFDSFDFDS">#REF!</definedName>
    <definedName name="DFSDS">#REF!</definedName>
    <definedName name="dg">'[31]Tareo Abril'!#REF!</definedName>
    <definedName name="DGDFGDDDD">#REF!</definedName>
    <definedName name="dgdfgdfgdfgdfg">#REF!</definedName>
    <definedName name="dgfrtsreawlku4561">#REF!</definedName>
    <definedName name="DIA">'[32]Tareo Abril'!#REF!</definedName>
    <definedName name="DIAMETR">'[33]METRADO-RENDIMIENTOS-AGOSTO'!$AC$1:$AC$7</definedName>
    <definedName name="DIAMETROS">#REF!</definedName>
    <definedName name="DIAMETROS2">[34]DATOS!$B$4:$B$12</definedName>
    <definedName name="DIANA">#REF!</definedName>
    <definedName name="dIAS">'[35]Tareo Abril'!#REF!</definedName>
    <definedName name="DIAS_EN_FAENA">#REF!</definedName>
    <definedName name="DieciNueve">'[24]Comple Julio'!$B$112:$D$120</definedName>
    <definedName name="dieciseis">'[24]Comple Julio'!$B$83:$D$89</definedName>
    <definedName name="dieciSiete">'[24]Comple Julio'!$B$91:$D$98</definedName>
    <definedName name="dies">'[24]Comple Julio'!$B$51:$D$57</definedName>
    <definedName name="DiesiOcho">'[24]Comple Julio'!$B$102:$D$108</definedName>
    <definedName name="DIL">[36]Plla_Pers!$AO$15:$AQ$19</definedName>
    <definedName name="DIRECTO">#REF!</definedName>
    <definedName name="DIS">#REF!</definedName>
    <definedName name="DISTRITO">#REF!</definedName>
    <definedName name="djfhrgtsferdkvlfvmnbkjf">#REF!</definedName>
    <definedName name="DMC">#REF!</definedName>
    <definedName name="DMS">#REF!</definedName>
    <definedName name="dnc">[37]Ded_no_corres!$A$1:$M$44</definedName>
    <definedName name="doce">'[24]Comple Julio'!$B$70:$D$77</definedName>
    <definedName name="DOCUMENTO">#REF!</definedName>
    <definedName name="dolar">#REF!</definedName>
    <definedName name="dos">'[24]Comple Julio'!$B$8:$D$9</definedName>
    <definedName name="DP">#REF!</definedName>
    <definedName name="DQWDQ">#REF!</definedName>
    <definedName name="dr">#REF!</definedName>
    <definedName name="DRA_PIURA___2">#REF!</definedName>
    <definedName name="DRA_PIURA___3">#REF!</definedName>
    <definedName name="DRA_PIURA___4">#REF!</definedName>
    <definedName name="DRA_PIURA___5">#REF!</definedName>
    <definedName name="DRA_PIURA__2">#REF!</definedName>
    <definedName name="DRA_PIURA__5">#REF!</definedName>
    <definedName name="DRA_PIURA1">#REF!</definedName>
    <definedName name="ds">#REF!</definedName>
    <definedName name="DS_2">#REF!</definedName>
    <definedName name="DS_3">#REF!</definedName>
    <definedName name="dsa" hidden="1">#REF!</definedName>
    <definedName name="DSAD">#REF!</definedName>
    <definedName name="DSADA" hidden="1">#REF!</definedName>
    <definedName name="dsadas">#REF!</definedName>
    <definedName name="dsadasdasd" hidden="1">#REF!</definedName>
    <definedName name="dsadasdsada">#REF!</definedName>
    <definedName name="dsadsads" hidden="1">#REF!</definedName>
    <definedName name="DSC">#REF!</definedName>
    <definedName name="DSD">#REF!</definedName>
    <definedName name="DSDS">#REF!</definedName>
    <definedName name="dsdsadsdsa">#REF!</definedName>
    <definedName name="dsdsds">#REF!</definedName>
    <definedName name="dsdsdsadsaxzxs">#REF!</definedName>
    <definedName name="dsdsdsds">#REF!</definedName>
    <definedName name="dsdsdsdsd">#REF!</definedName>
    <definedName name="DSDSDSDSDS">#REF!</definedName>
    <definedName name="dsdsdsdsdsd">#REF!</definedName>
    <definedName name="dsdsdsdsdsds" hidden="1">#REF!</definedName>
    <definedName name="dsdsdss" hidden="1">#REF!</definedName>
    <definedName name="dsdss">#REF!</definedName>
    <definedName name="dsdssssssssss">#REF!</definedName>
    <definedName name="dsf" hidden="1">#REF!</definedName>
    <definedName name="dsfds">'[31]Tareo Abril'!#REF!</definedName>
    <definedName name="DSFSDF" hidden="1">#REF!</definedName>
    <definedName name="dsfsdffsdf">#REF!</definedName>
    <definedName name="dssd">#REF!</definedName>
    <definedName name="dssdfsdc">#REF!</definedName>
    <definedName name="DT_0">#REF!</definedName>
    <definedName name="DT_2">#REF!</definedName>
    <definedName name="DTO">#REF!</definedName>
    <definedName name="DUDA">#REF!</definedName>
    <definedName name="DUDAS">#REF!</definedName>
    <definedName name="DWDW">#REF!</definedName>
    <definedName name="dxp">#REF!</definedName>
    <definedName name="dxscdxfcdvfcgbcvh">#REF!</definedName>
    <definedName name="DZ">#REF!</definedName>
    <definedName name="E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A">#REF!</definedName>
    <definedName name="ECHARATI">#REF!</definedName>
    <definedName name="ed">#REF!</definedName>
    <definedName name="EDADCDZFFE">#REF!</definedName>
    <definedName name="EDGAR">#REF!</definedName>
    <definedName name="EDGAR1">#REF!</definedName>
    <definedName name="EDSESAXZ234212222222222222222">#REF!</definedName>
    <definedName name="EDW">#REF!</definedName>
    <definedName name="EE">#REF!</definedName>
    <definedName name="eedsfervfr">#REF!</definedName>
    <definedName name="EEE">#REF!</definedName>
    <definedName name="eeee345">#REF!</definedName>
    <definedName name="eeeeee">#REF!</definedName>
    <definedName name="eeeeeeeeeeee">#REF!</definedName>
    <definedName name="eeeeeeeeeeeee">#REF!</definedName>
    <definedName name="EEEEEEEEEEEEEEEEEEEEEEEEE">#REF!</definedName>
    <definedName name="eeerrrrrrrwww">#REF!</definedName>
    <definedName name="EF">#REF!</definedName>
    <definedName name="EFA">#REF!</definedName>
    <definedName name="EFADF">#REF!</definedName>
    <definedName name="EFDFDFDFD">#REF!</definedName>
    <definedName name="efeag" hidden="1">'[3]F-05'!#REF!</definedName>
    <definedName name="EFRG">#REF!</definedName>
    <definedName name="EFWEF">#REF!</definedName>
    <definedName name="EGV">#REF!</definedName>
    <definedName name="EJE_T" hidden="1">[38]DATOS!$K$17:$K$60</definedName>
    <definedName name="EL_COLLAO">#REF!</definedName>
    <definedName name="ELECTRICAL">#REF!</definedName>
    <definedName name="Elementos_de_Seguridad">#REF!</definedName>
    <definedName name="ELEMENTS">#REF!</definedName>
    <definedName name="Elgar01">#REF!</definedName>
    <definedName name="EMILIO">#REF!</definedName>
    <definedName name="empal">[39]DATOS!$A$2:$B$10</definedName>
    <definedName name="ENTIDAD">#REF!</definedName>
    <definedName name="EQ">#REF!</definedName>
    <definedName name="EQQ">#REF!</definedName>
    <definedName name="Equipo">#REF!</definedName>
    <definedName name="Equipos">#REF!</definedName>
    <definedName name="ER">[25]ACERO!#REF!</definedName>
    <definedName name="ere">#REF!</definedName>
    <definedName name="ererer">#REF!</definedName>
    <definedName name="erererererere">#REF!</definedName>
    <definedName name="ERET">#REF!</definedName>
    <definedName name="es">#REF!</definedName>
    <definedName name="ESA">#REF!</definedName>
    <definedName name="escaleras">#REF!</definedName>
    <definedName name="escaleras2">#REF!</definedName>
    <definedName name="ESE">#REF!</definedName>
    <definedName name="ESEST">#REF!</definedName>
    <definedName name="ESPECIALIDAD">#REF!</definedName>
    <definedName name="EST">#REF!</definedName>
    <definedName name="ESTAADO" hidden="1">#REF!</definedName>
    <definedName name="ETA">[25]ACERO!#REF!</definedName>
    <definedName name="ETE">#REF!</definedName>
    <definedName name="ETW">#REF!</definedName>
    <definedName name="EVALUADOR_______________Ing__Juan_B._Sota_Huaman">#REF!</definedName>
    <definedName name="EW">#REF!</definedName>
    <definedName name="EWQ">#REF!</definedName>
    <definedName name="EX">#REF!</definedName>
    <definedName name="EX_UNI_CAB">#REF!</definedName>
    <definedName name="EXC">#REF!</definedName>
    <definedName name="exca">#REF!</definedName>
    <definedName name="excavacio">#REF!</definedName>
    <definedName name="EXCAVACION">#REF!</definedName>
    <definedName name="EXCAVACION.">#REF!</definedName>
    <definedName name="EXCAVACIONANT">#REF!</definedName>
    <definedName name="EXCAVACIONNANT1">#REF!</definedName>
    <definedName name="EXCEL">#REF!</definedName>
    <definedName name="Excel_BuiltIn__FilterDatabase_1">#REF!</definedName>
    <definedName name="Excel_BuiltIn_Print_Area_1">#REF!</definedName>
    <definedName name="exped">#REF!</definedName>
    <definedName name="EXPORT">#REF!</definedName>
    <definedName name="Extracción_IM">#REF!</definedName>
    <definedName name="Extract">#REF!</definedName>
    <definedName name="FAAAA">#REF!</definedName>
    <definedName name="FAAAAA">#REF!</definedName>
    <definedName name="FAASFAFA">#REF!</definedName>
    <definedName name="fac">#REF!</definedName>
    <definedName name="facr">[40]NTM!#REF!</definedName>
    <definedName name="Factor">#REF!</definedName>
    <definedName name="FACTRELACION">#REF!</definedName>
    <definedName name="FACTURACIONES_SALDO_DE_OBRA_IPC_Lista">#REF!</definedName>
    <definedName name="fafdas">#REF!</definedName>
    <definedName name="fasdfasaw">#REF!</definedName>
    <definedName name="FASDFSA">#REF!</definedName>
    <definedName name="fasdfsadfsd">#REF!</definedName>
    <definedName name="FASFAS_CCV">#REF!</definedName>
    <definedName name="fconc">[40]NTM!$E$82:$E$85</definedName>
    <definedName name="FCXCXCXCX">#REF!</definedName>
    <definedName name="fczxcz">#REF!</definedName>
    <definedName name="fd" hidden="1">#REF!</definedName>
    <definedName name="FDB">#REF!</definedName>
    <definedName name="fddsfdsfsd">#REF!</definedName>
    <definedName name="FDFDFDFDF">#REF!</definedName>
    <definedName name="fdfdfdfdfdffff">#REF!</definedName>
    <definedName name="fdfdsfds">#REF!</definedName>
    <definedName name="fdfdsfdsfdsfd">#REF!</definedName>
    <definedName name="fdg">#REF!</definedName>
    <definedName name="FDGDFGDFGFG">#REF!</definedName>
    <definedName name="fdgdfgfdd" hidden="1">#REF!</definedName>
    <definedName name="FDGDFGFDGFDG">#REF!</definedName>
    <definedName name="fdgfdgfgfd">#REF!</definedName>
    <definedName name="fdsfds">'[41]Tareo Abril'!#REF!</definedName>
    <definedName name="fdsfdsf">#REF!</definedName>
    <definedName name="FDSFDSFDS" hidden="1">#REF!</definedName>
    <definedName name="FDSFSDFDSFDSFDS">#REF!</definedName>
    <definedName name="fdsfsfsd">#REF!</definedName>
    <definedName name="FDSGS">#REF!</definedName>
    <definedName name="fdzg">#REF!</definedName>
    <definedName name="FE">#REF!</definedName>
    <definedName name="FECHA">#REF!</definedName>
    <definedName name="FECHA_VAL">[42]DATOS!$B$12</definedName>
    <definedName name="FEF">#REF!</definedName>
    <definedName name="FEFE">#REF!</definedName>
    <definedName name="FEGRG">#REF!</definedName>
    <definedName name="FER">#REF!</definedName>
    <definedName name="ferrrrrrr">#REF!</definedName>
    <definedName name="FEWFEWF">#REF!</definedName>
    <definedName name="FF">#REF!</definedName>
    <definedName name="FFDFDFD">#REF!</definedName>
    <definedName name="FFDFDFDF" hidden="1">#REF!</definedName>
    <definedName name="FFF">#REF!</definedName>
    <definedName name="FFFD">#REF!</definedName>
    <definedName name="FFFDFDF">#REF!</definedName>
    <definedName name="FFFF">#REF!</definedName>
    <definedName name="FFFFF">#REF!</definedName>
    <definedName name="FFFFFF">#REF!</definedName>
    <definedName name="FFFFFFF">#REF!</definedName>
    <definedName name="ffffffff">#REF!</definedName>
    <definedName name="fffffffffff">#REF!</definedName>
    <definedName name="ffffffffffff">#REF!</definedName>
    <definedName name="FFFFFFFFFFFFFFFFF">#REF!</definedName>
    <definedName name="FFFFFFFFFFFFFFFFFFFFF">#REF!</definedName>
    <definedName name="fffghfjkjhkjk">#REF!</definedName>
    <definedName name="FFinal">#REF!</definedName>
    <definedName name="FFRF">#REF!</definedName>
    <definedName name="ffv">#REF!</definedName>
    <definedName name="fg">#REF!</definedName>
    <definedName name="fg.10">#REF!</definedName>
    <definedName name="fg.5">#REF!</definedName>
    <definedName name="FGD">#REF!</definedName>
    <definedName name="FGDGFDGDFGDFGFD">#REF!</definedName>
    <definedName name="FGF">#REF!</definedName>
    <definedName name="FGFBFB" hidden="1">#REF!</definedName>
    <definedName name="fgfdgdfd" hidden="1">#REF!</definedName>
    <definedName name="FGFDGFD">#REF!</definedName>
    <definedName name="fgfdgrfdg">#REF!</definedName>
    <definedName name="fgfgfgfg">#REF!</definedName>
    <definedName name="fggdf">#REF!</definedName>
    <definedName name="FGHGF">#REF!</definedName>
    <definedName name="fgrgf">#REF!</definedName>
    <definedName name="FGYGYH">#REF!</definedName>
    <definedName name="FH">#REF!</definedName>
    <definedName name="FHGH" hidden="1">#REF!</definedName>
    <definedName name="FICHA">#REF!</definedName>
    <definedName name="Ficha_15">#REF!</definedName>
    <definedName name="FICHAAAA">#REF!</definedName>
    <definedName name="FIELD_STAFF">#REF!</definedName>
    <definedName name="FIERRO">#REF!</definedName>
    <definedName name="FINAL">#REF!</definedName>
    <definedName name="FINANCIERO">#REF!</definedName>
    <definedName name="FInicio">#REF!</definedName>
    <definedName name="fisico">#REF!</definedName>
    <definedName name="FJGUD">[25]ACERO!#REF!</definedName>
    <definedName name="fnvkdnklgtrmtrlñ">#REF!</definedName>
    <definedName name="fondo_de_garantia">#REF!</definedName>
    <definedName name="for_2">#REF!</definedName>
    <definedName name="Forma_Pago">#REF!</definedName>
    <definedName name="FORMALETA">#REF!</definedName>
    <definedName name="formato_1">#REF!</definedName>
    <definedName name="formato01">#REF!</definedName>
    <definedName name="formato03">#REF!</definedName>
    <definedName name="formato04">#REF!</definedName>
    <definedName name="formato05">#REF!</definedName>
    <definedName name="formato06">#REF!</definedName>
    <definedName name="formato07">#REF!</definedName>
    <definedName name="formato08">#REF!</definedName>
    <definedName name="formato10">#REF!</definedName>
    <definedName name="formato11">#REF!</definedName>
    <definedName name="formato12">#REF!</definedName>
    <definedName name="formato12A">#REF!</definedName>
    <definedName name="formato13">#REF!</definedName>
    <definedName name="formato14">#REF!</definedName>
    <definedName name="formato15">#REF!</definedName>
    <definedName name="formato16">#REF!</definedName>
    <definedName name="formato17">#REF!</definedName>
    <definedName name="formato18">#REF!</definedName>
    <definedName name="formato201">#REF!</definedName>
    <definedName name="formato202">#REF!</definedName>
    <definedName name="formato21">#REF!</definedName>
    <definedName name="formato23">#REF!</definedName>
    <definedName name="formato26">#REF!</definedName>
    <definedName name="formato28">#REF!</definedName>
    <definedName name="formato29">#REF!</definedName>
    <definedName name="formato30">#REF!</definedName>
    <definedName name="formato31">#REF!</definedName>
    <definedName name="FORMULA">#REF!</definedName>
    <definedName name="fotos">#REF!</definedName>
    <definedName name="FOTOSS">#REF!</definedName>
    <definedName name="fotosssss">#REF!</definedName>
    <definedName name="FR">#REF!</definedName>
    <definedName name="freddy" hidden="1">#REF!</definedName>
    <definedName name="FREIGHT">#REF!</definedName>
    <definedName name="FRF">#REF!</definedName>
    <definedName name="FRFR">#REF!</definedName>
    <definedName name="FRGR">#REF!</definedName>
    <definedName name="frodo">#REF!</definedName>
    <definedName name="FRR">#REF!</definedName>
    <definedName name="FSA">[43]Mensual!#REF!</definedName>
    <definedName name="FSDF">#REF!</definedName>
    <definedName name="FSDFASDFS">#REF!</definedName>
    <definedName name="fsdfd">#REF!</definedName>
    <definedName name="fsdfsdsd">#REF!</definedName>
    <definedName name="fsdfsgsgs">#REF!</definedName>
    <definedName name="FSFASFD">#REF!</definedName>
    <definedName name="fsfdfdsfsdfdsfdsfdfdf">#REF!</definedName>
    <definedName name="fsfsfwf" hidden="1">#REF!</definedName>
    <definedName name="FT">#REF!</definedName>
    <definedName name="fte.fto">[44]Datos!$D$13</definedName>
    <definedName name="fvfrvbgtbt">#REF!</definedName>
    <definedName name="FWEF">#REF!</definedName>
    <definedName name="FWEFEW">#REF!</definedName>
    <definedName name="FWEFW">#REF!</definedName>
    <definedName name="FXCXCDD">#REF!</definedName>
    <definedName name="G">#REF!</definedName>
    <definedName name="GABINETE">#REF!</definedName>
    <definedName name="GAM">#REF!</definedName>
    <definedName name="GAMK">#REF!</definedName>
    <definedName name="GAMM">#REF!</definedName>
    <definedName name="GAN">#REF!</definedName>
    <definedName name="GANADAS">#REF!</definedName>
    <definedName name="GANSEM">#REF!</definedName>
    <definedName name="GASSEM">#REF!</definedName>
    <definedName name="GASTADAS">#REF!</definedName>
    <definedName name="gbgbgbgbg" hidden="1">#REF!</definedName>
    <definedName name="gcvbb">#REF!</definedName>
    <definedName name="gdf" hidden="1">#REF!</definedName>
    <definedName name="gdfg">'[41]Tareo Abril'!#REF!</definedName>
    <definedName name="gdfgfd" hidden="1">#REF!</definedName>
    <definedName name="gdfgfdgd">#REF!</definedName>
    <definedName name="gdfgfdgdf">#REF!</definedName>
    <definedName name="GDFGFDGDFFDGFDGFD" hidden="1">#REF!</definedName>
    <definedName name="GDFGFDGDFGGGG">#REF!</definedName>
    <definedName name="gdfgfdgfd" hidden="1">#REF!</definedName>
    <definedName name="GDGFDGFDGFGFGFDGF">#REF!</definedName>
    <definedName name="ge">#REF!</definedName>
    <definedName name="GEGE">[25]ACERO!#REF!</definedName>
    <definedName name="GenDetail">#REF!</definedName>
    <definedName name="GESTION">#REF!</definedName>
    <definedName name="gfcgc">#REF!</definedName>
    <definedName name="GFDFDDFGFGDFGDFGDFGFDGF">#REF!</definedName>
    <definedName name="gfdg">#REF!</definedName>
    <definedName name="gfdgdfgdfdd">#REF!</definedName>
    <definedName name="gfdgfd" hidden="1">#REF!</definedName>
    <definedName name="GFDGFDDDDDFGDFGDFGDFGFD">#REF!</definedName>
    <definedName name="GFDGFDGDGFGFGFGFGFG">#REF!</definedName>
    <definedName name="gfdgfdgfdg">#REF!</definedName>
    <definedName name="GFG">#REF!</definedName>
    <definedName name="gfgfdgfdgdfgf">#REF!</definedName>
    <definedName name="GFGFDGFDGFD">#REF!</definedName>
    <definedName name="GFGFG">#REF!</definedName>
    <definedName name="gfgfgf">#REF!</definedName>
    <definedName name="gfgfgff">#REF!</definedName>
    <definedName name="gfh">#REF!</definedName>
    <definedName name="gfhfghgh">#REF!</definedName>
    <definedName name="GFHGFH">#REF!</definedName>
    <definedName name="GG">#REF!</definedName>
    <definedName name="GGD">#REF!</definedName>
    <definedName name="GGF">#REF!</definedName>
    <definedName name="GGG">#REF!</definedName>
    <definedName name="gggg">#REF!</definedName>
    <definedName name="GGGGGGG">#REF!</definedName>
    <definedName name="gggggggg">#REF!</definedName>
    <definedName name="GGGGR">#REF!</definedName>
    <definedName name="GGHGGGGGG">#REF!</definedName>
    <definedName name="GGM">#REF!</definedName>
    <definedName name="GGR">#REF!</definedName>
    <definedName name="GGS">'[19]SUST.METR. 4.01 AL 4.04'!#REF!</definedName>
    <definedName name="GGSFSF">#REF!</definedName>
    <definedName name="GGT">#REF!</definedName>
    <definedName name="GGV">#REF!</definedName>
    <definedName name="gh">#REF!</definedName>
    <definedName name="GHFGBDF">#REF!</definedName>
    <definedName name="ghh">#REF!</definedName>
    <definedName name="GHHGHGHG">#REF!</definedName>
    <definedName name="ghjk" hidden="1">#REF!</definedName>
    <definedName name="ghy">#REF!</definedName>
    <definedName name="GHYJYUKGWEGERH">#REF!</definedName>
    <definedName name="GJunio">#REF!</definedName>
    <definedName name="GL">#REF!</definedName>
    <definedName name="GLIQ">#REF!</definedName>
    <definedName name="GPP">#REF!</definedName>
    <definedName name="Graf">#REF!</definedName>
    <definedName name="grafico" hidden="1">#REF!</definedName>
    <definedName name="Graficos">#REF!</definedName>
    <definedName name="graph0" hidden="1">#REF!</definedName>
    <definedName name="Graph1" hidden="1">#REF!</definedName>
    <definedName name="GRAVA">#REF!</definedName>
    <definedName name="GRG">#REF!</definedName>
    <definedName name="GRGR">#REF!</definedName>
    <definedName name="GRGRG">#REF!</definedName>
    <definedName name="grtret">#REF!</definedName>
    <definedName name="GS">#REF!</definedName>
    <definedName name="GTG">#REF!</definedName>
    <definedName name="gtt">#REF!</definedName>
    <definedName name="GTTJU">#REF!</definedName>
    <definedName name="GTTY">#REF!</definedName>
    <definedName name="GUAR">#REF!</definedName>
    <definedName name="GUIAAG">#REF!</definedName>
    <definedName name="GUIAMAT">#REF!</definedName>
    <definedName name="guido">#REF!</definedName>
    <definedName name="GVEFEW">#REF!</definedName>
    <definedName name="H">#REF!</definedName>
    <definedName name="hbokoklkl">#REF!</definedName>
    <definedName name="hbvbvbvbvbv" hidden="1">#REF!</definedName>
    <definedName name="hcsjdhibhv">#REF!</definedName>
    <definedName name="he">#REF!</definedName>
    <definedName name="HERNAN">#REF!</definedName>
    <definedName name="hgfhf" hidden="1">#REF!</definedName>
    <definedName name="HGFHFGHGF">#REF!</definedName>
    <definedName name="hgfhgfhfgh">#REF!</definedName>
    <definedName name="HGGHGGGGGG">#REF!</definedName>
    <definedName name="HGGHGHG" hidden="1">#REF!</definedName>
    <definedName name="hgh">#REF!</definedName>
    <definedName name="hghfghgfhgf">#REF!</definedName>
    <definedName name="hghggggggggggg">#REF!</definedName>
    <definedName name="hghgggggggggggggggggggggggg">#REF!</definedName>
    <definedName name="HGHGHG" hidden="1">#REF!</definedName>
    <definedName name="hghghghghg">#REF!</definedName>
    <definedName name="hghghghghgh" hidden="1">#REF!</definedName>
    <definedName name="hghghghghghghg">#REF!</definedName>
    <definedName name="hghghhhhhhhhhhhh">#REF!</definedName>
    <definedName name="hghhhhhhh">#REF!</definedName>
    <definedName name="hgjhg">#REF!</definedName>
    <definedName name="hgjhgjhg">#REF!</definedName>
    <definedName name="hh" hidden="1">#REF!</definedName>
    <definedName name="HHC">#REF!</definedName>
    <definedName name="hhghghghgggggg">#REF!</definedName>
    <definedName name="HHH">#REF!</definedName>
    <definedName name="HHHHH">#REF!</definedName>
    <definedName name="HHHHHH">#REF!</definedName>
    <definedName name="hhhhhhhhhh">#REF!</definedName>
    <definedName name="hhhhhhhhhhh">#REF!</definedName>
    <definedName name="hhhhhhhhhhhhhhhh" hidden="1">#REF!</definedName>
    <definedName name="HHHHHHHHHHHHHHHHHHH">#REF!</definedName>
    <definedName name="HHME">#REF!</definedName>
    <definedName name="HHT">#REF!</definedName>
    <definedName name="HJ">#REF!</definedName>
    <definedName name="hjgfhjfghf" hidden="1">#REF!</definedName>
    <definedName name="hjghj">#REF!</definedName>
    <definedName name="hjh">#REF!</definedName>
    <definedName name="hjhh" hidden="1">#REF!</definedName>
    <definedName name="hjhj" hidden="1">#REF!</definedName>
    <definedName name="hjhjhg">#REF!</definedName>
    <definedName name="HJHJHJHJH">#REF!</definedName>
    <definedName name="HJUJUJUJU" hidden="1">#REF!</definedName>
    <definedName name="HJUYYYYY">#REF!</definedName>
    <definedName name="hmhmhgmgh">#REF!</definedName>
    <definedName name="hn">#REF!</definedName>
    <definedName name="Hoja">#REF!</definedName>
    <definedName name="HOJA1">#REF!</definedName>
    <definedName name="hoja2">#REF!</definedName>
    <definedName name="Hoja3">#REF!</definedName>
    <definedName name="hoja4">#REF!</definedName>
    <definedName name="HOKZA">#REF!</definedName>
    <definedName name="hola">#REF!</definedName>
    <definedName name="HOLYDAYS">#REF!</definedName>
    <definedName name="holydays1">#REF!</definedName>
    <definedName name="HOME_OFFICE">#REF!</definedName>
    <definedName name="HOR">#REF!</definedName>
    <definedName name="HORAS_MES">#REF!</definedName>
    <definedName name="Horas_Semana">#REF!</definedName>
    <definedName name="HORAS1">#REF!</definedName>
    <definedName name="hshfdhdhhdf">#REF!</definedName>
    <definedName name="HTHT">#REF!</definedName>
    <definedName name="HTHTT">#REF!</definedName>
    <definedName name="HTML_CodePage" hidden="1">1252</definedName>
    <definedName name="HTML_Control" hidden="1">{"'consolidado'!$A$2:$AA$2"}</definedName>
    <definedName name="HTML_Description" hidden="1">""</definedName>
    <definedName name="HTML_Email" hidden="1">""</definedName>
    <definedName name="HTML_Header" hidden="1">"consolidado"</definedName>
    <definedName name="HTML_LastUpdate" hidden="1">"13/02/2001"</definedName>
    <definedName name="HTML_LineAfter" hidden="1">FALSE</definedName>
    <definedName name="HTML_LineBefore" hidden="1">FALSE</definedName>
    <definedName name="HTML_Name" hidden="1">"Oficina de Sistemas"</definedName>
    <definedName name="HTML_OBDlg2" hidden="1">TRUE</definedName>
    <definedName name="HTML_OBDlg4" hidden="1">TRUE</definedName>
    <definedName name="HTML_OS" hidden="1">0</definedName>
    <definedName name="HTML_PathFile" hidden="1">"C:\logistica\consolidado\html\consolidado.htm"</definedName>
    <definedName name="HTML_Title" hidden="1">"consolidado"</definedName>
    <definedName name="hty76878uyth">#REF!</definedName>
    <definedName name="hvf">#REF!</definedName>
    <definedName name="HVGJF">#REF!</definedName>
    <definedName name="HYH">#REF!</definedName>
    <definedName name="HYHT">#REF!</definedName>
    <definedName name="I">#REF!</definedName>
    <definedName name="igv">#REF!</definedName>
    <definedName name="II">#REF!</definedName>
    <definedName name="IIII">#REF!</definedName>
    <definedName name="IIIO">#REF!</definedName>
    <definedName name="iiuiuiuiuiuiu">#REF!</definedName>
    <definedName name="IKIKIKIKI">#REF!</definedName>
    <definedName name="Imprimir_área_IM">#REF!</definedName>
    <definedName name="impuestos">#REF!</definedName>
    <definedName name="INCID">#REF!</definedName>
    <definedName name="INCIDENCIA">[45]POLINOMICA!$C$97:$D$176</definedName>
    <definedName name="INDICES">'[46]Relacion de INSUMOS'!$A$12:$F$284</definedName>
    <definedName name="INFmes">#REF!</definedName>
    <definedName name="INFnro">#REF!</definedName>
    <definedName name="INFRA">#REF!</definedName>
    <definedName name="INFSOSEM">#REF!</definedName>
    <definedName name="inftredgfcbvfgtrde">#REF!</definedName>
    <definedName name="INGENIERO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AL">#REF!</definedName>
    <definedName name="INICIO">#REF!</definedName>
    <definedName name="Inicio16">'[47]Met. F-001'!$A$1</definedName>
    <definedName name="Inicio21">#REF!</definedName>
    <definedName name="Inicio25">#REF!</definedName>
    <definedName name="Inicio26">'[48]Tareo P.T.'!#REF!</definedName>
    <definedName name="Inicio39">#REF!</definedName>
    <definedName name="Inicio40">#REF!</definedName>
    <definedName name="Inicio56">#REF!</definedName>
    <definedName name="Inicio57">#REF!</definedName>
    <definedName name="Inicio58">#REF!</definedName>
    <definedName name="Inicio59">#REF!</definedName>
    <definedName name="Inicio60">#REF!</definedName>
    <definedName name="Inicio61">#REF!</definedName>
    <definedName name="Inicio62">#REF!</definedName>
    <definedName name="Inicio63">#REF!</definedName>
    <definedName name="INS">#REF!</definedName>
    <definedName name="INSET">#REF!</definedName>
    <definedName name="INSPECTOR">#REF!</definedName>
    <definedName name="INSTRUMENTATION">#REF!</definedName>
    <definedName name="INSU">#REF!</definedName>
    <definedName name="INSULATION">#REF!</definedName>
    <definedName name="INSUMO">'[49]Relacion de INSUMOS'!$A$12:$E$269</definedName>
    <definedName name="INSUMOS">#REF!</definedName>
    <definedName name="INTERRUPTORES">#REF!</definedName>
    <definedName name="InvInc_Equ">#REF!</definedName>
    <definedName name="InvInc_Mat">#REF!</definedName>
    <definedName name="IÑOÑIOÑ">#REF!</definedName>
    <definedName name="IOIIOÑ">#REF!</definedName>
    <definedName name="IOÑIOÑ">#REF!</definedName>
    <definedName name="iopoiop">#REF!</definedName>
    <definedName name="IP_EQUIPOS_STEP_01">#REF!</definedName>
    <definedName name="IP_EQUIPOS_STEP_01B">#REF!</definedName>
    <definedName name="IP_EQUIPOS_STEP_01C">#REF!</definedName>
    <definedName name="IP_MANO_DE_OBRA_STEP_02">#REF!</definedName>
    <definedName name="IP_MANO_DE_OBRA_STEP_02B">#REF!</definedName>
    <definedName name="IPC">#REF!</definedName>
    <definedName name="IS">#REF!</definedName>
    <definedName name="ITEM">#REF!</definedName>
    <definedName name="ITEMS">#REF!</definedName>
    <definedName name="IU">#REF!</definedName>
    <definedName name="IUIUI">#REF!</definedName>
    <definedName name="iuiuiuiuiuiu">#REF!</definedName>
    <definedName name="IUJKHNMJTGFLPO90">#REF!</definedName>
    <definedName name="IUN">#REF!</definedName>
    <definedName name="IUU">[50]ANACU!#REF!</definedName>
    <definedName name="IUUUU">#REF!</definedName>
    <definedName name="J">#REF!</definedName>
    <definedName name="JEJE">'[51]F-9 VAL OBR'!$C$13:$S$134</definedName>
    <definedName name="jghj">#REF!</definedName>
    <definedName name="JGHJGHJ">#REF!</definedName>
    <definedName name="JGHJHGJGHJHGJHGJHG">#REF!</definedName>
    <definedName name="JGHJHGJHGJGHJGHHGJGH">#REF!</definedName>
    <definedName name="JGHJHGJHGJHGJHGJGHJGHJHG">#REF!</definedName>
    <definedName name="JGYUGKHUKGYU">#REF!</definedName>
    <definedName name="JH">#REF!</definedName>
    <definedName name="jhg">#REF!</definedName>
    <definedName name="JHGHJHGHGHGJGHJHG">#REF!</definedName>
    <definedName name="jhgj">#REF!</definedName>
    <definedName name="JHGJGHJHGJHGJHGJ">#REF!</definedName>
    <definedName name="jhgjhg" hidden="1">#REF!</definedName>
    <definedName name="jhgjhgj">#REF!</definedName>
    <definedName name="jhgk">#REF!</definedName>
    <definedName name="jhhjghjhg">#REF!</definedName>
    <definedName name="jhjhgjhg">#REF!</definedName>
    <definedName name="jhjhhjj">#REF!</definedName>
    <definedName name="jhjhj">#REF!</definedName>
    <definedName name="JHJHJHJHHHHHHH">#REF!</definedName>
    <definedName name="JHJHJHJHJHH">#REF!</definedName>
    <definedName name="JHJHJHJHJHJ">#REF!</definedName>
    <definedName name="jhjhjhjhjhjhj">#REF!</definedName>
    <definedName name="JHJJHJH" hidden="1">#REF!</definedName>
    <definedName name="jhjujkjkkkk">#REF!</definedName>
    <definedName name="JHYUHY">#REF!</definedName>
    <definedName name="JJ">#REF!</definedName>
    <definedName name="JJHFDSD">#REF!</definedName>
    <definedName name="JJJ">#REF!</definedName>
    <definedName name="JJJJ">'[35]Tareo Abril'!#REF!</definedName>
    <definedName name="jjjjhjhjh">#REF!</definedName>
    <definedName name="jjjjjjjjjjj">#REF!</definedName>
    <definedName name="JJJJJJJJJJJJJJJJJJJ">#REF!</definedName>
    <definedName name="JK">#REF!</definedName>
    <definedName name="JKBCJEH">#REF!</definedName>
    <definedName name="jkhgjhgjg">#REF!</definedName>
    <definedName name="jkhjkhj">#REF!</definedName>
    <definedName name="JKJHKJHKH">#REF!</definedName>
    <definedName name="JKJKJKJKJKJ">#REF!</definedName>
    <definedName name="Jornalero">#REF!</definedName>
    <definedName name="JTJGHJGHJHGJGHJHGJHGHJGHJ">#REF!</definedName>
    <definedName name="JUAN" hidden="1">#REF!</definedName>
    <definedName name="JUAN1">#REF!</definedName>
    <definedName name="jui">#REF!</definedName>
    <definedName name="JUJ">#REF!</definedName>
    <definedName name="JUJU">#REF!</definedName>
    <definedName name="JUK">#REF!</definedName>
    <definedName name="jul">#REF!</definedName>
    <definedName name="JULIO">[52]CUADRO3!$L$16</definedName>
    <definedName name="JUNIO" hidden="1">#REF!</definedName>
    <definedName name="JUNIP">#REF!</definedName>
    <definedName name="JVYFLLGJ">#REF!</definedName>
    <definedName name="JY">#REF!</definedName>
    <definedName name="jytuhyjg">#REF!</definedName>
    <definedName name="K">#REF!</definedName>
    <definedName name="K01_0103">#REF!</definedName>
    <definedName name="k01_0104">#REF!</definedName>
    <definedName name="K01_0199">#REF!</definedName>
    <definedName name="K01_0203">#REF!</definedName>
    <definedName name="k01_0204">#REF!</definedName>
    <definedName name="K01_0299">#REF!</definedName>
    <definedName name="K01_0303">#REF!</definedName>
    <definedName name="k01_0304">#REF!</definedName>
    <definedName name="K01_0399">#REF!</definedName>
    <definedName name="K01_0403">#REF!</definedName>
    <definedName name="K01_0499">#REF!</definedName>
    <definedName name="K01_0503">#REF!</definedName>
    <definedName name="K01_0599">#REF!</definedName>
    <definedName name="K01_0603">#REF!</definedName>
    <definedName name="k01_0703">#REF!</definedName>
    <definedName name="k01_0803">#REF!</definedName>
    <definedName name="k01_0903">#REF!</definedName>
    <definedName name="K01_0998">#REF!</definedName>
    <definedName name="k01_1003">#REF!</definedName>
    <definedName name="K01_1098">#REF!</definedName>
    <definedName name="K01_1103">#REF!</definedName>
    <definedName name="K01_1198">#REF!</definedName>
    <definedName name="k01_1202">#REF!</definedName>
    <definedName name="K01_1203">#REF!</definedName>
    <definedName name="K01_1298">#REF!</definedName>
    <definedName name="K02_0103">#REF!</definedName>
    <definedName name="k02_0104">#REF!</definedName>
    <definedName name="K02_0199">#REF!</definedName>
    <definedName name="K02_0203">#REF!</definedName>
    <definedName name="k02_0204">#REF!</definedName>
    <definedName name="K02_0299">#REF!</definedName>
    <definedName name="K02_0303">#REF!</definedName>
    <definedName name="k02_0304">#REF!</definedName>
    <definedName name="K02_0399">#REF!</definedName>
    <definedName name="K02_0403">#REF!</definedName>
    <definedName name="K02_0499">#REF!</definedName>
    <definedName name="K02_0503">#REF!</definedName>
    <definedName name="K02_0599">#REF!</definedName>
    <definedName name="k02_0603">#REF!</definedName>
    <definedName name="k02_0703">#REF!</definedName>
    <definedName name="k02_0803">#REF!</definedName>
    <definedName name="k02_0903">#REF!</definedName>
    <definedName name="K02_0998">#REF!</definedName>
    <definedName name="k02_1003">#REF!</definedName>
    <definedName name="K02_1098">#REF!</definedName>
    <definedName name="k02_1103">#REF!</definedName>
    <definedName name="K02_1198">#REF!</definedName>
    <definedName name="k02_1202">#REF!</definedName>
    <definedName name="k02_1203">#REF!</definedName>
    <definedName name="K02_1298">#REF!</definedName>
    <definedName name="K03_0199">#REF!</definedName>
    <definedName name="K03_0299">#REF!</definedName>
    <definedName name="K03_0399">#REF!</definedName>
    <definedName name="K03_0499">#REF!</definedName>
    <definedName name="K03_0599">#REF!</definedName>
    <definedName name="K03_0998">#REF!</definedName>
    <definedName name="K03_1098">#REF!</definedName>
    <definedName name="K03_1198">#REF!</definedName>
    <definedName name="K03_1298">#REF!</definedName>
    <definedName name="KARLA">#REF!</definedName>
    <definedName name="KES" hidden="1">#REF!</definedName>
    <definedName name="KHBK">#REF!</definedName>
    <definedName name="KHIKHIKIKIKIK">#REF!</definedName>
    <definedName name="KI">#REF!</definedName>
    <definedName name="KIK">#REF!</definedName>
    <definedName name="KIKI">#REF!</definedName>
    <definedName name="KITENI">#REF!</definedName>
    <definedName name="kj" hidden="1">#REF!</definedName>
    <definedName name="kjghjhgjhg">#REF!</definedName>
    <definedName name="KJHJH">#REF!</definedName>
    <definedName name="kjj">#REF!</definedName>
    <definedName name="kjkjh">#REF!</definedName>
    <definedName name="KJKJKJKJ">#REF!</definedName>
    <definedName name="KJKJKJKJKJ">#REF!</definedName>
    <definedName name="kjkjkjkjkjkjk">#REF!</definedName>
    <definedName name="kjkjkjkjkjkjkjkjk">#REF!</definedName>
    <definedName name="kjkjkjkjkjkjkkkkkk">#REF!</definedName>
    <definedName name="KJKKJKJ">#REF!</definedName>
    <definedName name="kjnvfjkc" hidden="1">#REF!</definedName>
    <definedName name="kjp" hidden="1">#REF!</definedName>
    <definedName name="kjtrt">#REF!</definedName>
    <definedName name="kk" hidden="1">#REF!</definedName>
    <definedName name="KKIIKH">#REF!</definedName>
    <definedName name="KKK">#REF!</definedName>
    <definedName name="KKKK">#REF!</definedName>
    <definedName name="KKKKKK">#REF!</definedName>
    <definedName name="KKKKKKKKKKKKKKKK">#REF!</definedName>
    <definedName name="kkkkksdsdsds">#REF!</definedName>
    <definedName name="KL">#REF!</definedName>
    <definedName name="kljkjkjkjkjkjkjjjj" hidden="1">#REF!</definedName>
    <definedName name="KLK">#REF!</definedName>
    <definedName name="KLKLK">#REF!</definedName>
    <definedName name="KR">[18]Hoja1!$AV$35:$BN$36</definedName>
    <definedName name="KUKUK">#REF!</definedName>
    <definedName name="l">#REF!</definedName>
    <definedName name="L.Sociales">#REF!</definedName>
    <definedName name="lalalala">#REF!</definedName>
    <definedName name="LANTAS_C_H">#REF!</definedName>
    <definedName name="lecassda">#REF!</definedName>
    <definedName name="lega16">#REF!</definedName>
    <definedName name="LEVEL">#REF!</definedName>
    <definedName name="LEVELS">#REF!</definedName>
    <definedName name="Leyes_Sociales">#REF!</definedName>
    <definedName name="li">#REF!</definedName>
    <definedName name="LIL">!#REF!</definedName>
    <definedName name="LILI">#REF!</definedName>
    <definedName name="LILIL">#REF!</definedName>
    <definedName name="LILILIL">#REF!</definedName>
    <definedName name="LIMA">#REF!</definedName>
    <definedName name="LINEA23">#REF!</definedName>
    <definedName name="LineaInversion">#REF!</definedName>
    <definedName name="LIQU">#REF!</definedName>
    <definedName name="LISTA">#REF!</definedName>
    <definedName name="LISTA01">#REF!</definedName>
    <definedName name="LISTA02">#REF!</definedName>
    <definedName name="LISTA03">#REF!</definedName>
    <definedName name="lista2">#REF!</definedName>
    <definedName name="LISTADO">#REF!</definedName>
    <definedName name="LISTADO_PLIEGOS_F1">[7]listaDesplegableUE!$A$39:$BF$94</definedName>
    <definedName name="ljaBO">#REF!</definedName>
    <definedName name="lk" hidden="1">#REF!</definedName>
    <definedName name="LKILK">#REF!</definedName>
    <definedName name="LKJLKLKLK">#REF!</definedName>
    <definedName name="LKL">#REF!</definedName>
    <definedName name="LKLK">#REF!</definedName>
    <definedName name="lklkjlj">#REF!</definedName>
    <definedName name="LKLKKKKKKKKK">#REF!</definedName>
    <definedName name="LKLKLKL">#REF!</definedName>
    <definedName name="lklkllk" hidden="1">#REF!</definedName>
    <definedName name="LL">#REF!</definedName>
    <definedName name="LL_1">#REF!</definedName>
    <definedName name="LL_2">#REF!</definedName>
    <definedName name="Llega11">#REF!</definedName>
    <definedName name="lLEGA13">#REF!</definedName>
    <definedName name="Llega16">#REF!</definedName>
    <definedName name="Llega18">#REF!</definedName>
    <definedName name="Llega21">#REF!</definedName>
    <definedName name="Llega22a21">#REF!</definedName>
    <definedName name="Llega22a23">#REF!</definedName>
    <definedName name="Llega22a24">#REF!</definedName>
    <definedName name="Llega22a30">#REF!</definedName>
    <definedName name="Llega24">#REF!</definedName>
    <definedName name="Llega26">#REF!</definedName>
    <definedName name="Llega28">#REF!</definedName>
    <definedName name="Llega41">#REF!</definedName>
    <definedName name="llega5">#REF!</definedName>
    <definedName name="Llega5150">#REF!</definedName>
    <definedName name="LLEGA8">#REF!</definedName>
    <definedName name="LlegaB2">#REF!</definedName>
    <definedName name="LLegal5">#REF!</definedName>
    <definedName name="llklklklklklk">#REF!</definedName>
    <definedName name="llklklklklklklklk" hidden="1">#REF!</definedName>
    <definedName name="lll">#REF!</definedName>
    <definedName name="llll">#REF!</definedName>
    <definedName name="lnjlk">#REF!</definedName>
    <definedName name="LOCN">#REF!</definedName>
    <definedName name="LOCO">#REF!</definedName>
    <definedName name="LOCT">#REF!</definedName>
    <definedName name="loiñlololio">#REF!</definedName>
    <definedName name="LOLO">#REF!</definedName>
    <definedName name="LOLO2">#REF!</definedName>
    <definedName name="LOLOL">#REF!</definedName>
    <definedName name="LOLOLOL" hidden="1">#REF!</definedName>
    <definedName name="long">#REF!</definedName>
    <definedName name="longitudmuro">#REF!</definedName>
    <definedName name="LOQUE">#REF!</definedName>
    <definedName name="LORI">#REF!</definedName>
    <definedName name="LUG">#REF!</definedName>
    <definedName name="LUGAR">#REF!</definedName>
    <definedName name="LUM_70">#REF!</definedName>
    <definedName name="LUZ">#REF!</definedName>
    <definedName name="m">#REF!</definedName>
    <definedName name="MA">#REF!</definedName>
    <definedName name="MACII">#REF!</definedName>
    <definedName name="MADERA">#REF!</definedName>
    <definedName name="MAESTRO">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FG">#REF!</definedName>
    <definedName name="MAmbiente1">#REF!</definedName>
    <definedName name="mantilla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Q">#REF!</definedName>
    <definedName name="MARCA">#REF!</definedName>
    <definedName name="marco" hidden="1">#REF!</definedName>
    <definedName name="MARTES">#REF!</definedName>
    <definedName name="MARZO">#REF!</definedName>
    <definedName name="MATEX">#REF!</definedName>
    <definedName name="MAY">#REF!</definedName>
    <definedName name="MAYO">[12]DATOS!$H$14:$H$135</definedName>
    <definedName name="MAYOR">[53]Partidas!$AP$2:$AQ$13</definedName>
    <definedName name="mayra">#REF!</definedName>
    <definedName name="mb">#REF!</definedName>
    <definedName name="MC">#REF!</definedName>
    <definedName name="mcjrnfhgipacneki">#REF!</definedName>
    <definedName name="MD">#REF!</definedName>
    <definedName name="MDMARZO">#REF!</definedName>
    <definedName name="MECHANICAL">#REF!</definedName>
    <definedName name="MEDIA">#REF!</definedName>
    <definedName name="MENU">#REF!</definedName>
    <definedName name="mes">#REF!</definedName>
    <definedName name="mesess">#REF!</definedName>
    <definedName name="MET">#REF!</definedName>
    <definedName name="META">#REF!</definedName>
    <definedName name="Metas_2012">'[54]METAS 2013'!$C$1:$R$13</definedName>
    <definedName name="Metas2013">#REF!</definedName>
    <definedName name="metmes">#REF!</definedName>
    <definedName name="METR">#REF!</definedName>
    <definedName name="METRADO">#REF!</definedName>
    <definedName name="METRADOS">#REF!</definedName>
    <definedName name="metramm">#REF!</definedName>
    <definedName name="METRE">#REF!</definedName>
    <definedName name="MF">#REF!</definedName>
    <definedName name="MHMGHMHJ">#REF!</definedName>
    <definedName name="MI">#REF!</definedName>
    <definedName name="MIERCOLES">#REF!</definedName>
    <definedName name="MILE">#REF!</definedName>
    <definedName name="milestone">#REF!</definedName>
    <definedName name="Milestones">#REF!</definedName>
    <definedName name="Milestones1">#REF!</definedName>
    <definedName name="miriam">#REF!</definedName>
    <definedName name="ML">#REF!</definedName>
    <definedName name="mloljlj">#REF!</definedName>
    <definedName name="mm">#REF!</definedName>
    <definedName name="mmagosto">#REF!</definedName>
    <definedName name="mmdiciembre">#REF!</definedName>
    <definedName name="mmenero">#REF!</definedName>
    <definedName name="mmfebrero">#REF!</definedName>
    <definedName name="mmjulio">#REF!</definedName>
    <definedName name="mmjunio">#REF!</definedName>
    <definedName name="mmm">#REF!</definedName>
    <definedName name="mmmayo">#REF!</definedName>
    <definedName name="mmmdesague">#REF!</definedName>
    <definedName name="mmmm">#REF!</definedName>
    <definedName name="mmmmm">#REF!</definedName>
    <definedName name="MMMMMM">#REF!</definedName>
    <definedName name="mmmmmmmmm">#REF!</definedName>
    <definedName name="mmnoviembre">#REF!</definedName>
    <definedName name="mmnovirmbre">#REF!</definedName>
    <definedName name="mmoctubre">#REF!</definedName>
    <definedName name="mmseptiembre">#REF!</definedName>
    <definedName name="MMUL">#REF!</definedName>
    <definedName name="MN">#REF!</definedName>
    <definedName name="MNBNKM">#REF!</definedName>
    <definedName name="MNMBMBMNM">#REF!</definedName>
    <definedName name="mnmjhmb">#REF!</definedName>
    <definedName name="mnmnbmj">#REF!</definedName>
    <definedName name="mnn">#REF!</definedName>
    <definedName name="MO">#REF!</definedName>
    <definedName name="MO.">#REF!</definedName>
    <definedName name="MOCHE">#REF!</definedName>
    <definedName name="modalidad">[44]Datos!$D$9</definedName>
    <definedName name="MODELO">#REF!</definedName>
    <definedName name="MODEO">#REF!</definedName>
    <definedName name="modificado">#REF!</definedName>
    <definedName name="Moneda">#REF!</definedName>
    <definedName name="monitor">#REF!</definedName>
    <definedName name="MONTAJE">#REF!</definedName>
    <definedName name="MONTO">#REF!</definedName>
    <definedName name="Monto_Anticipo">#REF!</definedName>
    <definedName name="MOTOB_" hidden="1">#REF!</definedName>
    <definedName name="Mov_Faena">#REF!</definedName>
    <definedName name="msm">#REF!</definedName>
    <definedName name="MT">#REF!</definedName>
    <definedName name="Mu">#REF!</definedName>
    <definedName name="municipalidad">[44]Datos!$D$5</definedName>
    <definedName name="MUNO">#REF!</definedName>
    <definedName name="mvnfghcbdfrtfgyug">#REF!</definedName>
    <definedName name="n" hidden="1">#REF!</definedName>
    <definedName name="nalaitioc">#REF!</definedName>
    <definedName name="nb">#REF!</definedName>
    <definedName name="nbnbnb" hidden="1">#REF!</definedName>
    <definedName name="nbnbnbn" hidden="1">#REF!</definedName>
    <definedName name="nbnbnbnb">#REF!</definedName>
    <definedName name="nbnbnbnbnbnbnbn">#REF!</definedName>
    <definedName name="ncmvnfhgrtsudpgkvmd" hidden="1">#REF!</definedName>
    <definedName name="ncvdgr153">#REF!</definedName>
    <definedName name="NE">#REF!</definedName>
    <definedName name="NERY" hidden="1">[5]caratula!#REF!</definedName>
    <definedName name="ngndfjg">#REF!</definedName>
    <definedName name="NGNGHHG">#REF!</definedName>
    <definedName name="NHBNHG">#REF!</definedName>
    <definedName name="NIVEL">#REF!</definedName>
    <definedName name="NIVELES" hidden="1">[21]Bloques!$F$5:$F$14</definedName>
    <definedName name="NJJKJH">#REF!</definedName>
    <definedName name="NJKSDAH">[25]ACERO!#REF!</definedName>
    <definedName name="nmnbmnb">#REF!</definedName>
    <definedName name="NMVHJVJHVJHB">#REF!</definedName>
    <definedName name="nnk" hidden="1">#REF!</definedName>
    <definedName name="nnnn">#REF!</definedName>
    <definedName name="nnnnnnnn">#REF!</definedName>
    <definedName name="NNNNNNNNNN">#REF!</definedName>
    <definedName name="NOMB">#REF!</definedName>
    <definedName name="NOMBRE">#REF!</definedName>
    <definedName name="NOMBRECU">'[22]PRE.C.MERCADO'!$C$221:$C$244</definedName>
    <definedName name="NOMBREM">'[22]ARMA S.E 01'!$B$12:$B$154</definedName>
    <definedName name="NOMBREN">'[22]C.Unitario'!$B$686:$D$722</definedName>
    <definedName name="NOMCURP">#REF!</definedName>
    <definedName name="NOMCURS">#REF!</definedName>
    <definedName name="NOMMRP">#REF!</definedName>
    <definedName name="NOMMRS">#REF!</definedName>
    <definedName name="NOMNRP">#REF!</definedName>
    <definedName name="NOMNRS">#REF!</definedName>
    <definedName name="NOMRP">#REF!</definedName>
    <definedName name="NOMRS">#REF!</definedName>
    <definedName name="NOVI">#REF!</definedName>
    <definedName name="NOVIE">#REF!</definedName>
    <definedName name="NOVIEMBRE">#REF!</definedName>
    <definedName name="NRO">#REF!</definedName>
    <definedName name="nuevasenero">#REF!</definedName>
    <definedName name="nuevasfebrero">#REF!</definedName>
    <definedName name="nuevasjunio">#REF!</definedName>
    <definedName name="nuevasmayo">#REF!</definedName>
    <definedName name="nueve">'[24]Comple Julio'!$B$41:$D$47</definedName>
    <definedName name="NUEVO">#REF!</definedName>
    <definedName name="nuevo1">#REF!</definedName>
    <definedName name="nvoxcnhyfyve">#REF!</definedName>
    <definedName name="Ñ">#REF!</definedName>
    <definedName name="ñlklj">#REF!</definedName>
    <definedName name="ÑLÑLÑLÑ">#REF!</definedName>
    <definedName name="ÑÑÑAAS">#REF!</definedName>
    <definedName name="ÑP">#REF!</definedName>
    <definedName name="ÑPÑP">#REF!</definedName>
    <definedName name="o">#REF!</definedName>
    <definedName name="OBRA">#REF!</definedName>
    <definedName name="OBRAabrev">[55]BD!$C$9</definedName>
    <definedName name="OBRAabreviatura">#REF!</definedName>
    <definedName name="OBRAS">#REF!</definedName>
    <definedName name="OBRASANT">#REF!</definedName>
    <definedName name="OBRASS">#REF!</definedName>
    <definedName name="OBRASSSS">#REF!</definedName>
    <definedName name="ocho">'[24]Comple Julio'!$B$33:$D$39</definedName>
    <definedName name="OCTUBRE">#REF!,#REF!,#REF!,#REF!,#REF!,#REF!,#REF!,#REF!,#REF!,#REF!,#REF!,#REF!</definedName>
    <definedName name="OEI_03_GARANTIZAR_LA_CALIDAD_Y_COBERTURA_DE_LOS_SERVICIOS_EDUCATIVOS_CON_ENFOQUE_INCLUSIVO_PARA_LA_FORMACION_INTEGRAL_DE_LOS_ESTUDIANTES_DE_LA_REGION_DEL_CUSCO">#REF!</definedName>
    <definedName name="OF">#REF!</definedName>
    <definedName name="OFICINA_TOPOGRAFIA">#REF!</definedName>
    <definedName name="OIOIOIOI" hidden="1">#REF!</definedName>
    <definedName name="OIOIOIOIOIOIOI">#REF!</definedName>
    <definedName name="OK">#REF!</definedName>
    <definedName name="OLOL">#REF!</definedName>
    <definedName name="ololkl">#REF!</definedName>
    <definedName name="once">'[24]Comple Julio'!$B$61:$D$66</definedName>
    <definedName name="OÑIIY">#REF!</definedName>
    <definedName name="OO">#REF!</definedName>
    <definedName name="OOOOOOOO">#REF!</definedName>
    <definedName name="OP">#REF!</definedName>
    <definedName name="OP_1">#REF!</definedName>
    <definedName name="OP_2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">#REF!</definedName>
    <definedName name="Operador_Maquinaria_Liviana">#REF!</definedName>
    <definedName name="Operador_Maquinaria_Pesada">#REF!</definedName>
    <definedName name="OPERADORES">#REF!</definedName>
    <definedName name="OPOIOI" hidden="1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den_Cemento">#REF!</definedName>
    <definedName name="Orden_Concreto">#REF!</definedName>
    <definedName name="Orden_Fierro">#REF!</definedName>
    <definedName name="Orden_Ladrillo">#REF!</definedName>
    <definedName name="Orden_Perfil">#REF!</definedName>
    <definedName name="OTROS">#REF!</definedName>
    <definedName name="OUIOPOPOPO">#REF!</definedName>
    <definedName name="OUIOUIOIUOIU">#REF!</definedName>
    <definedName name="Oxiginista">#REF!</definedName>
    <definedName name="OZ">#REF!</definedName>
    <definedName name="P">#REF!</definedName>
    <definedName name="P.VENTA">#REF!</definedName>
    <definedName name="P_A">#REF!</definedName>
    <definedName name="P_A_1">#REF!</definedName>
    <definedName name="P_A_2">#REF!</definedName>
    <definedName name="P_EQUIP">#REF!</definedName>
    <definedName name="P_FORPU">#REF!</definedName>
    <definedName name="P_G">#REF!</definedName>
    <definedName name="P_G_1">#REF!</definedName>
    <definedName name="P_G_2">#REF!</definedName>
    <definedName name="P_MACRO">#REF!</definedName>
    <definedName name="P_RESUMEN">#REF!</definedName>
    <definedName name="pa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AN">#REF!</definedName>
    <definedName name="paat_1">#REF!</definedName>
    <definedName name="PAAT_1_M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G">#REF!</definedName>
    <definedName name="PAINTING">#REF!</definedName>
    <definedName name="PAPAPAPPAPA">#REF!</definedName>
    <definedName name="PARET">#REF!</definedName>
    <definedName name="part_101">#REF!</definedName>
    <definedName name="part502">#REF!</definedName>
    <definedName name="part504">#REF!</definedName>
    <definedName name="part505">#REF!</definedName>
    <definedName name="part506">#REF!</definedName>
    <definedName name="part507">#REF!</definedName>
    <definedName name="part508">#REF!</definedName>
    <definedName name="part509">#REF!</definedName>
    <definedName name="part509.A">#REF!</definedName>
    <definedName name="part510">#REF!</definedName>
    <definedName name="part511">#REF!</definedName>
    <definedName name="part512">#REF!</definedName>
    <definedName name="part518">#REF!</definedName>
    <definedName name="part519">#REF!</definedName>
    <definedName name="part520">#REF!</definedName>
    <definedName name="part521">#REF!</definedName>
    <definedName name="part521.A">#REF!</definedName>
    <definedName name="part523.A">#REF!</definedName>
    <definedName name="part525">#REF!</definedName>
    <definedName name="part526">#REF!</definedName>
    <definedName name="part534.A">#REF!</definedName>
    <definedName name="part536">#REF!</definedName>
    <definedName name="part537">#REF!</definedName>
    <definedName name="part539">#REF!</definedName>
    <definedName name="part539.A">#REF!</definedName>
    <definedName name="part540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ah">#REF!</definedName>
    <definedName name="PAVI">#REF!</definedName>
    <definedName name="PAVIMENTOANT1">#REF!</definedName>
    <definedName name="PAVIMENTOS">#REF!</definedName>
    <definedName name="PAVIMENTOSANT">#REF!</definedName>
    <definedName name="PAVV">#REF!</definedName>
    <definedName name="PCV">#REF!</definedName>
    <definedName name="PE">#REF!</definedName>
    <definedName name="PED">#REF!</definedName>
    <definedName name="penetracion">#REF!</definedName>
    <definedName name="peon">#REF!</definedName>
    <definedName name="PERIODO">#REF!</definedName>
    <definedName name="Periodos">#REF!</definedName>
    <definedName name="PERSONAL">#REF!</definedName>
    <definedName name="Peso">#REF!</definedName>
    <definedName name="PESOS">#REF!</definedName>
    <definedName name="PID">#REF!</definedName>
    <definedName name="PIEDRA">#REF!</definedName>
    <definedName name="pileta">#REF!</definedName>
    <definedName name="PIURA">#REF!</definedName>
    <definedName name="pla">#REF!</definedName>
    <definedName name="Plan.met">#REF!</definedName>
    <definedName name="PLANCHA">#REF!</definedName>
    <definedName name="plani">#REF!</definedName>
    <definedName name="planilla">#REF!</definedName>
    <definedName name="plazo">#REF!</definedName>
    <definedName name="PN">'[15]F-9-C Adic MM,PN Y Ded'!$B$48:$M$67</definedName>
    <definedName name="podnfgrtevdeovifmchdgftr123546sc" hidden="1">#REF!</definedName>
    <definedName name="polinomica">#REF!</definedName>
    <definedName name="POPO">#REF!</definedName>
    <definedName name="POPOPOPO" hidden="1">#REF!</definedName>
    <definedName name="por">#REF!</definedName>
    <definedName name="PORCC">#REF!</definedName>
    <definedName name="PORTALINEA">#REF!</definedName>
    <definedName name="POSTES">#REF!</definedName>
    <definedName name="POTENCIA">#REF!</definedName>
    <definedName name="PP">#REF!</definedName>
    <definedName name="ppopopopopo" hidden="1">#REF!</definedName>
    <definedName name="ppp">#REF!</definedName>
    <definedName name="pppp">#REF!</definedName>
    <definedName name="PPPP1">#REF!</definedName>
    <definedName name="PPPPP">#REF!</definedName>
    <definedName name="PPTOANAL">#REF!</definedName>
    <definedName name="PR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_COMB_2">#REF!</definedName>
    <definedName name="PRECIO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IOS">#REF!</definedName>
    <definedName name="PRECIOS_A">#REF!</definedName>
    <definedName name="Preminado1">#REF!</definedName>
    <definedName name="PRES">#REF!</definedName>
    <definedName name="PRESU1">#REF!</definedName>
    <definedName name="PRESUP">#REF!</definedName>
    <definedName name="PRESUP1">#REF!</definedName>
    <definedName name="PRESUPESTO">#REF!</definedName>
    <definedName name="presupuesto">[44]Datos!$D$15</definedName>
    <definedName name="presupuestoadicional">#REF!</definedName>
    <definedName name="PRESUPUESTOS">#REF!</definedName>
    <definedName name="Print_Area">#REF!</definedName>
    <definedName name="Print_Titles">#REF!</definedName>
    <definedName name="PRO">#REF!</definedName>
    <definedName name="procura">[56]CATALOGO!$B$7:$C$58</definedName>
    <definedName name="PROG">#REF!</definedName>
    <definedName name="Prog01_01">#REF!</definedName>
    <definedName name="Prog01_02">#REF!</definedName>
    <definedName name="Prog01_03">#REF!</definedName>
    <definedName name="Prog01_04">#REF!</definedName>
    <definedName name="Prog01_05">#REF!</definedName>
    <definedName name="Prog02_01">#REF!</definedName>
    <definedName name="Prog02_02">#REF!</definedName>
    <definedName name="Prog02_03">#REF!</definedName>
    <definedName name="Prog02_04">#REF!</definedName>
    <definedName name="Prog02_05">#REF!</definedName>
    <definedName name="Prog03_01">#REF!</definedName>
    <definedName name="Prog03_02">#REF!</definedName>
    <definedName name="Prog03_03">#REF!</definedName>
    <definedName name="Prog03_04">#REF!</definedName>
    <definedName name="Prog03_05">#REF!</definedName>
    <definedName name="ProgJulio">#REF!</definedName>
    <definedName name="Progr">!#REF!</definedName>
    <definedName name="PROGRAMADO">[57]!PRG[#All]</definedName>
    <definedName name="PROPIETARIO">#REF!</definedName>
    <definedName name="PROPIO">#REF!</definedName>
    <definedName name="PROV">#REF!</definedName>
    <definedName name="PROY">#REF!</definedName>
    <definedName name="PROY_INTERNO">#REF!</definedName>
    <definedName name="PROYECTO">#REF!</definedName>
    <definedName name="PROYECTOS2012">[58]RESOLUCIONES!$A$3:$N$253</definedName>
    <definedName name="PROYECTOSCODIGOSNIP">[58]RESOLUCIONES!$B$3:$N$253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.ACTUAL">'[23]Val. mensual '!$L$363</definedName>
    <definedName name="PT.ACUMULADO">'[23]Val. mensual '!$O$363</definedName>
    <definedName name="PT.ANTERIOR">'[23]Val. mensual '!$I$363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m">#REF!</definedName>
    <definedName name="PTO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#REF!</definedName>
    <definedName name="PUAG">#REF!</definedName>
    <definedName name="puente">#REF!</definedName>
    <definedName name="PUERTAS">#REF!</definedName>
    <definedName name="PV">#REF!</definedName>
    <definedName name="Q">#REF!</definedName>
    <definedName name="qa">#REF!</definedName>
    <definedName name="QAAASAQASQW">#REF!</definedName>
    <definedName name="QAQAQA">#REF!</definedName>
    <definedName name="qq">#REF!</definedName>
    <definedName name="qqq" hidden="1">#REF!</definedName>
    <definedName name="qqqq">#REF!</definedName>
    <definedName name="QQQQQ" hidden="1">#REF!</definedName>
    <definedName name="qqqqqq">#REF!</definedName>
    <definedName name="QQQQQQQ">#REF!</definedName>
    <definedName name="QQQQQQQQQQQQ">#REF!</definedName>
    <definedName name="qqqqqqqqqqqqq">#REF!</definedName>
    <definedName name="qqqqqqqqqqqqqq" hidden="1">#REF!</definedName>
    <definedName name="qqqqqqqqqqqqqqqq">#REF!</definedName>
    <definedName name="qqqqqqqqqqqqqqqqqq" hidden="1">#REF!</definedName>
    <definedName name="qqwwqwqwqw">#REF!</definedName>
    <definedName name="qtgfsht">#REF!</definedName>
    <definedName name="QTYBASE">#REF!</definedName>
    <definedName name="QTYFCT">#REF!</definedName>
    <definedName name="qw" hidden="1">[5]caratula!#REF!</definedName>
    <definedName name="qwasewsa">#REF!</definedName>
    <definedName name="qwasewsdrxcdsx">#REF!</definedName>
    <definedName name="qwaww">#REF!</definedName>
    <definedName name="QWD">#REF!</definedName>
    <definedName name="qwe" hidden="1">#REF!</definedName>
    <definedName name="qwer">#REF!</definedName>
    <definedName name="qwertesd">#REF!</definedName>
    <definedName name="QWQSA12SS">#REF!</definedName>
    <definedName name="QWQW">#REF!</definedName>
    <definedName name="QWWESDSFVXV">#REF!</definedName>
    <definedName name="QWWQ">#REF!</definedName>
    <definedName name="raf">#REF!</definedName>
    <definedName name="ram">#REF!</definedName>
    <definedName name="rango">#REF!</definedName>
    <definedName name="rango2">#REF!</definedName>
    <definedName name="rate">#REF!</definedName>
    <definedName name="RATE01">#REF!</definedName>
    <definedName name="RAYADDD">#REF!</definedName>
    <definedName name="RE">[25]ACERO!#REF!</definedName>
    <definedName name="REAJUSTE">#REF!</definedName>
    <definedName name="REAJUSTE01_01">'[59]Reaj. (CHAL.)'!#REF!</definedName>
    <definedName name="REAJUSTE01_02">'[59]Reaj. (CHAL.)'!#REF!</definedName>
    <definedName name="REAJUSTE01_03">'[59]Reaj. (CHAL.)'!#REF!</definedName>
    <definedName name="REAJUSTE01_04">'[59]Reaj. (CHAL.)'!#REF!</definedName>
    <definedName name="REAJUSTE01_05">'[59]Reaj. (CHAL.)'!#REF!</definedName>
    <definedName name="REAJUSTE01_06">'[59]Reaj. (CHAL.)'!#REF!</definedName>
    <definedName name="REAJUSTE02">'[59]Reaj. (CHAL.)'!#REF!</definedName>
    <definedName name="REAJUSTE02_01">'[59]Reaj. (CHAL.)'!#REF!</definedName>
    <definedName name="REAJUSTE02_02">'[59]Reaj. (CHAL.)'!#REF!</definedName>
    <definedName name="REAJUSTE02_03">'[59]Reaj. (CHAL.)'!#REF!</definedName>
    <definedName name="REAJUSTE02_04">'[59]Reaj. (CHAL.)'!#REF!</definedName>
    <definedName name="REAJUSTE02_05">'[59]Reaj. (CHAL.)'!#REF!</definedName>
    <definedName name="REAJUSTE02_06">'[59]Reaj. (CHAL.)'!#REF!</definedName>
    <definedName name="REAJUSTE03_01">'[59]Reaj. (CHAL.)'!#REF!</definedName>
    <definedName name="REAJUSTE03_02">'[59]Reaj. (CHAL.)'!#REF!</definedName>
    <definedName name="REAJUSTE03_03">'[59]Reaj. (CHAL.)'!#REF!</definedName>
    <definedName name="REAJUSTE03_04">'[59]Reaj. (CHAL.)'!#REF!</definedName>
    <definedName name="REAJUSTE03_05">'[59]Reaj. (CHAL.)'!#REF!</definedName>
    <definedName name="REAJUSTEVAL_02">'[59]Reaj. (CHAL.)'!#REF!</definedName>
    <definedName name="REBECA">#REF!</definedName>
    <definedName name="RECARGO">#REF!</definedName>
    <definedName name="RED">#REF!</definedName>
    <definedName name="REEEEE">#REF!</definedName>
    <definedName name="Reformulado">#REF!</definedName>
    <definedName name="REGRESION" hidden="1">#REF!</definedName>
    <definedName name="reintegro">[37]Reintegro!$B$1:$P$46</definedName>
    <definedName name="REL_PU">'[46]Relacion de PU'!$A$11:$F$81</definedName>
    <definedName name="REL_RECURSOS">'[46]Relacion de INSUMOS'!$A$12:$E$284</definedName>
    <definedName name="RELL_UNI_CAB">#REF!</definedName>
    <definedName name="RELLENO">#REF!</definedName>
    <definedName name="rem">#REF!</definedName>
    <definedName name="ren">#REF!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p">#REF!</definedName>
    <definedName name="REPORTE">#REF!</definedName>
    <definedName name="RES">#REF!</definedName>
    <definedName name="res_04">[37]Resumen!$B$131:$I$190</definedName>
    <definedName name="ResExpTec">#REF!</definedName>
    <definedName name="resi">#REF!</definedName>
    <definedName name="RESIDENTE">#REF!</definedName>
    <definedName name="RESP">#REF!</definedName>
    <definedName name="RESUMEN">#REF!</definedName>
    <definedName name="resumen1">#REF!</definedName>
    <definedName name="resumen12">#REF!</definedName>
    <definedName name="ret">#REF!</definedName>
    <definedName name="Retencion">#REF!</definedName>
    <definedName name="reto">#REF!</definedName>
    <definedName name="REY">#REF!</definedName>
    <definedName name="rf">#REF!</definedName>
    <definedName name="RFDG">#REF!</definedName>
    <definedName name="RGR">#REF!</definedName>
    <definedName name="RGRAL">#REF!</definedName>
    <definedName name="rgrg">#REF!</definedName>
    <definedName name="RGRL">#REF!</definedName>
    <definedName name="RI">#REF!</definedName>
    <definedName name="RI_A">#REF!</definedName>
    <definedName name="RI_S">#REF!</definedName>
    <definedName name="rl">#REF!</definedName>
    <definedName name="RMV">#REF!</definedName>
    <definedName name="RO">#REF!</definedName>
    <definedName name="ROCA">#REF!</definedName>
    <definedName name="rocio">#REF!</definedName>
    <definedName name="RR">#REF!</definedName>
    <definedName name="rrr">#REF!</definedName>
    <definedName name="RRRR">#REF!</definedName>
    <definedName name="rrrrr">#REF!</definedName>
    <definedName name="rrrrrr">#REF!</definedName>
    <definedName name="rrrrrrr">#REF!</definedName>
    <definedName name="RRTRTRT">#REF!</definedName>
    <definedName name="RRTT">#REF!</definedName>
    <definedName name="rryrt">#REF!</definedName>
    <definedName name="RRYYTUU">[27]Plla_Pers!#REF!</definedName>
    <definedName name="rt">#REF!</definedName>
    <definedName name="rte">#REF!</definedName>
    <definedName name="RTFYG" hidden="1">'[3]F-05'!#REF!</definedName>
    <definedName name="RTRETERTDGFDGFDGFD" hidden="1">#REF!</definedName>
    <definedName name="RTRRETERTRETRET">#REF!</definedName>
    <definedName name="rtrte" hidden="1">#REF!</definedName>
    <definedName name="rttt">#REF!</definedName>
    <definedName name="rtyy">#REF!</definedName>
    <definedName name="RV">#REF!</definedName>
    <definedName name="RV_A">#REF!</definedName>
    <definedName name="RV_S">#REF!</definedName>
    <definedName name="RYTHIKTIO">#REF!</definedName>
    <definedName name="s">#REF!</definedName>
    <definedName name="SA">#REF!</definedName>
    <definedName name="SAA">#REF!</definedName>
    <definedName name="SAAas">#REF!</definedName>
    <definedName name="SADASD" hidden="1">#REF!</definedName>
    <definedName name="SADFASEFDSDFSDFSDFSDFSDF">#REF!</definedName>
    <definedName name="SADSA" hidden="1">[4]EXP!#REF!</definedName>
    <definedName name="sadsaddaaa" hidden="1">#REF!</definedName>
    <definedName name="sadsadsa">#REF!</definedName>
    <definedName name="SAL">#REF!</definedName>
    <definedName name="Saldo_de_ENERO">#REF!</definedName>
    <definedName name="Saldo03">#REF!</definedName>
    <definedName name="Sale14">#REF!</definedName>
    <definedName name="Sale3">#REF!</definedName>
    <definedName name="Sale4">#REF!</definedName>
    <definedName name="SALE8">#REF!</definedName>
    <definedName name="salsa">#REF!</definedName>
    <definedName name="SAS">#REF!</definedName>
    <definedName name="SASAASA">#REF!</definedName>
    <definedName name="sasasa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CAFFOLDING">#REF!</definedName>
    <definedName name="SCERFR">#REF!</definedName>
    <definedName name="SCXADSX1111111111111111111">#REF!</definedName>
    <definedName name="SD">#REF!</definedName>
    <definedName name="SDAS" hidden="1">#REF!</definedName>
    <definedName name="SDASD">#REF!</definedName>
    <definedName name="SDD">#REF!</definedName>
    <definedName name="sddddddddddddddd">#REF!</definedName>
    <definedName name="SDDFASFD">#REF!</definedName>
    <definedName name="sddsds">#REF!</definedName>
    <definedName name="sdeswwwwwwwwwwwwwwwww">#REF!</definedName>
    <definedName name="SDF">#REF!</definedName>
    <definedName name="sdfghjkcvbnrtyusldkfhgj">#REF!</definedName>
    <definedName name="sdfnhgnfgnfgbsdvsdcax">#REF!</definedName>
    <definedName name="SDFSDFDS" hidden="1">#REF!</definedName>
    <definedName name="sdfsdgfgbthgf">#REF!</definedName>
    <definedName name="SDGFSDGDFHTGFNFGNGFHFNH">#REF!</definedName>
    <definedName name="sdscszcz">#REF!</definedName>
    <definedName name="SDSD">#REF!</definedName>
    <definedName name="SDSDS" hidden="1">#REF!</definedName>
    <definedName name="SDSDSD">#REF!</definedName>
    <definedName name="SDSDSDDS">#REF!</definedName>
    <definedName name="sdsdsdsds" hidden="1">#REF!</definedName>
    <definedName name="sdssds">#REF!</definedName>
    <definedName name="SDVSFDVSFD">#REF!</definedName>
    <definedName name="sdzsdzs" hidden="1">#REF!</definedName>
    <definedName name="SE">#REF!</definedName>
    <definedName name="SECTOR">#REF!</definedName>
    <definedName name="sedrfgthyjuki">#REF!</definedName>
    <definedName name="SEF">#REF!</definedName>
    <definedName name="SEGF">#REF!</definedName>
    <definedName name="seis">'[24]Comple Julio'!$B$27:$D$31</definedName>
    <definedName name="SEM">#REF!</definedName>
    <definedName name="SENATI">#REF!</definedName>
    <definedName name="SEÑALIZACION">#REF!</definedName>
    <definedName name="SEÑALIZACIONANT">#REF!</definedName>
    <definedName name="señalizavion">#REF!</definedName>
    <definedName name="señora_k">#REF!</definedName>
    <definedName name="SERDEFT45" hidden="1">#REF!</definedName>
    <definedName name="SET">#REF!</definedName>
    <definedName name="SEY">#REF!</definedName>
    <definedName name="sf">#REF!</definedName>
    <definedName name="SFFFFF">#REF!</definedName>
    <definedName name="sfsd">#REF!</definedName>
    <definedName name="sfss">#REF!</definedName>
    <definedName name="SGD">#REF!</definedName>
    <definedName name="SHARED_FORMULA_0">#N/A</definedName>
    <definedName name="SHARED_FORMULA_1">#N/A</definedName>
    <definedName name="SHARED_FORMULA_2">#N/A</definedName>
    <definedName name="SHARED_FORMULA_3">#N/A</definedName>
    <definedName name="SHARED_FORMULA_4">#N/A</definedName>
    <definedName name="SHARED_FORMULA_5">#N/A</definedName>
    <definedName name="SI">#REF!</definedName>
    <definedName name="SIMBENI">#REF!,#REF!,#REF!,#REF!,#REF!,#REF!,#REF!,#REF!,#REF!,#REF!,#REF!,#REF!</definedName>
    <definedName name="SINO">#REF!</definedName>
    <definedName name="SL">#REF!</definedName>
    <definedName name="smcndgfritopf23584df4g51h2f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">#REF!</definedName>
    <definedName name="sobremetas">#REF!</definedName>
    <definedName name="Sol">#REF!</definedName>
    <definedName name="Soldador_Calificado_6G">#REF!</definedName>
    <definedName name="Soldador_Plancha">#REF!</definedName>
    <definedName name="SOSEM">#REF!</definedName>
    <definedName name="SOSEMA">#REF!</definedName>
    <definedName name="sqws">#REF!</definedName>
    <definedName name="ss">#REF!</definedName>
    <definedName name="ssasasa">#REF!</definedName>
    <definedName name="ssi_marzo_2019">#REF!</definedName>
    <definedName name="SSS">#REF!</definedName>
    <definedName name="SSSS">#REF!</definedName>
    <definedName name="SSSSS">#REF!</definedName>
    <definedName name="SSSSSS">#REF!</definedName>
    <definedName name="SSSSSSS">#REF!</definedName>
    <definedName name="SSSSSSSSS">#REF!,#REF!,#REF!,#REF!,#REF!,#REF!,#REF!,#REF!,#REF!,#REF!,#REF!,#REF!</definedName>
    <definedName name="sssssssssss">#REF!</definedName>
    <definedName name="SSSSSSSSSSSSSS">#REF!</definedName>
    <definedName name="STB">#REF!</definedName>
    <definedName name="STEP">#REF!</definedName>
    <definedName name="STRUCTURAL">#REF!</definedName>
    <definedName name="su">#REF!</definedName>
    <definedName name="SUBCONTRATISTAS" hidden="1">[21]Codigos!$B$88:$B$116</definedName>
    <definedName name="SUMINISTRO">#REF!</definedName>
    <definedName name="SUMMARY">#REF!</definedName>
    <definedName name="SUP">#REF!</definedName>
    <definedName name="SUPERVICION">#REF!</definedName>
    <definedName name="SUPERVISION">#REF!</definedName>
    <definedName name="SUPERVISOR">[42]DATOS!$B$10</definedName>
    <definedName name="SUSTMETRADOS">#REF!</definedName>
    <definedName name="SW">#REF!</definedName>
    <definedName name="SWASSQSWSSASASASA">#REF!</definedName>
    <definedName name="swaswdefcd">#REF!</definedName>
    <definedName name="SWEDSSWQ12334322">#REF!</definedName>
    <definedName name="SWS">#REF!</definedName>
    <definedName name="SXAS">#REF!</definedName>
    <definedName name="SXASXX">#REF!</definedName>
    <definedName name="sxsxsx">#REF!</definedName>
    <definedName name="T">#REF!</definedName>
    <definedName name="T7879EE">#REF!</definedName>
    <definedName name="TABLA">#REF!</definedName>
    <definedName name="Tabla_asignación">#REF!</definedName>
    <definedName name="Tabla_Recursos">#REF!</definedName>
    <definedName name="Tabla_Tareas">#REF!</definedName>
    <definedName name="Taller_Moderniz.">#REF!</definedName>
    <definedName name="TAR">[60]Plla_Pers!$AO$15:$AQ$19</definedName>
    <definedName name="TARAY">#REF!</definedName>
    <definedName name="TARE">[60]Plla_Pers!$AO$15:$AQ$19</definedName>
    <definedName name="TAREA">#REF!</definedName>
    <definedName name="TARED">[25]ACERO!#REF!</definedName>
    <definedName name="TAREO">#REF!</definedName>
    <definedName name="TAREO2">#REF!</definedName>
    <definedName name="TAREOOCTUBRE">#REF!</definedName>
    <definedName name="TAREOZ">#REF!</definedName>
    <definedName name="TAREOZ1">#REF!</definedName>
    <definedName name="TarifasHorarias">#REF!</definedName>
    <definedName name="TAS">#REF!</definedName>
    <definedName name="Tasa">#REF!</definedName>
    <definedName name="TASKS">#REF!</definedName>
    <definedName name="tdfyfjhol">#REF!</definedName>
    <definedName name="TECNICA">[61]DATOS!$A$6:$M$71</definedName>
    <definedName name="TEE_DE_PVC___U_SN4_DE_200mm">'[62]R.BIENES'!#REF!</definedName>
    <definedName name="TEMPORARY_FACIL">#REF!</definedName>
    <definedName name="TEO">#REF!</definedName>
    <definedName name="terdfg">#REF!</definedName>
    <definedName name="TERMINO">#REF!</definedName>
    <definedName name="TF">#REF!</definedName>
    <definedName name="tfrdefgyuio9l">#REF!</definedName>
    <definedName name="TGH">#REF!</definedName>
    <definedName name="TH">#REF!</definedName>
    <definedName name="THONNY">#REF!</definedName>
    <definedName name="tipoc">#REF!</definedName>
    <definedName name="TITLE">#REF!</definedName>
    <definedName name="TITULO">#REF!</definedName>
    <definedName name="_xlnm.Print_Titles" localSheetId="2">METRADO!$6:$7</definedName>
    <definedName name="_xlnm.Print_Titles" localSheetId="1">'Metrado Estructuras'!$1:$6</definedName>
    <definedName name="_xlnm.Print_Titles" localSheetId="0">'Resumen Metrado'!$1:$11</definedName>
    <definedName name="_xlnm.Print_Titles">#N/A</definedName>
    <definedName name="tn">#REF!</definedName>
    <definedName name="to">#REF!</definedName>
    <definedName name="TO_MAT">#REF!</definedName>
    <definedName name="TOMAS">#REF!</definedName>
    <definedName name="ton">#REF!</definedName>
    <definedName name="TONI">#REF!</definedName>
    <definedName name="TOT">#REF!</definedName>
    <definedName name="TOTAL">#REF!</definedName>
    <definedName name="TOTAL_ELEMENTOS_SEGURIDAD">#REF!</definedName>
    <definedName name="TOTAL_EQUIPO_SOLDADOR">#REF!</definedName>
    <definedName name="Total_Scheduled_Jobhours">#REF!</definedName>
    <definedName name="TOTO">#REF!</definedName>
    <definedName name="tox">#REF!</definedName>
    <definedName name="TP">#REF!</definedName>
    <definedName name="Tperdido">#REF!</definedName>
    <definedName name="tpor">#REF!</definedName>
    <definedName name="TProyectos">#REF!</definedName>
    <definedName name="TR">#REF!</definedName>
    <definedName name="TRAMPA">#REF!</definedName>
    <definedName name="TRANSPOR">#REF!</definedName>
    <definedName name="TRANSPORTE">#REF!</definedName>
    <definedName name="TRANSPORTEANT">#REF!</definedName>
    <definedName name="tre">#REF!</definedName>
    <definedName name="trece">'[24]Comple Julio'!$B$79:$D$81</definedName>
    <definedName name="TRemuneracion">#REF!</definedName>
    <definedName name="tres">'[24]Comple Julio'!$B$11:$D$12</definedName>
    <definedName name="Tri">#REF!</definedName>
    <definedName name="TRTRETERTRTERTRTE">#REF!</definedName>
    <definedName name="trttt" hidden="1">#REF!</definedName>
    <definedName name="TRUYENQUE">#REF!</definedName>
    <definedName name="TS_0">#REF!</definedName>
    <definedName name="TS_2">#REF!</definedName>
    <definedName name="TS_3">#REF!</definedName>
    <definedName name="TT">#REF!</definedName>
    <definedName name="TTH">#REF!</definedName>
    <definedName name="TTT">#REF!</definedName>
    <definedName name="TTTT">#REF!</definedName>
    <definedName name="ttttt">#REF!</definedName>
    <definedName name="TTYRTRTRTR">#REF!</definedName>
    <definedName name="TY">#REF!</definedName>
    <definedName name="tyutyu">#REF!,#REF!,#REF!,#REF!,#REF!,#REF!,#REF!,#REF!,#REF!,#REF!,#REF!,#REF!</definedName>
    <definedName name="u">#REF!</definedName>
    <definedName name="UBI">#REF!</definedName>
    <definedName name="UBICA_ACTUAL">#REF!</definedName>
    <definedName name="UBICACION">#REF!</definedName>
    <definedName name="uf">#REF!</definedName>
    <definedName name="UG">#REF!</definedName>
    <definedName name="UIUOIUOIU">#REF!</definedName>
    <definedName name="UIUUIUIU">#REF!</definedName>
    <definedName name="UJ">#REF!</definedName>
    <definedName name="ULTIMO">#REF!</definedName>
    <definedName name="UND" hidden="1">[63]Codigos!$G$3:$G$29</definedName>
    <definedName name="unid">[64]Datos!$F$17:$F$31</definedName>
    <definedName name="uno">'[24]Comple Julio'!$B$2:$D$6</definedName>
    <definedName name="UÑAS">#REF!</definedName>
    <definedName name="usd">#REF!</definedName>
    <definedName name="UT">#REF!</definedName>
    <definedName name="UTILIDAD">#REF!</definedName>
    <definedName name="UU">#REF!</definedName>
    <definedName name="uyuyuy">#REF!</definedName>
    <definedName name="v" hidden="1">#REF!</definedName>
    <definedName name="V.VENTA">#REF!</definedName>
    <definedName name="V.VENTA_1">#REF!</definedName>
    <definedName name="V.VENTA_2">#REF!</definedName>
    <definedName name="VA">#REF!</definedName>
    <definedName name="VAL">#REF!</definedName>
    <definedName name="Val._01">#REF!</definedName>
    <definedName name="Val.Adic.">#REF!</definedName>
    <definedName name="Val_dedcutivo">'[65]A-Al'!#REF!</definedName>
    <definedName name="VAL03_01">#REF!</definedName>
    <definedName name="VAL03_02">#REF!</definedName>
    <definedName name="VAL03_03">#REF!</definedName>
    <definedName name="VAL03_04">#REF!</definedName>
    <definedName name="VAL03_05">#REF!</definedName>
    <definedName name="VAL03_06">#REF!</definedName>
    <definedName name="VAL03_07">#REF!</definedName>
    <definedName name="vall">'[15]F-9-B Valoriz Progr'!$B$12:$S$400</definedName>
    <definedName name="VALLO">#REF!</definedName>
    <definedName name="valmes">#REF!</definedName>
    <definedName name="VALO">#REF!</definedName>
    <definedName name="Valor_afecto">#REF!</definedName>
    <definedName name="Valor_Contrato">#REF!</definedName>
    <definedName name="Valor_no_Afect.">#REF!</definedName>
    <definedName name="VALOREFERENCIAL">#REF!</definedName>
    <definedName name="VALORI">#REF!</definedName>
    <definedName name="VALORIZACION">#REF!</definedName>
    <definedName name="Valorización">#REF!</definedName>
    <definedName name="VALORIZACION03">#REF!</definedName>
    <definedName name="VALORIZADO">#REF!</definedName>
    <definedName name="VAR">#REF!</definedName>
    <definedName name="VARIOS">#REF!</definedName>
    <definedName name="VARIOSANT">#REF!</definedName>
    <definedName name="VARIOSANT.">#REF!</definedName>
    <definedName name="VAUL">'[66]VAL AUL'!$A$14:$R$135</definedName>
    <definedName name="VB">#REF!</definedName>
    <definedName name="VBB">#REF!</definedName>
    <definedName name="vbbbvv">#REF!</definedName>
    <definedName name="VBNTJHNN">#REF!</definedName>
    <definedName name="vbvbvbvbgbg">#REF!</definedName>
    <definedName name="vbvbvbvbvbvbb">#REF!</definedName>
    <definedName name="vc" hidden="1">#REF!</definedName>
    <definedName name="VCP">'[66]VAL CER P'!$A$14:$R$56</definedName>
    <definedName name="vcvc">#REF!</definedName>
    <definedName name="vcvcc">#REF!</definedName>
    <definedName name="vcvcvcvccc" hidden="1">#REF!</definedName>
    <definedName name="vcvcvcvcvc">#REF!</definedName>
    <definedName name="vcvcxvcxvcx">#REF!</definedName>
    <definedName name="vcvvcvc">#REF!</definedName>
    <definedName name="VCVXCVCVCXVX">#REF!</definedName>
    <definedName name="vcvxcvcxv">#REF!</definedName>
    <definedName name="vcxvcx">#REF!</definedName>
    <definedName name="VCXVCXVCXV" hidden="1">#REF!</definedName>
    <definedName name="vcxvxcvcx">#REF!</definedName>
    <definedName name="vcxvxcvxc">#REF!</definedName>
    <definedName name="vdsdsvds">#REF!</definedName>
    <definedName name="Veinte">'[24]Comple Julio'!$B$124:$D$131</definedName>
    <definedName name="VeintiCinco">'[24]Comple Julio'!$B$156:$D$157</definedName>
    <definedName name="VeintiCuatro">'[24]Comple Julio'!$B$150:$D$154</definedName>
    <definedName name="veintiDos">'[24]Comple Julio'!$B$140:$D$143</definedName>
    <definedName name="VeintiSeis">'[24]Comple Julio'!$B$159:$D$161</definedName>
    <definedName name="VeintiTres">'[24]Comple Julio'!$B$145:$D$148</definedName>
    <definedName name="Veintiuno">'[24]Comple Julio'!$B$135:$D$138</definedName>
    <definedName name="VENT">#REF!</definedName>
    <definedName name="VFGG">#REF!</definedName>
    <definedName name="vfvfdvd">#REF!</definedName>
    <definedName name="VG">#REF!</definedName>
    <definedName name="VGFGDFSFDSF">#REF!</definedName>
    <definedName name="Vías1">#REF!</definedName>
    <definedName name="VIGAS">#REF!</definedName>
    <definedName name="VINCAR">#REF!</definedName>
    <definedName name="VIO">#REF!</definedName>
    <definedName name="viuda" hidden="1">#REF!</definedName>
    <definedName name="VN">#REF!</definedName>
    <definedName name="VOL_TUB_DESC">#REF!</definedName>
    <definedName name="VOLVO">#REF!</definedName>
    <definedName name="VSHH">'[66]VAL SS-HH'!$A$14:$R$235</definedName>
    <definedName name="VV" hidden="1">#REF!</definedName>
    <definedName name="vxcv">'[31]Tareo Abril'!#REF!</definedName>
    <definedName name="vxcvcvcv">#REF!</definedName>
    <definedName name="vxcvxcvxcv">#REF!</definedName>
    <definedName name="vxvcxvcvcvcv">#REF!</definedName>
    <definedName name="vzxczxczxczx">#REF!</definedName>
    <definedName name="w">#REF!</definedName>
    <definedName name="walter">#REF!</definedName>
    <definedName name="walterquispecamona">#REF!</definedName>
    <definedName name="WDQW">#REF!</definedName>
    <definedName name="WDQWD">#REF!</definedName>
    <definedName name="WDWDWDW">#REF!</definedName>
    <definedName name="WDWQD">!#REF!</definedName>
    <definedName name="WEEK">#REF!</definedName>
    <definedName name="week1">#REF!</definedName>
    <definedName name="WEEWEW">#REF!</definedName>
    <definedName name="WEFWFE">#REF!</definedName>
    <definedName name="weqre">#REF!</definedName>
    <definedName name="WE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erwewaer">#REF!</definedName>
    <definedName name="weswedgikolp">#REF!</definedName>
    <definedName name="wew" hidden="1">#REF!</definedName>
    <definedName name="WEWE">#REF!</definedName>
    <definedName name="WFEFW">#REF!</definedName>
    <definedName name="WFEFWE">#REF!</definedName>
    <definedName name="WFWEF">#REF!</definedName>
    <definedName name="WINS">#REF!</definedName>
    <definedName name="WK">#REF!</definedName>
    <definedName name="WQREQWR">#REF!</definedName>
    <definedName name="WQWQWQW">#REF!</definedName>
    <definedName name="WR">#REF!</definedName>
    <definedName name="wra" hidden="1">#REF!</definedName>
    <definedName name="wrmciG22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MO." hidden="1">{"MO(BASE)",#N/A,FALSE,"MO(BASE)";"MO(BASE)1",#N/A,FALSE,"MO(BASE)";"MO(BASE)2",#N/A,FALSE,"MO(BASE)"}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wsf" hidden="1">#REF!</definedName>
    <definedName name="WSASW11111111111111111111111">#REF!</definedName>
    <definedName name="WSCDXA12" hidden="1">#REF!</definedName>
    <definedName name="wserdesfgtvd" hidden="1">#REF!</definedName>
    <definedName name="WW">#REF!</definedName>
    <definedName name="WWW">#REF!</definedName>
    <definedName name="WWWW">#REF!</definedName>
    <definedName name="WWWWQ">#REF!</definedName>
    <definedName name="wwwww">#REF!</definedName>
    <definedName name="WWWWWW">#REF!</definedName>
    <definedName name="WWWWWWW">#REF!</definedName>
    <definedName name="WWWWWWWWWWWWWW">#REF!</definedName>
    <definedName name="X">#REF!</definedName>
    <definedName name="XASXAS">#REF!</definedName>
    <definedName name="XASXASX">#REF!</definedName>
    <definedName name="XC">#REF!</definedName>
    <definedName name="XCBCZVWAEDWEWERDCVCXVBCVBNAAAAXX">#REF!</definedName>
    <definedName name="xcc">#REF!</definedName>
    <definedName name="XCCXZC">#REF!</definedName>
    <definedName name="xcvcvc">#REF!</definedName>
    <definedName name="xcvxcvcvcx">#REF!</definedName>
    <definedName name="xcxcxcx">#REF!</definedName>
    <definedName name="xcxcxcxc">#REF!</definedName>
    <definedName name="xcxzcxzczx">#REF!</definedName>
    <definedName name="xczczxczxcxzc">#REF!</definedName>
    <definedName name="xczxczczccc">#REF!</definedName>
    <definedName name="XFE10">#REF!</definedName>
    <definedName name="xGraph11" hidden="1">#REF!</definedName>
    <definedName name="XVCVCVVV">#REF!</definedName>
    <definedName name="XVCVCXVC">#REF!</definedName>
    <definedName name="XVCVCXVCX" hidden="1">#REF!</definedName>
    <definedName name="xvvxcfcx">#REF!</definedName>
    <definedName name="XX">#REF!</definedName>
    <definedName name="xxdonmvgfv">#REF!</definedName>
    <definedName name="XXX">#REF!</definedName>
    <definedName name="XXXX">#REF!</definedName>
    <definedName name="xxxxx">#REF!</definedName>
    <definedName name="xxxxxx">#REF!</definedName>
    <definedName name="xxxxxxxxxx">#REF!</definedName>
    <definedName name="xxxxxxxxxxxxxx">#REF!</definedName>
    <definedName name="xxzxzxzxz">#REF!</definedName>
    <definedName name="xzxzx" hidden="1">#REF!</definedName>
    <definedName name="xzxzxzxz">#REF!</definedName>
    <definedName name="xzxzxzxzx">#REF!</definedName>
    <definedName name="xzxzxzxzxzxz">#REF!</definedName>
    <definedName name="y">#REF!</definedName>
    <definedName name="ya">#REF!</definedName>
    <definedName name="YAA">#REF!</definedName>
    <definedName name="YDHH">#REF!</definedName>
    <definedName name="ydulfñiulh">#REF!</definedName>
    <definedName name="YEAT">#REF!</definedName>
    <definedName name="yhyhyhyhyhy">#REF!</definedName>
    <definedName name="yjghjhg">#REF!</definedName>
    <definedName name="YJGJGJ">#REF!</definedName>
    <definedName name="yjuhgj">#REF!</definedName>
    <definedName name="YJYJ">#REF!</definedName>
    <definedName name="yo" hidden="1">{"MO(BASE)",#N/A,FALSE,"MO(BASE)";"MO(BASE)1",#N/A,FALSE,"MO(BASE)";"MO(BASE)2",#N/A,FALSE,"MO(BASE)"}</definedName>
    <definedName name="YONI">#REF!</definedName>
    <definedName name="YOPPPP">#REF!</definedName>
    <definedName name="YOVAN">#REF!</definedName>
    <definedName name="yryrtytry">#REF!</definedName>
    <definedName name="YT">#REF!</definedName>
    <definedName name="ytryrty">#REF!</definedName>
    <definedName name="YTY">#REF!</definedName>
    <definedName name="ytyt">#REF!</definedName>
    <definedName name="ytytytytyt">#REF!</definedName>
    <definedName name="YUO">#REF!</definedName>
    <definedName name="YUYU">#REF!</definedName>
    <definedName name="YUYUYU">#REF!</definedName>
    <definedName name="yyjj">#REF!</definedName>
    <definedName name="YYY">#REF!</definedName>
    <definedName name="YYYY" hidden="1">#REF!</definedName>
    <definedName name="YYYYY">#REF!</definedName>
    <definedName name="YYYYYYYYYYY">#REF!</definedName>
    <definedName name="Z">#REF!</definedName>
    <definedName name="Z_56770540_A97A_11D1_870B_00002143DF72_.wvu.Rows" hidden="1">[67]PRESUPUESTO!#REF!,[67]PRESUPUESTO!#REF!,[67]PRESUPUESTO!#REF!,[67]PRESUPUESTO!#REF!,[67]PRESUPUESTO!#REF!,[67]PRESUPUESTO!#REF!,[67]PRESUPUESTO!#REF!,[67]PRESUPUESTO!#REF!,[67]PRESUPUESTO!#REF!,[67]PRESUPUESTO!#REF!,[67]PRESUPUESTO!#REF!,[67]PRESUPUESTO!$A$287:$IV$287,[67]PRESUPUESTO!$A$292:$IV$294</definedName>
    <definedName name="Z2W">#REF!</definedName>
    <definedName name="za">#REF!</definedName>
    <definedName name="ZAPAT">#REF!</definedName>
    <definedName name="ZCVXXC">#REF!</definedName>
    <definedName name="zcxzcxzc">#REF!</definedName>
    <definedName name="zd">#REF!</definedName>
    <definedName name="zi">#REF!</definedName>
    <definedName name="ZQAXWS">#REF!</definedName>
    <definedName name="ZSXD">#REF!</definedName>
    <definedName name="zxcxzcxzcxz">#REF!</definedName>
    <definedName name="zxczxczxczczxcz">#REF!</definedName>
    <definedName name="zxczxzs">#REF!</definedName>
    <definedName name="zxzxdadsa">#REF!</definedName>
    <definedName name="ZXZXZ">#REF!</definedName>
    <definedName name="zxzxzxz">#REF!</definedName>
    <definedName name="zxzxzxzxzxzx">#REF!</definedName>
    <definedName name="zxzzxxzxzxzxz">#REF!</definedName>
    <definedName name="ZZ">#REF!</definedName>
    <definedName name="ZZZZ">#REF!</definedName>
    <definedName name="zzzzzz">#REF!</definedName>
    <definedName name="zzzzzzz">#REF!</definedName>
    <definedName name="ZZZZZZZZZZZZZZZZZZZZZZ">#REF!</definedName>
    <definedName name="ZZZZZZZZZZZZZZZZZZZZZZZZ">#REF!</definedName>
    <definedName name="ZZZZZZZZZZZZZZZZZZZZZZZZZZZZZZZZZZZZZZZZZZZZZZZZZZ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38" i="27" l="1"/>
  <c r="AK142" i="27"/>
  <c r="AI124" i="27"/>
  <c r="AD126" i="27"/>
  <c r="AD131" i="27"/>
  <c r="AD130" i="27"/>
  <c r="AD129" i="27"/>
  <c r="AD122" i="27"/>
  <c r="AI121" i="27"/>
  <c r="AD121" i="27"/>
  <c r="AI120" i="27"/>
  <c r="AD120" i="27"/>
  <c r="O12" i="2" l="1"/>
  <c r="N12" i="2"/>
  <c r="M12" i="2"/>
  <c r="L12" i="2"/>
  <c r="K12" i="2"/>
  <c r="J12" i="2"/>
  <c r="P12" i="2" s="1"/>
  <c r="O11" i="2"/>
  <c r="N11" i="2"/>
  <c r="M11" i="2"/>
  <c r="L11" i="2"/>
  <c r="K11" i="2"/>
  <c r="J11" i="2"/>
  <c r="P11" i="2" s="1"/>
  <c r="R7" i="2" l="1"/>
  <c r="O21" i="2"/>
  <c r="N21" i="2"/>
  <c r="M21" i="2"/>
  <c r="L21" i="2"/>
  <c r="K21" i="2"/>
  <c r="J21" i="2"/>
  <c r="O20" i="2"/>
  <c r="N20" i="2"/>
  <c r="M20" i="2"/>
  <c r="L20" i="2"/>
  <c r="K20" i="2"/>
  <c r="J20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6" i="2"/>
  <c r="N16" i="2"/>
  <c r="M16" i="2"/>
  <c r="L16" i="2"/>
  <c r="K16" i="2"/>
  <c r="J16" i="2"/>
  <c r="O15" i="2"/>
  <c r="N15" i="2"/>
  <c r="M15" i="2"/>
  <c r="L15" i="2"/>
  <c r="K15" i="2"/>
  <c r="J15" i="2"/>
  <c r="O14" i="2"/>
  <c r="N14" i="2"/>
  <c r="M14" i="2"/>
  <c r="L14" i="2"/>
  <c r="K14" i="2"/>
  <c r="J14" i="2"/>
  <c r="O13" i="2"/>
  <c r="N13" i="2"/>
  <c r="M13" i="2"/>
  <c r="L13" i="2"/>
  <c r="K13" i="2"/>
  <c r="J13" i="2"/>
  <c r="O10" i="2"/>
  <c r="N10" i="2"/>
  <c r="M10" i="2"/>
  <c r="L10" i="2"/>
  <c r="K10" i="2"/>
  <c r="J10" i="2"/>
  <c r="P10" i="2" l="1"/>
  <c r="M85" i="3"/>
  <c r="M87" i="3"/>
  <c r="M88" i="3"/>
  <c r="M86" i="3"/>
  <c r="M83" i="3"/>
  <c r="M82" i="3"/>
  <c r="M29" i="3"/>
  <c r="M28" i="3"/>
  <c r="M26" i="3"/>
  <c r="M20" i="3"/>
  <c r="M18" i="3"/>
  <c r="M17" i="3"/>
  <c r="M16" i="3"/>
  <c r="R9" i="2"/>
  <c r="Q9" i="2" l="1"/>
  <c r="M15" i="3" s="1"/>
  <c r="Q7" i="2"/>
  <c r="M78" i="3"/>
  <c r="M43" i="3"/>
  <c r="M51" i="3"/>
  <c r="M34" i="3"/>
  <c r="M65" i="3"/>
  <c r="M58" i="3"/>
  <c r="M68" i="3"/>
  <c r="M33" i="3"/>
  <c r="M50" i="3"/>
  <c r="M62" i="3"/>
  <c r="M63" i="3"/>
  <c r="M75" i="3"/>
  <c r="M77" i="3"/>
  <c r="M47" i="3"/>
  <c r="M55" i="3"/>
  <c r="M54" i="3"/>
  <c r="M72" i="3"/>
  <c r="M39" i="3"/>
  <c r="M41" i="3"/>
  <c r="M44" i="3"/>
  <c r="M59" i="3"/>
  <c r="M22" i="3"/>
  <c r="M25" i="3"/>
  <c r="M23" i="3"/>
  <c r="M67" i="3"/>
  <c r="M73" i="3" l="1"/>
  <c r="M69" i="3"/>
  <c r="M56" i="3"/>
  <c r="M32" i="3"/>
  <c r="M48" i="3"/>
  <c r="M79" i="3"/>
  <c r="M71" i="3"/>
  <c r="M64" i="3"/>
  <c r="M52" i="3"/>
  <c r="M60" i="3"/>
  <c r="M36" i="3" l="1"/>
  <c r="M35" i="3"/>
</calcChain>
</file>

<file path=xl/sharedStrings.xml><?xml version="1.0" encoding="utf-8"?>
<sst xmlns="http://schemas.openxmlformats.org/spreadsheetml/2006/main" count="790" uniqueCount="520">
  <si>
    <t>RESUMEN DE METRADOS DE ESTRUCTURAS</t>
  </si>
  <si>
    <t>Proyecto</t>
  </si>
  <si>
    <t>:</t>
  </si>
  <si>
    <t>Mejoramiento De Los Servicios De Educacion Primaria De La I.E Nº 50217 De La Comunidad De Umachurco, Distrito San Salvador, Provincia Calca - Cusco</t>
  </si>
  <si>
    <t xml:space="preserve">Region </t>
  </si>
  <si>
    <t>Cusco</t>
  </si>
  <si>
    <t>Provincia</t>
  </si>
  <si>
    <t>Calca</t>
  </si>
  <si>
    <t>Distrito</t>
  </si>
  <si>
    <t xml:space="preserve">San Salvador </t>
  </si>
  <si>
    <t>Ubicación</t>
  </si>
  <si>
    <t>Comunidad de Umachurco</t>
  </si>
  <si>
    <t>Item</t>
  </si>
  <si>
    <t>DESCRIPCION</t>
  </si>
  <si>
    <t>UND</t>
  </si>
  <si>
    <t>METRADO</t>
  </si>
  <si>
    <t>01</t>
  </si>
  <si>
    <t>OBRAS PROVISIONALES, TRABAJOS PRELIMINARES, SEGURIDAD Y SALUD</t>
  </si>
  <si>
    <t>01.01</t>
  </si>
  <si>
    <t>OBRAS PROVISIONALES Y TRABAJOS PRELIMINARES</t>
  </si>
  <si>
    <t>OBRAS PROVISIONALES</t>
  </si>
  <si>
    <t>01.01.01</t>
  </si>
  <si>
    <t>CARTEL DE IDENTIFICACION DE OBRA</t>
  </si>
  <si>
    <t>01.01.02</t>
  </si>
  <si>
    <t>LIMPIEZA DE TERRENO</t>
  </si>
  <si>
    <t>M2</t>
  </si>
  <si>
    <t>01.01.03</t>
  </si>
  <si>
    <t>CERCO PERIMETRICO CON ARPILLERA</t>
  </si>
  <si>
    <t>ML</t>
  </si>
  <si>
    <t>01.01.04</t>
  </si>
  <si>
    <t>ALQUILER DE OFICINA, ALMACEN Y GUARDIANIA</t>
  </si>
  <si>
    <t>MES</t>
  </si>
  <si>
    <t>01.02</t>
  </si>
  <si>
    <t>TRABAJOS PRELIMINARES</t>
  </si>
  <si>
    <t>01.02.01</t>
  </si>
  <si>
    <t>LIMPIEZA PERMANENTE DE OBRA</t>
  </si>
  <si>
    <t>01.06</t>
  </si>
  <si>
    <t>TRAZO, NIVELES Y REPLANTEO</t>
  </si>
  <si>
    <t>01.06.01</t>
  </si>
  <si>
    <t>TRAZO, NIVELES Y REPLANTEO PRELIMINAR</t>
  </si>
  <si>
    <t>TRAZO, NIVELES Y REPLANTEO DURANTE LA EJECUCION</t>
  </si>
  <si>
    <t>01.03</t>
  </si>
  <si>
    <t>MOVILIZACION Y DESMOVILIZACION</t>
  </si>
  <si>
    <t>01.03.01</t>
  </si>
  <si>
    <t>MOVILIZACION Y DESMOVILIZACION DE EQUIPO Y MAQUINARIA</t>
  </si>
  <si>
    <t>GBL</t>
  </si>
  <si>
    <t>01.05.01</t>
  </si>
  <si>
    <t>TRANSPORTE DE MATERIALES A OBRA</t>
  </si>
  <si>
    <t>REMOCIONES</t>
  </si>
  <si>
    <t>DESMONTAJE DE MODULO PREFABRICADO</t>
  </si>
  <si>
    <t>MONTAJE DE MODULO PREFABRICADO EN NUEVA UBICACIÓN</t>
  </si>
  <si>
    <t>01.07</t>
  </si>
  <si>
    <t>02</t>
  </si>
  <si>
    <t>ESTRUCTURAS</t>
  </si>
  <si>
    <t>02.01</t>
  </si>
  <si>
    <t>MOVIMIENTO DE TIERRAS</t>
  </si>
  <si>
    <t>EXCAVACION MASIVA DE TERRENO MANUAL</t>
  </si>
  <si>
    <t>M3</t>
  </si>
  <si>
    <t>02.01.01</t>
  </si>
  <si>
    <t>EXCAVACION DE ZANJA PARA CIMIENTOS Y ZAPATAS</t>
  </si>
  <si>
    <t>RELLENO CON MATERIAL PROPIO</t>
  </si>
  <si>
    <t>ELIMINACION DE MATERIAL EXCEDENTE MANUAL D=40M</t>
  </si>
  <si>
    <t>02.02</t>
  </si>
  <si>
    <t>02.02.01</t>
  </si>
  <si>
    <t>SOLADOS</t>
  </si>
  <si>
    <t>02.02.01.01</t>
  </si>
  <si>
    <t xml:space="preserve">SOLADO E=0.10 M.
</t>
  </si>
  <si>
    <t>CIMIENTOS CORRIDOS</t>
  </si>
  <si>
    <t xml:space="preserve">CONCRETO CICLOPEO EN CIMIENTOS CORRIDOS (MEZCLA 1:10+30%PG). </t>
  </si>
  <si>
    <t>02.02.02</t>
  </si>
  <si>
    <t>SOBRECIMIENTOS</t>
  </si>
  <si>
    <t>02.02.02.02</t>
  </si>
  <si>
    <t xml:space="preserve">CONCRETO EN SOBRECIMIENTOS (MEZCLA 1:8+25%PM). </t>
  </si>
  <si>
    <t>02.02.02.01</t>
  </si>
  <si>
    <t>ENCOFRADO Y DESENCOFRADO NORMAL DE SOBRECIMIENTO</t>
  </si>
  <si>
    <t>02.03</t>
  </si>
  <si>
    <t>CONCRETO ARMADO</t>
  </si>
  <si>
    <t>02.03.01</t>
  </si>
  <si>
    <t>ZAPATAS</t>
  </si>
  <si>
    <t>02.03.01.02</t>
  </si>
  <si>
    <t>CONCRETO p/ZAPATAS (f'c = 210 kg/cm2.)</t>
  </si>
  <si>
    <t>02.03.02.01</t>
  </si>
  <si>
    <t>ACERO DE REFUERZO G-60, fy= 4,200 Kg/cm2. p/ZAPATAS</t>
  </si>
  <si>
    <t>KG</t>
  </si>
  <si>
    <t>VIGAS DE CONEXIÓN</t>
  </si>
  <si>
    <t>CONCRETO p/VIGAS DE CIMENTACION (f'c= 210 Kg/cm2.)</t>
  </si>
  <si>
    <t>02.03.01.01</t>
  </si>
  <si>
    <t>ENCOFRADO Y DESENCOFRADO DE VIGA DE CIMENTACION</t>
  </si>
  <si>
    <t>ACERO DE REFUERZO G-60, fy = 4,200 Kg/cm2. p/VIGAS DE CIMENTACION</t>
  </si>
  <si>
    <t>COLUMNAS</t>
  </si>
  <si>
    <t>CONCRETO p/COLUMNAS (f'c = 210 kg/cm2.)</t>
  </si>
  <si>
    <t>ENCOFRADO Y DESENCOFRADO DE COLUMNAS</t>
  </si>
  <si>
    <t>ACERO DE REFUERZO G-60, fy = 4,200 kg/cm2. p/COLUMNAS</t>
  </si>
  <si>
    <t>02.03.02</t>
  </si>
  <si>
    <t>VIGAS</t>
  </si>
  <si>
    <t>02.03.02.03</t>
  </si>
  <si>
    <t>CONCRETO p/VIGAS (f'c= 210 Kg/cm2.)</t>
  </si>
  <si>
    <t>ENCOFRADO Y DESENCOFRADO p/VIGAS</t>
  </si>
  <si>
    <t>02.03.02.02</t>
  </si>
  <si>
    <t>ACERO DE REFUERZO G-60, fy = 4,200 Kg/cm2. p/VIGAS</t>
  </si>
  <si>
    <t>LOSA ALIGERADA</t>
  </si>
  <si>
    <t>CONCRETO p/LOSA ALIGERADA (f'c = 210 kg/cm2.)</t>
  </si>
  <si>
    <t>ENCOFRADO Y DESENCOFRADO p/LOSAS ALIGERADAS</t>
  </si>
  <si>
    <t>ACERO DE REFUERZO G-60, fy = 4,200 Kg/cm2. p/LOSAS ALIGERADAS</t>
  </si>
  <si>
    <t>LADRILLO HUECO DE ARCILLA H=0.15mts, PARA TECHO ALIGERADO</t>
  </si>
  <si>
    <t>LOSA MACIZA</t>
  </si>
  <si>
    <t>CONCRETO PARA LOSA MACIZA, f'c = 210 kg/cm2</t>
  </si>
  <si>
    <t>ENCOFRADO Y DESENCOFRADO NORMAL DE LOSA MACIZA</t>
  </si>
  <si>
    <t>ACERO EN LOSA MACIZA, fy=4200 Kg/cm2</t>
  </si>
  <si>
    <t>ESCALERAS</t>
  </si>
  <si>
    <t>CONCRETO p/ESCALERAS (f'c=210 Kg/cm.)</t>
  </si>
  <si>
    <t>ENCOFRADO Y DESENCOFRADO DE ESCALERAS</t>
  </si>
  <si>
    <t>ACERO DE REFUERZO G-60, fy= 4,200 Kg/cm2. p/ESCALERAS</t>
  </si>
  <si>
    <t>MUROS DE SOSTENIMIENTO DE CONCRETO CICLOPEO</t>
  </si>
  <si>
    <t xml:space="preserve">CONCRETO CICLOPEO (MEZCLA 1:10+30%PG). </t>
  </si>
  <si>
    <t>MUROS DE SOSTENIMIENTO DE CONCRETO ARMADO</t>
  </si>
  <si>
    <t>CONCRETO p/MUROS (f'c=210 Kg/cm.)</t>
  </si>
  <si>
    <t>ENCOFRADO Y DESENCOFRADO DE MUROS</t>
  </si>
  <si>
    <t>ACERO DE REFUERZO G-60, fy= 4,200 Kg/cm2. p/MUROS</t>
  </si>
  <si>
    <t>02.04</t>
  </si>
  <si>
    <t>ESTRUCTURA DE ACERO</t>
  </si>
  <si>
    <t>02.04.01</t>
  </si>
  <si>
    <t>02.04.01.01</t>
  </si>
  <si>
    <t>ARMADO DE COLUMNAS</t>
  </si>
  <si>
    <t>02.04.01.03</t>
  </si>
  <si>
    <t>MONTAJE  DE COLUMNAS</t>
  </si>
  <si>
    <t>ARMADO DE VIGAS</t>
  </si>
  <si>
    <t>MONTAJE  DE VIGAS</t>
  </si>
  <si>
    <t>CABLE DE ACERO GALVANIZADO</t>
  </si>
  <si>
    <t>MALLA RASCHEL</t>
  </si>
  <si>
    <t>PARTIDA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</si>
  <si>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</si>
  <si>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</si>
  <si>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</si>
  <si>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</si>
  <si>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</si>
  <si>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</si>
  <si>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</si>
  <si>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</si>
  <si>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</si>
  <si>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</si>
  <si>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3/4"</t>
  </si>
  <si>
    <t>1"</t>
  </si>
  <si>
    <t>SUB-TOTAL</t>
  </si>
  <si>
    <t>TOTAL</t>
  </si>
  <si>
    <t>ESTRIBOS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</si>
  <si>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</si>
  <si>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</si>
  <si>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</si>
  <si>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</si>
  <si>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</si>
  <si>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</si>
  <si>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</si>
  <si>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</si>
  <si>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</si>
  <si>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</si>
  <si>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</si>
  <si>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Descripción</t>
  </si>
  <si>
    <t>Und.</t>
  </si>
  <si>
    <t>Metrado</t>
  </si>
  <si>
    <t>Precio S/.</t>
  </si>
  <si>
    <t>Parcial S/.</t>
  </si>
  <si>
    <t>CAMPAMENTO PROVISIONAL DE LA OBRA</t>
  </si>
  <si>
    <t>m2</t>
  </si>
  <si>
    <t>SUMINISTRO Y COLOCACION DE CARTEL DE OBRA DE 2.40x3.60mts</t>
  </si>
  <si>
    <t>und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</si>
  <si>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</si>
  <si>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</si>
  <si>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</si>
  <si>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</si>
  <si>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</si>
  <si>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</si>
  <si>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</si>
  <si>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</si>
  <si>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TRAZO Y REPLANTEO</t>
  </si>
  <si>
    <t>TRAZO Y REPLANTEO DURANTE EL PROCESO</t>
  </si>
  <si>
    <t>EXCAVACION CON MAQUINARIA</t>
  </si>
  <si>
    <t>m3</t>
  </si>
  <si>
    <t>EXCAVACION CON MAQUINARIA BAJO AGUA</t>
  </si>
  <si>
    <t>ELIMINACION DE MATERIAL EXCEDENTE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</si>
  <si>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</si>
  <si>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</si>
  <si>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</si>
  <si>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</si>
  <si>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</si>
  <si>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</si>
  <si>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</si>
  <si>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</si>
  <si>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</si>
  <si>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</si>
  <si>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</si>
  <si>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</si>
  <si>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</si>
  <si>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</si>
  <si>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</si>
  <si>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</si>
  <si>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</si>
  <si>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</si>
  <si>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</si>
  <si>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</si>
  <si>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</si>
  <si>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</si>
  <si>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</si>
  <si>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</si>
  <si>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</si>
  <si>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</si>
  <si>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</si>
  <si>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</si>
  <si>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</si>
  <si>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</si>
  <si>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</si>
  <si>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</si>
  <si>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</si>
  <si>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</si>
  <si>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</si>
  <si>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</si>
  <si>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</si>
  <si>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</si>
  <si>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</si>
  <si>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</si>
  <si>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</si>
  <si>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</si>
  <si>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</si>
  <si>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</si>
  <si>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</si>
  <si>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</si>
  <si>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</si>
  <si>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</si>
  <si>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</si>
  <si>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</si>
  <si>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</si>
  <si>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</si>
  <si>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</si>
  <si>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</si>
  <si>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</si>
  <si>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</si>
  <si>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</si>
  <si>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</si>
  <si>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</si>
  <si>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</si>
  <si>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</si>
  <si>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</si>
  <si>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</si>
  <si>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</si>
  <si>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</si>
  <si>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</si>
  <si>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</si>
  <si>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</si>
  <si>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</si>
  <si>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</si>
  <si>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</si>
  <si>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</si>
  <si>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</si>
  <si>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</si>
  <si>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</si>
  <si>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</si>
  <si>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</si>
  <si>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</si>
  <si>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</si>
  <si>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</si>
  <si>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</si>
  <si>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</si>
  <si>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</si>
  <si>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</si>
  <si>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</si>
  <si>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</si>
  <si>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</si>
  <si>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</si>
  <si>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m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</si>
  <si>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</si>
  <si>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</si>
  <si>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</si>
  <si>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</si>
  <si>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</si>
  <si>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</si>
  <si>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</si>
  <si>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</si>
  <si>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</si>
  <si>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</si>
  <si>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</si>
  <si>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</si>
  <si>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</si>
  <si>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</si>
  <si>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</si>
  <si>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</si>
  <si>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</si>
  <si>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</si>
  <si>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</si>
  <si>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</si>
  <si>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</si>
  <si>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</si>
  <si>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</si>
  <si>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</si>
  <si>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</si>
  <si>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</si>
  <si>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</si>
  <si>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</si>
  <si>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</si>
  <si>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</si>
  <si>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</si>
  <si>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</si>
  <si>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</si>
  <si>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</si>
  <si>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</si>
  <si>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</si>
  <si>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</si>
  <si>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</si>
  <si>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</si>
  <si>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</si>
  <si>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</si>
  <si>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</si>
  <si>
    <t>02.01.02</t>
  </si>
  <si>
    <t>02.01.03</t>
  </si>
  <si>
    <t>02.01.04</t>
  </si>
  <si>
    <t>02.01.05</t>
  </si>
  <si>
    <t>ELIMINACION DE MATERIAL EXCEDENTE CON MAQUINARIA</t>
  </si>
  <si>
    <t>OBRAS DE CONCRETO SIMPLE</t>
  </si>
  <si>
    <t>02.03.03</t>
  </si>
  <si>
    <t>02.03.03.01</t>
  </si>
  <si>
    <t>02.03.03.02</t>
  </si>
  <si>
    <t>02.03.03.03</t>
  </si>
  <si>
    <t>02.03.04</t>
  </si>
  <si>
    <t>02.03.04.01</t>
  </si>
  <si>
    <t>02.03.04.02</t>
  </si>
  <si>
    <t>02.03.04.03</t>
  </si>
  <si>
    <t>02.03.05</t>
  </si>
  <si>
    <t>02.03.05.01</t>
  </si>
  <si>
    <t>02.03.05.02</t>
  </si>
  <si>
    <t>02.03.05.03</t>
  </si>
  <si>
    <t>02.03.05.04</t>
  </si>
  <si>
    <t>02.03.06</t>
  </si>
  <si>
    <t>02.03.06.01</t>
  </si>
  <si>
    <t>02.03.06.02</t>
  </si>
  <si>
    <t>02.03.06.03</t>
  </si>
  <si>
    <t>02.03.07</t>
  </si>
  <si>
    <t>02.03.07.01</t>
  </si>
  <si>
    <t>02.03.07.02</t>
  </si>
  <si>
    <t>02.03.07.03</t>
  </si>
  <si>
    <t>HOJA DE METRADOS DIARIOS DE PARTIDAS PROGRAMADAS SEGÚN EXPEDIENTE TECNICO</t>
  </si>
  <si>
    <t>OBRA</t>
  </si>
  <si>
    <t>|</t>
  </si>
  <si>
    <t>COLUMNA</t>
  </si>
  <si>
    <t>ACERO LONGUTDINAL</t>
  </si>
  <si>
    <t>EMPALME</t>
  </si>
  <si>
    <t>OE.2.3.7.3</t>
  </si>
  <si>
    <t>Columnas - acero f'y=4200 Kg/cm2</t>
  </si>
  <si>
    <t>bloque 5 2DO NIVEL</t>
  </si>
  <si>
    <t>ANCHO / EMPAME</t>
  </si>
  <si>
    <t>ALTURA / GANCHO</t>
  </si>
  <si>
    <t>FECHA</t>
  </si>
  <si>
    <t>BLOQUE</t>
  </si>
  <si>
    <t>NIVEL</t>
  </si>
  <si>
    <t>HOJA DE METRADOS DIARIOS DE PARTIDAS NUEVAS POR APROBAR</t>
  </si>
  <si>
    <t>X</t>
  </si>
  <si>
    <t>XI</t>
  </si>
  <si>
    <t>VI</t>
  </si>
  <si>
    <t>VII</t>
  </si>
  <si>
    <t>OE.6.2.58</t>
  </si>
  <si>
    <t>OE.6.2.37</t>
  </si>
  <si>
    <t>Recubrimiento de tuberia conduit con FILM</t>
  </si>
  <si>
    <t>Unión conduit EMT de 20 mm</t>
  </si>
  <si>
    <t>Und</t>
  </si>
  <si>
    <t>OE.6.2.38</t>
  </si>
  <si>
    <t>Curva conduit EMT de 20 mm</t>
  </si>
  <si>
    <t>OE.6.2.39</t>
  </si>
  <si>
    <t xml:space="preserve">Trazo y replanteo </t>
  </si>
  <si>
    <t>VIII</t>
  </si>
  <si>
    <t>Tubería conduit EMT de 25 mm</t>
  </si>
  <si>
    <t>OE.6.2.64</t>
  </si>
  <si>
    <t>OE.6.2.40</t>
  </si>
  <si>
    <t>IX</t>
  </si>
  <si>
    <t>Conector conduit EMT de 25 mm</t>
  </si>
  <si>
    <t>OE.6.2.41</t>
  </si>
  <si>
    <t>Unión conduit EMT de 25 mm</t>
  </si>
  <si>
    <t>OE.6.2.42</t>
  </si>
  <si>
    <t>Curva conduit EMT de 25 mm</t>
  </si>
  <si>
    <t>OE.6.2.62</t>
  </si>
  <si>
    <t>OE.6.2.45</t>
  </si>
  <si>
    <t>XIV</t>
  </si>
  <si>
    <t>Bandeja tipo malla de 105x100x3000mm electrozincado</t>
  </si>
  <si>
    <t>OE.6.2.46</t>
  </si>
  <si>
    <t>Bandeja tipo malla de 105x300x3000mm electrozincado</t>
  </si>
  <si>
    <t>OE.6.2.47</t>
  </si>
  <si>
    <t xml:space="preserve">Caja de paso de F°G° Pesado 15cmx20cmx20cm  </t>
  </si>
  <si>
    <t>OE.6.2.60</t>
  </si>
  <si>
    <t>OE.6.2.48</t>
  </si>
  <si>
    <t>Caja de Paso de F°G° Pesado 15cmx15cmx10cm</t>
  </si>
  <si>
    <t>OE.6.2.49</t>
  </si>
  <si>
    <t>Caja de Paso de F°G° cuadrado 10cmx10cmx7.5cm</t>
  </si>
  <si>
    <t>OE.6.2.50</t>
  </si>
  <si>
    <t>Caja de Paso de F°G° Pesado 10cmx10cmx5cm</t>
  </si>
  <si>
    <t>OE.6.7.8</t>
  </si>
  <si>
    <t>OE.6.2.51</t>
  </si>
  <si>
    <t>Caja de Paso de F°G° Pesado 10cmx10cmx5cm(SALIDA DATA)</t>
  </si>
  <si>
    <t>OE.6.2.52</t>
  </si>
  <si>
    <t>Cajas Octogonal de F°G° pesado 10cmx5cm</t>
  </si>
  <si>
    <t>OE.6.2.53</t>
  </si>
  <si>
    <t>Cajas Octogonal de F°G° pesado 10cmx5cm (PERIFORNEO)</t>
  </si>
  <si>
    <t>OE.6.2.56</t>
  </si>
  <si>
    <t>Cajas Octogonal de F°G° pesado 10cmx5cm (DACI)</t>
  </si>
  <si>
    <t>OE.6.2.57</t>
  </si>
  <si>
    <t>Tuberia Electrica PVC SAP NTP 399.006 DE 100 mm</t>
  </si>
  <si>
    <t>Tuberia Electrica PVC SAP NTP 399.006 DE 50 mm</t>
  </si>
  <si>
    <t>OE.6.2.69</t>
  </si>
  <si>
    <t>OE.6.2.59</t>
  </si>
  <si>
    <t>Tuberia Electrica PVC SAP NTP 399.006 de 25 mm</t>
  </si>
  <si>
    <t>Tuberia Electrica PVC SAP NTP 399.006 de 20 mm</t>
  </si>
  <si>
    <t>OE.6.2.61</t>
  </si>
  <si>
    <t>Curva PVC SAP NTP 399.006 DE 50 mm</t>
  </si>
  <si>
    <t>Curva PVC SAP NTP 399.006 de 25 mm</t>
  </si>
  <si>
    <t>OE.6.2.63</t>
  </si>
  <si>
    <t>Curva PVC SAP NTP 399.006 DE 20 mm</t>
  </si>
  <si>
    <t>Unión PVC SAP NTP 399.006 DE 50 mm</t>
  </si>
  <si>
    <t>OE.6.2.72</t>
  </si>
  <si>
    <t>OE.6.2.67</t>
  </si>
  <si>
    <t>Unión PVC SAP NTP 399.006 DE 25 mm</t>
  </si>
  <si>
    <t>OE.6.2.68</t>
  </si>
  <si>
    <t>Unión PVC SAP NTP 399.006 DE 20 mm</t>
  </si>
  <si>
    <t>Conector PVC SAP NTP 399.006 DE 50 mm</t>
  </si>
  <si>
    <t>Conector PVC SAP NTP 399.006 DE 25 mm</t>
  </si>
  <si>
    <t>OE.6.2.73</t>
  </si>
  <si>
    <t>Conector PVC SAP NTP 399.006 DE 20 mm</t>
  </si>
  <si>
    <t>OE.6.3.28</t>
  </si>
  <si>
    <t>OE.6.4.4</t>
  </si>
  <si>
    <t>m³</t>
  </si>
  <si>
    <t>Excavación para buzon de comunicaciones</t>
  </si>
  <si>
    <t>OE.6.4.5</t>
  </si>
  <si>
    <t>OE.6.4.6</t>
  </si>
  <si>
    <t>Excavacion de zanja para ducto enterrado b=0.50 x h=0.70 m</t>
  </si>
  <si>
    <t>Abrazadera de ¾”</t>
  </si>
  <si>
    <t>OE.6.4.7</t>
  </si>
  <si>
    <t>Relleno y compactado con material propio b=0.50 x h=0.70 m</t>
  </si>
  <si>
    <t>Abrazadera de 1 ”</t>
  </si>
  <si>
    <t>OE.6.4.8</t>
  </si>
  <si>
    <t>Film</t>
  </si>
  <si>
    <t>OE.6.7.6</t>
  </si>
  <si>
    <t>Espárragos 3/8</t>
  </si>
  <si>
    <t>OE.6.7.7</t>
  </si>
  <si>
    <t>Tacos expansivos de 3/8</t>
  </si>
  <si>
    <t>Tuercas de 3/8</t>
  </si>
  <si>
    <t>OE.6.7.9</t>
  </si>
  <si>
    <t>Tirafones, tarugos y arandelas</t>
  </si>
  <si>
    <t>OE.6.7.10</t>
  </si>
  <si>
    <t>Pintado y señalización de cajas de pase</t>
  </si>
  <si>
    <t>Riel dentada</t>
  </si>
  <si>
    <t>OE.6.7.11</t>
  </si>
  <si>
    <t>OE.6.7.12</t>
  </si>
  <si>
    <t>Clavos</t>
  </si>
  <si>
    <t>OE.6.7.13</t>
  </si>
  <si>
    <t>Fulminantes</t>
  </si>
  <si>
    <t>OE.6.7.14</t>
  </si>
  <si>
    <t>OE.6.7.15</t>
  </si>
  <si>
    <t>OE.6.3.5</t>
  </si>
  <si>
    <t>pto</t>
  </si>
  <si>
    <t>Salida sensor de humo</t>
  </si>
  <si>
    <t>OE.6.3.15</t>
  </si>
  <si>
    <t>Salida parlante</t>
  </si>
  <si>
    <t>OE.6.2.70</t>
  </si>
  <si>
    <t>OE.6.2.71</t>
  </si>
  <si>
    <t>OE.6.3.29</t>
  </si>
  <si>
    <t>OE.6.3.30</t>
  </si>
  <si>
    <t>OE.6.2.65</t>
  </si>
  <si>
    <t>OBRA : “MEJORAMIENTO Y AMPLIACION DE LOS SERVICIOS DE SALUD DEL EstABLECIMIENTO DE SALUD DE BELEMPAMPA - DIstRITO DE SANTIAGO - PROVINCIA DE CUSCO - REGION CUSCO - HOSPITAL”</t>
  </si>
  <si>
    <t>Instalación de Abrazadera unistrut de 3/4"</t>
  </si>
  <si>
    <t>Instalación de Abrazadera unistrut de 1"</t>
  </si>
  <si>
    <t>Instalación de salida de datos cat. 7A simple - doble</t>
  </si>
  <si>
    <t>Riel unistrut 41x21x1.5mmx2.4m</t>
  </si>
  <si>
    <t>Instalación de Riel unistrut 41 X 41 X 1.5mm X 2.4m</t>
  </si>
  <si>
    <t>Instalación de Unión Conduit EMT de 20mm</t>
  </si>
  <si>
    <t>Instalación de Conector CONDUIT EMT de 25 mm</t>
  </si>
  <si>
    <t>Instalación de Conector CONDUIT EMT de 20 mm</t>
  </si>
  <si>
    <t>Instalación de Tubería conduit EMT de 20 mm</t>
  </si>
  <si>
    <t>Picado y corte de muros para instalación de tubería PVC</t>
  </si>
  <si>
    <t>Instalación de Curva Conduit EMT de 20 mm</t>
  </si>
  <si>
    <t>Instalación de Curva PVC SAP NTP 399.006 DE 20 mm</t>
  </si>
  <si>
    <t>Instalación de Union PVC SAP NTP 399.006 de 100 mm</t>
  </si>
  <si>
    <t>Instalación de Unión PVC SAP NTP 399.006 DE 50 mm</t>
  </si>
  <si>
    <t>Instalación de Curva PVC SAP NTP 399.006 de 100 mm</t>
  </si>
  <si>
    <t>Instalación de Curva PVC SAP NTP 399.006 DE 50 mm</t>
  </si>
  <si>
    <t>Instalación de Curva PVC SAP NTP 399.006 de 25 mm</t>
  </si>
  <si>
    <t>Instalación de Tuberia Electrica PVC SAP NTP 399.006 DE 100 mm</t>
  </si>
  <si>
    <t>Instalación de Tuberia Electrica PVC SAP NTP 399.006 DE 50 mm</t>
  </si>
  <si>
    <t>Instalación de Riel unistrut 41 X 21 X 1.5mm X 2.4m</t>
  </si>
  <si>
    <t>Instalación de Curva Conduit EMT de 25 mm</t>
  </si>
  <si>
    <t>Instalación de Unión Conduit EMT de 25mm</t>
  </si>
  <si>
    <t>Instalación de Prensaestopa para tubo PVC flexible de 20 mm</t>
  </si>
  <si>
    <t>Instalación de Bandeja tipo malla de 105x100x3000mm electrozincado, aterrado y con accesorios de instalacion.</t>
  </si>
  <si>
    <t>Instalación de Conector PVC SAP NTP 399.006 DE 20 mm</t>
  </si>
  <si>
    <t>Instalación de Tubería conduit EMT de 25 mm</t>
  </si>
  <si>
    <t>Instalación de Caja de Paso de F°G° cuadrado 10cmx10cmx7.5cm</t>
  </si>
  <si>
    <t>Instalación de Unión PVC SAP NTP 399.006 DE 25 mm</t>
  </si>
  <si>
    <t>Instalación de Unión PVC SAP NTP 399.006 DE 20 mm</t>
  </si>
  <si>
    <t>Instalación de Conector PVC SAP NTP 399.006 de 100 mm</t>
  </si>
  <si>
    <t>Construcción de Buzon de Co Ao 0.6x0.6x0.7</t>
  </si>
  <si>
    <t>Instalacion de Bandeja tipo malla de 105x300x3000mm electrozincado con accesorios de instalacion.</t>
  </si>
  <si>
    <t>Abrazadera unistrut de ¾”</t>
  </si>
  <si>
    <t>Construcción de tapa de buzón de comunicaciones</t>
  </si>
  <si>
    <t>Abrazadera unistrut de 1”</t>
  </si>
  <si>
    <t>Instalación de Caja de Paso con tapa Biselada de F°G° 300x300x100 mm</t>
  </si>
  <si>
    <t>Instalación de Caja de Paso Pesada con tapa Biselada de 200x200x100mm</t>
  </si>
  <si>
    <t>Instalación de Cajas octogonal de F°G° pesado 10cmx5cm</t>
  </si>
  <si>
    <t>Instalación de Caja de Paso de F°G° cuadrado 10cmx10cmx5cm</t>
  </si>
  <si>
    <t>Instalación de Caja de Paso de F°G° Tipo Pesado 15cmx15cmx10cm</t>
  </si>
  <si>
    <t>Instalación de Abrazadera de 1"</t>
  </si>
  <si>
    <t>Instalación de punto de datos Cat 7A simple</t>
  </si>
  <si>
    <t>Instalación de punto de datos Cat 7A doble</t>
  </si>
  <si>
    <t>Instalación de Abrazadera de 3/4"</t>
  </si>
  <si>
    <t>Instalación de Caja de paso Pesada con tapa biselada de 150x150x100mm</t>
  </si>
  <si>
    <t>Instalación de Caja de pase de fierro galvanizado pesado 15 cm x 20cm x 20cm</t>
  </si>
  <si>
    <t>Instalación de Caja de Pase de Fierro Galbanizado Pesado 10cmx25cmx25cm</t>
  </si>
  <si>
    <t>NIVEL IND.</t>
  </si>
  <si>
    <t>FRENTE</t>
  </si>
  <si>
    <t>CODIGO</t>
  </si>
  <si>
    <t>DESCRIPCIÓN</t>
  </si>
  <si>
    <t>PARCIAL</t>
  </si>
  <si>
    <t>ACERO</t>
  </si>
  <si>
    <t>UNIDADES</t>
  </si>
  <si>
    <t>N° VECES2</t>
  </si>
  <si>
    <t>MARZO DEL 2026</t>
  </si>
  <si>
    <t>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</si>
</sst>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5" formatCode="_ * #,##0.00_ ;_ * \-#,##0.00_ ;_ * &quot;-&quot;??_ ;_ @_ "/>
    <numFmt numFmtId="166" formatCode="#,##0.00_);\-#,##0.00"/>
    <numFmt numFmtId="167" formatCode="dd\/mm\/yyyy&quot;  &quot;hh&quot;:&quot;mm&quot;:&quot;ss\ AM/PM"/>
    <numFmt numFmtId="168" formatCode="[$-F800]dddd\,\ mmmm\ dddd\,\ yyyy"/>
    <numFmt numFmtId="169" formatCode="_(* #,##0.00_);_(* \(#,##0.00\);_(* &quot;-&quot;??_);_(@_)"/>
    <numFmt numFmtId="170" formatCode="_-* #,##0.00\ &quot;€&quot;_-;\-* #,##0.00\ &quot;€&quot;_-;_-* &quot;-&quot;??\ &quot;€&quot;_-;_-@_-"/>
    <numFmt numFmtId="171" formatCode="_-* #,##0.00\ _€_-;\-* #,##0.00\ _€_-;_-* &quot;-&quot;??\ _€_-;_-@_-"/>
    <numFmt numFmtId="172" formatCode="_-&quot;S/&quot;* #,##0.00_-;\-&quot;S/&quot;* #,##0.00_-;_-&quot;S/&quot;* &quot;-&quot;??_-;_-@_-"/>
    <numFmt numFmtId="173" formatCode="dd/mm/yy;@"/>
    <numFmt numFmtId="178" formatCode="dd/mm/yy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Garamond"/>
      <family val="1"/>
    </font>
    <font>
      <b/>
      <sz val="10"/>
      <name val="Garamond"/>
      <family val="1"/>
    </font>
    <font>
      <sz val="6.25"/>
      <color indexed="8"/>
      <name val="Arial Narrow"/>
      <family val="2"/>
    </font>
    <font>
      <sz val="7.2"/>
      <color indexed="8"/>
      <name val="Arial Narrow"/>
      <family val="2"/>
    </font>
    <font>
      <b/>
      <sz val="7.9"/>
      <color indexed="8"/>
      <name val="Arial Narrow"/>
      <family val="2"/>
    </font>
    <font>
      <sz val="6.7"/>
      <color indexed="8"/>
      <name val="Arial Narrow"/>
      <family val="2"/>
    </font>
    <font>
      <b/>
      <sz val="6.7"/>
      <color indexed="8"/>
      <name val="Arial Narrow"/>
      <family val="2"/>
    </font>
    <font>
      <b/>
      <sz val="9.85"/>
      <color indexed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0"/>
      <name val="Arial Narrow"/>
      <family val="2"/>
    </font>
    <font>
      <sz val="10"/>
      <color theme="1"/>
      <name val="Arial Narrow"/>
      <family val="2"/>
    </font>
    <font>
      <b/>
      <sz val="9"/>
      <name val="Arial Narrow"/>
      <family val="2"/>
    </font>
    <font>
      <b/>
      <sz val="9"/>
      <color indexed="18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10"/>
      <name val="Arial Narrow"/>
      <family val="2"/>
    </font>
    <font>
      <b/>
      <sz val="8"/>
      <color rgb="FFFF0000"/>
      <name val="Arial Narrow"/>
      <family val="2"/>
    </font>
    <font>
      <b/>
      <sz val="8"/>
      <color rgb="FF0033CC"/>
      <name val="Arial Narrow"/>
      <family val="2"/>
    </font>
    <font>
      <b/>
      <sz val="8"/>
      <color indexed="72"/>
      <name val="Arial Narrow"/>
      <family val="2"/>
    </font>
    <font>
      <b/>
      <sz val="8"/>
      <color indexed="57"/>
      <name val="Arial Narrow"/>
      <family val="2"/>
    </font>
    <font>
      <b/>
      <sz val="16"/>
      <name val="Arial Narrow"/>
      <family val="2"/>
    </font>
    <font>
      <sz val="10"/>
      <name val="Arial"/>
      <family val="2"/>
    </font>
    <font>
      <b/>
      <sz val="18"/>
      <name val="Arial Narrow"/>
      <family val="2"/>
    </font>
    <font>
      <u/>
      <sz val="10"/>
      <color theme="10"/>
      <name val="Arial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8"/>
      <color theme="3" tint="0.39997558519241921"/>
      <name val="Arial Narrow"/>
      <family val="2"/>
    </font>
    <font>
      <sz val="11"/>
      <name val="Calibri"/>
      <family val="2"/>
    </font>
    <font>
      <b/>
      <sz val="9"/>
      <color rgb="FFFF0000"/>
      <name val="Arial Narrow"/>
      <family val="2"/>
    </font>
    <font>
      <sz val="8"/>
      <color theme="1"/>
      <name val="Arial Narrow"/>
      <family val="2"/>
    </font>
    <font>
      <sz val="9"/>
      <color rgb="FFFF0000"/>
      <name val="Arial Narrow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rgb="FFFF0D0D"/>
      <name val="Arial Narrow"/>
      <family val="2"/>
    </font>
    <font>
      <sz val="10"/>
      <color rgb="FFFF0D0D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8">
    <xf numFmtId="0" fontId="0" fillId="0" borderId="0"/>
    <xf numFmtId="0" fontId="17" fillId="0" borderId="0"/>
    <xf numFmtId="169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9" fontId="4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18" fillId="0" borderId="0">
      <alignment vertical="center"/>
    </xf>
    <xf numFmtId="0" fontId="41" fillId="0" borderId="0"/>
    <xf numFmtId="170" fontId="41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0" fontId="41" fillId="0" borderId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172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41" fillId="0" borderId="0" applyFont="0" applyFill="0" applyBorder="0" applyAlignment="0" applyProtection="0"/>
    <xf numFmtId="0" fontId="11" fillId="0" borderId="0"/>
    <xf numFmtId="0" fontId="41" fillId="0" borderId="0"/>
    <xf numFmtId="9" fontId="4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3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0" fontId="41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41" fillId="0" borderId="0"/>
    <xf numFmtId="0" fontId="9" fillId="0" borderId="0"/>
    <xf numFmtId="0" fontId="8" fillId="0" borderId="0"/>
    <xf numFmtId="0" fontId="47" fillId="0" borderId="0">
      <alignment vertical="center"/>
    </xf>
    <xf numFmtId="0" fontId="8" fillId="0" borderId="0"/>
    <xf numFmtId="43" fontId="4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0" fontId="7" fillId="0" borderId="0"/>
    <xf numFmtId="43" fontId="4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4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4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43" fontId="41" fillId="0" borderId="0" applyFont="0" applyFill="0" applyBorder="0" applyAlignment="0" applyProtection="0"/>
    <xf numFmtId="0" fontId="1" fillId="0" borderId="0"/>
    <xf numFmtId="0" fontId="41" fillId="0" borderId="0"/>
    <xf numFmtId="0" fontId="41" fillId="0" borderId="0"/>
  </cellStyleXfs>
  <cellXfs count="272"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right" vertical="center"/>
    </xf>
    <xf numFmtId="167" fontId="23" fillId="0" borderId="0" xfId="0" applyNumberFormat="1" applyFont="1" applyAlignment="1">
      <alignment horizontal="right" vertic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30" fillId="0" borderId="0" xfId="0" applyFont="1"/>
    <xf numFmtId="0" fontId="27" fillId="3" borderId="0" xfId="0" applyFont="1" applyFill="1"/>
    <xf numFmtId="0" fontId="31" fillId="3" borderId="0" xfId="0" applyFont="1" applyFill="1" applyAlignment="1">
      <alignment horizontal="left"/>
    </xf>
    <xf numFmtId="0" fontId="32" fillId="3" borderId="0" xfId="0" applyFont="1" applyFill="1" applyAlignment="1" applyProtection="1">
      <alignment horizontal="left"/>
      <protection locked="0"/>
    </xf>
    <xf numFmtId="0" fontId="28" fillId="2" borderId="5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0" xfId="0" applyFont="1"/>
    <xf numFmtId="49" fontId="33" fillId="0" borderId="9" xfId="0" applyNumberFormat="1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33" fillId="0" borderId="19" xfId="0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33" fillId="0" borderId="11" xfId="0" applyFont="1" applyBorder="1" applyAlignment="1">
      <alignment horizontal="center" vertical="center"/>
    </xf>
    <xf numFmtId="49" fontId="33" fillId="0" borderId="4" xfId="0" applyNumberFormat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4" fillId="0" borderId="20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4" fontId="34" fillId="0" borderId="3" xfId="0" applyNumberFormat="1" applyFont="1" applyBorder="1" applyAlignment="1">
      <alignment horizontal="center" vertical="center"/>
    </xf>
    <xf numFmtId="49" fontId="34" fillId="0" borderId="4" xfId="0" applyNumberFormat="1" applyFont="1" applyBorder="1" applyAlignment="1">
      <alignment vertical="center"/>
    </xf>
    <xf numFmtId="0" fontId="34" fillId="0" borderId="13" xfId="0" applyFont="1" applyBorder="1" applyAlignment="1">
      <alignment vertical="center"/>
    </xf>
    <xf numFmtId="0" fontId="33" fillId="0" borderId="20" xfId="0" applyFont="1" applyBorder="1" applyAlignment="1">
      <alignment vertical="center"/>
    </xf>
    <xf numFmtId="0" fontId="34" fillId="0" borderId="6" xfId="0" applyFont="1" applyBorder="1" applyAlignment="1">
      <alignment vertical="center"/>
    </xf>
    <xf numFmtId="0" fontId="34" fillId="0" borderId="14" xfId="0" applyFont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4" fontId="34" fillId="0" borderId="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34" fillId="0" borderId="0" xfId="0" applyFont="1"/>
    <xf numFmtId="0" fontId="33" fillId="0" borderId="0" xfId="0" applyFont="1" applyAlignment="1">
      <alignment horizontal="center"/>
    </xf>
    <xf numFmtId="0" fontId="33" fillId="0" borderId="0" xfId="0" applyFont="1"/>
    <xf numFmtId="4" fontId="39" fillId="0" borderId="2" xfId="0" applyNumberFormat="1" applyFont="1" applyBorder="1" applyAlignment="1">
      <alignment vertical="center"/>
    </xf>
    <xf numFmtId="2" fontId="33" fillId="0" borderId="2" xfId="0" applyNumberFormat="1" applyFont="1" applyBorder="1" applyAlignment="1">
      <alignment horizontal="center"/>
    </xf>
    <xf numFmtId="4" fontId="33" fillId="0" borderId="2" xfId="0" applyNumberFormat="1" applyFont="1" applyBorder="1" applyAlignment="1">
      <alignment horizontal="center"/>
    </xf>
    <xf numFmtId="2" fontId="34" fillId="0" borderId="2" xfId="0" applyNumberFormat="1" applyFont="1" applyBorder="1" applyAlignment="1">
      <alignment horizontal="center"/>
    </xf>
    <xf numFmtId="4" fontId="34" fillId="0" borderId="2" xfId="0" applyNumberFormat="1" applyFont="1" applyBorder="1" applyAlignment="1">
      <alignment horizontal="center"/>
    </xf>
    <xf numFmtId="12" fontId="34" fillId="0" borderId="2" xfId="0" applyNumberFormat="1" applyFont="1" applyBorder="1" applyAlignment="1">
      <alignment horizontal="center"/>
    </xf>
    <xf numFmtId="165" fontId="34" fillId="0" borderId="2" xfId="0" applyNumberFormat="1" applyFont="1" applyBorder="1" applyAlignment="1">
      <alignment horizontal="center"/>
    </xf>
    <xf numFmtId="4" fontId="34" fillId="0" borderId="0" xfId="0" applyNumberFormat="1" applyFont="1"/>
    <xf numFmtId="0" fontId="33" fillId="0" borderId="22" xfId="0" applyFont="1" applyBorder="1" applyAlignment="1">
      <alignment horizontal="center" vertical="center" wrapText="1"/>
    </xf>
    <xf numFmtId="4" fontId="36" fillId="0" borderId="2" xfId="0" applyNumberFormat="1" applyFont="1" applyBorder="1" applyAlignment="1">
      <alignment vertical="center"/>
    </xf>
    <xf numFmtId="0" fontId="35" fillId="0" borderId="2" xfId="0" applyFont="1" applyBorder="1" applyAlignment="1">
      <alignment vertical="center"/>
    </xf>
    <xf numFmtId="4" fontId="35" fillId="0" borderId="2" xfId="0" applyNumberFormat="1" applyFont="1" applyBorder="1" applyAlignment="1">
      <alignment vertical="center"/>
    </xf>
    <xf numFmtId="4" fontId="37" fillId="0" borderId="2" xfId="0" applyNumberFormat="1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8" fillId="0" borderId="2" xfId="0" applyFont="1" applyBorder="1" applyAlignment="1">
      <alignment vertical="center"/>
    </xf>
    <xf numFmtId="4" fontId="38" fillId="0" borderId="2" xfId="0" applyNumberFormat="1" applyFont="1" applyBorder="1" applyAlignment="1">
      <alignment vertical="center"/>
    </xf>
    <xf numFmtId="2" fontId="34" fillId="0" borderId="2" xfId="0" applyNumberFormat="1" applyFont="1" applyBorder="1" applyAlignment="1">
      <alignment horizontal="left"/>
    </xf>
    <xf numFmtId="0" fontId="34" fillId="0" borderId="2" xfId="0" applyFont="1" applyBorder="1" applyAlignment="1">
      <alignment horizontal="center"/>
    </xf>
    <xf numFmtId="2" fontId="33" fillId="4" borderId="2" xfId="0" applyNumberFormat="1" applyFont="1" applyFill="1" applyBorder="1" applyAlignment="1">
      <alignment horizontal="center"/>
    </xf>
    <xf numFmtId="4" fontId="33" fillId="4" borderId="2" xfId="0" applyNumberFormat="1" applyFont="1" applyFill="1" applyBorder="1" applyAlignment="1">
      <alignment horizontal="center"/>
    </xf>
    <xf numFmtId="0" fontId="33" fillId="4" borderId="2" xfId="0" applyFont="1" applyFill="1" applyBorder="1" applyAlignment="1">
      <alignment horizontal="center"/>
    </xf>
    <xf numFmtId="12" fontId="33" fillId="4" borderId="2" xfId="0" applyNumberFormat="1" applyFont="1" applyFill="1" applyBorder="1" applyAlignment="1">
      <alignment horizontal="center"/>
    </xf>
    <xf numFmtId="2" fontId="34" fillId="0" borderId="2" xfId="0" applyNumberFormat="1" applyFont="1" applyBorder="1" applyAlignment="1">
      <alignment horizontal="right"/>
    </xf>
    <xf numFmtId="2" fontId="36" fillId="0" borderId="2" xfId="0" applyNumberFormat="1" applyFont="1" applyBorder="1" applyAlignment="1">
      <alignment horizontal="center"/>
    </xf>
    <xf numFmtId="4" fontId="36" fillId="0" borderId="2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2" fontId="33" fillId="0" borderId="2" xfId="0" applyNumberFormat="1" applyFont="1" applyBorder="1" applyAlignment="1">
      <alignment horizontal="left"/>
    </xf>
    <xf numFmtId="4" fontId="36" fillId="0" borderId="2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horizontal="center" vertical="center"/>
    </xf>
    <xf numFmtId="2" fontId="34" fillId="0" borderId="2" xfId="3" applyNumberFormat="1" applyFont="1" applyBorder="1" applyAlignment="1">
      <alignment horizont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6" fillId="0" borderId="0" xfId="0" applyFont="1"/>
    <xf numFmtId="0" fontId="36" fillId="0" borderId="2" xfId="3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2" fontId="34" fillId="0" borderId="2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4" fontId="33" fillId="4" borderId="2" xfId="0" applyNumberFormat="1" applyFont="1" applyFill="1" applyBorder="1" applyAlignment="1">
      <alignment horizontal="center" vertical="center"/>
    </xf>
    <xf numFmtId="173" fontId="36" fillId="0" borderId="2" xfId="0" applyNumberFormat="1" applyFont="1" applyBorder="1" applyAlignment="1">
      <alignment horizontal="center" vertical="center"/>
    </xf>
    <xf numFmtId="173" fontId="34" fillId="0" borderId="2" xfId="0" applyNumberFormat="1" applyFont="1" applyBorder="1" applyAlignment="1">
      <alignment horizontal="center" vertical="center"/>
    </xf>
    <xf numFmtId="173" fontId="34" fillId="0" borderId="0" xfId="0" applyNumberFormat="1" applyFont="1" applyAlignment="1">
      <alignment horizontal="center" vertical="center"/>
    </xf>
    <xf numFmtId="0" fontId="34" fillId="6" borderId="0" xfId="0" applyFont="1" applyFill="1"/>
    <xf numFmtId="2" fontId="33" fillId="4" borderId="2" xfId="0" applyNumberFormat="1" applyFont="1" applyFill="1" applyBorder="1" applyAlignment="1">
      <alignment vertical="center"/>
    </xf>
    <xf numFmtId="4" fontId="34" fillId="0" borderId="0" xfId="0" applyNumberFormat="1" applyFont="1" applyAlignment="1">
      <alignment vertical="center"/>
    </xf>
    <xf numFmtId="173" fontId="34" fillId="0" borderId="0" xfId="0" applyNumberFormat="1" applyFont="1" applyAlignment="1">
      <alignment horizontal="right" vertical="center"/>
    </xf>
    <xf numFmtId="0" fontId="42" fillId="0" borderId="0" xfId="0" applyFont="1" applyAlignment="1">
      <alignment horizontal="right"/>
    </xf>
    <xf numFmtId="173" fontId="34" fillId="0" borderId="0" xfId="0" applyNumberFormat="1" applyFont="1" applyAlignment="1">
      <alignment horizontal="left" vertical="center"/>
    </xf>
    <xf numFmtId="173" fontId="36" fillId="0" borderId="2" xfId="0" applyNumberFormat="1" applyFont="1" applyBorder="1" applyAlignment="1">
      <alignment vertical="center"/>
    </xf>
    <xf numFmtId="0" fontId="34" fillId="0" borderId="2" xfId="0" applyFont="1" applyBorder="1"/>
    <xf numFmtId="0" fontId="36" fillId="0" borderId="2" xfId="0" applyFont="1" applyBorder="1" applyAlignment="1">
      <alignment horizontal="left" vertical="center"/>
    </xf>
    <xf numFmtId="2" fontId="34" fillId="0" borderId="24" xfId="0" applyNumberFormat="1" applyFont="1" applyBorder="1" applyAlignment="1">
      <alignment horizontal="left"/>
    </xf>
    <xf numFmtId="12" fontId="44" fillId="0" borderId="2" xfId="0" applyNumberFormat="1" applyFont="1" applyBorder="1" applyAlignment="1">
      <alignment horizontal="center"/>
    </xf>
    <xf numFmtId="4" fontId="36" fillId="0" borderId="2" xfId="0" applyNumberFormat="1" applyFont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73" fontId="33" fillId="4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4" fontId="36" fillId="0" borderId="2" xfId="3" applyNumberFormat="1" applyFont="1" applyBorder="1" applyAlignment="1">
      <alignment horizontal="center" vertical="center"/>
    </xf>
    <xf numFmtId="0" fontId="36" fillId="0" borderId="2" xfId="3" applyFont="1" applyBorder="1" applyAlignment="1">
      <alignment horizontal="center"/>
    </xf>
    <xf numFmtId="0" fontId="34" fillId="5" borderId="0" xfId="0" applyFont="1" applyFill="1"/>
    <xf numFmtId="12" fontId="33" fillId="0" borderId="2" xfId="0" applyNumberFormat="1" applyFont="1" applyBorder="1" applyAlignment="1">
      <alignment horizontal="center"/>
    </xf>
    <xf numFmtId="0" fontId="34" fillId="0" borderId="0" xfId="16" applyFont="1"/>
    <xf numFmtId="2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center" vertical="center" wrapText="1"/>
    </xf>
    <xf numFmtId="173" fontId="36" fillId="0" borderId="24" xfId="0" applyNumberFormat="1" applyFont="1" applyBorder="1" applyAlignment="1">
      <alignment horizontal="center" vertical="center"/>
    </xf>
    <xf numFmtId="2" fontId="36" fillId="0" borderId="2" xfId="0" applyNumberFormat="1" applyFont="1" applyBorder="1" applyAlignment="1">
      <alignment vertical="center"/>
    </xf>
    <xf numFmtId="0" fontId="36" fillId="0" borderId="2" xfId="16" applyFont="1" applyBorder="1" applyAlignment="1">
      <alignment horizontal="center" vertical="center"/>
    </xf>
    <xf numFmtId="173" fontId="36" fillId="0" borderId="2" xfId="16" applyNumberFormat="1" applyFont="1" applyBorder="1" applyAlignment="1">
      <alignment horizontal="center" vertical="center"/>
    </xf>
    <xf numFmtId="4" fontId="36" fillId="0" borderId="25" xfId="0" applyNumberFormat="1" applyFont="1" applyBorder="1" applyAlignment="1">
      <alignment horizontal="center" vertical="center"/>
    </xf>
    <xf numFmtId="4" fontId="34" fillId="0" borderId="25" xfId="0" applyNumberFormat="1" applyFont="1" applyBorder="1" applyAlignment="1">
      <alignment horizontal="center"/>
    </xf>
    <xf numFmtId="2" fontId="34" fillId="0" borderId="2" xfId="73" applyNumberFormat="1" applyFont="1" applyBorder="1" applyAlignment="1">
      <alignment horizontal="center"/>
    </xf>
    <xf numFmtId="2" fontId="34" fillId="0" borderId="25" xfId="0" applyNumberFormat="1" applyFont="1" applyBorder="1" applyAlignment="1">
      <alignment horizontal="center"/>
    </xf>
    <xf numFmtId="2" fontId="48" fillId="0" borderId="2" xfId="3" applyNumberFormat="1" applyFont="1" applyBorder="1" applyAlignment="1">
      <alignment horizontal="center" vertical="center"/>
    </xf>
    <xf numFmtId="4" fontId="36" fillId="0" borderId="2" xfId="16" applyNumberFormat="1" applyFont="1" applyBorder="1" applyAlignment="1">
      <alignment horizontal="center" vertical="center"/>
    </xf>
    <xf numFmtId="0" fontId="34" fillId="0" borderId="2" xfId="3" applyFont="1" applyBorder="1" applyAlignment="1">
      <alignment horizontal="right" vertical="center"/>
    </xf>
    <xf numFmtId="2" fontId="36" fillId="0" borderId="2" xfId="3" applyNumberFormat="1" applyFont="1" applyBorder="1" applyAlignment="1">
      <alignment horizontal="center" vertical="center"/>
    </xf>
    <xf numFmtId="0" fontId="34" fillId="0" borderId="13" xfId="0" applyFont="1" applyBorder="1" applyAlignment="1">
      <alignment horizontal="center"/>
    </xf>
    <xf numFmtId="2" fontId="36" fillId="0" borderId="2" xfId="0" applyNumberFormat="1" applyFont="1" applyBorder="1" applyAlignment="1">
      <alignment horizontal="left"/>
    </xf>
    <xf numFmtId="0" fontId="36" fillId="0" borderId="2" xfId="3" applyFont="1" applyBorder="1" applyAlignment="1">
      <alignment horizontal="left"/>
    </xf>
    <xf numFmtId="2" fontId="36" fillId="0" borderId="24" xfId="0" applyNumberFormat="1" applyFont="1" applyBorder="1" applyAlignment="1">
      <alignment horizontal="left"/>
    </xf>
    <xf numFmtId="4" fontId="36" fillId="0" borderId="2" xfId="16" applyNumberFormat="1" applyFont="1" applyBorder="1" applyAlignment="1">
      <alignment horizontal="left" vertical="center"/>
    </xf>
    <xf numFmtId="0" fontId="44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vertical="center"/>
    </xf>
    <xf numFmtId="4" fontId="36" fillId="0" borderId="25" xfId="0" applyNumberFormat="1" applyFont="1" applyBorder="1" applyAlignment="1">
      <alignment horizontal="left" vertical="center"/>
    </xf>
    <xf numFmtId="2" fontId="36" fillId="0" borderId="2" xfId="16" applyNumberFormat="1" applyFont="1" applyBorder="1" applyAlignment="1">
      <alignment horizontal="left"/>
    </xf>
    <xf numFmtId="4" fontId="36" fillId="0" borderId="2" xfId="3" applyNumberFormat="1" applyFont="1" applyBorder="1" applyAlignment="1">
      <alignment horizontal="left" vertical="center"/>
    </xf>
    <xf numFmtId="4" fontId="36" fillId="0" borderId="26" xfId="0" applyNumberFormat="1" applyFont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37" fillId="0" borderId="26" xfId="0" applyFont="1" applyBorder="1" applyAlignment="1">
      <alignment vertical="center"/>
    </xf>
    <xf numFmtId="4" fontId="49" fillId="0" borderId="26" xfId="0" applyNumberFormat="1" applyFont="1" applyBorder="1" applyAlignment="1">
      <alignment horizontal="center"/>
    </xf>
    <xf numFmtId="2" fontId="49" fillId="0" borderId="26" xfId="0" applyNumberFormat="1" applyFont="1" applyBorder="1" applyAlignment="1">
      <alignment horizontal="right"/>
    </xf>
    <xf numFmtId="2" fontId="36" fillId="0" borderId="26" xfId="0" applyNumberFormat="1" applyFont="1" applyBorder="1" applyAlignment="1">
      <alignment horizontal="center"/>
    </xf>
    <xf numFmtId="2" fontId="49" fillId="0" borderId="26" xfId="0" applyNumberFormat="1" applyFont="1" applyBorder="1" applyAlignment="1">
      <alignment horizontal="left"/>
    </xf>
    <xf numFmtId="178" fontId="36" fillId="0" borderId="26" xfId="0" applyNumberFormat="1" applyFont="1" applyBorder="1" applyAlignment="1">
      <alignment horizontal="center" vertical="center"/>
    </xf>
    <xf numFmtId="2" fontId="49" fillId="0" borderId="27" xfId="0" applyNumberFormat="1" applyFont="1" applyBorder="1" applyAlignment="1">
      <alignment horizontal="left"/>
    </xf>
    <xf numFmtId="0" fontId="49" fillId="0" borderId="0" xfId="0" applyFont="1"/>
    <xf numFmtId="2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 vertical="center"/>
    </xf>
    <xf numFmtId="2" fontId="44" fillId="0" borderId="0" xfId="0" applyNumberFormat="1" applyFont="1" applyAlignment="1">
      <alignment horizontal="center" vertical="center"/>
    </xf>
    <xf numFmtId="2" fontId="45" fillId="0" borderId="26" xfId="0" applyNumberFormat="1" applyFont="1" applyBorder="1" applyAlignment="1">
      <alignment horizontal="left"/>
    </xf>
    <xf numFmtId="2" fontId="49" fillId="0" borderId="0" xfId="0" applyNumberFormat="1" applyFont="1" applyAlignment="1">
      <alignment horizontal="center" vertical="center"/>
    </xf>
    <xf numFmtId="4" fontId="36" fillId="0" borderId="27" xfId="0" applyNumberFormat="1" applyFont="1" applyBorder="1" applyAlignment="1">
      <alignment horizontal="center" vertical="center"/>
    </xf>
    <xf numFmtId="4" fontId="49" fillId="0" borderId="27" xfId="0" applyNumberFormat="1" applyFont="1" applyBorder="1" applyAlignment="1">
      <alignment horizontal="center"/>
    </xf>
    <xf numFmtId="2" fontId="49" fillId="0" borderId="2" xfId="0" applyNumberFormat="1" applyFont="1" applyBorder="1" applyAlignment="1">
      <alignment horizontal="right"/>
    </xf>
    <xf numFmtId="0" fontId="37" fillId="0" borderId="2" xfId="3" applyFont="1" applyBorder="1" applyAlignment="1">
      <alignment vertical="center"/>
    </xf>
    <xf numFmtId="2" fontId="45" fillId="0" borderId="2" xfId="0" applyNumberFormat="1" applyFont="1" applyBorder="1" applyAlignment="1">
      <alignment horizontal="left"/>
    </xf>
    <xf numFmtId="2" fontId="49" fillId="0" borderId="2" xfId="0" applyNumberFormat="1" applyFont="1" applyBorder="1" applyAlignment="1">
      <alignment horizontal="center"/>
    </xf>
    <xf numFmtId="0" fontId="34" fillId="0" borderId="0" xfId="3" applyFont="1" applyAlignment="1">
      <alignment vertical="center"/>
    </xf>
    <xf numFmtId="0" fontId="34" fillId="0" borderId="0" xfId="27" applyFont="1"/>
    <xf numFmtId="0" fontId="34" fillId="0" borderId="0" xfId="27" applyFont="1" applyAlignment="1">
      <alignment vertical="center"/>
    </xf>
    <xf numFmtId="178" fontId="36" fillId="0" borderId="2" xfId="0" applyNumberFormat="1" applyFont="1" applyBorder="1" applyAlignment="1">
      <alignment horizontal="center" vertical="center"/>
    </xf>
    <xf numFmtId="2" fontId="34" fillId="0" borderId="2" xfId="16" applyNumberFormat="1" applyFont="1" applyBorder="1" applyAlignment="1">
      <alignment horizontal="center"/>
    </xf>
    <xf numFmtId="2" fontId="36" fillId="0" borderId="2" xfId="16" applyNumberFormat="1" applyFont="1" applyBorder="1" applyAlignment="1">
      <alignment horizontal="center"/>
    </xf>
    <xf numFmtId="12" fontId="36" fillId="0" borderId="2" xfId="16" applyNumberFormat="1" applyFont="1" applyBorder="1" applyAlignment="1">
      <alignment horizontal="center"/>
    </xf>
    <xf numFmtId="0" fontId="36" fillId="0" borderId="2" xfId="16" applyFont="1" applyBorder="1" applyAlignment="1">
      <alignment horizontal="center"/>
    </xf>
    <xf numFmtId="0" fontId="34" fillId="0" borderId="2" xfId="16" applyFont="1" applyBorder="1" applyAlignment="1">
      <alignment horizontal="right" vertical="center"/>
    </xf>
    <xf numFmtId="2" fontId="34" fillId="0" borderId="2" xfId="16" applyNumberFormat="1" applyFont="1" applyBorder="1" applyAlignment="1">
      <alignment horizontal="center" vertical="center"/>
    </xf>
    <xf numFmtId="4" fontId="34" fillId="0" borderId="2" xfId="16" applyNumberFormat="1" applyFont="1" applyBorder="1" applyAlignment="1">
      <alignment horizontal="center" vertical="center"/>
    </xf>
    <xf numFmtId="12" fontId="33" fillId="0" borderId="2" xfId="16" applyNumberFormat="1" applyFont="1" applyBorder="1" applyAlignment="1">
      <alignment horizontal="center"/>
    </xf>
    <xf numFmtId="4" fontId="36" fillId="0" borderId="2" xfId="16" applyNumberFormat="1" applyFont="1" applyBorder="1" applyAlignment="1">
      <alignment horizontal="center"/>
    </xf>
    <xf numFmtId="173" fontId="34" fillId="0" borderId="2" xfId="16" applyNumberFormat="1" applyFont="1" applyBorder="1" applyAlignment="1">
      <alignment horizontal="center" vertical="center"/>
    </xf>
    <xf numFmtId="173" fontId="36" fillId="5" borderId="2" xfId="16" applyNumberFormat="1" applyFont="1" applyFill="1" applyBorder="1" applyAlignment="1">
      <alignment horizontal="center" vertical="center"/>
    </xf>
    <xf numFmtId="0" fontId="34" fillId="5" borderId="2" xfId="16" applyFont="1" applyFill="1" applyBorder="1" applyAlignment="1">
      <alignment horizontal="center"/>
    </xf>
    <xf numFmtId="2" fontId="46" fillId="5" borderId="2" xfId="16" applyNumberFormat="1" applyFont="1" applyFill="1" applyBorder="1" applyAlignment="1">
      <alignment horizontal="center"/>
    </xf>
    <xf numFmtId="2" fontId="34" fillId="5" borderId="2" xfId="16" applyNumberFormat="1" applyFont="1" applyFill="1" applyBorder="1" applyAlignment="1">
      <alignment horizontal="center"/>
    </xf>
    <xf numFmtId="12" fontId="34" fillId="5" borderId="2" xfId="16" applyNumberFormat="1" applyFont="1" applyFill="1" applyBorder="1" applyAlignment="1">
      <alignment horizontal="center"/>
    </xf>
    <xf numFmtId="4" fontId="34" fillId="5" borderId="2" xfId="16" applyNumberFormat="1" applyFont="1" applyFill="1" applyBorder="1" applyAlignment="1">
      <alignment horizontal="center"/>
    </xf>
    <xf numFmtId="4" fontId="36" fillId="0" borderId="2" xfId="73" applyNumberFormat="1" applyFont="1" applyBorder="1" applyAlignment="1">
      <alignment horizontal="center" vertical="center"/>
    </xf>
    <xf numFmtId="173" fontId="36" fillId="0" borderId="2" xfId="16" applyNumberFormat="1" applyFont="1" applyBorder="1" applyAlignment="1">
      <alignment vertical="center"/>
    </xf>
    <xf numFmtId="0" fontId="49" fillId="0" borderId="28" xfId="42" applyFont="1" applyBorder="1" applyAlignment="1">
      <alignment vertical="center"/>
    </xf>
    <xf numFmtId="0" fontId="12" fillId="0" borderId="0" xfId="42"/>
    <xf numFmtId="0" fontId="0" fillId="0" borderId="29" xfId="0" applyBorder="1" applyAlignment="1">
      <alignment horizontal="center"/>
    </xf>
    <xf numFmtId="0" fontId="0" fillId="0" borderId="29" xfId="0" applyBorder="1"/>
    <xf numFmtId="2" fontId="51" fillId="0" borderId="15" xfId="42" applyNumberFormat="1" applyFont="1" applyBorder="1" applyAlignment="1">
      <alignment horizontal="center"/>
    </xf>
    <xf numFmtId="0" fontId="12" fillId="0" borderId="29" xfId="42" applyBorder="1" applyAlignment="1">
      <alignment horizontal="center"/>
    </xf>
    <xf numFmtId="0" fontId="49" fillId="0" borderId="0" xfId="42" applyFont="1" applyAlignment="1">
      <alignment vertical="center"/>
    </xf>
    <xf numFmtId="0" fontId="49" fillId="0" borderId="29" xfId="42" applyFont="1" applyBorder="1" applyAlignment="1">
      <alignment vertical="center"/>
    </xf>
    <xf numFmtId="0" fontId="34" fillId="0" borderId="29" xfId="42" applyFont="1" applyBorder="1"/>
    <xf numFmtId="0" fontId="34" fillId="0" borderId="29" xfId="42" applyFont="1" applyBorder="1" applyAlignment="1">
      <alignment vertical="center"/>
    </xf>
    <xf numFmtId="0" fontId="52" fillId="0" borderId="0" xfId="42" applyFont="1"/>
    <xf numFmtId="0" fontId="51" fillId="0" borderId="15" xfId="42" applyFont="1" applyBorder="1" applyAlignment="1">
      <alignment horizontal="center"/>
    </xf>
    <xf numFmtId="0" fontId="53" fillId="0" borderId="29" xfId="42" applyFont="1" applyBorder="1"/>
    <xf numFmtId="0" fontId="54" fillId="0" borderId="0" xfId="42" applyFont="1"/>
    <xf numFmtId="0" fontId="44" fillId="0" borderId="29" xfId="42" applyFont="1" applyBorder="1"/>
    <xf numFmtId="0" fontId="55" fillId="0" borderId="0" xfId="42" applyFont="1"/>
    <xf numFmtId="0" fontId="49" fillId="0" borderId="0" xfId="42" applyFont="1"/>
    <xf numFmtId="0" fontId="49" fillId="0" borderId="29" xfId="42" applyFont="1" applyBorder="1"/>
    <xf numFmtId="2" fontId="12" fillId="0" borderId="0" xfId="42" applyNumberFormat="1"/>
    <xf numFmtId="0" fontId="44" fillId="0" borderId="29" xfId="42" applyFont="1" applyBorder="1" applyAlignment="1">
      <alignment vertical="center"/>
    </xf>
    <xf numFmtId="0" fontId="53" fillId="0" borderId="29" xfId="42" applyFont="1" applyBorder="1" applyAlignment="1">
      <alignment vertical="center"/>
    </xf>
    <xf numFmtId="0" fontId="12" fillId="0" borderId="0" xfId="42" applyAlignment="1">
      <alignment horizontal="center"/>
    </xf>
    <xf numFmtId="0" fontId="56" fillId="0" borderId="0" xfId="0" applyFont="1" applyAlignment="1">
      <alignment vertical="center"/>
    </xf>
    <xf numFmtId="49" fontId="36" fillId="0" borderId="2" xfId="3" applyNumberFormat="1" applyFont="1" applyBorder="1" applyAlignment="1">
      <alignment horizontal="left" vertical="center"/>
    </xf>
    <xf numFmtId="2" fontId="36" fillId="0" borderId="24" xfId="16" applyNumberFormat="1" applyFont="1" applyBorder="1" applyAlignment="1">
      <alignment horizontal="left"/>
    </xf>
    <xf numFmtId="2" fontId="34" fillId="5" borderId="24" xfId="16" applyNumberFormat="1" applyFont="1" applyFill="1" applyBorder="1" applyAlignment="1">
      <alignment horizontal="left"/>
    </xf>
    <xf numFmtId="4" fontId="33" fillId="0" borderId="2" xfId="0" applyNumberFormat="1" applyFont="1" applyBorder="1" applyAlignment="1">
      <alignment vertical="center"/>
    </xf>
    <xf numFmtId="2" fontId="34" fillId="0" borderId="26" xfId="0" applyNumberFormat="1" applyFont="1" applyBorder="1" applyAlignment="1">
      <alignment horizontal="center"/>
    </xf>
    <xf numFmtId="2" fontId="33" fillId="0" borderId="2" xfId="16" applyNumberFormat="1" applyFont="1" applyBorder="1" applyAlignment="1">
      <alignment horizontal="center"/>
    </xf>
    <xf numFmtId="178" fontId="36" fillId="0" borderId="27" xfId="0" applyNumberFormat="1" applyFont="1" applyBorder="1" applyAlignment="1">
      <alignment horizontal="center" vertical="center"/>
    </xf>
    <xf numFmtId="0" fontId="34" fillId="0" borderId="2" xfId="16" applyFont="1" applyBorder="1"/>
    <xf numFmtId="0" fontId="44" fillId="0" borderId="2" xfId="0" applyFont="1" applyBorder="1" applyAlignment="1">
      <alignment horizontal="center"/>
    </xf>
    <xf numFmtId="0" fontId="44" fillId="0" borderId="2" xfId="16" applyFont="1" applyBorder="1" applyAlignment="1">
      <alignment horizontal="center" vertical="center"/>
    </xf>
    <xf numFmtId="173" fontId="34" fillId="0" borderId="2" xfId="16" applyNumberFormat="1" applyFont="1" applyBorder="1" applyAlignment="1">
      <alignment vertical="center"/>
    </xf>
    <xf numFmtId="4" fontId="34" fillId="0" borderId="2" xfId="3" applyNumberFormat="1" applyFont="1" applyBorder="1" applyAlignment="1">
      <alignment horizontal="center" vertical="center"/>
    </xf>
    <xf numFmtId="0" fontId="45" fillId="0" borderId="2" xfId="16" applyFont="1" applyBorder="1"/>
    <xf numFmtId="2" fontId="34" fillId="0" borderId="2" xfId="3" applyNumberFormat="1" applyFont="1" applyBorder="1" applyAlignment="1">
      <alignment horizontal="right"/>
    </xf>
    <xf numFmtId="4" fontId="44" fillId="0" borderId="2" xfId="3" applyNumberFormat="1" applyFont="1" applyBorder="1" applyAlignment="1">
      <alignment horizontal="left" vertical="center"/>
    </xf>
    <xf numFmtId="173" fontId="44" fillId="0" borderId="2" xfId="16" applyNumberFormat="1" applyFont="1" applyBorder="1" applyAlignment="1">
      <alignment horizontal="center" vertical="center"/>
    </xf>
    <xf numFmtId="0" fontId="33" fillId="0" borderId="2" xfId="3" applyFont="1" applyBorder="1" applyAlignment="1">
      <alignment horizontal="left" vertical="center"/>
    </xf>
    <xf numFmtId="2" fontId="34" fillId="0" borderId="2" xfId="3" applyNumberFormat="1" applyFont="1" applyBorder="1" applyAlignment="1">
      <alignment horizontal="center" vertical="center"/>
    </xf>
    <xf numFmtId="2" fontId="44" fillId="0" borderId="2" xfId="3" applyNumberFormat="1" applyFont="1" applyBorder="1" applyAlignment="1">
      <alignment horizontal="center" vertical="center"/>
    </xf>
    <xf numFmtId="2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vertical="center"/>
    </xf>
    <xf numFmtId="2" fontId="34" fillId="0" borderId="2" xfId="73" applyNumberFormat="1" applyFont="1" applyBorder="1" applyAlignment="1">
      <alignment horizontal="center" vertical="center"/>
    </xf>
    <xf numFmtId="2" fontId="44" fillId="0" borderId="2" xfId="3" applyNumberFormat="1" applyFont="1" applyBorder="1" applyAlignment="1">
      <alignment horizontal="center"/>
    </xf>
    <xf numFmtId="2" fontId="44" fillId="0" borderId="2" xfId="0" applyNumberFormat="1" applyFont="1" applyBorder="1" applyAlignment="1">
      <alignment horizontal="center"/>
    </xf>
    <xf numFmtId="2" fontId="44" fillId="0" borderId="2" xfId="73" applyNumberFormat="1" applyFont="1" applyBorder="1" applyAlignment="1">
      <alignment horizontal="center" vertical="center"/>
    </xf>
    <xf numFmtId="2" fontId="36" fillId="0" borderId="2" xfId="3" applyNumberFormat="1" applyFont="1" applyBorder="1" applyAlignment="1">
      <alignment horizontal="left"/>
    </xf>
    <xf numFmtId="2" fontId="33" fillId="0" borderId="2" xfId="3" applyNumberFormat="1" applyFont="1" applyBorder="1" applyAlignment="1">
      <alignment horizontal="center"/>
    </xf>
    <xf numFmtId="2" fontId="44" fillId="0" borderId="2" xfId="73" applyNumberFormat="1" applyFont="1" applyBorder="1" applyAlignment="1">
      <alignment horizontal="right"/>
    </xf>
    <xf numFmtId="0" fontId="34" fillId="7" borderId="0" xfId="16" applyFont="1" applyFill="1"/>
    <xf numFmtId="4" fontId="33" fillId="0" borderId="2" xfId="3" applyNumberFormat="1" applyFont="1" applyBorder="1" applyAlignment="1">
      <alignment horizontal="right"/>
    </xf>
    <xf numFmtId="0" fontId="34" fillId="0" borderId="2" xfId="0" applyFont="1" applyBorder="1" applyAlignment="1">
      <alignment horizontal="right"/>
    </xf>
    <xf numFmtId="4" fontId="34" fillId="0" borderId="2" xfId="3" applyNumberFormat="1" applyFont="1" applyBorder="1"/>
    <xf numFmtId="4" fontId="50" fillId="0" borderId="2" xfId="3" applyNumberFormat="1" applyFont="1" applyBorder="1" applyAlignment="1">
      <alignment horizontal="left" vertical="center"/>
    </xf>
    <xf numFmtId="4" fontId="44" fillId="0" borderId="2" xfId="0" applyNumberFormat="1" applyFont="1" applyBorder="1" applyAlignment="1">
      <alignment horizontal="left" vertical="center"/>
    </xf>
    <xf numFmtId="4" fontId="44" fillId="0" borderId="24" xfId="3" applyNumberFormat="1" applyFont="1" applyBorder="1" applyAlignment="1">
      <alignment horizontal="left" vertical="center"/>
    </xf>
    <xf numFmtId="0" fontId="12" fillId="8" borderId="0" xfId="42" applyFill="1"/>
    <xf numFmtId="0" fontId="49" fillId="3" borderId="0" xfId="42" applyFont="1" applyFill="1" applyAlignment="1">
      <alignment vertical="center"/>
    </xf>
    <xf numFmtId="0" fontId="12" fillId="3" borderId="0" xfId="42" applyFill="1"/>
    <xf numFmtId="0" fontId="12" fillId="3" borderId="0" xfId="42" applyFill="1" applyAlignment="1">
      <alignment horizontal="center"/>
    </xf>
    <xf numFmtId="2" fontId="34" fillId="0" borderId="2" xfId="3" applyNumberFormat="1" applyFont="1" applyBorder="1" applyAlignment="1">
      <alignment horizontal="left"/>
    </xf>
    <xf numFmtId="0" fontId="36" fillId="0" borderId="0" xfId="0" applyFont="1" applyAlignment="1">
      <alignment horizontal="center" vertical="center"/>
    </xf>
    <xf numFmtId="2" fontId="44" fillId="0" borderId="2" xfId="3" applyNumberFormat="1" applyFont="1" applyBorder="1" applyAlignment="1">
      <alignment horizontal="left"/>
    </xf>
    <xf numFmtId="2" fontId="44" fillId="0" borderId="2" xfId="0" applyNumberFormat="1" applyFont="1" applyBorder="1" applyAlignment="1">
      <alignment horizontal="left"/>
    </xf>
    <xf numFmtId="4" fontId="36" fillId="0" borderId="24" xfId="3" applyNumberFormat="1" applyFont="1" applyBorder="1" applyAlignment="1">
      <alignment horizontal="left" vertical="center"/>
    </xf>
    <xf numFmtId="173" fontId="45" fillId="0" borderId="2" xfId="16" applyNumberFormat="1" applyFont="1" applyBorder="1" applyAlignment="1">
      <alignment horizontal="center" vertical="center"/>
    </xf>
    <xf numFmtId="0" fontId="44" fillId="0" borderId="2" xfId="3" applyFont="1" applyBorder="1" applyAlignment="1">
      <alignment horizontal="center" vertical="center"/>
    </xf>
    <xf numFmtId="12" fontId="33" fillId="0" borderId="26" xfId="0" applyNumberFormat="1" applyFont="1" applyBorder="1" applyAlignment="1">
      <alignment horizontal="center"/>
    </xf>
    <xf numFmtId="0" fontId="44" fillId="0" borderId="2" xfId="16" applyFont="1" applyBorder="1"/>
    <xf numFmtId="4" fontId="33" fillId="0" borderId="2" xfId="0" applyNumberFormat="1" applyFont="1" applyBorder="1" applyAlignment="1">
      <alignment horizontal="right"/>
    </xf>
    <xf numFmtId="2" fontId="49" fillId="0" borderId="26" xfId="0" applyNumberFormat="1" applyFont="1" applyBorder="1" applyAlignment="1">
      <alignment horizontal="left" vertical="center"/>
    </xf>
    <xf numFmtId="4" fontId="36" fillId="0" borderId="24" xfId="3" applyNumberFormat="1" applyFont="1" applyBorder="1" applyAlignment="1">
      <alignment horizontal="right" vertical="center"/>
    </xf>
    <xf numFmtId="173" fontId="36" fillId="0" borderId="24" xfId="0" applyNumberFormat="1" applyFont="1" applyBorder="1" applyAlignment="1">
      <alignment vertical="center"/>
    </xf>
    <xf numFmtId="2" fontId="36" fillId="0" borderId="24" xfId="0" applyNumberFormat="1" applyFont="1" applyBorder="1" applyAlignment="1">
      <alignment horizontal="right"/>
    </xf>
    <xf numFmtId="2" fontId="49" fillId="0" borderId="27" xfId="0" applyNumberFormat="1" applyFont="1" applyBorder="1" applyAlignment="1">
      <alignment horizontal="left" vertical="center"/>
    </xf>
    <xf numFmtId="173" fontId="36" fillId="0" borderId="25" xfId="0" applyNumberFormat="1" applyFont="1" applyBorder="1" applyAlignment="1">
      <alignment vertical="center"/>
    </xf>
    <xf numFmtId="0" fontId="28" fillId="2" borderId="5" xfId="0" applyFont="1" applyFill="1" applyBorder="1" applyAlignment="1">
      <alignment horizontal="center"/>
    </xf>
    <xf numFmtId="0" fontId="28" fillId="2" borderId="18" xfId="0" applyFont="1" applyFill="1" applyBorder="1" applyAlignment="1">
      <alignment horizontal="center"/>
    </xf>
    <xf numFmtId="0" fontId="29" fillId="2" borderId="15" xfId="0" applyFont="1" applyFill="1" applyBorder="1" applyAlignment="1">
      <alignment horizontal="center" wrapText="1"/>
    </xf>
    <xf numFmtId="0" fontId="29" fillId="2" borderId="16" xfId="0" applyFont="1" applyFill="1" applyBorder="1" applyAlignment="1">
      <alignment horizontal="center" wrapText="1"/>
    </xf>
    <xf numFmtId="0" fontId="29" fillId="2" borderId="17" xfId="0" applyFont="1" applyFill="1" applyBorder="1" applyAlignment="1">
      <alignment horizontal="center" wrapText="1"/>
    </xf>
    <xf numFmtId="0" fontId="32" fillId="3" borderId="0" xfId="0" applyFont="1" applyFill="1" applyAlignment="1" applyProtection="1">
      <alignment horizontal="left" wrapText="1"/>
      <protection locked="0"/>
    </xf>
    <xf numFmtId="168" fontId="34" fillId="4" borderId="23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center" vertical="center" wrapText="1"/>
    </xf>
    <xf numFmtId="2" fontId="33" fillId="4" borderId="2" xfId="0" applyNumberFormat="1" applyFont="1" applyFill="1" applyBorder="1" applyAlignment="1">
      <alignment horizontal="center" vertical="center"/>
    </xf>
    <xf numFmtId="2" fontId="33" fillId="4" borderId="2" xfId="0" applyNumberFormat="1" applyFont="1" applyFill="1" applyBorder="1" applyAlignment="1">
      <alignment horizontal="left" vertical="center"/>
    </xf>
    <xf numFmtId="2" fontId="33" fillId="4" borderId="2" xfId="0" applyNumberFormat="1" applyFont="1" applyFill="1" applyBorder="1" applyAlignment="1">
      <alignment horizontal="center" vertical="center" wrapText="1"/>
    </xf>
    <xf numFmtId="0" fontId="36" fillId="0" borderId="0" xfId="0" applyFont="1" applyBorder="1" applyAlignment="1">
      <alignment horizontal="left" vertical="center"/>
    </xf>
    <xf numFmtId="178" fontId="36" fillId="0" borderId="0" xfId="0" applyNumberFormat="1" applyFont="1" applyBorder="1" applyAlignment="1">
      <alignment horizontal="center" vertical="center"/>
    </xf>
  </cellXfs>
  <cellStyles count="228">
    <cellStyle name="Euro" xfId="12" xr:uid="{C94136DC-F212-4F4B-B1DF-917630CEA5C3}"/>
    <cellStyle name="Hipervínculo 2" xfId="51" xr:uid="{59A1E045-60AC-4AEF-B74C-6B467A560797}"/>
    <cellStyle name="Millares 10 3 2 2" xfId="2" xr:uid="{5614D8AF-B2B2-4957-A785-3D9AB61E3393}"/>
    <cellStyle name="Millares 10 3 2 2 2" xfId="14" xr:uid="{A6014EBC-4ED3-4E69-8C2F-562A9E00857C}"/>
    <cellStyle name="Millares 10 3 2 2 2 12" xfId="224" xr:uid="{D9FDD80F-129B-4C19-8379-0889897CFB84}"/>
    <cellStyle name="Millares 10 3 2 2 2 2" xfId="21" xr:uid="{7A62B9ED-015B-45A3-B766-7050E4D94096}"/>
    <cellStyle name="Millares 10 3 2 2 2 2 2" xfId="31" xr:uid="{E2585FE4-078B-4F03-A054-591D8EC8B959}"/>
    <cellStyle name="Millares 10 3 2 2 2 2 2 2" xfId="97" xr:uid="{77B7CBF0-0EF5-4D51-A380-22DA9440EB18}"/>
    <cellStyle name="Millares 10 3 2 2 2 2 2 3" xfId="135" xr:uid="{CB0F672E-BE6F-4154-90A6-934EAE08BC32}"/>
    <cellStyle name="Millares 10 3 2 2 2 2 2 4" xfId="171" xr:uid="{987331BA-A029-4452-B7E6-34F1413781FF}"/>
    <cellStyle name="Millares 10 3 2 2 2 2 3" xfId="41" xr:uid="{AFBB1102-63D8-46B5-AF72-67C76EE1FA66}"/>
    <cellStyle name="Millares 10 3 2 2 2 2 3 2" xfId="107" xr:uid="{E327F41B-26E1-4A40-9230-5193932FE619}"/>
    <cellStyle name="Millares 10 3 2 2 2 2 3 3" xfId="145" xr:uid="{4D51F242-1E2A-49C8-98D0-D1D18CA1E0BB}"/>
    <cellStyle name="Millares 10 3 2 2 2 2 3 4" xfId="181" xr:uid="{3594FD9F-A7C5-4654-A492-1028840AF73C}"/>
    <cellStyle name="Millares 10 3 2 2 2 2 4" xfId="45" xr:uid="{F0EE7FF7-D2BC-4033-A143-401CAB4E072A}"/>
    <cellStyle name="Millares 10 3 2 2 2 2 4 2" xfId="111" xr:uid="{69250F7D-16D7-4C0F-8EFF-4E031D1647AF}"/>
    <cellStyle name="Millares 10 3 2 2 2 2 4 3" xfId="149" xr:uid="{A0AA0182-FAB4-4DF2-B69B-39CAC171D31B}"/>
    <cellStyle name="Millares 10 3 2 2 2 2 4 4" xfId="185" xr:uid="{F2B62856-24D7-4C45-B3F3-109030FB47A4}"/>
    <cellStyle name="Millares 10 3 2 2 2 2 5" xfId="87" xr:uid="{77E177D3-5861-4691-8E4A-F7893B388783}"/>
    <cellStyle name="Millares 10 3 2 2 2 2 6" xfId="125" xr:uid="{8B19B7F8-0C3E-4EA7-B3F5-30BEEC77D19C}"/>
    <cellStyle name="Millares 10 3 2 2 2 2 7" xfId="161" xr:uid="{D1AC3DA3-BEFB-4FB1-916E-77A605631AD5}"/>
    <cellStyle name="Millares 10 3 2 2 2 3" xfId="26" xr:uid="{EBA1A40D-47A5-4077-94BE-E161F23104C3}"/>
    <cellStyle name="Millares 10 3 2 2 2 3 2" xfId="92" xr:uid="{661F5DBE-FD07-4A26-86BC-0E91913C5368}"/>
    <cellStyle name="Millares 10 3 2 2 2 3 3" xfId="130" xr:uid="{890E4D71-A92E-4603-B181-A49574DC4969}"/>
    <cellStyle name="Millares 10 3 2 2 2 3 4" xfId="166" xr:uid="{7B86C20B-D1A5-4DDC-ACE4-D8AE25000746}"/>
    <cellStyle name="Millares 10 3 2 2 2 4" xfId="36" xr:uid="{DEFF54D3-F69B-4545-B923-1E3635B4A88C}"/>
    <cellStyle name="Millares 10 3 2 2 2 4 2" xfId="102" xr:uid="{436C2A37-488E-40D3-98FE-E8CAEA865374}"/>
    <cellStyle name="Millares 10 3 2 2 2 4 3" xfId="140" xr:uid="{504BA358-A2CF-484B-856B-E3A9FE3C3899}"/>
    <cellStyle name="Millares 10 3 2 2 2 4 4" xfId="176" xr:uid="{59489DA3-1F14-4BD9-93AB-444FAAFB28BA}"/>
    <cellStyle name="Millares 10 3 2 2 2 5" xfId="44" xr:uid="{1702A858-7EF8-4C26-87BE-E4AB7C3B703F}"/>
    <cellStyle name="Millares 10 3 2 2 2 5 2" xfId="110" xr:uid="{BA8B5300-74B8-4B83-93E9-6C33FE385DAC}"/>
    <cellStyle name="Millares 10 3 2 2 2 5 3" xfId="148" xr:uid="{CA7E5020-81FF-4877-9ED8-C5B009B6AB60}"/>
    <cellStyle name="Millares 10 3 2 2 2 5 4" xfId="184" xr:uid="{449AD5AE-7B56-44C5-B154-DB7360DE8B08}"/>
    <cellStyle name="Millares 10 3 2 2 2 6" xfId="82" xr:uid="{94EDE197-D027-42A1-989B-67A4FBE90DED}"/>
    <cellStyle name="Millares 10 3 2 2 2 7" xfId="120" xr:uid="{24458FBF-91E5-4F2D-BD91-BEE842B63BDC}"/>
    <cellStyle name="Millares 10 3 2 2 2 8" xfId="156" xr:uid="{F4D063A8-B390-4266-8CCA-875CFDB85418}"/>
    <cellStyle name="Millares 10 3 2 2 2 9" xfId="217" xr:uid="{F97842BA-CF86-4232-AFC0-27BAB68ACA5B}"/>
    <cellStyle name="Millares 10 3 2 2 3" xfId="9" xr:uid="{ABD3A342-9AE9-4070-8421-7AFEBAD22362}"/>
    <cellStyle name="Millares 10 3 2 2 3 2" xfId="24" xr:uid="{898F2C91-4AC0-4708-908C-5C2C655A4F15}"/>
    <cellStyle name="Millares 10 3 2 2 3 2 2" xfId="90" xr:uid="{AA9BBC77-765C-46F0-AE0D-8C1DCCF67BDE}"/>
    <cellStyle name="Millares 10 3 2 2 3 2 3" xfId="128" xr:uid="{500E384B-2408-4366-9C79-2C724F9D2EA0}"/>
    <cellStyle name="Millares 10 3 2 2 3 2 4" xfId="164" xr:uid="{964B1220-2461-4D92-AA91-A96B6C7D1EBF}"/>
    <cellStyle name="Millares 10 3 2 2 3 3" xfId="34" xr:uid="{F8394281-7A30-472A-A116-CEA1A1D0AD98}"/>
    <cellStyle name="Millares 10 3 2 2 3 3 2" xfId="100" xr:uid="{A1FCB225-E76B-4173-A3F2-72BC130BEBEF}"/>
    <cellStyle name="Millares 10 3 2 2 3 3 3" xfId="138" xr:uid="{742119E1-7F3B-45A9-AAB0-37FA9977BE7A}"/>
    <cellStyle name="Millares 10 3 2 2 3 3 4" xfId="174" xr:uid="{C5D8BA3D-82A1-4342-A199-E6F75A776B6E}"/>
    <cellStyle name="Millares 10 3 2 2 3 4" xfId="80" xr:uid="{C4C6D383-8DC7-4EF7-B9BE-027D88936547}"/>
    <cellStyle name="Millares 10 3 2 2 3 5" xfId="118" xr:uid="{43B35553-A670-4A0B-BA5F-8158E6F7EFAB}"/>
    <cellStyle name="Millares 10 3 2 2 3 6" xfId="154" xr:uid="{D4E16DAC-9FAE-4AC9-866D-EB92AD4DC80D}"/>
    <cellStyle name="Millares 10 3 2 2 4" xfId="78" xr:uid="{01CE75E3-CC07-4180-98D2-469199E891E0}"/>
    <cellStyle name="Millares 10 3 2 2 5" xfId="116" xr:uid="{19700FA9-C9ED-4DFD-9847-7B0893CBC499}"/>
    <cellStyle name="Millares 11 4 34" xfId="62" xr:uid="{EA973DDB-8ACF-466B-B8B2-32A7F3ED009D}"/>
    <cellStyle name="Millares 11 4 34 2" xfId="196" xr:uid="{99A293C7-49BE-44AF-96B0-B7EA7618119A}"/>
    <cellStyle name="Millares 11 4 34 2 2" xfId="218" xr:uid="{E0DBA081-74B8-4613-B743-C99FEB4215FC}"/>
    <cellStyle name="Millares 2" xfId="15" xr:uid="{71F14C9C-17AF-454B-8646-B8C059A7602A}"/>
    <cellStyle name="Millares 2 2" xfId="49" xr:uid="{2A4CD46C-E337-421B-B542-A561A595FD99}"/>
    <cellStyle name="Millares 2 2 2" xfId="188" xr:uid="{0F52FD56-13BC-4F10-AAA0-F1C16E9F7C3F}"/>
    <cellStyle name="Millares 2 2 3" xfId="216" xr:uid="{31B8EE35-C329-4A3B-BBF0-E9AD77D0C767}"/>
    <cellStyle name="Millares 29 2 2 2 3" xfId="213" xr:uid="{B55F0DC4-5908-4EBF-9174-042336EE961D}"/>
    <cellStyle name="Millares 3" xfId="13" xr:uid="{55DDC406-B812-4911-B73B-7A65A71D5576}"/>
    <cellStyle name="Millares 3 2" xfId="20" xr:uid="{5D1D44C1-5E4E-481E-9CCF-C995F6284013}"/>
    <cellStyle name="Millares 3 2 2" xfId="30" xr:uid="{5C5DAF99-38B9-49FD-BB79-6465D2B8A097}"/>
    <cellStyle name="Millares 3 2 2 2" xfId="96" xr:uid="{74F8FD6E-DBE7-4F51-ABAB-2CEE53D0B968}"/>
    <cellStyle name="Millares 3 2 2 3" xfId="134" xr:uid="{FBBC07C3-6A3E-4771-B15C-A31CBF73AB23}"/>
    <cellStyle name="Millares 3 2 2 4" xfId="170" xr:uid="{FA5410BB-ED70-41FA-AE37-A806C943EC62}"/>
    <cellStyle name="Millares 3 2 3" xfId="40" xr:uid="{55238E58-8C05-4191-B590-32E1E2FE2547}"/>
    <cellStyle name="Millares 3 2 3 2" xfId="106" xr:uid="{C4917744-B850-4F59-A2EE-26524CEB9DED}"/>
    <cellStyle name="Millares 3 2 3 3" xfId="144" xr:uid="{AA991C86-8C8E-4FE8-B047-5B3DA61E4755}"/>
    <cellStyle name="Millares 3 2 3 4" xfId="180" xr:uid="{728398E3-4220-411D-B2BF-811120C420DD}"/>
    <cellStyle name="Millares 3 2 4" xfId="86" xr:uid="{12552AA1-964B-46EC-88E1-A8125EF308B8}"/>
    <cellStyle name="Millares 3 2 5" xfId="124" xr:uid="{69FF4136-C793-4182-B4B8-506000454DF0}"/>
    <cellStyle name="Millares 3 2 6" xfId="160" xr:uid="{6275B959-A096-4590-BEB6-CC7DA19827D9}"/>
    <cellStyle name="Millares 3 3" xfId="25" xr:uid="{FC4D3CE3-307D-418D-89BA-9432A0EB7578}"/>
    <cellStyle name="Millares 3 3 2" xfId="91" xr:uid="{83623DE2-C506-4B26-82F3-042B666136A2}"/>
    <cellStyle name="Millares 3 3 3" xfId="129" xr:uid="{D7E610F8-6C35-4323-9582-5F7D4A49C766}"/>
    <cellStyle name="Millares 3 3 4" xfId="165" xr:uid="{ED361E5A-377B-4E4B-ACC1-8FAB560D9724}"/>
    <cellStyle name="Millares 3 4" xfId="35" xr:uid="{FA32F0B0-5234-4893-A048-7ECC121C0908}"/>
    <cellStyle name="Millares 3 4 2" xfId="101" xr:uid="{C2E9783B-7C07-46C2-84DB-6FC32AADCE01}"/>
    <cellStyle name="Millares 3 4 3" xfId="139" xr:uid="{664BD132-14E1-4EC3-BF3B-A5E8BCA9C6CF}"/>
    <cellStyle name="Millares 3 4 4" xfId="175" xr:uid="{F4EC7572-CFE3-45B1-A0AE-8DC3CE80B5A7}"/>
    <cellStyle name="Millares 3 5" xfId="43" xr:uid="{41B0144A-5BEB-48C2-9DF4-E49A237B7074}"/>
    <cellStyle name="Millares 3 5 2" xfId="109" xr:uid="{92DE6797-95B2-497D-86EA-B41261DE0353}"/>
    <cellStyle name="Millares 3 5 3" xfId="147" xr:uid="{2D03D655-48D7-44C4-B475-8B3A79BE8652}"/>
    <cellStyle name="Millares 3 5 4" xfId="183" xr:uid="{1CE18263-5AE8-4047-81A6-04AC1689C197}"/>
    <cellStyle name="Millares 3 6" xfId="81" xr:uid="{7F5A9939-3428-4C17-8F99-B08D5367E669}"/>
    <cellStyle name="Millares 3 7" xfId="119" xr:uid="{3242D02D-872A-4763-923A-5DDEC68CF7B6}"/>
    <cellStyle name="Millares 3 8" xfId="155" xr:uid="{03C3363F-DEBE-4F55-A397-420D3BB2C08F}"/>
    <cellStyle name="Millares 3 9" xfId="219" xr:uid="{A41D2D87-666B-4480-8CE7-729D1543061F}"/>
    <cellStyle name="Millares 4" xfId="18" xr:uid="{0B40C739-3D8D-4A6A-8649-444598F892F1}"/>
    <cellStyle name="Millares 4 2" xfId="28" xr:uid="{DDF15DE8-911B-41BE-84F4-05C0311DD1E0}"/>
    <cellStyle name="Millares 4 2 2" xfId="94" xr:uid="{2D9AE012-D272-4341-93FB-36B5DF388326}"/>
    <cellStyle name="Millares 4 2 3" xfId="132" xr:uid="{A0FD3206-25C4-436B-84A3-6096FF1CE77D}"/>
    <cellStyle name="Millares 4 2 4" xfId="168" xr:uid="{4FAB4DD2-8F53-4111-A4AF-C89A15E740A4}"/>
    <cellStyle name="Millares 4 3" xfId="38" xr:uid="{15B1F168-F414-4B0B-AAA3-85BF73FC1D89}"/>
    <cellStyle name="Millares 4 3 2" xfId="104" xr:uid="{D40861AE-FCD3-4A05-86BC-2C044F923065}"/>
    <cellStyle name="Millares 4 3 3" xfId="142" xr:uid="{631E4C0A-212D-4BDD-8617-5ED127A27DAA}"/>
    <cellStyle name="Millares 4 3 4" xfId="178" xr:uid="{84874E18-D557-4774-965E-B8550169BEBA}"/>
    <cellStyle name="Millares 4 4" xfId="84" xr:uid="{A8B681B4-E22E-49BE-84CF-4716BC5BEF98}"/>
    <cellStyle name="Millares 4 5" xfId="122" xr:uid="{93FF04F2-2257-4F13-9984-5C2C8FA0FC39}"/>
    <cellStyle name="Millares 4 6" xfId="158" xr:uid="{E6B98D25-6CD8-42E6-A1D4-12CF8E71B35E}"/>
    <cellStyle name="Millares 5" xfId="46" xr:uid="{79C16A32-1780-4312-B682-1144ACC85784}"/>
    <cellStyle name="Millares 5 2" xfId="112" xr:uid="{6B448019-3CD9-4DDB-A6E5-693F09CBB054}"/>
    <cellStyle name="Millares 5 3" xfId="150" xr:uid="{AA42D1E9-3F73-47EA-AA78-01512B9887EE}"/>
    <cellStyle name="Millares 5 4" xfId="186" xr:uid="{BDFF9664-3AD9-4D30-AD92-1A81C1789603}"/>
    <cellStyle name="Millares 6" xfId="113" xr:uid="{79264768-9CFB-4A0C-9150-4E80A13AD7BD}"/>
    <cellStyle name="Millares 6 2" xfId="151" xr:uid="{AA9AC5C0-4871-4B99-B347-F8FB679B3FA0}"/>
    <cellStyle name="Moneda 11" xfId="63" xr:uid="{1B85BC6B-7BDF-4696-A05E-A5B74613E985}"/>
    <cellStyle name="Moneda 2" xfId="48" xr:uid="{DA4D00C7-F3C5-49A4-A110-BFFD71D66980}"/>
    <cellStyle name="Normal" xfId="0" builtinId="0"/>
    <cellStyle name="Normal 10" xfId="114" xr:uid="{3669D188-8384-40BA-BFA2-65CB5837C1F4}"/>
    <cellStyle name="Normal 10 2 12" xfId="3" xr:uid="{54C16BEC-267A-4C2F-B2B2-BD0173B5FCA1}"/>
    <cellStyle name="Normal 10 2 12 2" xfId="227" xr:uid="{12D2DE72-8F6A-4F6F-8A69-5C4572B96084}"/>
    <cellStyle name="Normal 10 32" xfId="4" xr:uid="{B9A2893E-C5BC-4BBB-8B4A-CAA276BD3D5C}"/>
    <cellStyle name="Normal 10 50" xfId="57" xr:uid="{4A893C88-8C44-4974-AF74-D7B24B2D23E3}"/>
    <cellStyle name="Normal 11" xfId="205" xr:uid="{00F1D531-E031-4B67-9F52-2E0C8B6FE31D}"/>
    <cellStyle name="Normal 12 7 12" xfId="11" xr:uid="{DF753594-B28E-4D03-8D22-AC0F406DA879}"/>
    <cellStyle name="Normal 14" xfId="222" xr:uid="{30A8503B-3E90-4DE1-9320-BCAB94172110}"/>
    <cellStyle name="Normal 14 2" xfId="223" xr:uid="{EE6DB579-7282-41BD-AEA9-7FB8585CE3EF}"/>
    <cellStyle name="Normal 14 4" xfId="225" xr:uid="{DBD702E9-4527-45BE-9823-81C2B5A3B47B}"/>
    <cellStyle name="Normal 16 39" xfId="53" xr:uid="{66D5D834-AAC6-4393-A162-2CC9464B7054}"/>
    <cellStyle name="Normal 16 39 2" xfId="67" xr:uid="{B914B155-ABAD-4889-AA15-1FF50DF691B2}"/>
    <cellStyle name="Normal 16 39 2 2" xfId="199" xr:uid="{4A82CA27-07C2-46AC-97A9-70CB32C3E480}"/>
    <cellStyle name="Normal 16 39 3" xfId="190" xr:uid="{29D83955-1A25-41A3-9C3C-00B652BF3474}"/>
    <cellStyle name="Normal 16 39 4" xfId="207" xr:uid="{3E91F9AC-C40D-4CE2-A502-1BB3AEA949A7}"/>
    <cellStyle name="Normal 191 2 2" xfId="1" xr:uid="{1754A668-BF39-4E6E-9F11-DEF00A3F122B}"/>
    <cellStyle name="Normal 191 2 2 10" xfId="210" xr:uid="{40231CF3-C043-4865-A204-2D1E17C6B892}"/>
    <cellStyle name="Normal 191 2 2 2" xfId="22" xr:uid="{F6D3FB2C-8261-4972-A5BC-C71713A4F070}"/>
    <cellStyle name="Normal 191 2 2 2 2" xfId="88" xr:uid="{CF416005-9BED-4A16-88BA-1AF98DA06749}"/>
    <cellStyle name="Normal 191 2 2 2 3" xfId="126" xr:uid="{A8889A6C-14F5-4B93-B0F5-72248C1F67B6}"/>
    <cellStyle name="Normal 191 2 2 2 4" xfId="162" xr:uid="{710C5550-90F8-4B6B-9093-AF31855600EB}"/>
    <cellStyle name="Normal 191 2 2 3" xfId="32" xr:uid="{512BCF19-0566-46CB-B2E8-AAA317988C60}"/>
    <cellStyle name="Normal 191 2 2 3 2" xfId="98" xr:uid="{8CCBCC98-8F8B-4AE9-B008-6ADCD85E8551}"/>
    <cellStyle name="Normal 191 2 2 3 3" xfId="136" xr:uid="{6B795056-1516-4BBB-A049-B39227639246}"/>
    <cellStyle name="Normal 191 2 2 3 4" xfId="172" xr:uid="{785BB8B6-715A-4CBC-8DD6-D967039D4F64}"/>
    <cellStyle name="Normal 191 2 2 4" xfId="59" xr:uid="{F1C966DF-7BDF-47D4-B86C-90B5F76F6BDD}"/>
    <cellStyle name="Normal 191 2 2 4 2" xfId="193" xr:uid="{F2921628-6EF1-40FC-A3F1-EB39A5FE2A2B}"/>
    <cellStyle name="Normal 191 2 2 5" xfId="70" xr:uid="{8725CC9C-E088-4DDD-AAB3-9EA8378B7645}"/>
    <cellStyle name="Normal 191 2 2 5 2" xfId="202" xr:uid="{E623027D-C39E-442C-9DB3-2A669B34CBDB}"/>
    <cellStyle name="Normal 191 2 2 5 3" xfId="215" xr:uid="{127791F6-5858-4077-ABDB-BD9BE9CDCB94}"/>
    <cellStyle name="Normal 191 2 2 6" xfId="74" xr:uid="{369B3C67-9B44-456F-A945-EC46BE7DECE7}"/>
    <cellStyle name="Normal 191 2 2 6 2" xfId="220" xr:uid="{BB4AE44A-BC1F-4C3F-B643-6543BB13DBB8}"/>
    <cellStyle name="Normal 191 2 2 7" xfId="77" xr:uid="{02C395C6-96ED-461A-B454-EB202047E049}"/>
    <cellStyle name="Normal 191 2 2 8" xfId="115" xr:uid="{DC9C50B7-F562-40A5-A815-1C9814C211CC}"/>
    <cellStyle name="Normal 191 2 2 9" xfId="152" xr:uid="{7A16EC10-DAD3-4679-AC79-935106192DF5}"/>
    <cellStyle name="Normal 191 3" xfId="54" xr:uid="{A9DB65AD-5FA1-4D80-91BD-4B3F1ECEF187}"/>
    <cellStyle name="Normal 191 3 2" xfId="56" xr:uid="{3E0905D7-6A9F-4C3A-9160-7CDB1C16EE83}"/>
    <cellStyle name="Normal 191 3 2 2" xfId="69" xr:uid="{F6577466-6DBB-4229-9AFF-E36542F015C5}"/>
    <cellStyle name="Normal 191 3 2 2 2" xfId="201" xr:uid="{FB8F60E1-FD0A-4D28-80D9-889E43CC4AA2}"/>
    <cellStyle name="Normal 191 3 2 3" xfId="192" xr:uid="{B57AC086-4369-439B-9959-13E54FBE6C97}"/>
    <cellStyle name="Normal 191 3 2 4" xfId="209" xr:uid="{4FF06B15-22C2-4931-84E6-33C779CD73F0}"/>
    <cellStyle name="Normal 191 3 3" xfId="68" xr:uid="{0CA605A9-056E-44C7-A254-87F9BEF2C8F7}"/>
    <cellStyle name="Normal 191 3 3 2" xfId="200" xr:uid="{B454FAED-D93A-4E4A-9C70-AAE2ED41069F}"/>
    <cellStyle name="Normal 191 3 4" xfId="191" xr:uid="{CE5733AD-511B-4CF5-81B7-F9A6348A0245}"/>
    <cellStyle name="Normal 191 3 5" xfId="208" xr:uid="{8721761B-F619-4932-A0F0-738F74DAF614}"/>
    <cellStyle name="Normal 2" xfId="16" xr:uid="{56CB572B-9E9E-4021-BEF1-A58F312852F8}"/>
    <cellStyle name="Normal 2 2" xfId="73" xr:uid="{D5ED0529-B032-46DF-B235-DF6CD7FE3A3A}"/>
    <cellStyle name="Normal 2 2 10" xfId="5" xr:uid="{7F07ECF9-DE4E-4ADD-9BA0-F7B286206171}"/>
    <cellStyle name="Normal 2 2 3" xfId="8" xr:uid="{18A5E654-EB98-4019-884A-2932AD6459CD}"/>
    <cellStyle name="Normal 2 3" xfId="76" xr:uid="{07DA456C-C373-436C-9043-ABC1376BDBD9}"/>
    <cellStyle name="Normal 207 2" xfId="61" xr:uid="{286C3CC4-02B6-49C1-828B-6266A2BB3B38}"/>
    <cellStyle name="Normal 207 2 2" xfId="72" xr:uid="{233D4EED-6D01-42C6-843A-049B12481E29}"/>
    <cellStyle name="Normal 207 2 2 2" xfId="204" xr:uid="{BBD555AF-6347-44E6-8877-C23D66A9D4C0}"/>
    <cellStyle name="Normal 207 2 3" xfId="195" xr:uid="{034CE2AC-60A8-4D0C-AC53-7C4ED58B66B7}"/>
    <cellStyle name="Normal 207 2 4" xfId="212" xr:uid="{EDB04C42-9D69-46B4-96C1-3CB8ECA362AC}"/>
    <cellStyle name="Normal 3" xfId="17" xr:uid="{851E1F13-3D46-4065-8827-C277A4972FA5}"/>
    <cellStyle name="Normal 3 2" xfId="27" xr:uid="{D73D047F-5D74-4986-AE8D-2A5AF70E046C}"/>
    <cellStyle name="Normal 3 2 2" xfId="93" xr:uid="{ADA890CE-1C2A-4EBE-9D2F-68DB9102C245}"/>
    <cellStyle name="Normal 3 2 3" xfId="131" xr:uid="{BABF6D51-DBFA-473F-904B-363D598AB18C}"/>
    <cellStyle name="Normal 3 2 4" xfId="167" xr:uid="{F4C5EA87-FD3F-46AD-8571-1FCFCC533F48}"/>
    <cellStyle name="Normal 3 3" xfId="37" xr:uid="{D7B3B226-BE0B-4121-9023-AC35EF258188}"/>
    <cellStyle name="Normal 3 3 2" xfId="103" xr:uid="{2D7CF7BB-AE6E-4DFA-93B7-E9FA26469220}"/>
    <cellStyle name="Normal 3 3 3" xfId="141" xr:uid="{0C94A32F-5D3A-433F-A127-EA46E8B92E33}"/>
    <cellStyle name="Normal 3 3 4" xfId="177" xr:uid="{62B37222-5B8D-4E60-A6F6-969A41F08DC6}"/>
    <cellStyle name="Normal 3 4" xfId="83" xr:uid="{5808B2B4-1FEA-4B5F-986C-488457B612EC}"/>
    <cellStyle name="Normal 3 4 2" xfId="221" xr:uid="{E0A5E2AC-2EAA-475E-8103-15AB3C0AF6BB}"/>
    <cellStyle name="Normal 3 5" xfId="121" xr:uid="{60705F67-5B5B-45A8-8BDF-1D9D4C54DC93}"/>
    <cellStyle name="Normal 3 6" xfId="157" xr:uid="{9506E02D-6DD4-4A6C-9C72-B8AC8372498C}"/>
    <cellStyle name="Normal 4" xfId="19" xr:uid="{DB568DE6-DB29-4C4F-8269-501B09E0528D}"/>
    <cellStyle name="Normal 4 2" xfId="29" xr:uid="{EFB4BBA0-F023-4F62-AB26-C60A9282EEA9}"/>
    <cellStyle name="Normal 4 2 2" xfId="64" xr:uid="{FD1B89D9-DDC0-46DC-9239-35AE9AAA150A}"/>
    <cellStyle name="Normal 4 2 3" xfId="95" xr:uid="{4D31B86A-9C4D-4D96-9D63-DCB3EAE50E12}"/>
    <cellStyle name="Normal 4 2 4" xfId="133" xr:uid="{1A057F99-5067-43AF-BA62-0C8D892ED65D}"/>
    <cellStyle name="Normal 4 2 5" xfId="169" xr:uid="{2D25AD9C-99A4-490A-AF6E-7A244572032D}"/>
    <cellStyle name="Normal 4 3" xfId="39" xr:uid="{7A73F33A-C7E8-49F0-864A-53237F9086C7}"/>
    <cellStyle name="Normal 4 3 2" xfId="105" xr:uid="{87FCEE0E-5FC0-4753-89B1-209189F41108}"/>
    <cellStyle name="Normal 4 3 3" xfId="143" xr:uid="{60D9EB65-8BF4-4E45-AFD5-DED5B66FBB21}"/>
    <cellStyle name="Normal 4 3 4" xfId="179" xr:uid="{49FBA745-36A6-4B9E-97A2-AB4AA9D1BFC0}"/>
    <cellStyle name="Normal 4 4" xfId="85" xr:uid="{1971F9A3-FF16-4830-862F-7124CCFF0596}"/>
    <cellStyle name="Normal 4 5" xfId="123" xr:uid="{C0AEBA2B-057F-495A-8FD7-02B50206B75E}"/>
    <cellStyle name="Normal 4 6" xfId="159" xr:uid="{0C47FF02-DFAE-4A05-8CF7-7051D7121FEF}"/>
    <cellStyle name="Normal 5" xfId="42" xr:uid="{2CA8037B-72AC-4142-9BF0-8762BEFDF3F6}"/>
    <cellStyle name="Normal 5 2" xfId="108" xr:uid="{97BC5AF0-7DA0-47D2-A4E7-C1A79DC90034}"/>
    <cellStyle name="Normal 5 2 2" xfId="226" xr:uid="{AE5F5828-7157-4E46-8CBB-A50B3D988D65}"/>
    <cellStyle name="Normal 5 3" xfId="146" xr:uid="{0ED44A13-6C42-49DF-BB9B-D3E2520C8A42}"/>
    <cellStyle name="Normal 5 4" xfId="182" xr:uid="{879333B3-B425-45BC-A3B8-F9E1D2621CC3}"/>
    <cellStyle name="Normal 6" xfId="47" xr:uid="{F39D3DA9-50A9-41E7-B1A6-BFC116AF79DC}"/>
    <cellStyle name="Normal 6 2" xfId="187" xr:uid="{8CB828ED-08F4-4436-9708-1F9F97CA6537}"/>
    <cellStyle name="Normal 7" xfId="10" xr:uid="{BC49585F-F4AF-4602-B4BE-7E845BD3458F}"/>
    <cellStyle name="Normal 8" xfId="65" xr:uid="{1AB8EA12-E3E1-4D7B-9F64-4F50F991D305}"/>
    <cellStyle name="Normal 8 2" xfId="197" xr:uid="{C6044331-21DB-43A6-9901-F4FFDE3377F3}"/>
    <cellStyle name="Normal 9" xfId="75" xr:uid="{0398543A-6FE9-4537-9EAD-E6C300C92F81}"/>
    <cellStyle name="Porcentaje 10 2" xfId="7" xr:uid="{555B9FD0-B18F-4FEA-A435-0B9518B4D1B6}"/>
    <cellStyle name="Porcentaje 10 2 2" xfId="23" xr:uid="{12375D5A-9BF2-4730-AAC1-2F7B86E4C52B}"/>
    <cellStyle name="Porcentaje 10 2 2 2" xfId="89" xr:uid="{692CAF3E-4D9D-41D0-A238-DEC5F77E40F8}"/>
    <cellStyle name="Porcentaje 10 2 2 3" xfId="127" xr:uid="{A579F1C2-7918-4A10-8E96-715A8365BFB9}"/>
    <cellStyle name="Porcentaje 10 2 2 4" xfId="163" xr:uid="{495F04CF-8FC2-4725-8324-E705FD4F0095}"/>
    <cellStyle name="Porcentaje 10 2 3" xfId="33" xr:uid="{A657956D-0295-459F-917F-78ABC2E03E1F}"/>
    <cellStyle name="Porcentaje 10 2 3 2" xfId="99" xr:uid="{0DB9D237-9076-463A-B2B0-068A42CE1746}"/>
    <cellStyle name="Porcentaje 10 2 3 3" xfId="137" xr:uid="{715B735A-6154-4575-B86F-890E1339C2E7}"/>
    <cellStyle name="Porcentaje 10 2 3 4" xfId="173" xr:uid="{2445E331-C10E-4906-B217-2C42C25495ED}"/>
    <cellStyle name="Porcentaje 10 2 4" xfId="60" xr:uid="{EBEB83BF-BDC9-411B-8A41-2E95DE41A178}"/>
    <cellStyle name="Porcentaje 10 2 4 2" xfId="194" xr:uid="{055A9275-CBEE-4E6E-AAAF-142C5EEC25D6}"/>
    <cellStyle name="Porcentaje 10 2 5" xfId="71" xr:uid="{A4AECD7A-29D3-4595-8E1A-E914F2B53212}"/>
    <cellStyle name="Porcentaje 10 2 5 2" xfId="203" xr:uid="{307D174A-D096-48D4-9024-38882F7DAB04}"/>
    <cellStyle name="Porcentaje 10 2 6" xfId="79" xr:uid="{07A22294-C5C3-4308-B6DD-37EAF8EC7DB5}"/>
    <cellStyle name="Porcentaje 10 2 7" xfId="117" xr:uid="{AF7E663E-BC56-4516-9204-3C8672F101AF}"/>
    <cellStyle name="Porcentaje 10 2 8" xfId="153" xr:uid="{CDA9DCCC-FF39-42DD-BFBD-0785F152D724}"/>
    <cellStyle name="Porcentaje 10 2 9" xfId="211" xr:uid="{067D3BE8-BBC9-430C-B679-E71C5C8BA42A}"/>
    <cellStyle name="Porcentaje 13" xfId="50" xr:uid="{813E7146-932D-4F4D-8905-DC8F0CF90E89}"/>
    <cellStyle name="Porcentaje 2" xfId="6" xr:uid="{44206FF4-0AE7-4E93-B10A-3D7109156182}"/>
    <cellStyle name="Porcentaje 3" xfId="214" xr:uid="{CC13CB25-F010-49E3-A8CF-20ED57AB025D}"/>
    <cellStyle name="Porcentual 2" xfId="55" xr:uid="{EDF14F5F-15B0-4178-8D0A-0841B2507035}"/>
    <cellStyle name="Porcentual 2 2" xfId="58" xr:uid="{F9664161-4C4A-42E8-A63F-27E6FC8CF576}"/>
    <cellStyle name="Porcentual 4 7" xfId="52" xr:uid="{DC2C4CFB-5AB6-4308-9232-8A35F3812B68}"/>
    <cellStyle name="Porcentual 4 7 2" xfId="66" xr:uid="{9E3290C7-8897-4276-8FAC-13A8DE90C20F}"/>
    <cellStyle name="Porcentual 4 7 2 2" xfId="198" xr:uid="{6934FAE6-9FFC-4906-A527-FD77D97669BE}"/>
    <cellStyle name="Porcentual 4 7 3" xfId="189" xr:uid="{E46191BF-E045-448C-B6B3-8C8804F80A36}"/>
    <cellStyle name="Porcentual 4 7 4" xfId="206" xr:uid="{CB6945A7-B578-4E59-9A1D-DCDA6E836F45}"/>
  </cellStyles>
  <dxfs count="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8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8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numFmt numFmtId="178" formatCode="dd/mm/yy"/>
      <alignment horizontal="center" vertical="center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border>
        <bottom style="hair">
          <color rgb="FF000000"/>
        </bottom>
      </border>
    </dxf>
    <dxf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</dxfs>
  <tableStyles count="66" defaultTableStyle="TableStyleMedium9" defaultPivotStyle="PivotStyleLight16">
    <tableStyle name="PN 5-style 10" pivot="0" count="2" xr9:uid="{7B67A2E3-9342-45DB-ADBB-9502937E6B3F}">
      <tableStyleElement type="firstRowStripe" dxfId="157"/>
      <tableStyleElement type="secondRowStripe" dxfId="156"/>
    </tableStyle>
    <tableStyle name="PN 5-style 11" pivot="0" count="2" xr9:uid="{57B0FCAA-CC2E-485B-97D8-31F1094F5500}">
      <tableStyleElement type="firstRowStripe" dxfId="155"/>
      <tableStyleElement type="secondRowStripe" dxfId="154"/>
    </tableStyle>
    <tableStyle name="PN 5-style 13" pivot="0" count="2" xr9:uid="{38C25BA5-B09D-49CE-B133-C48F663CE0ED}">
      <tableStyleElement type="firstRowStripe" dxfId="153"/>
      <tableStyleElement type="secondRowStripe" dxfId="152"/>
    </tableStyle>
    <tableStyle name="PN 5-style 14" pivot="0" count="2" xr9:uid="{C5FAD852-BD4A-4EDD-84F8-C8A3180AA73A}">
      <tableStyleElement type="firstRowStripe" dxfId="151"/>
      <tableStyleElement type="secondRowStripe" dxfId="150"/>
    </tableStyle>
    <tableStyle name="PN 5-style 15" pivot="0" count="2" xr9:uid="{174F2288-C946-489E-BF6A-4CB67A06274A}">
      <tableStyleElement type="firstRowStripe" dxfId="149"/>
      <tableStyleElement type="secondRowStripe" dxfId="148"/>
    </tableStyle>
    <tableStyle name="PN 5-style 16" pivot="0" count="2" xr9:uid="{481DCA2A-A1A6-4061-B8CB-68E4DD617046}">
      <tableStyleElement type="firstRowStripe" dxfId="147"/>
      <tableStyleElement type="secondRowStripe" dxfId="146"/>
    </tableStyle>
    <tableStyle name="PN 5-style 17" pivot="0" count="2" xr9:uid="{888A630B-48E6-44DD-84E1-2418364FA168}">
      <tableStyleElement type="firstRowStripe" dxfId="145"/>
      <tableStyleElement type="secondRowStripe" dxfId="144"/>
    </tableStyle>
    <tableStyle name="PN 5-style 18" pivot="0" count="2" xr9:uid="{17753919-21BE-44B6-A6DC-E0CC2FF5BF0D}">
      <tableStyleElement type="firstRowStripe" dxfId="143"/>
      <tableStyleElement type="secondRowStripe" dxfId="142"/>
    </tableStyle>
    <tableStyle name="PN 5-style 19" pivot="0" count="2" xr9:uid="{FFE1B773-41E1-43EE-854E-D74AAA16F6A2}">
      <tableStyleElement type="firstRowStripe" dxfId="141"/>
      <tableStyleElement type="secondRowStripe" dxfId="140"/>
    </tableStyle>
    <tableStyle name="PN 5-style 2" pivot="0" count="2" xr9:uid="{CFCD645A-B4F5-450E-9B3A-57EE0958ACDB}">
      <tableStyleElement type="firstRowStripe" dxfId="139"/>
      <tableStyleElement type="secondRowStripe" dxfId="138"/>
    </tableStyle>
    <tableStyle name="PN 5-style 21" pivot="0" count="2" xr9:uid="{CAC1D4E5-B9A5-4420-84B1-9998C1B65300}">
      <tableStyleElement type="firstRowStripe" dxfId="137"/>
      <tableStyleElement type="secondRowStripe" dxfId="136"/>
    </tableStyle>
    <tableStyle name="PN 5-style 22" pivot="0" count="2" xr9:uid="{AD6F1D4C-41ED-4F22-B67A-46BC03F30F4A}">
      <tableStyleElement type="firstRowStripe" dxfId="135"/>
      <tableStyleElement type="secondRowStripe" dxfId="134"/>
    </tableStyle>
    <tableStyle name="PN 5-style 23" pivot="0" count="2" xr9:uid="{81ECC8EA-FCE5-4781-B94C-6BBAA184943E}">
      <tableStyleElement type="firstRowStripe" dxfId="133"/>
      <tableStyleElement type="secondRowStripe" dxfId="132"/>
    </tableStyle>
    <tableStyle name="PN 5-style 24" pivot="0" count="2" xr9:uid="{85748B41-3753-44CF-AF60-E44CDBAFEF7D}">
      <tableStyleElement type="firstRowStripe" dxfId="131"/>
      <tableStyleElement type="secondRowStripe" dxfId="130"/>
    </tableStyle>
    <tableStyle name="PN 5-style 25" pivot="0" count="2" xr9:uid="{82FBBE10-598D-4CD9-937A-C93148709C34}">
      <tableStyleElement type="firstRowStripe" dxfId="129"/>
      <tableStyleElement type="secondRowStripe" dxfId="128"/>
    </tableStyle>
    <tableStyle name="PN 5-style 26" pivot="0" count="2" xr9:uid="{8FCD02E3-83ED-4870-8E11-78AF363DF4ED}">
      <tableStyleElement type="firstRowStripe" dxfId="127"/>
      <tableStyleElement type="secondRowStripe" dxfId="126"/>
    </tableStyle>
    <tableStyle name="PN 5-style 27" pivot="0" count="2" xr9:uid="{B1C66A19-1247-4B96-9C31-19397FDCD047}">
      <tableStyleElement type="firstRowStripe" dxfId="125"/>
      <tableStyleElement type="secondRowStripe" dxfId="124"/>
    </tableStyle>
    <tableStyle name="PN 5-style 28" pivot="0" count="2" xr9:uid="{1EFEF4B7-294C-440C-ADC0-9C074808EF5C}">
      <tableStyleElement type="firstRowStripe" dxfId="123"/>
      <tableStyleElement type="secondRowStripe" dxfId="122"/>
    </tableStyle>
    <tableStyle name="PN 5-style 29" pivot="0" count="2" xr9:uid="{6D99BD0B-194A-4819-AFC1-1859FFAC046D}">
      <tableStyleElement type="firstRowStripe" dxfId="121"/>
      <tableStyleElement type="secondRowStripe" dxfId="120"/>
    </tableStyle>
    <tableStyle name="PN 5-style 3" pivot="0" count="2" xr9:uid="{9222626C-4ECD-4A13-AFEB-ECB8DAD7DB58}">
      <tableStyleElement type="firstRowStripe" dxfId="119"/>
      <tableStyleElement type="secondRowStripe" dxfId="118"/>
    </tableStyle>
    <tableStyle name="PN 5-style 30" pivot="0" count="2" xr9:uid="{3CC2E314-F74C-4DBC-AB72-A2C415552F8B}">
      <tableStyleElement type="firstRowStripe" dxfId="117"/>
      <tableStyleElement type="secondRowStripe" dxfId="116"/>
    </tableStyle>
    <tableStyle name="PN 5-style 32" pivot="0" count="2" xr9:uid="{0A8E7523-4032-420A-AB65-DD107958D00A}">
      <tableStyleElement type="firstRowStripe" dxfId="115"/>
      <tableStyleElement type="secondRowStripe" dxfId="114"/>
    </tableStyle>
    <tableStyle name="PN 5-style 33" pivot="0" count="2" xr9:uid="{8054BA7E-F019-471E-908A-DA0785C0DAAB}">
      <tableStyleElement type="firstRowStripe" dxfId="113"/>
      <tableStyleElement type="secondRowStripe" dxfId="112"/>
    </tableStyle>
    <tableStyle name="PN 5-style 34" pivot="0" count="2" xr9:uid="{E0516A3B-6B60-44F5-A753-9340319F993F}">
      <tableStyleElement type="firstRowStripe" dxfId="111"/>
      <tableStyleElement type="secondRowStripe" dxfId="110"/>
    </tableStyle>
    <tableStyle name="PN 5-style 35" pivot="0" count="2" xr9:uid="{A20E89AF-D3EC-4521-8232-CC1C77BDA6D1}">
      <tableStyleElement type="firstRowStripe" dxfId="109"/>
      <tableStyleElement type="secondRowStripe" dxfId="108"/>
    </tableStyle>
    <tableStyle name="PN 5-style 36" pivot="0" count="2" xr9:uid="{63B1D746-597C-419E-9591-6A87FB784806}">
      <tableStyleElement type="firstRowStripe" dxfId="107"/>
      <tableStyleElement type="secondRowStripe" dxfId="106"/>
    </tableStyle>
    <tableStyle name="PN 5-style 37" pivot="0" count="2" xr9:uid="{13DBDB48-33DF-41CE-8FC9-8937D40F2287}">
      <tableStyleElement type="firstRowStripe" dxfId="105"/>
      <tableStyleElement type="secondRowStripe" dxfId="104"/>
    </tableStyle>
    <tableStyle name="PN 5-style 4" pivot="0" count="2" xr9:uid="{1E8E2D97-41C5-4B8F-8FBA-68D431AACFF7}">
      <tableStyleElement type="firstRowStripe" dxfId="103"/>
      <tableStyleElement type="secondRowStripe" dxfId="102"/>
    </tableStyle>
    <tableStyle name="PN 5-style 43" pivot="0" count="2" xr9:uid="{297B0D4E-B7F1-4CC8-9962-F42443ECF65C}">
      <tableStyleElement type="firstRowStripe" dxfId="101"/>
      <tableStyleElement type="secondRowStripe" dxfId="100"/>
    </tableStyle>
    <tableStyle name="PN 5-style 44" pivot="0" count="2" xr9:uid="{104CDCA9-E511-4770-8E6C-DEEC3B57C00B}">
      <tableStyleElement type="firstRowStripe" dxfId="99"/>
      <tableStyleElement type="secondRowStripe" dxfId="98"/>
    </tableStyle>
    <tableStyle name="PN 5-style 5" pivot="0" count="2" xr9:uid="{8B9DF824-1E4D-49C1-8A2C-FE3AA059529D}">
      <tableStyleElement type="firstRowStripe" dxfId="97"/>
      <tableStyleElement type="secondRowStripe" dxfId="96"/>
    </tableStyle>
    <tableStyle name="PN 5-style 6" pivot="0" count="2" xr9:uid="{14DB4C74-8281-4C40-8AA5-2DC25572220D}">
      <tableStyleElement type="firstRowStripe" dxfId="95"/>
      <tableStyleElement type="secondRowStripe" dxfId="94"/>
    </tableStyle>
    <tableStyle name="PN 5-style 7" pivot="0" count="2" xr9:uid="{A7B4508C-5E4E-42B0-9329-82A2B89C3A2F}">
      <tableStyleElement type="firstRowStripe" dxfId="93"/>
      <tableStyleElement type="secondRowStripe" dxfId="92"/>
    </tableStyle>
    <tableStyle name="PN 5-style 8" pivot="0" count="2" xr9:uid="{54E70050-C062-497A-B7F7-29988769B84E}">
      <tableStyleElement type="firstRowStripe" dxfId="91"/>
      <tableStyleElement type="secondRowStripe" dxfId="90"/>
    </tableStyle>
    <tableStyle name="PN 5-style 9" pivot="0" count="2" xr9:uid="{9064CEA3-A9A0-4858-80DD-95C4E75E6D57}">
      <tableStyleElement type="firstRowStripe" dxfId="89"/>
      <tableStyleElement type="secondRowStripe" dxfId="88"/>
    </tableStyle>
    <tableStyle name="PN 6-style 10" pivot="0" count="2" xr9:uid="{84AEC1C0-3B5A-439D-B33A-106D8BC4F49D}">
      <tableStyleElement type="firstRowStripe" dxfId="87"/>
      <tableStyleElement type="secondRowStripe" dxfId="86"/>
    </tableStyle>
    <tableStyle name="PN 6-style 11" pivot="0" count="2" xr9:uid="{DA7C1F64-1F52-417D-BC6D-7347EA39F52E}">
      <tableStyleElement type="firstRowStripe" dxfId="85"/>
      <tableStyleElement type="secondRowStripe" dxfId="84"/>
    </tableStyle>
    <tableStyle name="PN 6-style 12" pivot="0" count="2" xr9:uid="{C4D0C19A-601B-4FE2-A85E-8693EAD567AA}">
      <tableStyleElement type="firstRowStripe" dxfId="83"/>
      <tableStyleElement type="secondRowStripe" dxfId="82"/>
    </tableStyle>
    <tableStyle name="PN 6-style 13" pivot="0" count="2" xr9:uid="{2E075F27-4598-44BE-9FC3-0C4C8E74A4AF}">
      <tableStyleElement type="firstRowStripe" dxfId="81"/>
      <tableStyleElement type="secondRowStripe" dxfId="80"/>
    </tableStyle>
    <tableStyle name="PN 6-style 14" pivot="0" count="2" xr9:uid="{7827DCA1-9B28-42A7-BA9B-4549236A2592}">
      <tableStyleElement type="firstRowStripe" dxfId="79"/>
      <tableStyleElement type="secondRowStripe" dxfId="78"/>
    </tableStyle>
    <tableStyle name="PN 6-style 15" pivot="0" count="2" xr9:uid="{9C7B1593-F8C8-45C0-8BA6-AB5F2C855C77}">
      <tableStyleElement type="firstRowStripe" dxfId="77"/>
      <tableStyleElement type="secondRowStripe" dxfId="76"/>
    </tableStyle>
    <tableStyle name="PN 6-style 16" pivot="0" count="2" xr9:uid="{36E58AF2-A79A-4175-9C6F-59E85C16ECAD}">
      <tableStyleElement type="firstRowStripe" dxfId="75"/>
      <tableStyleElement type="secondRowStripe" dxfId="74"/>
    </tableStyle>
    <tableStyle name="PN 6-style 17" pivot="0" count="2" xr9:uid="{CE8E697F-0A56-47B8-B2B5-D5B1359D7356}">
      <tableStyleElement type="firstRowStripe" dxfId="73"/>
      <tableStyleElement type="secondRowStripe" dxfId="72"/>
    </tableStyle>
    <tableStyle name="PN 6-style 18" pivot="0" count="2" xr9:uid="{BBBA1E6E-AB43-41DD-946C-D0B0FC6323A3}">
      <tableStyleElement type="firstRowStripe" dxfId="71"/>
      <tableStyleElement type="secondRowStripe" dxfId="70"/>
    </tableStyle>
    <tableStyle name="PN 6-style 19" pivot="0" count="2" xr9:uid="{BD8A9CD9-119A-4E59-B636-511A09B0C5B2}">
      <tableStyleElement type="firstRowStripe" dxfId="69"/>
      <tableStyleElement type="secondRowStripe" dxfId="68"/>
    </tableStyle>
    <tableStyle name="PN 6-style 2" pivot="0" count="2" xr9:uid="{61B305D1-A5D1-4FE8-86C4-84F4378F91BC}">
      <tableStyleElement type="firstRowStripe" dxfId="67"/>
      <tableStyleElement type="secondRowStripe" dxfId="66"/>
    </tableStyle>
    <tableStyle name="PN 6-style 20" pivot="0" count="2" xr9:uid="{DE45E4BC-F060-4E2A-8300-6CC62BDD4CE6}">
      <tableStyleElement type="firstRowStripe" dxfId="65"/>
      <tableStyleElement type="secondRowStripe" dxfId="64"/>
    </tableStyle>
    <tableStyle name="PN 6-style 21" pivot="0" count="2" xr9:uid="{820E332F-7319-4AC3-BDF7-7F66C2F17B83}">
      <tableStyleElement type="firstRowStripe" dxfId="63"/>
      <tableStyleElement type="secondRowStripe" dxfId="62"/>
    </tableStyle>
    <tableStyle name="PN 6-style 22" pivot="0" count="2" xr9:uid="{BEE729D9-25D3-4717-9B53-7894EEE016E9}">
      <tableStyleElement type="firstRowStripe" dxfId="61"/>
      <tableStyleElement type="secondRowStripe" dxfId="60"/>
    </tableStyle>
    <tableStyle name="PN 6-style 23" pivot="0" count="2" xr9:uid="{7F801BC5-1A51-4827-AD43-A3B2D8F2BE8A}">
      <tableStyleElement type="firstRowStripe" dxfId="59"/>
      <tableStyleElement type="secondRowStripe" dxfId="58"/>
    </tableStyle>
    <tableStyle name="PN 6-style 24" pivot="0" count="2" xr9:uid="{8F0425D3-189F-432C-B698-80EC13C10E0F}">
      <tableStyleElement type="firstRowStripe" dxfId="57"/>
      <tableStyleElement type="secondRowStripe" dxfId="56"/>
    </tableStyle>
    <tableStyle name="PN 6-style 25" pivot="0" count="2" xr9:uid="{331671D1-BE9C-449A-B7C0-C04743D3FAF6}">
      <tableStyleElement type="firstRowStripe" dxfId="55"/>
      <tableStyleElement type="secondRowStripe" dxfId="54"/>
    </tableStyle>
    <tableStyle name="PN 6-style 26" pivot="0" count="2" xr9:uid="{964243F7-91E6-4EE7-B95B-FE34B199F387}">
      <tableStyleElement type="firstRowStripe" dxfId="53"/>
      <tableStyleElement type="secondRowStripe" dxfId="52"/>
    </tableStyle>
    <tableStyle name="PN 6-style 27" pivot="0" count="2" xr9:uid="{08AF68DF-6A42-48EB-8640-8E933647D544}">
      <tableStyleElement type="firstRowStripe" dxfId="51"/>
      <tableStyleElement type="secondRowStripe" dxfId="50"/>
    </tableStyle>
    <tableStyle name="PN 6-style 28" pivot="0" count="2" xr9:uid="{A6D19AD9-657A-4755-8C3D-65EF106FC33B}">
      <tableStyleElement type="firstRowStripe" dxfId="49"/>
      <tableStyleElement type="secondRowStripe" dxfId="48"/>
    </tableStyle>
    <tableStyle name="PN 6-style 29" pivot="0" count="2" xr9:uid="{A0F3BB58-FD71-4348-99EC-A972B9CF82E9}">
      <tableStyleElement type="firstRowStripe" dxfId="47"/>
      <tableStyleElement type="secondRowStripe" dxfId="46"/>
    </tableStyle>
    <tableStyle name="PN 6-style 3" pivot="0" count="2" xr9:uid="{16B4BBE2-3E31-45B1-B233-08B9089B3545}">
      <tableStyleElement type="firstRowStripe" dxfId="45"/>
      <tableStyleElement type="secondRowStripe" dxfId="44"/>
    </tableStyle>
    <tableStyle name="PN 6-style 30" pivot="0" count="2" xr9:uid="{38D901CC-1113-4598-9988-30CC33C1F772}">
      <tableStyleElement type="firstRowStripe" dxfId="43"/>
      <tableStyleElement type="secondRowStripe" dxfId="42"/>
    </tableStyle>
    <tableStyle name="PN 6-style 31" pivot="0" count="2" xr9:uid="{9F63BD72-4AB1-42EC-9351-B8059D9EB035}">
      <tableStyleElement type="firstRowStripe" dxfId="41"/>
      <tableStyleElement type="secondRowStripe" dxfId="40"/>
    </tableStyle>
    <tableStyle name="PN 6-style 32" pivot="0" count="2" xr9:uid="{5166CAEA-2320-4F1A-9B61-FFA51CD204A2}">
      <tableStyleElement type="firstRowStripe" dxfId="39"/>
      <tableStyleElement type="secondRowStripe" dxfId="38"/>
    </tableStyle>
    <tableStyle name="PN 6-style 4" pivot="0" count="2" xr9:uid="{68B48FD3-097D-4AE9-940F-35378A98B6F2}">
      <tableStyleElement type="firstRowStripe" dxfId="37"/>
      <tableStyleElement type="secondRowStripe" dxfId="36"/>
    </tableStyle>
    <tableStyle name="PN 6-style 5" pivot="0" count="2" xr9:uid="{64ED318E-7DA1-4C1B-BDDE-F3C5DD9EA215}">
      <tableStyleElement type="firstRowStripe" dxfId="35"/>
      <tableStyleElement type="secondRowStripe" dxfId="34"/>
    </tableStyle>
    <tableStyle name="PN 6-style 6" pivot="0" count="2" xr9:uid="{26149C7F-9287-486F-85A7-A9AA4C1EE02F}">
      <tableStyleElement type="firstRowStripe" dxfId="33"/>
      <tableStyleElement type="secondRowStripe" dxfId="32"/>
    </tableStyle>
    <tableStyle name="PN 6-style 7" pivot="0" count="2" xr9:uid="{B3F0C747-1F71-45BB-83E2-63012A214DBC}">
      <tableStyleElement type="firstRowStripe" dxfId="31"/>
      <tableStyleElement type="secondRowStripe" dxfId="30"/>
    </tableStyle>
    <tableStyle name="PN 6-style 8" pivot="0" count="2" xr9:uid="{B4DAD046-7552-4CE9-ACB9-B6AA4C6995C6}">
      <tableStyleElement type="firstRowStripe" dxfId="29"/>
      <tableStyleElement type="secondRowStripe" dxfId="28"/>
    </tableStyle>
    <tableStyle name="PN 6-style 9" pivot="0" count="2" xr9:uid="{B9320AB5-A933-4F58-8A93-1FC9EE0C0932}">
      <tableStyleElement type="firstRowStripe" dxfId="27"/>
      <tableStyleElement type="secondRowStripe" dxfId="26"/>
    </tableStyle>
  </tableStyles>
  <colors>
    <mruColors>
      <color rgb="FFFF0000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7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customXml" Target="../customXml/item1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22413</xdr:colOff>
      <xdr:row>0</xdr:row>
      <xdr:rowOff>1</xdr:rowOff>
    </xdr:from>
    <xdr:to>
      <xdr:col>13</xdr:col>
      <xdr:colOff>56030</xdr:colOff>
      <xdr:row>0</xdr:row>
      <xdr:rowOff>929459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3437" t="27317" r="19469" b="60071"/>
        <a:stretch/>
      </xdr:blipFill>
      <xdr:spPr bwMode="auto">
        <a:xfrm>
          <a:off x="268942" y="1"/>
          <a:ext cx="7485529" cy="9294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0</xdr:row>
      <xdr:rowOff>8031</xdr:rowOff>
    </xdr:from>
    <xdr:to>
      <xdr:col>8</xdr:col>
      <xdr:colOff>307940</xdr:colOff>
      <xdr:row>0</xdr:row>
      <xdr:rowOff>1152525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D55F9-E790-2BE3-3CCB-D09C26B40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440" y="8031"/>
          <a:ext cx="6214000" cy="1144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7</xdr:col>
      <xdr:colOff>1154428</xdr:colOff>
      <xdr:row>2</xdr:row>
      <xdr:rowOff>87031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4C7F67-C696-4BE4-B0C4-130DF43ED2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895350" y="0"/>
          <a:ext cx="4391023" cy="582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9572731\91-0407-LIQACT-03-00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xh\muros\Aguaytia\supervision\Valorizacion\Contratista\Val%2001%20Mayo%202003\Valorizacion\Javier%20JIMENEZ\VALORIZACIONES\BITU\C00-V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REST-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urajeri\Revision%201%20-%20Exp%20de%20Reajuste%20de%20Metrados%201\MOORE%20DEFINITIVO\METRADOS\200\02.01.00-02.06.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420176\Patty\TEMP\Concilia%20836\CONCILIA%20836%20N&#186;97%20Cier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C00-V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uario\Downloads\Planill&#243;n%20de%20proyecci&#243;n%20de%20ejecuci&#243;n%20de%20inversiones_SectorJusticia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ueva%20carpeta\Documents%20and%20Settings\jcusipaucar\Mis%20documentos\Mis%20archivos%20recibidos\ERICK\2007\TRENTAS%2020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VeLAsco%20AsTeTe\VELASCO%20ASTETE\INFORMES%20MENSUALES%20PAV.%209%20CALLES%20VELASCO\INFORME%20ABRIL%202011\INFORME%20ABRIL%20201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yl\OneDrive\Escritorio\INFORME%20DE%20COR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rchivos%20de%20programa\MsgPopupEN\down\JOHNJOHANN\J%20O%20H%20N-UNIV\JOHN%20JOHANN\LAZZY\INFORME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uidaciones\c\Misael\Misael\EJEC_OBRAS_2000\LIQ-II%20TRIM\SAP%20PAMPARCA\VAL-PAMPAR-JULI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CA\SACCLLO\TAREO_CALCA_2019%20CAMPO-DAVID%20GALICI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yl\OneDrive\Escritorio\INF%20MENSUAL%20no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2.-Inf.-Supervisor-ALTO%20CAYHUA%20AGOSTO%20N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Documents%20and%20Settings\Laptop\Configuraci&#243;n%20local\Temp\VALORIZACION11%20incluye%20new%20amort.%20TR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is%20documentos\Mis%20archivos%20recibidos\Liq.%20Tunel%20sin%20incl%20Val%20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p.%20tec.%20I.E.%20RAFAEL%20MAMARA\INF%20M-ABR-11-CRG-MAMARA\IN%20TEC%20CRGMAM%20ABR.11\INF%20SUP%20MAMARA-5-NOV-10\MUN%20SANTIAGO\CRONOGRAMA%20HERM%20AYAR\VALORIZACION13%20TR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gio/5._Unsaac%20cipro2006/Expedientes%20de%20carreteras%20Varios/1.-%20Expediente%20Mantenimiento%20%20VELILLE/INFORME%20FINAL/Vol2%20Estudio%20de%20Ingenieria/Tomo%202/05%20Metrados/04%20Obras%20de%20Art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ta03\c\Mis%20documentos\Mis%20documentos\Mollepata\Pacobamba\SOCTAeje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YECTOS-OBRAS\SGPO\DATOS%20DE%20OBRA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van\Desktop\Users\Ivan\Desktop\financiero%20mes%20de%20julio\MARCO%20M_E\USB%20Marco\1\usb\2.%20Presupuesto%20RS%20%20Poromate%20O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Y\Desktop\2.0.Informe%20Mensual%20Ccorimayo%20Noviembr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de\Desktop\Users\Oscar%20Barreto\Documents\IVOCHOTE%2018%20abril\Carretera%20Mapitunuari\Cuaderno%20de%20Obra%20CARRETERA%20MAP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d\OBRAS\LAYO\METRADOS\METRADO%20ESTRUCTURAS%20LAY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Mis%20documentos\FICHAS%20EQUIPO\FLOTAS,TALLER,DEPREC-EQUIPOS-SINMA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Users/USUARIO/Desktop/TRABAJOS%20REGION/INFORMES%20-%20SUYKUTAMBO/15%20INFORME%20MENSUAL%20SUYKUTAMBO%20-%20MARZO%202015/INFORME%20MENSUAL%20SETIEMBRE%20YANAOCA/INFORME%20MENSUAL%20SETIEMBRE%20YANAOCA/INFORME%20MENSUAL/INFORME%20AGOSTO%2020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xis\Dropbox\Mi%20PC%20(LAPTOP-AE2FPOOS)\Desktop\CUADERNO%20DE%20OBRA%20ROSARIO\METRADOS%20DIARIOS\METRADO%20-%20RENDIMIENTO%20NOVIEMBRE%202021%20%20al%201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GOBIERNO%20REGIONAL%20CUSCO/0.%20VIRGEN%20ROSARIO%202019/INFORMES%20MENSUALES%20ROSARIO/20.%20INFORME%20MENSUAL%20ROSARIO%20MAYO%202021/METRADO%20MAYO%202021%20-%20RENDIMIENTO%20MAYO%20TOTAL%202C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60;\INFORME%20MENSUAL%20JUNIO%202016%20-%20MANUGALI\MOVIMIENTO%20DE%20ALMACEN-PRESTAMOS\OBRA%20MOYOMONTE\Mov-Almacen%202013\Control%20de%20Almacen%20CS%20-%20KITENI%20-%20NOV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JESUS/OBRAS%20PATAMBUCO2/RIEGOS/Cocat/c/Marco/Proyecto%20Co-Catedral/Planilla/Planilla%20de%20Salario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Nueva%20carpeta\Planilla1\Planilla%20de%20Salarios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TAREOS%20MES%20DE%20AGOSTO\METRADO%20AGOSTO%20FAVIO%2009%20-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moreyra\Desktop\MODULO%20CON%20TAPON%20-%20PEQUE&#209;O\HOJA%20DE%20CALCULO%20MODULO%20%20A%20COSTO%20DIRECTO%20-%20CON%20TAPON%20FLETES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JESUS\OBRAS%20PATAMBUCO2\RIEGOS\Cocat\c\Marco\Proyecto%20Co-Catedral\Planilla\Planilla%20de%20Salario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esktop\&#160;\_EXP.%20TECNICO.Via%20Expresa,%20MISKAPAMPA-SAN%20JERONIMO\INFORMES%20MENSUALES%202015\2%20Inf.%20Mens.%20junio\nuevos%20-%20region\SUYKUTAMBO\INFORME%20MENSUAL%20DE%20OBRA-JULIO%20ING1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L-ABR-9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pchirinos\Desktop\ULTIMO%20RAFAEL%20ZEA%2004.06.15\DOC.%20Y%20FORMATOS%20PARA%20PROYECTISTAS%20(3787)%20EXCEL%2003-06-15\METRADOS%20P.xlsb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-primavera_fina2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ACTICAS%20NUEVO\E.T.%20NUEVO\ET%20Estructuras%20CS%20Ttio\METRADOS\METRADOS%20ESTRUCTURAS%20CS%20TTIO%204TA%20-%20FINAL%20CON%20LOGO%2031102017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JESUS/OBRAS%20PATAMBUCO2/RIEGOS/Cocat/c/Marco/Proyecto%20Co-Catedral/Nueva%20carpeta/Planilla1/Planilla%20de%20Salarios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MP\Directivas%20MDQ\ivette\hoja%20de%20valorizacio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8%20Proyectos%20CEM%20S.A.C\1.0%20Supervision%20Yuracmayo\17.6%20Informe%20Abril%202011\formato%20para%20fredy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0.-%20Preliquidaciones\2.-%20Obra%20-%20Carretera%20chiroccollo\5.-%20val%2004%20noviembre\07.-%20Val.%2004-Noviembre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ai-nfes\documentos\INFES\APEN-arquite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G.EMILIO%20G\ESPECIFICACIONES%20TECNICAS%20DEFENSAS%20RIBERE&#209;AS\8.5_ENROCADO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18.-%20Sub%20Gerencia%20de%20Anta/1.-%20Defensa%20Rivere&#241;a/3.-%20Inf.%20Mensuales/04.-%20Inf_Val_Nro_035_Julio15/Julio%20Hatunmayo/Metrados%20diarios%20Julio%20final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urva%20s_REPROGRAMAD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pe&#241;a\akike\expediente\BASEPRESU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NI%20TACABAMBA\Fichas%20Desastres%20ok\FICHA%20TECNICA%20SECTOR%20MIRAFLORES%20-%20OLMOS\2PRESUPUESTODEFINITIVO%20MIRAFLOR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OSHIBA\Desktop\INF%20FINALES%20MES%20DE%20FEBRERO\INFORME%20DE%20FEBRERO%20FINAL%20FE%20Y%20ALEGRIA%20TIMP\INFORME%20MENSUAL%20MENSUAL%20FE%20Y%20ALEGRI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aluacion1\C\PROYECTOS%20VII%20CONV\INF_EE\GUSTAVO%20ZUNIGA\25-01096-R(ACORA)\Copia%20de%20presupuesto%20CEI%20N&#176;194-ACORA-Corregid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FORME%20ENERO%202014-I\informes%20kori%20beni\informe%20junio%20super%20ok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DQ-15\QLL-INSP-FICH-CRON-01-15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yl\OneDrive\Escritorio\INFORMES%20MENSUALES\IM%20PACAYMAYO%20FEBRERO\FORMATO%2012B%20PACAYMAYO\FORMATO%2012-B%20PACAYMAYO%20V1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lysg11\jimmy\NECESIDADES%202009\PROCURADURI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tyl\OneDrive\Escritorio\INF.%20MI%20VIVIENDA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ises\Desktop\FICHA%20SEGUIMIENTO%20OSLI%201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3E5D3D\VAL%20ejemplo%20CON%20REAJUSTE(1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OBRA%20I.E.%20GUNTHER\nuevos%20-%20region\SUYKUTAMBO\INFORME%20MENSUAL%20DE%20OBRA-JULIO%20ING1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2\d\Documents%20and%20Settings\Sistemas\Mis%20documentos\PTO.%20SAN%20JUAN-PUQUIO\2004\NASCA_PUQUIO\informes\07_julio\WINDOWS\TEMP\Presupuesto\PLAN_TECNICA_2002_1_ARQ.ZAMALLO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REX\Desktop\INFORME%20MENSUAL%20FINAL%20NOVIEMBRE\INFORME%20FINAL%20OCTUBRE%20SAN%20MARTIN%202012\04.00%20VALORIZACIONES\INFORMES%20MENSUALES%202012\INFORME%20DE%20VALORIZACION%20MARZO%202012\BIENES%20Y%20SERVICIOS%202012%20MARZO%20PRESUPUEST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BRAS\OBRA%20NUEVA\DATOS%20DE%20OBRA.xlsm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UNIDAD%20DE%20TACCASSI\EXPEDIENTE%20TECNICO\I.E.I.%201045%20TACASSI\ESTRUCTURAS%20TACCASI%202018\3.%20ESTRUCTURAS%20TACCASI%202018\METRADOS%20ESTRUCTURAS%20TACCASI\METRADO%20ESTRUCTURAS%20TACASI%202018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fe_estudios\d\Mis%20documentos\CARMEN\Exped%20T&#233;cnicos\Expedientes%20Anterior\Amp%20Mz%20&#209;yO.%20Jorge%20Chavez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RE%20I%205\Desktop\INFORME%20FISICO%20DE%20JULIO%20CANGALLI%20XXX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 &quot;K&quot;"/>
      <sheetName val="VP (Recalculado)"/>
      <sheetName val="Reajuste"/>
      <sheetName val="REC. UTILIZADOS"/>
      <sheetName val="PRES. PRINC."/>
      <sheetName val="Reaj. Princ."/>
      <sheetName val="F.GARANTIA"/>
      <sheetName val="VAL.PAGADAS"/>
      <sheetName val="PAGOS AD.EFECT"/>
      <sheetName val="ESTUDIOS"/>
      <sheetName val="LIQ.OBRA (S)"/>
      <sheetName val="VAS05_28"/>
      <sheetName val="Rel. de Inf."/>
      <sheetName val="Penalidad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ENTIDAD CONTRATANTE:</v>
          </cell>
        </row>
        <row r="89">
          <cell r="B89" t="str">
            <v>RESUMEN :</v>
          </cell>
        </row>
        <row r="92">
          <cell r="B92" t="str">
            <v>COSTO TOTAL DEL PRESUPUESTO PRINCIPAL ( SIN I.G.V. )</v>
          </cell>
          <cell r="H92">
            <v>536363.42999999993</v>
          </cell>
          <cell r="I92">
            <v>0</v>
          </cell>
          <cell r="K92">
            <v>41545.629999999997</v>
          </cell>
          <cell r="L92">
            <v>0</v>
          </cell>
          <cell r="N92">
            <v>60590.250000000007</v>
          </cell>
          <cell r="O92">
            <v>0</v>
          </cell>
          <cell r="Q92">
            <v>70570.06</v>
          </cell>
          <cell r="R92">
            <v>0</v>
          </cell>
          <cell r="T92">
            <v>70570.06</v>
          </cell>
          <cell r="U92">
            <v>0</v>
          </cell>
          <cell r="W92">
            <v>101841.53</v>
          </cell>
          <cell r="X92">
            <v>0</v>
          </cell>
          <cell r="Z92">
            <v>66191.42</v>
          </cell>
          <cell r="AA92">
            <v>0</v>
          </cell>
        </row>
        <row r="95">
          <cell r="B95" t="str">
            <v>D:\910407\Docs del Supervisor\(LS) Liquidación Supervisor\[91-0407-LIQACT-03-00001.xls]Reajuste</v>
          </cell>
        </row>
        <row r="374">
          <cell r="A374" t="str">
            <v>{/ Block;SetHeight}</v>
          </cell>
        </row>
        <row r="375">
          <cell r="A375" t="str">
            <v>{DOWN 3}~</v>
          </cell>
        </row>
        <row r="376">
          <cell r="A376" t="str">
            <v>20~</v>
          </cell>
        </row>
        <row r="377">
          <cell r="A377" t="str">
            <v>{DOWN 4}</v>
          </cell>
        </row>
        <row r="378">
          <cell r="A378" t="str">
            <v>{/ Block;SetHeight}~</v>
          </cell>
        </row>
        <row r="379">
          <cell r="A379" t="str">
            <v>24</v>
          </cell>
        </row>
        <row r="380">
          <cell r="A380" t="str">
            <v>{BACKSPACE}</v>
          </cell>
        </row>
        <row r="381">
          <cell r="A381" t="str">
            <v>5~</v>
          </cell>
        </row>
        <row r="382">
          <cell r="A382" t="str">
            <v>{DOWN}</v>
          </cell>
        </row>
        <row r="383">
          <cell r="A383" t="str">
            <v>{/ Block;SetHeight}</v>
          </cell>
        </row>
        <row r="384">
          <cell r="A384" t="str">
            <v>{DOWN}~</v>
          </cell>
        </row>
        <row r="385">
          <cell r="A385" t="str">
            <v>17~</v>
          </cell>
        </row>
        <row r="386">
          <cell r="A386" t="str">
            <v>{DOWN 2}</v>
          </cell>
        </row>
        <row r="387">
          <cell r="A387" t="str">
            <v>{/ Block;SetHeight}~</v>
          </cell>
        </row>
        <row r="388">
          <cell r="A388" t="str">
            <v>1~</v>
          </cell>
        </row>
        <row r="389">
          <cell r="A389" t="str">
            <v>{DOWN}</v>
          </cell>
        </row>
        <row r="390">
          <cell r="A390" t="str">
            <v>{/ Block;SetHeight}</v>
          </cell>
        </row>
        <row r="391">
          <cell r="A391" t="str">
            <v>{DOWN 2}~</v>
          </cell>
        </row>
        <row r="392">
          <cell r="A392" t="str">
            <v>17~</v>
          </cell>
        </row>
        <row r="393">
          <cell r="A393" t="str">
            <v>{DOWN 3}</v>
          </cell>
        </row>
        <row r="394">
          <cell r="A394" t="str">
            <v>{/ Block;SetHeight}</v>
          </cell>
        </row>
        <row r="395">
          <cell r="A395" t="str">
            <v>{DOWN 3}~</v>
          </cell>
        </row>
        <row r="396">
          <cell r="A396" t="str">
            <v>17~</v>
          </cell>
        </row>
        <row r="397">
          <cell r="A397" t="str">
            <v>{DOWN 4}</v>
          </cell>
        </row>
        <row r="398">
          <cell r="A398" t="str">
            <v>{/ Block;SetHeight}~</v>
          </cell>
        </row>
        <row r="399">
          <cell r="A399" t="str">
            <v>17~</v>
          </cell>
        </row>
        <row r="400">
          <cell r="A400" t="str">
            <v>{DOWN}</v>
          </cell>
        </row>
        <row r="401">
          <cell r="A401" t="str">
            <v>{/ Block;SetHeight}</v>
          </cell>
        </row>
        <row r="402">
          <cell r="A402" t="str">
            <v>{DOWN 9}</v>
          </cell>
        </row>
        <row r="403">
          <cell r="A403" t="str">
            <v>{UP 2}</v>
          </cell>
        </row>
        <row r="404">
          <cell r="A404" t="str">
            <v>{DOWN}</v>
          </cell>
        </row>
        <row r="405">
          <cell r="A405" t="str">
            <v>{UP}~</v>
          </cell>
        </row>
        <row r="406">
          <cell r="A406" t="str">
            <v>17~</v>
          </cell>
        </row>
        <row r="407">
          <cell r="A407" t="str">
            <v>{DOWN 8}</v>
          </cell>
        </row>
        <row r="408">
          <cell r="A408" t="str">
            <v>{/ Block;SetHeight}~</v>
          </cell>
        </row>
        <row r="409">
          <cell r="A409" t="str">
            <v>1~</v>
          </cell>
        </row>
        <row r="410">
          <cell r="A410" t="str">
            <v>{DOWN}</v>
          </cell>
        </row>
        <row r="411">
          <cell r="A411" t="str">
            <v>{/ Block;SetHeight}</v>
          </cell>
        </row>
        <row r="412">
          <cell r="A412" t="str">
            <v>{DOWN 13}</v>
          </cell>
        </row>
        <row r="413">
          <cell r="A413" t="str">
            <v>{UP 2}~</v>
          </cell>
        </row>
        <row r="414">
          <cell r="A414" t="str">
            <v>17~</v>
          </cell>
        </row>
        <row r="415">
          <cell r="A415" t="str">
            <v>{DOWN 12}</v>
          </cell>
        </row>
        <row r="416">
          <cell r="A416" t="str">
            <v>{/ Block;SetHeight}~</v>
          </cell>
        </row>
        <row r="417">
          <cell r="A417" t="str">
            <v>1~</v>
          </cell>
        </row>
        <row r="418">
          <cell r="A418" t="str">
            <v>{DOWN}</v>
          </cell>
        </row>
        <row r="419">
          <cell r="A419" t="str">
            <v>{/ Block;SetHeight}</v>
          </cell>
        </row>
        <row r="420">
          <cell r="A420" t="str">
            <v>{DOWN 11}</v>
          </cell>
        </row>
        <row r="421">
          <cell r="A421" t="str">
            <v>{UP 3}~</v>
          </cell>
        </row>
        <row r="422">
          <cell r="A422" t="str">
            <v>17~</v>
          </cell>
        </row>
        <row r="423">
          <cell r="A423" t="str">
            <v>{DOWN 10}</v>
          </cell>
        </row>
        <row r="424">
          <cell r="A424" t="str">
            <v>{UP}</v>
          </cell>
        </row>
        <row r="425">
          <cell r="A425" t="str">
            <v>{/ Block;SetHeight}~</v>
          </cell>
        </row>
        <row r="426">
          <cell r="A426" t="str">
            <v>1~</v>
          </cell>
        </row>
        <row r="427">
          <cell r="A427" t="str">
            <v>{DOWN}</v>
          </cell>
        </row>
        <row r="428">
          <cell r="A428" t="str">
            <v>{/ Block;SetHeight}~</v>
          </cell>
        </row>
        <row r="429">
          <cell r="A429" t="str">
            <v>21~</v>
          </cell>
        </row>
        <row r="430">
          <cell r="A430" t="str">
            <v>{DOWN}</v>
          </cell>
        </row>
        <row r="431">
          <cell r="A431" t="str">
            <v>{/ Block;SetHeight}~</v>
          </cell>
        </row>
        <row r="432">
          <cell r="A432" t="str">
            <v>1~</v>
          </cell>
        </row>
        <row r="433">
          <cell r="A433" t="str">
            <v>{DOWN}</v>
          </cell>
        </row>
        <row r="434">
          <cell r="A434" t="str">
            <v>{/ Block;SetHeight}</v>
          </cell>
        </row>
        <row r="435">
          <cell r="A435" t="str">
            <v>{DOWN}</v>
          </cell>
        </row>
        <row r="436">
          <cell r="A436" t="str">
            <v>{UP}~</v>
          </cell>
        </row>
        <row r="437">
          <cell r="A437" t="str">
            <v>21~</v>
          </cell>
        </row>
        <row r="438">
          <cell r="A438" t="str">
            <v>{DOWN}</v>
          </cell>
        </row>
        <row r="439">
          <cell r="A439" t="str">
            <v>{/ Block;SetHeight}~</v>
          </cell>
        </row>
        <row r="440">
          <cell r="A440" t="str">
            <v>1~</v>
          </cell>
        </row>
        <row r="441">
          <cell r="A441" t="str">
            <v>{DOWN 2}</v>
          </cell>
        </row>
        <row r="442">
          <cell r="A442" t="str">
            <v>{UP}</v>
          </cell>
        </row>
        <row r="443">
          <cell r="A443" t="str">
            <v>{/ Block;SetHeight}</v>
          </cell>
        </row>
        <row r="444">
          <cell r="A444" t="str">
            <v>{DOWN 10}</v>
          </cell>
        </row>
        <row r="445">
          <cell r="A445" t="str">
            <v>{UP 2}~</v>
          </cell>
        </row>
        <row r="446">
          <cell r="A446" t="str">
            <v>20</v>
          </cell>
        </row>
        <row r="447">
          <cell r="A447" t="str">
            <v>{BACKSPACE 2}</v>
          </cell>
        </row>
        <row r="448">
          <cell r="A448" t="str">
            <v>17~</v>
          </cell>
        </row>
        <row r="449">
          <cell r="A449" t="str">
            <v>{DOWN 11}</v>
          </cell>
        </row>
        <row r="450">
          <cell r="A450" t="str">
            <v>{UP 2}</v>
          </cell>
        </row>
        <row r="451">
          <cell r="A451" t="str">
            <v>{/ Block;SetHeight}~</v>
          </cell>
        </row>
        <row r="452">
          <cell r="A452" t="str">
            <v>1~</v>
          </cell>
        </row>
        <row r="453">
          <cell r="A453" t="str">
            <v>{DOWN}</v>
          </cell>
        </row>
        <row r="454">
          <cell r="A454" t="str">
            <v>{/ Block;SetHeight}~</v>
          </cell>
        </row>
        <row r="455">
          <cell r="A455" t="str">
            <v>21~</v>
          </cell>
        </row>
        <row r="456">
          <cell r="A456" t="str">
            <v>{DOWN 14}</v>
          </cell>
        </row>
        <row r="457">
          <cell r="A457" t="str">
            <v>{UP 13}</v>
          </cell>
        </row>
        <row r="458">
          <cell r="A458" t="str">
            <v>{/ Block;SetHeight}~</v>
          </cell>
        </row>
        <row r="459">
          <cell r="A459" t="str">
            <v>1~</v>
          </cell>
        </row>
        <row r="460">
          <cell r="A460" t="str">
            <v>{DOWN}</v>
          </cell>
        </row>
        <row r="461">
          <cell r="A461" t="str">
            <v>{/ Block;SetHeight}</v>
          </cell>
        </row>
        <row r="462">
          <cell r="A462" t="str">
            <v>{DOWN 5}</v>
          </cell>
        </row>
        <row r="463">
          <cell r="A463" t="str">
            <v>{UP}~</v>
          </cell>
        </row>
        <row r="464">
          <cell r="A464" t="str">
            <v>17~</v>
          </cell>
        </row>
        <row r="465">
          <cell r="A465" t="str">
            <v>{DOWN 5}</v>
          </cell>
        </row>
        <row r="466">
          <cell r="A466" t="str">
            <v>{/ Block;SetHeight}~</v>
          </cell>
        </row>
        <row r="467">
          <cell r="A467" t="str">
            <v>1~</v>
          </cell>
        </row>
        <row r="468">
          <cell r="A468" t="str">
            <v>{DOWN}</v>
          </cell>
        </row>
        <row r="469">
          <cell r="A469" t="str">
            <v>{/ Block;SetHeight}~</v>
          </cell>
        </row>
        <row r="470">
          <cell r="A470" t="str">
            <v>21~</v>
          </cell>
        </row>
        <row r="471">
          <cell r="A471" t="str">
            <v>{DOWN}</v>
          </cell>
        </row>
        <row r="472">
          <cell r="A472" t="str">
            <v>{/ Block;SetHeight}~</v>
          </cell>
        </row>
        <row r="473">
          <cell r="A473" t="str">
            <v>1~</v>
          </cell>
        </row>
        <row r="474">
          <cell r="A474" t="str">
            <v>{DOWN}</v>
          </cell>
        </row>
        <row r="475">
          <cell r="A475" t="str">
            <v>{/ Block;SetHeight}</v>
          </cell>
        </row>
        <row r="476">
          <cell r="A476" t="str">
            <v>{DOWN 2}~</v>
          </cell>
        </row>
        <row r="477">
          <cell r="A477" t="str">
            <v>17~</v>
          </cell>
        </row>
        <row r="478">
          <cell r="A478" t="str">
            <v>{DOWN 3}</v>
          </cell>
        </row>
        <row r="479">
          <cell r="A479" t="str">
            <v>{/ Block;SetHeight}~</v>
          </cell>
        </row>
        <row r="480">
          <cell r="A480" t="str">
            <v>1~</v>
          </cell>
        </row>
        <row r="481">
          <cell r="A481" t="str">
            <v>{DOWN}</v>
          </cell>
        </row>
        <row r="482">
          <cell r="A482" t="str">
            <v>{/ Block;SetHeight}~</v>
          </cell>
        </row>
        <row r="483">
          <cell r="A483" t="str">
            <v>21~</v>
          </cell>
        </row>
        <row r="484">
          <cell r="A484" t="str">
            <v>{DOWN}</v>
          </cell>
        </row>
        <row r="485">
          <cell r="A485" t="str">
            <v>{/ Block;SetHeight}~</v>
          </cell>
        </row>
        <row r="486">
          <cell r="A486" t="str">
            <v>21~</v>
          </cell>
        </row>
        <row r="487">
          <cell r="A487" t="str">
            <v>{DOWN 6}</v>
          </cell>
        </row>
        <row r="488">
          <cell r="A488" t="str">
            <v>{UP 5}</v>
          </cell>
        </row>
        <row r="489">
          <cell r="A489" t="str">
            <v>{/ Block;SetHeight}~</v>
          </cell>
        </row>
        <row r="490">
          <cell r="A490" t="str">
            <v>21~</v>
          </cell>
        </row>
        <row r="491">
          <cell r="A491" t="str">
            <v>{DOWN}</v>
          </cell>
        </row>
        <row r="492">
          <cell r="A492" t="str">
            <v>{/ Block;SetHeight}~</v>
          </cell>
        </row>
        <row r="493">
          <cell r="A493" t="str">
            <v>21~</v>
          </cell>
        </row>
        <row r="494">
          <cell r="A494" t="str">
            <v>{DOWN}</v>
          </cell>
        </row>
        <row r="495">
          <cell r="A495" t="str">
            <v>{/ Block;SetHeight}~</v>
          </cell>
        </row>
        <row r="496">
          <cell r="A496" t="str">
            <v>5~</v>
          </cell>
        </row>
        <row r="497">
          <cell r="A497" t="str">
            <v>{DOWN}</v>
          </cell>
        </row>
        <row r="498">
          <cell r="A498" t="str">
            <v>{/ Block;SetHeight}~</v>
          </cell>
        </row>
        <row r="499">
          <cell r="A499" t="str">
            <v>21~</v>
          </cell>
        </row>
        <row r="500">
          <cell r="A500" t="str">
            <v>{DOWN}</v>
          </cell>
        </row>
        <row r="501">
          <cell r="A501" t="str">
            <v>{/ Block;SetHeight}~</v>
          </cell>
        </row>
        <row r="502">
          <cell r="A502" t="str">
            <v>5~</v>
          </cell>
        </row>
        <row r="503">
          <cell r="A503" t="str">
            <v>{DOWN}</v>
          </cell>
        </row>
        <row r="504">
          <cell r="A504" t="str">
            <v>{/ Block;SetHeight}~</v>
          </cell>
        </row>
        <row r="505">
          <cell r="A505" t="str">
            <v>17~</v>
          </cell>
        </row>
        <row r="506">
          <cell r="A506" t="str">
            <v>{DOWN}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"/>
      <sheetName val="EXP"/>
      <sheetName val="GRÁFICA C MICRO FINANC"/>
      <sheetName val="niveles"/>
      <sheetName val="basedesc"/>
      <sheetName val="descr. 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dor"/>
      <sheetName val="Resumen"/>
      <sheetName val="EXP"/>
      <sheetName val="Res-KM"/>
      <sheetName val="DATA"/>
      <sheetName val="F-05"/>
      <sheetName val="F-3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1"/>
      <sheetName val="EJEC"/>
      <sheetName val="1.1"/>
      <sheetName val="1.2"/>
      <sheetName val="1.3"/>
      <sheetName val="2.1"/>
      <sheetName val="2.2"/>
      <sheetName val="2.3"/>
      <sheetName val="2.4"/>
      <sheetName val="3.1"/>
      <sheetName val="5.1.2"/>
      <sheetName val="5.3"/>
      <sheetName val="carat"/>
      <sheetName val="caratul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DATOS"/>
      <sheetName val="AL"/>
      <sheetName val="PS"/>
      <sheetName val="PN"/>
      <sheetName val="RP"/>
      <sheetName val="MO-VNL"/>
      <sheetName val="Resumen"/>
      <sheetName val="Hoja1"/>
      <sheetName val="Hoja4"/>
      <sheetName val="Hoja2"/>
      <sheetName val="CONSOLIDADO"/>
      <sheetName val="AP"/>
      <sheetName val="P S"/>
      <sheetName val="Directo P.N"/>
      <sheetName val="Directo P.S"/>
      <sheetName val="Directo R.P"/>
      <sheetName val="P.N"/>
      <sheetName val="P.S"/>
      <sheetName val="R.P"/>
      <sheetName val="P N"/>
      <sheetName val="R P"/>
      <sheetName val="Graficos"/>
      <sheetName val="Items"/>
      <sheetName val="Cronograma Total EQObra 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desplegableGeneral"/>
      <sheetName val="listaDesplegableUE"/>
      <sheetName val="Ficha de registro"/>
    </sheetNames>
    <sheetDataSet>
      <sheetData sheetId="0"/>
      <sheetData sheetId="1">
        <row r="3">
          <cell r="A3" t="str">
            <v>1. GOBIERNO NACIONAL</v>
          </cell>
          <cell r="B3" t="str">
            <v>2. GOBIERNOS REGIONALES</v>
          </cell>
          <cell r="C3" t="str">
            <v>3. GOBIERNOS LOCALES</v>
          </cell>
        </row>
        <row r="4">
          <cell r="A4" t="str">
            <v>_1._GOBIERNO_NACI_F12</v>
          </cell>
          <cell r="B4" t="str">
            <v>_2._GOBIERNOS_REGIONALES_F12</v>
          </cell>
          <cell r="C4" t="str">
            <v>_2._GOBIERNOS_LOCALES_F12</v>
          </cell>
        </row>
        <row r="5">
          <cell r="A5" t="str">
            <v>01. PRESIDENCIA CONSEJO MINISTROS</v>
          </cell>
          <cell r="B5" t="str">
            <v>98. MANCOMUNIDADES REGIONALES</v>
          </cell>
          <cell r="C5" t="str">
            <v>01. AMAZONAS</v>
          </cell>
        </row>
        <row r="6">
          <cell r="A6" t="str">
            <v>03. CULTURA</v>
          </cell>
          <cell r="B6" t="str">
            <v>99. GOBIERNOS REGIONALES</v>
          </cell>
          <cell r="C6" t="str">
            <v>02. ANCASH</v>
          </cell>
        </row>
        <row r="7">
          <cell r="A7" t="str">
            <v>04. PODER JUDICIAL</v>
          </cell>
          <cell r="C7" t="str">
            <v>03. APURIMAC</v>
          </cell>
        </row>
        <row r="8">
          <cell r="A8" t="str">
            <v>05. AMBIENTAL</v>
          </cell>
          <cell r="C8" t="str">
            <v>04. AREQUIPA</v>
          </cell>
        </row>
        <row r="9">
          <cell r="A9" t="str">
            <v>06. JUSTICIA</v>
          </cell>
          <cell r="C9" t="str">
            <v>05. AYACUCHO</v>
          </cell>
        </row>
        <row r="10">
          <cell r="A10" t="str">
            <v>07. INTERIOR</v>
          </cell>
          <cell r="C10" t="str">
            <v>06. CAJAMARCA</v>
          </cell>
        </row>
        <row r="11">
          <cell r="A11" t="str">
            <v>08. RELACIONES EXTERIORES</v>
          </cell>
          <cell r="C11" t="str">
            <v>07. PROV. CONSTITUCIONAL DEL CALLAO</v>
          </cell>
        </row>
        <row r="12">
          <cell r="A12" t="str">
            <v>09. ECONOMIA Y FINANZAS</v>
          </cell>
          <cell r="C12" t="str">
            <v>08. CUSCO</v>
          </cell>
        </row>
        <row r="13">
          <cell r="A13" t="str">
            <v>10. EDUCACION</v>
          </cell>
          <cell r="C13" t="str">
            <v>09. HUANCAVELICA</v>
          </cell>
        </row>
        <row r="14">
          <cell r="A14" t="str">
            <v>11. SALUD</v>
          </cell>
          <cell r="C14" t="str">
            <v>10. HUANUCO</v>
          </cell>
        </row>
        <row r="15">
          <cell r="A15" t="str">
            <v>12. TRABAJO Y PROMOCION DEL EMPLEO</v>
          </cell>
          <cell r="C15" t="str">
            <v>11. ICA</v>
          </cell>
        </row>
        <row r="16">
          <cell r="A16" t="str">
            <v>13. AGRICULTURA</v>
          </cell>
          <cell r="C16" t="str">
            <v>12. JUNIN</v>
          </cell>
        </row>
        <row r="17">
          <cell r="A17" t="str">
            <v>16. ENERGIA Y MINAS</v>
          </cell>
          <cell r="C17" t="str">
            <v>13. LA LIBERTAD</v>
          </cell>
        </row>
        <row r="18">
          <cell r="A18" t="str">
            <v>19. CONTRALORIA GENERAL</v>
          </cell>
          <cell r="C18" t="str">
            <v>14. LAMBAYEQUE</v>
          </cell>
        </row>
        <row r="19">
          <cell r="A19" t="str">
            <v>20. DEFENSORIA DEL PUEBLO</v>
          </cell>
          <cell r="C19" t="str">
            <v>15. LIMA</v>
          </cell>
        </row>
        <row r="20">
          <cell r="A20" t="str">
            <v>21. JUNTA NACIONAL DE JUSTICIA</v>
          </cell>
          <cell r="C20" t="str">
            <v>16. LORETO</v>
          </cell>
        </row>
        <row r="21">
          <cell r="A21" t="str">
            <v>22. MINISTERIO PUBLICO</v>
          </cell>
          <cell r="C21" t="str">
            <v>17. MADRE DE DIOS</v>
          </cell>
        </row>
        <row r="22">
          <cell r="A22" t="str">
            <v>24. TRIBUNAL CONSTITUCIONAL</v>
          </cell>
          <cell r="C22" t="str">
            <v>18. MOQUEGUA</v>
          </cell>
        </row>
        <row r="23">
          <cell r="A23" t="str">
            <v>26. DEFENSA</v>
          </cell>
          <cell r="C23" t="str">
            <v>19. PASCO</v>
          </cell>
        </row>
        <row r="24">
          <cell r="A24" t="str">
            <v>27. FUERO MILITAR POLICIAL</v>
          </cell>
          <cell r="C24" t="str">
            <v>20. PIURA</v>
          </cell>
        </row>
        <row r="25">
          <cell r="A25" t="str">
            <v>28. CONGRESO DE LA REPUBLICA</v>
          </cell>
          <cell r="C25" t="str">
            <v>21. PUNO</v>
          </cell>
        </row>
        <row r="26">
          <cell r="A26" t="str">
            <v>31. JURADO NACIONAL DE ELECCIONES</v>
          </cell>
          <cell r="C26" t="str">
            <v>22. SAN MARTIN</v>
          </cell>
        </row>
        <row r="27">
          <cell r="A27" t="str">
            <v>32. OFICINA NACIONAL DE PROCESOS ELECTORALES</v>
          </cell>
          <cell r="C27" t="str">
            <v>23. TACNA</v>
          </cell>
        </row>
        <row r="28">
          <cell r="A28" t="str">
            <v>33. REGISTRO NACIONAL DE IDENTIFICACION Y ESTADO CIVIL</v>
          </cell>
          <cell r="C28" t="str">
            <v>24. TUMBES</v>
          </cell>
        </row>
        <row r="29">
          <cell r="A29" t="str">
            <v>35. COMERCIO EXTERIOR Y TURISMO</v>
          </cell>
          <cell r="C29" t="str">
            <v>25. UCAYALI</v>
          </cell>
        </row>
        <row r="30">
          <cell r="A30" t="str">
            <v>36. TRANSPORTES Y COMUNICACIONES</v>
          </cell>
          <cell r="C30" t="str">
            <v>97. MANCOMUNIDADES MUNICIPALES</v>
          </cell>
        </row>
        <row r="31">
          <cell r="A31" t="str">
            <v>37. VIVIENDA CONSTRUCCION Y SANEAMIENTO</v>
          </cell>
        </row>
        <row r="32">
          <cell r="A32" t="str">
            <v>38. PRODUCCION</v>
          </cell>
        </row>
        <row r="33">
          <cell r="A33" t="str">
            <v>39. MUJER Y POBLACIONES VULNERABLES</v>
          </cell>
        </row>
        <row r="34">
          <cell r="A34" t="str">
            <v>40. DESARROLLO E INCLUSION SOCIAL</v>
          </cell>
        </row>
        <row r="39">
          <cell r="A39" t="str">
            <v>01. PRESIDENCIA CONSEJO MINISTROS</v>
          </cell>
          <cell r="B39" t="str">
            <v>03. CULTURA</v>
          </cell>
          <cell r="C39" t="str">
            <v>04. PODER JUDICIAL</v>
          </cell>
          <cell r="D39" t="str">
            <v>05. AMBIENTAL</v>
          </cell>
          <cell r="E39" t="str">
            <v>06. JUSTICIA</v>
          </cell>
          <cell r="F39" t="str">
            <v>07. INTERIOR</v>
          </cell>
          <cell r="G39" t="str">
            <v>08. RELACIONES EXTERIORES</v>
          </cell>
          <cell r="H39" t="str">
            <v>09. ECONOMIA Y FINANZAS</v>
          </cell>
          <cell r="I39" t="str">
            <v>10. EDUCACION</v>
          </cell>
          <cell r="J39" t="str">
            <v>11. SALUD</v>
          </cell>
          <cell r="K39" t="str">
            <v>12. TRABAJO Y PROMOCION DEL EMPLEO</v>
          </cell>
          <cell r="L39" t="str">
            <v>13. AGRICULTURA</v>
          </cell>
          <cell r="M39" t="str">
            <v>16. ENERGIA Y MINAS</v>
          </cell>
          <cell r="N39" t="str">
            <v>19. CONTRALORIA GENERAL</v>
          </cell>
          <cell r="O39" t="str">
            <v>20. DEFENSORIA DEL PUEBLO</v>
          </cell>
          <cell r="P39" t="str">
            <v>21. JUNTA NACIONAL DE JUSTICIA</v>
          </cell>
          <cell r="Q39" t="str">
            <v>22. MINISTERIO PUBLICO</v>
          </cell>
          <cell r="R39" t="str">
            <v>24. TRIBUNAL CONSTITUCIONAL</v>
          </cell>
          <cell r="S39" t="str">
            <v>26. DEFENSA</v>
          </cell>
          <cell r="T39" t="str">
            <v>27. FUERO MILITAR POLICIAL</v>
          </cell>
          <cell r="U39" t="str">
            <v>28. CONGRESO DE LA REPUBLICA</v>
          </cell>
          <cell r="V39" t="str">
            <v>31. JURADO NACIONAL DE ELECCIONES</v>
          </cell>
          <cell r="W39" t="str">
            <v>32. OFICINA NACIONAL DE PROCESOS ELECTORALES</v>
          </cell>
          <cell r="X39" t="str">
            <v>33. REGISTRO NACIONAL DE IDENTIFICACION Y ESTADO CIVIL</v>
          </cell>
          <cell r="Y39" t="str">
            <v>35. COMERCIO EXTERIOR Y TURISMO</v>
          </cell>
          <cell r="Z39" t="str">
            <v>36. TRANSPORTES Y COMUNICACIONES</v>
          </cell>
          <cell r="AA39" t="str">
            <v>37. VIVIENDA CONSTRUCCION Y SANEAMIENTO</v>
          </cell>
          <cell r="AB39" t="str">
            <v>38. PRODUCCION</v>
          </cell>
          <cell r="AC39" t="str">
            <v>39. MUJER Y POBLACIONES VULNERABLES</v>
          </cell>
          <cell r="AD39" t="str">
            <v>40. DESARROLLO E INCLUSION SOCIAL</v>
          </cell>
          <cell r="AE39" t="str">
            <v>98. MANCOMUNIDADES REGIONALES</v>
          </cell>
          <cell r="AF39" t="str">
            <v>99. GOBIERNOS REGIONALES</v>
          </cell>
          <cell r="AG39" t="str">
            <v>01. AMAZONAS</v>
          </cell>
          <cell r="AH39" t="str">
            <v>02. ANCASH</v>
          </cell>
          <cell r="AI39" t="str">
            <v>03. APURIMAC</v>
          </cell>
          <cell r="AJ39" t="str">
            <v>04. AREQUIPA</v>
          </cell>
          <cell r="AK39" t="str">
            <v>05. AYACUCHO</v>
          </cell>
          <cell r="AL39" t="str">
            <v>06. CAJAMARCA</v>
          </cell>
          <cell r="AM39" t="str">
            <v>07. PROV. CONSTITUCIONAL DEL CALLAO</v>
          </cell>
          <cell r="AN39" t="str">
            <v>08. CUSCO</v>
          </cell>
          <cell r="AO39" t="str">
            <v>09. HUANCAVELICA</v>
          </cell>
          <cell r="AP39" t="str">
            <v>10. HUANUCO</v>
          </cell>
          <cell r="AQ39" t="str">
            <v>11. ICA</v>
          </cell>
          <cell r="AR39" t="str">
            <v>12. JUNIN</v>
          </cell>
          <cell r="AS39" t="str">
            <v>13. LA LIBERTAD</v>
          </cell>
          <cell r="AT39" t="str">
            <v>14. LAMBAYEQUE</v>
          </cell>
          <cell r="AU39" t="str">
            <v>15. LIMA</v>
          </cell>
          <cell r="AV39" t="str">
            <v>16. LORETO</v>
          </cell>
          <cell r="AW39" t="str">
            <v>17. MADRE DE DIOS</v>
          </cell>
          <cell r="AX39" t="str">
            <v>18. MOQUEGUA</v>
          </cell>
          <cell r="AY39" t="str">
            <v>19. PASCO</v>
          </cell>
          <cell r="AZ39" t="str">
            <v>20. PIURA</v>
          </cell>
          <cell r="BA39" t="str">
            <v>21. PUNO</v>
          </cell>
          <cell r="BB39" t="str">
            <v>22. SAN MARTIN</v>
          </cell>
          <cell r="BC39" t="str">
            <v>23. TACNA</v>
          </cell>
          <cell r="BD39" t="str">
            <v>24. TUMBES</v>
          </cell>
          <cell r="BE39" t="str">
            <v>25. UCAYALI</v>
          </cell>
          <cell r="BF39" t="str">
            <v>97. MANCOMUNIDADES MUNICIPALES</v>
          </cell>
        </row>
        <row r="40">
          <cell r="A40" t="str">
            <v>_01._PRESIDENCIA_CONSEJO_MINISTROS</v>
          </cell>
          <cell r="B40" t="str">
            <v>_03._CULTURA</v>
          </cell>
          <cell r="C40" t="str">
            <v>_04._PODER_JUDICIAL</v>
          </cell>
          <cell r="D40" t="str">
            <v>_05._AMBIENTAL</v>
          </cell>
          <cell r="E40" t="str">
            <v>_06._JUSTICIA</v>
          </cell>
          <cell r="F40" t="str">
            <v>_07._INTERIOR</v>
          </cell>
          <cell r="G40" t="str">
            <v>_08._RELACIONES_EXTERIORES</v>
          </cell>
          <cell r="H40" t="str">
            <v>_09._ECONOMIA_Y_FINANZAS</v>
          </cell>
          <cell r="I40" t="str">
            <v>_10._EDUCACION</v>
          </cell>
          <cell r="J40" t="str">
            <v>_11._SALUD</v>
          </cell>
          <cell r="K40" t="str">
            <v>_12._TRABAJO_Y_PROMOCION_DEL_EMPLEO</v>
          </cell>
          <cell r="L40" t="str">
            <v>_13._AGRICULTURA</v>
          </cell>
          <cell r="M40" t="str">
            <v>_16._ENERGIA_Y_MINAS</v>
          </cell>
          <cell r="N40" t="str">
            <v>_19._CONTRALORIA_GENERAL</v>
          </cell>
          <cell r="O40" t="str">
            <v>_20._DEFENSORIA_DEL_PUEBLO</v>
          </cell>
          <cell r="P40" t="str">
            <v>_21._CONSEJO_NACIONAL_DE_LA_MAGISTRATURA</v>
          </cell>
          <cell r="Q40" t="str">
            <v>_22._MINISTERIO_PUBLICO</v>
          </cell>
          <cell r="R40" t="str">
            <v>_24._TRIBUNAL_CONSTITUCIONAL</v>
          </cell>
          <cell r="S40" t="str">
            <v>_26._DEFENSA</v>
          </cell>
          <cell r="T40" t="str">
            <v>_27._FUERO_MILITAR_POLICIAL</v>
          </cell>
          <cell r="U40" t="str">
            <v>_28._CONGRESO_DE_LA_REPUBLICA</v>
          </cell>
          <cell r="V40" t="str">
            <v>_31._JURADO_NACIONAL_DE_ELECCIONES</v>
          </cell>
          <cell r="W40" t="str">
            <v>_32._OFICINA_NACIONAL_DE_PROCESOS_ELECTORALES</v>
          </cell>
          <cell r="X40" t="str">
            <v>_33._REGISTRO_NACIONAL_DE_IDENTIFICACION_Y_ESTADO_CIVIL</v>
          </cell>
          <cell r="Y40" t="str">
            <v>_35._COMERCIO_EXTERIOR_Y_TURISMO</v>
          </cell>
          <cell r="Z40" t="str">
            <v>_36._TRANSPORTES_Y_COMUNICACIONES</v>
          </cell>
          <cell r="AA40" t="str">
            <v>_37._VIVIENDA_CONSTRUCCION_Y_SANEAMIENTO</v>
          </cell>
          <cell r="AB40" t="str">
            <v>_38._PRODUCCION</v>
          </cell>
          <cell r="AC40" t="str">
            <v>_39._MUJER_Y_POBLACIONES_VULNERABLES</v>
          </cell>
          <cell r="AD40" t="str">
            <v>_40._DESARROLLO_E_INCLUSION_SOCIAL</v>
          </cell>
          <cell r="AE40" t="str">
            <v>_98._MANCOMUNIDADES_REGIONALES</v>
          </cell>
          <cell r="AF40" t="str">
            <v>_99._GOBIERNOS_REGIONALES</v>
          </cell>
          <cell r="AG40" t="str">
            <v>_01._AMAZONAS</v>
          </cell>
          <cell r="AH40" t="str">
            <v>_02._ANCASH</v>
          </cell>
          <cell r="AI40" t="str">
            <v>_03._APURIMAC</v>
          </cell>
          <cell r="AJ40" t="str">
            <v>_04._AREQUIPA</v>
          </cell>
          <cell r="AK40" t="str">
            <v>_05._AYACUCHO</v>
          </cell>
          <cell r="AL40" t="str">
            <v>_06._CAJAMARCA</v>
          </cell>
          <cell r="AM40" t="str">
            <v>_07._PROV._CONSTITUCIONAL_DEL_CALLAO</v>
          </cell>
          <cell r="AN40" t="str">
            <v>_08._CUSCO</v>
          </cell>
          <cell r="AO40" t="str">
            <v>_09._HUANCAVELICA</v>
          </cell>
          <cell r="AP40" t="str">
            <v>_10._HUANUCO</v>
          </cell>
          <cell r="AQ40" t="str">
            <v>_11._ICA</v>
          </cell>
          <cell r="AR40" t="str">
            <v>_12._JUNIN</v>
          </cell>
          <cell r="AS40" t="str">
            <v>_13._LA_LIBERTAD</v>
          </cell>
          <cell r="AT40" t="str">
            <v>_14._LAMBAYEQUE</v>
          </cell>
          <cell r="AU40" t="str">
            <v>_15._LIMA</v>
          </cell>
          <cell r="AV40" t="str">
            <v>_16._LORETO</v>
          </cell>
          <cell r="AW40" t="str">
            <v>_17._MADRE_DE_DIOS</v>
          </cell>
          <cell r="AX40" t="str">
            <v>_18._MOQUEGUA</v>
          </cell>
          <cell r="AY40" t="str">
            <v>_19._PASCO</v>
          </cell>
          <cell r="AZ40" t="str">
            <v>_20._PIURA</v>
          </cell>
          <cell r="BA40" t="str">
            <v>_21._PUNO</v>
          </cell>
          <cell r="BB40" t="str">
            <v>_22._SAN_MARTIN</v>
          </cell>
          <cell r="BC40" t="str">
            <v>_23._TACNA</v>
          </cell>
          <cell r="BD40" t="str">
            <v>_24._TUMBES</v>
          </cell>
          <cell r="BE40" t="str">
            <v>_25._UCAYALI</v>
          </cell>
          <cell r="BF40" t="str">
            <v>_97._MANCOMUNIDADES_MUNICIPALES</v>
          </cell>
        </row>
        <row r="41">
          <cell r="A41" t="str">
            <v>001. PRESIDENCIA DEL CONSEJO DE MINISTROS</v>
          </cell>
          <cell r="B41" t="str">
            <v>003. M. DE CULTURA</v>
          </cell>
          <cell r="C41" t="str">
            <v>004. PODER JUDICIAL</v>
          </cell>
          <cell r="D41" t="str">
            <v>005. M. DEL AMBIENTE</v>
          </cell>
          <cell r="E41" t="str">
            <v>006. M. DE JUSTICIA Y DERECHOS HUMANOS</v>
          </cell>
          <cell r="F41" t="str">
            <v>007. M. DEL INTERIOR</v>
          </cell>
          <cell r="G41" t="str">
            <v>008. M. DE RELACIONES EXTERIORES</v>
          </cell>
          <cell r="H41" t="str">
            <v>009. M. DE ECONOMIA Y FINANZAS</v>
          </cell>
          <cell r="I41" t="str">
            <v>010. M. DE EDUCACION</v>
          </cell>
          <cell r="J41" t="str">
            <v>011. M. DE SALUD</v>
          </cell>
          <cell r="K41" t="str">
            <v>012. M. DE TRABAJO Y PROMOCION DEL EMPLEO</v>
          </cell>
          <cell r="L41" t="str">
            <v>013. M. DE AGRICULTURA Y RIEGO</v>
          </cell>
          <cell r="M41" t="str">
            <v>016. M. DE ENERGIA Y MINAS</v>
          </cell>
          <cell r="N41" t="str">
            <v>019. CONTRALORIA GENERAL</v>
          </cell>
          <cell r="O41" t="str">
            <v>020. DEFENSORIA DEL PUEBLO</v>
          </cell>
          <cell r="P41" t="str">
            <v>021. JUNTA NACIONAL DE JUSTICIA</v>
          </cell>
          <cell r="Q41" t="str">
            <v>022. MINISTERIO PUBLICO</v>
          </cell>
          <cell r="R41" t="str">
            <v>024. TRIBUNAL CONSTITUCIONAL</v>
          </cell>
          <cell r="S41" t="str">
            <v>006. INSTITUTO NACIONAL DE DEFENSA CIVIL</v>
          </cell>
          <cell r="T41" t="str">
            <v>027. FUERO MILITAR POLICIAL</v>
          </cell>
          <cell r="U41" t="str">
            <v>028. CONGRESO DE LA REPUBLICA</v>
          </cell>
          <cell r="V41" t="str">
            <v>031. JURADO NACIONAL DE ELECCIONES</v>
          </cell>
          <cell r="W41" t="str">
            <v>032. OFICINA NACIONAL DE PROCESOS ELECTORALES</v>
          </cell>
          <cell r="X41" t="str">
            <v>033. REGISTRO NACIONAL DE IDENTIFICACION Y ESTADO CIVIL</v>
          </cell>
          <cell r="Y41" t="str">
            <v>008. COMISION DE PROMOCION DEL PERU PARA LA EXPORTACION Y EL TURISMO - PROMPERU</v>
          </cell>
          <cell r="Z41" t="str">
            <v>036. MINISTERIO DE TRANSPORTES Y COMUNICACIONES</v>
          </cell>
          <cell r="AA41" t="str">
            <v>037. MINISTERIO DE VIVIENDA, CONSTRUCCION Y SANEAMIENTO</v>
          </cell>
          <cell r="AB41" t="str">
            <v>038. MINISTERIO DE LA PRODUCCION</v>
          </cell>
          <cell r="AC41" t="str">
            <v>039. MINISTERIO DE LA MUJER Y POBLACIONES VULNERABLES</v>
          </cell>
          <cell r="AD41" t="str">
            <v>040. MINISTERIO DE DESARROLLO E INCLUSION SOCIAL</v>
          </cell>
          <cell r="AE41" t="str">
            <v>001. MANCOMUNIDAD REGIONAL DE LOS ANDES</v>
          </cell>
          <cell r="AF41" t="str">
            <v>440. GOBIERNO REGIONAL DEL DEPARTAMENTO DE AMAZONAS</v>
          </cell>
          <cell r="AG41" t="str">
            <v>01. CHACHAPOYAS</v>
          </cell>
          <cell r="AH41" t="str">
            <v>01. HUARAZ</v>
          </cell>
          <cell r="AI41" t="str">
            <v>01. ABANCAY</v>
          </cell>
          <cell r="AJ41" t="str">
            <v>01. AREQUIPA</v>
          </cell>
          <cell r="AK41" t="str">
            <v>01. HUAMANGA</v>
          </cell>
          <cell r="AL41" t="str">
            <v>01. CAJAMARCA</v>
          </cell>
          <cell r="AM41" t="str">
            <v>01. PROV.CONSTITUCIONAL DEL CALLAO</v>
          </cell>
          <cell r="AN41" t="str">
            <v>01. CUSCO</v>
          </cell>
          <cell r="AO41" t="str">
            <v>01. HUANCAVELICA</v>
          </cell>
          <cell r="AP41" t="str">
            <v>01. HUANUCO</v>
          </cell>
          <cell r="AQ41" t="str">
            <v>01. ICA</v>
          </cell>
          <cell r="AR41" t="str">
            <v>01. HUANCAYO</v>
          </cell>
          <cell r="AS41" t="str">
            <v>01. TRUJILLO</v>
          </cell>
          <cell r="AT41" t="str">
            <v>01. CHICLAYO</v>
          </cell>
          <cell r="AU41" t="str">
            <v>01. LIMA</v>
          </cell>
          <cell r="AV41" t="str">
            <v>01. MAYNAS</v>
          </cell>
          <cell r="AW41" t="str">
            <v>01. TAMBOPATA</v>
          </cell>
          <cell r="AX41" t="str">
            <v>01. MARISCAL NIETO</v>
          </cell>
          <cell r="AY41" t="str">
            <v>01. PASCO</v>
          </cell>
          <cell r="AZ41" t="str">
            <v>01. PIURA</v>
          </cell>
          <cell r="BA41" t="str">
            <v>01. PUNO</v>
          </cell>
          <cell r="BB41" t="str">
            <v>01. MOYOBAMBA</v>
          </cell>
          <cell r="BC41" t="str">
            <v>01. TACNA</v>
          </cell>
          <cell r="BD41" t="str">
            <v>01. TUMBES</v>
          </cell>
          <cell r="BE41" t="str">
            <v>01. CORONEL PORTILLO</v>
          </cell>
          <cell r="BF41" t="str">
            <v>001. MANCOMUNIDAD MUNICIPAL DE LA AMAZONIA DE PUNO</v>
          </cell>
        </row>
        <row r="42">
          <cell r="A42" t="str">
            <v>002. INSTITUTO NACIONAL DE ESTADISTICA E INFORMATICA</v>
          </cell>
          <cell r="B42" t="str">
            <v>060. ARCHIVO GENERAL DE LA NACION</v>
          </cell>
          <cell r="C42" t="str">
            <v>040. ACADEMIA DE LA MAGISTRATURA</v>
          </cell>
          <cell r="D42" t="str">
            <v>050. SERVICIO NACIONAL DE AREAS NATURALES PROTEGIDAS POR EL ESTADO - SERNANP</v>
          </cell>
          <cell r="E42" t="str">
            <v>061. INSTITUTO NACIONAL PENITENCIARIO</v>
          </cell>
          <cell r="F42" t="str">
            <v>070. INTENDENCIA NACIONAL DE BOMBEROS DEL PERÚ - INBP</v>
          </cell>
          <cell r="G42" t="str">
            <v>080. AGENCIA PERUANA DE COOPERACION INTERNACIONAL - APCI</v>
          </cell>
          <cell r="H42" t="str">
            <v>055. AGENCIA DE PROMOCION DE LA INVERSION PRIVADA</v>
          </cell>
          <cell r="I42" t="str">
            <v>111. CENTRO VACACIONAL HUAMPANI</v>
          </cell>
          <cell r="J42" t="str">
            <v>131. INSTITUTO NACIONAL DE SALUD</v>
          </cell>
          <cell r="K42" t="str">
            <v>121. SUPERINTENDENCIA NACIONAL DE FISCALIZACION LABORAL</v>
          </cell>
          <cell r="L42" t="str">
            <v>018. SIERRA Y SELVA EXPORTADORA</v>
          </cell>
          <cell r="M42" t="str">
            <v>220. INSTITUTO PERUANO DE ENERGIA NUCLEAR</v>
          </cell>
          <cell r="S42" t="str">
            <v>025. CENTRO NACIONAL DE ESTIMACION, PREVENCION Y REDUCCION DEL RIESGO DE DESASTRES - CENEPRED</v>
          </cell>
          <cell r="Y42" t="str">
            <v>035. MINISTERIO DE COMERCIO EXTERIOR Y TURISMO</v>
          </cell>
          <cell r="Z42" t="str">
            <v>202. SUPERINTENDENCIA DE TRANSPORTE TERRESTRE DE PERSONAS, CARGA Y MERCANCIAS - SUTRAN</v>
          </cell>
          <cell r="AA42" t="str">
            <v>056. SUPERINTENDENCIA NACIONAL DE BIENES ESTATALES</v>
          </cell>
          <cell r="AB42" t="str">
            <v>059. FONDO NACIONAL DE DESARROLLO PESQUERO - FONDEPES</v>
          </cell>
          <cell r="AC42" t="str">
            <v>345. CONSEJO NACIONAL PARA LA INTEGRACION DE LA PERSONA CON DISCAPACIDAD - CONADIS</v>
          </cell>
          <cell r="AE42" t="str">
            <v>002. MANCOMUNIDAD REGIONAL HUANCAVELICA - ICA</v>
          </cell>
          <cell r="AF42" t="str">
            <v>441. GOBIERNO REGIONAL DEL DEPARTAMENTO DE ANCASH</v>
          </cell>
          <cell r="AG42" t="str">
            <v>02. BAGUA</v>
          </cell>
          <cell r="AH42" t="str">
            <v>02. AIJA</v>
          </cell>
          <cell r="AI42" t="str">
            <v>02. ANDAHUAYLAS</v>
          </cell>
          <cell r="AJ42" t="str">
            <v>02. CAMANA</v>
          </cell>
          <cell r="AK42" t="str">
            <v>02. CANGALLO</v>
          </cell>
          <cell r="AL42" t="str">
            <v>02. CAJABAMBA</v>
          </cell>
          <cell r="AN42" t="str">
            <v>02. ACOMAYO</v>
          </cell>
          <cell r="AO42" t="str">
            <v>02. ACOBAMBA</v>
          </cell>
          <cell r="AP42" t="str">
            <v>02. AMBO</v>
          </cell>
          <cell r="AQ42" t="str">
            <v>02. CHINCHA</v>
          </cell>
          <cell r="AR42" t="str">
            <v>02. CONCEPCION</v>
          </cell>
          <cell r="AS42" t="str">
            <v>02. ASCOPE</v>
          </cell>
          <cell r="AT42" t="str">
            <v>02. FERREÑAFE</v>
          </cell>
          <cell r="AU42" t="str">
            <v>02. BARRANCA</v>
          </cell>
          <cell r="AV42" t="str">
            <v>02. ALTO AMAZONAS</v>
          </cell>
          <cell r="AW42" t="str">
            <v>02. MANU</v>
          </cell>
          <cell r="AX42" t="str">
            <v>02. GENERAL SANCHEZ CERRO</v>
          </cell>
          <cell r="AY42" t="str">
            <v>02. DANIEL A. CARRION</v>
          </cell>
          <cell r="AZ42" t="str">
            <v>02. AYABACA</v>
          </cell>
          <cell r="BA42" t="str">
            <v>02. AZANGARO</v>
          </cell>
          <cell r="BB42" t="str">
            <v>02. BELLAVISTA</v>
          </cell>
          <cell r="BC42" t="str">
            <v>02. CANDARAVE</v>
          </cell>
          <cell r="BD42" t="str">
            <v>02. CONTRALMIRANTE VILLAR</v>
          </cell>
          <cell r="BE42" t="str">
            <v>02. ATALAYA</v>
          </cell>
          <cell r="BF42" t="str">
            <v>002. MANCOMUNIDAD MUNICIPAL DE USCOVILCA</v>
          </cell>
        </row>
        <row r="43">
          <cell r="A43" t="str">
            <v>010. DIRECCION NACIONAL DE INTELIGENCIA</v>
          </cell>
          <cell r="B43" t="str">
            <v>113. BIBLIOTECA NACIONAL DEL PERU</v>
          </cell>
          <cell r="D43" t="str">
            <v>051. ORGANISMO DE EVALUACION Y FISCALIZACION AMBIENTAL - OEFA</v>
          </cell>
          <cell r="E43" t="str">
            <v>067. SUPERINTENDENCIA NACIONAL DE LOS REGISTROS PUBLICOS</v>
          </cell>
          <cell r="F43" t="str">
            <v>072. SUPERINTENDENCIA NACIONAL DE CONTROL DE SERVICIOS DE SEGURIDAD, ARMAS, MUNICIONES Y EXPLOSIVOS DE USO CIVIL</v>
          </cell>
          <cell r="H43" t="str">
            <v>057. SUPERINTENDENCIA NACIONAL DE ADUANAS Y DE ADMINISTRACION TRIBUTARIA</v>
          </cell>
          <cell r="I43" t="str">
            <v>117. SISTEMA NACIONAL DE EVALUACION, ACREDITACION Y CERTIFICACION DE LA CALIDAD EDUCATIVA</v>
          </cell>
          <cell r="J43" t="str">
            <v>134. SUPERINTENDENCIA NACIONAL DE SALUD</v>
          </cell>
          <cell r="K43">
            <v>0</v>
          </cell>
          <cell r="L43" t="str">
            <v>160. SERVICIO NACIONAL DE SANIDAD AGRARIA - SENASA</v>
          </cell>
          <cell r="M43" t="str">
            <v>221. INSTITUTO GEOLOGICO MINERO Y METALURGICO</v>
          </cell>
          <cell r="S43" t="str">
            <v>026. M. DE DEFENSA</v>
          </cell>
          <cell r="Y43" t="str">
            <v>180. CENTRO DE FORMACION EN TURISMO</v>
          </cell>
          <cell r="Z43" t="str">
            <v>203. AUTORIDAD DE TRANSPORTE URBANO PARA LIMA Y CALLAO - ATU</v>
          </cell>
          <cell r="AA43" t="str">
            <v>205. SERVICIO NACIONAL DE CAPACITACION PARA LA INDUSTRIA DE LA CONSTRUCCION</v>
          </cell>
          <cell r="AB43" t="str">
            <v>240. INSTITUTO DEL MAR DEL PERU - IMARPE</v>
          </cell>
          <cell r="AF43" t="str">
            <v>442. GOBIERNO REGIONAL DEL DEPARTAMENTO DE APURIMAC</v>
          </cell>
          <cell r="AG43" t="str">
            <v>03. BONGARA</v>
          </cell>
          <cell r="AH43" t="str">
            <v>03. ANTONIO RAIMONDI</v>
          </cell>
          <cell r="AI43" t="str">
            <v>03. ANTABAMBA</v>
          </cell>
          <cell r="AJ43" t="str">
            <v>03. CARAVELI</v>
          </cell>
          <cell r="AK43" t="str">
            <v>03. HUANCA SANCOS</v>
          </cell>
          <cell r="AL43" t="str">
            <v>03. CELENDIN</v>
          </cell>
          <cell r="AN43" t="str">
            <v>03. ANTA</v>
          </cell>
          <cell r="AO43" t="str">
            <v>03. ANGARAES</v>
          </cell>
          <cell r="AP43" t="str">
            <v>03. DOS DE MAYO</v>
          </cell>
          <cell r="AQ43" t="str">
            <v>03. NASCA</v>
          </cell>
          <cell r="AR43" t="str">
            <v>03. CHANCHAMAYO</v>
          </cell>
          <cell r="AS43" t="str">
            <v>03. BOLIVAR</v>
          </cell>
          <cell r="AT43" t="str">
            <v>03. LAMBAYEQUE</v>
          </cell>
          <cell r="AU43" t="str">
            <v>03. CAJATAMBO</v>
          </cell>
          <cell r="AV43" t="str">
            <v>03. LORETO</v>
          </cell>
          <cell r="AW43" t="str">
            <v>03. TAHUAMANU</v>
          </cell>
          <cell r="AX43" t="str">
            <v>03. ILO</v>
          </cell>
          <cell r="AY43" t="str">
            <v>03. OXAPAMPA</v>
          </cell>
          <cell r="AZ43" t="str">
            <v>03. HUANCABAMBA</v>
          </cell>
          <cell r="BA43" t="str">
            <v>03. CARABAYA</v>
          </cell>
          <cell r="BB43" t="str">
            <v>03. EL DORADO</v>
          </cell>
          <cell r="BC43" t="str">
            <v>03. JORGE BASADRE</v>
          </cell>
          <cell r="BD43" t="str">
            <v>03. ZARUMILLA</v>
          </cell>
          <cell r="BE43" t="str">
            <v>03. PADRE ABAD</v>
          </cell>
          <cell r="BF43" t="str">
            <v>003. MANCOMUNIDAD MUNICIPAL DEL VALLE DE LA LECHE</v>
          </cell>
        </row>
        <row r="44">
          <cell r="A44" t="str">
            <v>011. DESPACHO PRESIDENCIAL</v>
          </cell>
          <cell r="B44" t="str">
            <v>116. INSTITUTO NACIONAL DE RADIO Y TELEVISION DEL PERU - IRTP</v>
          </cell>
          <cell r="D44" t="str">
            <v>052. SERVICIO NACIONAL DE CERTIFICACION AMBIENTAL PARA LAS INVERSIONES SOSTENIBLES -SENACE</v>
          </cell>
          <cell r="F44" t="str">
            <v>073. SUPERINTENDENCIA NACIONAL DE MIGRACIONES</v>
          </cell>
          <cell r="H44" t="str">
            <v>058. SUPERINTENDENCIA DEL MERCADO DE VALORES</v>
          </cell>
          <cell r="I44" t="str">
            <v>118. SUPERINTENDENCIA NACIONAL DE EDUCACION SUPERIOR UNIVERSITARIA</v>
          </cell>
          <cell r="J44" t="str">
            <v>135. SEGURO INTEGRAL DE SALUD</v>
          </cell>
          <cell r="K44">
            <v>0</v>
          </cell>
          <cell r="L44" t="str">
            <v>163. INSTITUTO NACIONAL DE INNOVACION AGRARIA</v>
          </cell>
          <cell r="S44" t="str">
            <v>332. INSTITUTO GEOGRAFICO NACIONAL</v>
          </cell>
          <cell r="Z44" t="str">
            <v>214. AUTORIDAD PORTUARIA NACIONAL</v>
          </cell>
          <cell r="AA44" t="str">
            <v>207. ORGANISMO TECNICO DE LA ADMINISTRACION DE LOS SERVICIOS DE SANEAMIENTO</v>
          </cell>
          <cell r="AB44" t="str">
            <v>241. INSTITUTO TECNOLOGICO DE LA PRODUCCION - ITP</v>
          </cell>
          <cell r="AF44" t="str">
            <v>443. GOBIERNO REGIONAL DEL DEPARTAMENTO DE AREQUIPA</v>
          </cell>
          <cell r="AG44" t="str">
            <v>04. CONDORCANQUI</v>
          </cell>
          <cell r="AH44" t="str">
            <v>04. ASUNCION</v>
          </cell>
          <cell r="AI44" t="str">
            <v>04. AYMARAES</v>
          </cell>
          <cell r="AJ44" t="str">
            <v>04. CASTILLA</v>
          </cell>
          <cell r="AK44" t="str">
            <v>04. HUANTA</v>
          </cell>
          <cell r="AL44" t="str">
            <v>04. CHOTA</v>
          </cell>
          <cell r="AN44" t="str">
            <v>04. CALCA</v>
          </cell>
          <cell r="AO44" t="str">
            <v>04. CASTROVIRREYNA</v>
          </cell>
          <cell r="AP44" t="str">
            <v>04. HUACAYBAMBA</v>
          </cell>
          <cell r="AQ44" t="str">
            <v>04. PALPA</v>
          </cell>
          <cell r="AR44" t="str">
            <v>04. JAUJA</v>
          </cell>
          <cell r="AS44" t="str">
            <v>04. CHEPEN</v>
          </cell>
          <cell r="AU44" t="str">
            <v>04. CANTA</v>
          </cell>
          <cell r="AV44" t="str">
            <v>04. MARISCAL RAMON CASTILLA</v>
          </cell>
          <cell r="AZ44" t="str">
            <v>04. MORROPON</v>
          </cell>
          <cell r="BA44" t="str">
            <v>04. CHUCUITO</v>
          </cell>
          <cell r="BB44" t="str">
            <v>04. HUALLAGA</v>
          </cell>
          <cell r="BC44" t="str">
            <v>04. TARATA</v>
          </cell>
          <cell r="BE44" t="str">
            <v>04. PURUS</v>
          </cell>
          <cell r="BF44" t="str">
            <v>004. MANCOMUNIDAD MUNICIPAL DE SALHUANA</v>
          </cell>
        </row>
        <row r="45">
          <cell r="A45" t="str">
            <v>012. COMISION NACIONAL PARA EL DESARROLLO Y VIDA SIN DROGAS - DEVIDA</v>
          </cell>
          <cell r="D45" t="str">
            <v>055. INSTITUTO DE INVESTIGACIONES DE LA AMAZONIA PERUANA</v>
          </cell>
          <cell r="H45" t="str">
            <v>059. ORGANISMO SUPERVISOR DE LAS CONTRATACIONES DEL ESTADO</v>
          </cell>
          <cell r="I45" t="str">
            <v>342. INSTITUTO PERUANO DEL DEPORTE</v>
          </cell>
          <cell r="J45" t="str">
            <v>136. INSTITUTO NACIONAL DE ENFERMEDADES NEOPLASICAS - INEN</v>
          </cell>
          <cell r="K45">
            <v>0</v>
          </cell>
          <cell r="L45" t="str">
            <v>164. AUTORIDAD NACIONAL DEL AGUA - ANA</v>
          </cell>
          <cell r="S45" t="str">
            <v>335. AGENCIA DE COMPRAS DE LAS FUERZAS ARMADAS</v>
          </cell>
          <cell r="AA45" t="str">
            <v>211. ORGANISMO DE FORMALIZACION DE LA PROPIEDAD INFORMAL</v>
          </cell>
          <cell r="AB45" t="str">
            <v>243. ORGANISMO NACIONAL DE SANIDAD PESQUERA - SANIPES</v>
          </cell>
          <cell r="AF45" t="str">
            <v>444. GOBIERNO REGIONAL DEL DEPARTAMENTO DE AYACUCHO</v>
          </cell>
          <cell r="AG45" t="str">
            <v>05. LUYA</v>
          </cell>
          <cell r="AH45" t="str">
            <v>05. BOLOGNESI</v>
          </cell>
          <cell r="AI45" t="str">
            <v>05. COTABAMBAS</v>
          </cell>
          <cell r="AJ45" t="str">
            <v>05. CAYLLOMA</v>
          </cell>
          <cell r="AK45" t="str">
            <v>05. LA MAR</v>
          </cell>
          <cell r="AL45" t="str">
            <v>05. CONTUMAZA</v>
          </cell>
          <cell r="AN45" t="str">
            <v>05. CANAS</v>
          </cell>
          <cell r="AO45" t="str">
            <v>05. CHURCAMPA</v>
          </cell>
          <cell r="AP45" t="str">
            <v>05. HUAMALIES</v>
          </cell>
          <cell r="AQ45" t="str">
            <v>05. PISCO</v>
          </cell>
          <cell r="AR45" t="str">
            <v>05. JUNIN</v>
          </cell>
          <cell r="AS45" t="str">
            <v>05. JULCAN</v>
          </cell>
          <cell r="AU45" t="str">
            <v>05. CAÑETE</v>
          </cell>
          <cell r="AV45" t="str">
            <v>05. REQUENA</v>
          </cell>
          <cell r="AZ45" t="str">
            <v>05. PAITA</v>
          </cell>
          <cell r="BA45" t="str">
            <v>05. EL COLLAO</v>
          </cell>
          <cell r="BB45" t="str">
            <v>05. LAMAS</v>
          </cell>
          <cell r="BF45" t="str">
            <v>005. MANCOMUNIDAD MUNICIPAL VALLE SUR - CUSCO</v>
          </cell>
        </row>
        <row r="46">
          <cell r="A46" t="str">
            <v>016. CENTRO NACIONAL DE PLANEAMIENTO ESTRATEGICO - CEPLAN</v>
          </cell>
          <cell r="D46" t="str">
            <v>056. INSTITUTO NACIONAL DE INVESTIGACION EN GLACIARES Y ECOSISTEMAS DE MONTAÑA</v>
          </cell>
          <cell r="H46" t="str">
            <v>095. OFICINA DE NORMALIZACION PREVISIONAL-ONP</v>
          </cell>
          <cell r="I46" t="str">
            <v>510. U.N. MAYOR DE SAN MARCOS</v>
          </cell>
          <cell r="K46">
            <v>0</v>
          </cell>
          <cell r="L46" t="str">
            <v>165. SERVICIO NACIONAL FORESTAL Y DE FAUNA SILVESTRE - SERFOR</v>
          </cell>
          <cell r="AB46" t="str">
            <v>244. INSTITUTO NACIONAL DE CALIDAD - INACAL</v>
          </cell>
          <cell r="AF46" t="str">
            <v>445. GOBIERNO REGIONAL DEL DEPARTAMENTO DE CAJAMARCA</v>
          </cell>
          <cell r="AG46" t="str">
            <v>06. RODRIGUEZ DE MENDOZA</v>
          </cell>
          <cell r="AH46" t="str">
            <v>06. CARHUAZ</v>
          </cell>
          <cell r="AI46" t="str">
            <v>06. CHINCHEROS</v>
          </cell>
          <cell r="AJ46" t="str">
            <v>06. CONDESUYOS</v>
          </cell>
          <cell r="AK46" t="str">
            <v>06. LUCANAS</v>
          </cell>
          <cell r="AL46" t="str">
            <v>06. CUTERVO</v>
          </cell>
          <cell r="AN46" t="str">
            <v>06. CANCHIS</v>
          </cell>
          <cell r="AO46" t="str">
            <v>06. HUAYTARA</v>
          </cell>
          <cell r="AP46" t="str">
            <v>06. LEONCIO PRADO</v>
          </cell>
          <cell r="AR46" t="str">
            <v>06. SATIPO</v>
          </cell>
          <cell r="AS46" t="str">
            <v>06. OTUZCO</v>
          </cell>
          <cell r="AU46" t="str">
            <v>06. HUARAL</v>
          </cell>
          <cell r="AV46" t="str">
            <v>06. UCAYALI</v>
          </cell>
          <cell r="AZ46" t="str">
            <v>06. SULLANA</v>
          </cell>
          <cell r="BA46" t="str">
            <v>06. HUANCANE</v>
          </cell>
          <cell r="BB46" t="str">
            <v>06. MARISCAL CACERES</v>
          </cell>
          <cell r="BF46" t="str">
            <v>006. MANCOMUNIDAD MUNICIPAL DE HUAYTAPALLANA</v>
          </cell>
        </row>
        <row r="47">
          <cell r="A47" t="str">
            <v>019. ORGANISMO SUPERVISOR DE LA INVERSION PRIVADA EN TELECOMUNICACIONES</v>
          </cell>
          <cell r="D47" t="str">
            <v>112. INSTITUTO GEOFISICO DEL PERU</v>
          </cell>
          <cell r="H47" t="str">
            <v>096. CENTRAL DE COMPRAS PÚBLICAS - PERÚ COMPRAS</v>
          </cell>
          <cell r="I47" t="str">
            <v>511. U.N. DE SAN ANTONIO ABAD DEL CUSCO</v>
          </cell>
          <cell r="K47">
            <v>0</v>
          </cell>
          <cell r="AF47" t="str">
            <v>446. GOBIERNO REGIONAL DEL DEPARTAMENTO DE CUSCO</v>
          </cell>
          <cell r="AG47" t="str">
            <v>07. UTCUBAMBA</v>
          </cell>
          <cell r="AH47" t="str">
            <v>07. CARLOS FERMIN FITZCARRALD</v>
          </cell>
          <cell r="AI47" t="str">
            <v>07. GRAU</v>
          </cell>
          <cell r="AJ47" t="str">
            <v>07. ISLAY</v>
          </cell>
          <cell r="AK47" t="str">
            <v>07. PARINACOCHAS</v>
          </cell>
          <cell r="AL47" t="str">
            <v>07. HUALGAYOC</v>
          </cell>
          <cell r="AN47" t="str">
            <v>07. CHUMBIVILCAS</v>
          </cell>
          <cell r="AO47" t="str">
            <v>07. TAYACAJA</v>
          </cell>
          <cell r="AP47" t="str">
            <v>07. MARAÑON</v>
          </cell>
          <cell r="AR47" t="str">
            <v>07. TARMA</v>
          </cell>
          <cell r="AS47" t="str">
            <v>07. PACASMAYO</v>
          </cell>
          <cell r="AU47" t="str">
            <v>07. HUAROCHIRI</v>
          </cell>
          <cell r="AV47" t="str">
            <v>07. DATEM DEL MARAÑON</v>
          </cell>
          <cell r="AZ47" t="str">
            <v>07. TALARA</v>
          </cell>
          <cell r="BA47" t="str">
            <v>07. LAMPA</v>
          </cell>
          <cell r="BB47" t="str">
            <v>07. PICOTA</v>
          </cell>
          <cell r="BF47" t="str">
            <v>007. MANCOMUNIDAD MUNICIPAL DE QAPAQ ÑAN</v>
          </cell>
        </row>
        <row r="48">
          <cell r="A48" t="str">
            <v>020. ORGANISMO SUPERVISOR DE LA INVERSION EN ENERGIA Y MINERIA</v>
          </cell>
          <cell r="D48" t="str">
            <v>331. SERVICIO NACIONAL DE METEOROLOGIA E HIDROLOGIA</v>
          </cell>
          <cell r="I48" t="str">
            <v>512. U.N. DE TRUJILLO</v>
          </cell>
          <cell r="AF48" t="str">
            <v>447. GOBIERNO REGIONAL DEL DEPARTAMENTO DE HUANCAVELICA</v>
          </cell>
          <cell r="AH48" t="str">
            <v>08. CASMA</v>
          </cell>
          <cell r="AJ48" t="str">
            <v>08. LA UNION</v>
          </cell>
          <cell r="AK48" t="str">
            <v>08. PAUCAR DEL SARA SARA</v>
          </cell>
          <cell r="AL48" t="str">
            <v>08. JAEN</v>
          </cell>
          <cell r="AN48" t="str">
            <v>08. ESPINAR</v>
          </cell>
          <cell r="AP48" t="str">
            <v>08. PACHITEA</v>
          </cell>
          <cell r="AR48" t="str">
            <v>08. YAULI</v>
          </cell>
          <cell r="AS48" t="str">
            <v>08. PATAZ</v>
          </cell>
          <cell r="AU48" t="str">
            <v>08. HUAURA</v>
          </cell>
          <cell r="AV48" t="str">
            <v>08. PUTUMAYO</v>
          </cell>
          <cell r="AZ48" t="str">
            <v>08. SECHURA</v>
          </cell>
          <cell r="BA48" t="str">
            <v>08. MELGAR</v>
          </cell>
          <cell r="BB48" t="str">
            <v>08. RIOJA</v>
          </cell>
          <cell r="BF48" t="str">
            <v>008. MANCOMUNIDAD MUNICIPAL DE PARAMOS Y CUENCAS DEL JAEN</v>
          </cell>
        </row>
        <row r="49">
          <cell r="A49" t="str">
            <v>021. SUPERINTENDENCIA NACIONAL DE SERVICIOS DE SANEAMIENTO</v>
          </cell>
          <cell r="I49" t="str">
            <v>513. U.N. DE SAN AGUSTIN</v>
          </cell>
          <cell r="K49">
            <v>0</v>
          </cell>
          <cell r="AF49" t="str">
            <v>448. GOBIERNO REGIONAL DEL DEPARTAMENTO DE HUANUCO</v>
          </cell>
          <cell r="AH49" t="str">
            <v>09. CORONGO</v>
          </cell>
          <cell r="AK49" t="str">
            <v>09. SUCRE</v>
          </cell>
          <cell r="AL49" t="str">
            <v>09. SAN IGNACIO</v>
          </cell>
          <cell r="AN49" t="str">
            <v>09. LA CONVENCION</v>
          </cell>
          <cell r="AP49" t="str">
            <v>09. PUERTO INCA</v>
          </cell>
          <cell r="AR49" t="str">
            <v>09. CHUPACA</v>
          </cell>
          <cell r="AS49" t="str">
            <v>09. SANCHEZ CARRION</v>
          </cell>
          <cell r="AU49" t="str">
            <v>09. OYON</v>
          </cell>
          <cell r="BA49" t="str">
            <v>09. MOHO</v>
          </cell>
          <cell r="BB49" t="str">
            <v>09. SAN MARTIN</v>
          </cell>
          <cell r="BF49" t="str">
            <v>009. MANCOMUNIDAD MUNICIPAL INTEGRACION FRONTERIZA COLLPA</v>
          </cell>
        </row>
        <row r="50">
          <cell r="A50" t="str">
            <v>022. ORGANISMO SUPERVISOR DE LA INVERSION EN INFRAESTRUCTURA DE TRANSPORTE DE USO PUBLICO</v>
          </cell>
          <cell r="I50" t="str">
            <v>514. U.N. DE INGENIERIA</v>
          </cell>
          <cell r="J50">
            <v>0</v>
          </cell>
          <cell r="K50">
            <v>0</v>
          </cell>
          <cell r="S50">
            <v>0</v>
          </cell>
          <cell r="AF50" t="str">
            <v>449. GOBIERNO REGIONAL DEL DEPARTAMENTO DE ICA</v>
          </cell>
          <cell r="AH50" t="str">
            <v>10. HUARI</v>
          </cell>
          <cell r="AK50" t="str">
            <v>10. VICTOR FAJARDO</v>
          </cell>
          <cell r="AL50" t="str">
            <v>10. SAN MARCOS</v>
          </cell>
          <cell r="AN50" t="str">
            <v>10. PARURO</v>
          </cell>
          <cell r="AP50" t="str">
            <v>10. LAURICOCHA</v>
          </cell>
          <cell r="AS50" t="str">
            <v>10. SANTIAGO DE CHUCO</v>
          </cell>
          <cell r="AU50" t="str">
            <v>10. YAUYOS</v>
          </cell>
          <cell r="BA50" t="str">
            <v>10. SAN ANTONIO DE PUTINA</v>
          </cell>
          <cell r="BB50" t="str">
            <v>10. TOCACHE</v>
          </cell>
          <cell r="BF50" t="str">
            <v>010. MANCOMUNIDAD MUNICIPAL FRENTE NORTE DEL ILUCAN</v>
          </cell>
        </row>
        <row r="51">
          <cell r="A51" t="str">
            <v>023. AUTORIDAD NACIONAL DEL SERVICIO CIVIL</v>
          </cell>
          <cell r="I51" t="str">
            <v>515. U.N. SAN LUIS GONZAGA DE ICA</v>
          </cell>
          <cell r="J51">
            <v>0</v>
          </cell>
          <cell r="K51">
            <v>0</v>
          </cell>
          <cell r="L51">
            <v>0</v>
          </cell>
          <cell r="S51">
            <v>0</v>
          </cell>
          <cell r="Z51">
            <v>0</v>
          </cell>
          <cell r="AB51">
            <v>0</v>
          </cell>
          <cell r="AF51" t="str">
            <v>450. GOBIERNO REGIONAL DEL DEPARTAMENTO DE JUNIN</v>
          </cell>
          <cell r="AH51" t="str">
            <v>11. HUARMEY</v>
          </cell>
          <cell r="AK51" t="str">
            <v>11. VILCAS HUAMAN</v>
          </cell>
          <cell r="AL51" t="str">
            <v>11. SAN MIGUEL</v>
          </cell>
          <cell r="AN51" t="str">
            <v>11. PAUCARTAMBO</v>
          </cell>
          <cell r="AP51" t="str">
            <v>11. YAROWILCA</v>
          </cell>
          <cell r="AS51" t="str">
            <v>11. GRAN CHIMU</v>
          </cell>
          <cell r="BA51" t="str">
            <v>11. SAN ROMAN</v>
          </cell>
          <cell r="BF51" t="str">
            <v>011. MANCOMUNIDAD MUNICIPAL DEL NORTE DE CELENDIN</v>
          </cell>
        </row>
        <row r="52">
          <cell r="A52" t="str">
            <v>024. ORGANISMO DE SUPERVISION DE LOS RECURSOS FORESTALES Y DE FAUNA SILVESTRE</v>
          </cell>
          <cell r="I52" t="str">
            <v>516. U.N. SAN CRISTOBAL DE HUAMANGA</v>
          </cell>
          <cell r="J52">
            <v>0</v>
          </cell>
          <cell r="K52">
            <v>0</v>
          </cell>
          <cell r="L52">
            <v>0</v>
          </cell>
          <cell r="S52">
            <v>0</v>
          </cell>
          <cell r="Z52">
            <v>0</v>
          </cell>
          <cell r="AB52">
            <v>0</v>
          </cell>
          <cell r="AF52" t="str">
            <v>451. GOBIERNO REGIONAL DEL DEPARTAMENTO DE LA LIBERTAD</v>
          </cell>
          <cell r="AH52" t="str">
            <v>12. HUAYLAS</v>
          </cell>
          <cell r="AL52" t="str">
            <v>12. SAN PABLO</v>
          </cell>
          <cell r="AN52" t="str">
            <v>12. QUISPICANCHIS</v>
          </cell>
          <cell r="AS52" t="str">
            <v>12. VIRU</v>
          </cell>
          <cell r="BA52" t="str">
            <v>12. SANDIA</v>
          </cell>
          <cell r="BF52" t="str">
            <v>012. MANCOMUNIDAD MUNICIPAL LOS ANDES SUR AYACUCHO AREQUIPA</v>
          </cell>
        </row>
        <row r="53">
          <cell r="A53" t="str">
            <v>114. CONSEJO NACIONAL DE CIENCIA, TECNOLOGIA E INNOVACION TECNOLOGICA</v>
          </cell>
          <cell r="H53">
            <v>0</v>
          </cell>
          <cell r="I53" t="str">
            <v>517. U.N. DEL CENTRO DEL PERU</v>
          </cell>
          <cell r="J53">
            <v>0</v>
          </cell>
          <cell r="K53">
            <v>0</v>
          </cell>
          <cell r="L53">
            <v>0</v>
          </cell>
          <cell r="S53">
            <v>0</v>
          </cell>
          <cell r="Z53">
            <v>0</v>
          </cell>
          <cell r="AB53">
            <v>0</v>
          </cell>
          <cell r="AF53" t="str">
            <v>452. GOBIERNO REGIONAL DEL DEPARTAMENTO DE LAMBAYEQUE</v>
          </cell>
          <cell r="AH53" t="str">
            <v>13. MARISCAL LUZURIAGA</v>
          </cell>
          <cell r="AL53" t="str">
            <v>13. SANTA CRUZ</v>
          </cell>
          <cell r="AN53" t="str">
            <v>13. URUBAMBA</v>
          </cell>
          <cell r="BA53" t="str">
            <v>13. YUNGUYO</v>
          </cell>
          <cell r="BF53" t="str">
            <v>013. MANCOMUNIDAD MUNICIPAL DEL VALLE DE LOS VOLCANES</v>
          </cell>
        </row>
        <row r="54">
          <cell r="A54" t="str">
            <v>183. INSTITUTO NACIONAL DE DEFENSA DE LA COMPETENCIA Y DE LA PROTECCION DE LA PROPIEDAD INTELECTUAL</v>
          </cell>
          <cell r="D54">
            <v>0</v>
          </cell>
          <cell r="E54">
            <v>0</v>
          </cell>
          <cell r="H54">
            <v>0</v>
          </cell>
          <cell r="I54" t="str">
            <v>518. U.N. AGRARIA LA MOLINA</v>
          </cell>
          <cell r="J54">
            <v>0</v>
          </cell>
          <cell r="K54">
            <v>0</v>
          </cell>
          <cell r="L54">
            <v>0</v>
          </cell>
          <cell r="S54">
            <v>0</v>
          </cell>
          <cell r="Z54">
            <v>0</v>
          </cell>
          <cell r="AB54">
            <v>0</v>
          </cell>
          <cell r="AF54" t="str">
            <v>453. GOBIERNO REGIONAL DEL DEPARTAMENTO DE LORETO</v>
          </cell>
          <cell r="AH54" t="str">
            <v>14. OCROS</v>
          </cell>
          <cell r="BF54" t="str">
            <v>014. MANCOMUNIDAD MUNICIPAL DE LA CUENCA DEL RIO SAN JUAN</v>
          </cell>
        </row>
        <row r="55">
          <cell r="A55">
            <v>0</v>
          </cell>
          <cell r="D55">
            <v>0</v>
          </cell>
          <cell r="E55">
            <v>0</v>
          </cell>
          <cell r="H55">
            <v>0</v>
          </cell>
          <cell r="I55" t="str">
            <v>519. U.N. DE LA AMAZONIA PERUANA</v>
          </cell>
          <cell r="K55">
            <v>0</v>
          </cell>
          <cell r="L55">
            <v>0</v>
          </cell>
          <cell r="AB55">
            <v>0</v>
          </cell>
          <cell r="AF55" t="str">
            <v>454. GOBIERNO REGIONAL DEL DEPARTAMENTO DE MADRE DE DIOS</v>
          </cell>
          <cell r="AG55">
            <v>0</v>
          </cell>
          <cell r="AH55" t="str">
            <v>15. PALLASCA</v>
          </cell>
          <cell r="BF55" t="str">
            <v>015. MANCOMUNIDAD MUNICIPAL TALLAN</v>
          </cell>
        </row>
        <row r="56">
          <cell r="D56">
            <v>0</v>
          </cell>
          <cell r="E56">
            <v>0</v>
          </cell>
          <cell r="H56">
            <v>0</v>
          </cell>
          <cell r="I56" t="str">
            <v>520. U.N. DEL ALTIPLANO</v>
          </cell>
          <cell r="K56">
            <v>0</v>
          </cell>
          <cell r="L56">
            <v>0</v>
          </cell>
          <cell r="AB56">
            <v>0</v>
          </cell>
          <cell r="AF56" t="str">
            <v>455. GOBIERNO REGIONAL DEL DEPARTAMENTO DE MOQUEGUA</v>
          </cell>
          <cell r="AG56">
            <v>0</v>
          </cell>
          <cell r="AH56" t="str">
            <v>16. POMABAMBA</v>
          </cell>
          <cell r="BF56" t="str">
            <v>016. MANCOMUNIDAD MUNICIPAL LIMA ESTE</v>
          </cell>
        </row>
        <row r="57">
          <cell r="D57">
            <v>0</v>
          </cell>
          <cell r="H57">
            <v>0</v>
          </cell>
          <cell r="I57" t="str">
            <v>521. U.N. DE PIURA</v>
          </cell>
          <cell r="K57">
            <v>0</v>
          </cell>
          <cell r="AF57" t="str">
            <v>456. GOBIERNO REGIONAL DEL DEPARTAMENTO DE PASCO</v>
          </cell>
          <cell r="AG57">
            <v>0</v>
          </cell>
          <cell r="AH57" t="str">
            <v>17. RECUAY</v>
          </cell>
          <cell r="BF57" t="str">
            <v>017. MANCOMUNIDAD MUNICIPAL NUEVA REQUENA - PADRE MARQUEZ-NR-PM</v>
          </cell>
        </row>
        <row r="58">
          <cell r="D58">
            <v>0</v>
          </cell>
          <cell r="H58">
            <v>0</v>
          </cell>
          <cell r="I58" t="str">
            <v>522. U.N. DE CAJAMARCA</v>
          </cell>
          <cell r="K58">
            <v>0</v>
          </cell>
          <cell r="AF58" t="str">
            <v>457. GOBIERNO REGIONAL DEL DEPARTAMENTO DE PIURA</v>
          </cell>
          <cell r="AG58">
            <v>0</v>
          </cell>
          <cell r="AH58" t="str">
            <v>18. SANTA</v>
          </cell>
          <cell r="BF58" t="str">
            <v>018. MANCOMUNIDAD MUNICIPAL LOS WARI - MANWARI</v>
          </cell>
        </row>
        <row r="59">
          <cell r="D59">
            <v>0</v>
          </cell>
          <cell r="H59">
            <v>0</v>
          </cell>
          <cell r="I59" t="str">
            <v>523. U.N. PEDRO RUIZ GALLO</v>
          </cell>
          <cell r="K59">
            <v>0</v>
          </cell>
          <cell r="AF59" t="str">
            <v>458. GOBIERNO REGIONAL DEL DEPARTAMENTO DE PUNO</v>
          </cell>
          <cell r="AG59">
            <v>0</v>
          </cell>
          <cell r="AH59" t="str">
            <v>19. SIHUAS</v>
          </cell>
          <cell r="BF59" t="str">
            <v>019. MANCOMUNIDAD MUNICIPAL CUENCA MANTARO - MANTARO</v>
          </cell>
        </row>
        <row r="60">
          <cell r="A60">
            <v>0</v>
          </cell>
          <cell r="D60">
            <v>0</v>
          </cell>
          <cell r="I60" t="str">
            <v>524. U.N. FEDERICO VILLARREAL</v>
          </cell>
          <cell r="K60">
            <v>0</v>
          </cell>
          <cell r="AF60" t="str">
            <v>459. GOBIERNO REGIONAL DEL DEPARTAMENTO DE SAN MARTIN</v>
          </cell>
          <cell r="AG60">
            <v>0</v>
          </cell>
          <cell r="AH60" t="str">
            <v>20. YUNGAY</v>
          </cell>
          <cell r="BF60" t="str">
            <v>020. MANCOMUNIDAD MUNICIPAL CUENCA DEL MANTARO VIZCATAN - VRAE</v>
          </cell>
        </row>
        <row r="61">
          <cell r="A61">
            <v>0</v>
          </cell>
          <cell r="D61">
            <v>0</v>
          </cell>
          <cell r="I61" t="str">
            <v>525. U.N. HERMILIO VALDIZAN</v>
          </cell>
          <cell r="K61">
            <v>0</v>
          </cell>
          <cell r="AF61" t="str">
            <v>460. GOBIERNO REGIONAL DEL DEPARTAMENTO DE TACNA</v>
          </cell>
          <cell r="AG61">
            <v>0</v>
          </cell>
          <cell r="BF61" t="str">
            <v>021. MANCOMUNIDAD MUNICIPAL DE LA QUEBRADA DEL MANTARO</v>
          </cell>
        </row>
        <row r="62">
          <cell r="A62">
            <v>0</v>
          </cell>
          <cell r="I62" t="str">
            <v>526. U.N. AGRARIA DE LA SELVA</v>
          </cell>
          <cell r="K62">
            <v>0</v>
          </cell>
          <cell r="AF62" t="str">
            <v>461. GOBIERNO REGIONAL DEL DEPARTAMENTO DE TUMBES</v>
          </cell>
          <cell r="BF62" t="str">
            <v>022. MANCOMUNIDAD MUNICIPAL UNION DE MUNICIPALIDADES ANDINAS DEL SUR - UMASUR</v>
          </cell>
        </row>
        <row r="63">
          <cell r="A63">
            <v>0</v>
          </cell>
          <cell r="I63" t="str">
            <v>527. U.N. DANIEL ALCIDES CARRION</v>
          </cell>
          <cell r="K63">
            <v>0</v>
          </cell>
          <cell r="AF63" t="str">
            <v>462. GOBIERNO REGIONAL DEL DEPARTAMENTO DE UCAYALI</v>
          </cell>
          <cell r="BF63" t="str">
            <v>023. MANCOMUNIDAD MUNICIPAL RIO CACHI - MANRIOCACHI</v>
          </cell>
        </row>
        <row r="64">
          <cell r="A64">
            <v>0</v>
          </cell>
          <cell r="I64" t="str">
            <v>528. U.N. DE EDUCACION ENRIQUE GUZMAN Y VALLE</v>
          </cell>
          <cell r="K64">
            <v>0</v>
          </cell>
          <cell r="AF64" t="str">
            <v>463. GOBIERNO REGIONAL DEL DEPARTAMENTO DE LIMA</v>
          </cell>
          <cell r="BF64" t="str">
            <v>024. MANCOMUNIDAD MUNICIPAL DE LA SUBCUENCA DEL RIO CHIPILLICO</v>
          </cell>
        </row>
        <row r="65">
          <cell r="A65">
            <v>0</v>
          </cell>
          <cell r="I65" t="str">
            <v>529. U.N. DEL CALLAO</v>
          </cell>
          <cell r="K65">
            <v>0</v>
          </cell>
          <cell r="AF65" t="str">
            <v>464. GOBIERNO REGIONAL DE LA PROVINCIA CONSTITUCIONAL DEL CALLAO</v>
          </cell>
          <cell r="BF65" t="str">
            <v>025. MANCOMUNIDAD MUNICIPAL TUPAC AMARU II</v>
          </cell>
        </row>
        <row r="66">
          <cell r="A66">
            <v>0</v>
          </cell>
          <cell r="I66" t="str">
            <v>530. U.N. JOSE FAUSTINO SANCHEZ CARRION</v>
          </cell>
          <cell r="K66">
            <v>0</v>
          </cell>
          <cell r="AF66" t="str">
            <v>465. MUNICIPALIDAD METROPOLITANA DE LIMA</v>
          </cell>
          <cell r="BF66" t="str">
            <v>026. MANCOMUNIDAD MUNICIPAL DE LA CUENCA VALLE DE LURIN</v>
          </cell>
        </row>
        <row r="67">
          <cell r="A67">
            <v>0</v>
          </cell>
          <cell r="I67" t="str">
            <v>531. U.N. JORGE BASADRE GROHMANN</v>
          </cell>
          <cell r="K67">
            <v>0</v>
          </cell>
          <cell r="AF67">
            <v>0</v>
          </cell>
          <cell r="BF67" t="str">
            <v>027. MANCOMUNIDAD MUNICIPAL DEL CORREDOR MANTARO</v>
          </cell>
        </row>
        <row r="68">
          <cell r="A68">
            <v>0</v>
          </cell>
          <cell r="I68" t="str">
            <v>532. U.N. SANTIAGO ANTUNEZ DE MAYOLO</v>
          </cell>
          <cell r="K68">
            <v>0</v>
          </cell>
          <cell r="AF68">
            <v>0</v>
          </cell>
          <cell r="BF68" t="str">
            <v>028. MANCOMUNIDAD MUNICIPAL DE HATUN HUAYLAS</v>
          </cell>
        </row>
        <row r="69">
          <cell r="A69">
            <v>0</v>
          </cell>
          <cell r="I69" t="str">
            <v>533. U.N. DE SAN MARTIN</v>
          </cell>
          <cell r="K69">
            <v>0</v>
          </cell>
          <cell r="BF69" t="str">
            <v>029. MANCOMUNIDAD MUNICIPAL CUENCA CACHI</v>
          </cell>
        </row>
        <row r="70">
          <cell r="A70">
            <v>0</v>
          </cell>
          <cell r="I70" t="str">
            <v>534. U.N. DE UCAYALI</v>
          </cell>
          <cell r="K70">
            <v>0</v>
          </cell>
          <cell r="AF70">
            <v>0</v>
          </cell>
          <cell r="BF70" t="str">
            <v>030. MANCOMUNIDAD MUNICIPAL ANGARAES SUR</v>
          </cell>
        </row>
        <row r="71">
          <cell r="A71">
            <v>0</v>
          </cell>
          <cell r="I71" t="str">
            <v>535. U.N. DE TUMBES</v>
          </cell>
          <cell r="K71">
            <v>0</v>
          </cell>
          <cell r="AF71">
            <v>0</v>
          </cell>
          <cell r="BF71" t="str">
            <v>031. MANCOMUNIDAD MUNICIPAL LIMA CENTRO</v>
          </cell>
        </row>
        <row r="72">
          <cell r="A72">
            <v>0</v>
          </cell>
          <cell r="I72" t="str">
            <v>536. U.N. DEL SANTA</v>
          </cell>
          <cell r="K72">
            <v>0</v>
          </cell>
          <cell r="AF72">
            <v>0</v>
          </cell>
          <cell r="BF72" t="str">
            <v>032. MANCOMUNIDAD MUNICIPAL DE LA CUENCA DEL RIO SANTO TOMAS</v>
          </cell>
        </row>
        <row r="73">
          <cell r="A73">
            <v>0</v>
          </cell>
          <cell r="I73" t="str">
            <v>537. U.N. DE HUANCAVELICA</v>
          </cell>
          <cell r="J73">
            <v>0</v>
          </cell>
          <cell r="K73">
            <v>0</v>
          </cell>
          <cell r="S73">
            <v>0</v>
          </cell>
          <cell r="AF73">
            <v>0</v>
          </cell>
          <cell r="BF73" t="str">
            <v>033. MANCOMUNIDAD MUNICIPAL CHILLAOS - REGION AMAZONAS</v>
          </cell>
        </row>
        <row r="74">
          <cell r="I74" t="str">
            <v>538. U.N. AMAZONICA DE MADRE DE DIOS</v>
          </cell>
          <cell r="J74">
            <v>0</v>
          </cell>
          <cell r="K74">
            <v>0</v>
          </cell>
          <cell r="L74">
            <v>0</v>
          </cell>
          <cell r="S74">
            <v>0</v>
          </cell>
          <cell r="Z74">
            <v>0</v>
          </cell>
          <cell r="AB74">
            <v>0</v>
          </cell>
          <cell r="AF74">
            <v>0</v>
          </cell>
          <cell r="BF74" t="str">
            <v>034. MANCOMUNIDAD MUNICIPAL QHAPAQ QOLLA</v>
          </cell>
        </row>
        <row r="75">
          <cell r="I75" t="str">
            <v>539. U.N. MICAELA BASTIDAS DE APURIMAC</v>
          </cell>
          <cell r="J75">
            <v>0</v>
          </cell>
          <cell r="K75">
            <v>0</v>
          </cell>
          <cell r="L75">
            <v>0</v>
          </cell>
          <cell r="S75">
            <v>0</v>
          </cell>
          <cell r="Z75">
            <v>0</v>
          </cell>
          <cell r="AB75">
            <v>0</v>
          </cell>
          <cell r="AF75">
            <v>0</v>
          </cell>
          <cell r="BF75" t="str">
            <v>035. MANCOMUNIDAD MUNICIPAL LIMA NORTE</v>
          </cell>
        </row>
        <row r="76">
          <cell r="I76" t="str">
            <v>541. U.N. TORIBIO RODRIGUEZ DE MENDOZA DE AMAZONAS</v>
          </cell>
          <cell r="K76">
            <v>0</v>
          </cell>
          <cell r="AF76">
            <v>0</v>
          </cell>
          <cell r="BF76" t="str">
            <v>036. MANCOMUNIDAD MUNICIPAL DEL VALLE SANTA EULALIA</v>
          </cell>
        </row>
        <row r="77">
          <cell r="I77" t="str">
            <v>542. U.N. INTERCULTURAL DE LA AMAZONIA</v>
          </cell>
          <cell r="K77">
            <v>0</v>
          </cell>
          <cell r="AF77">
            <v>0</v>
          </cell>
          <cell r="BF77" t="str">
            <v>037. MANCOMUNIDAD MUNICIPAL DEL VALLE FORTALEZA Y DEL SANTA</v>
          </cell>
        </row>
        <row r="78">
          <cell r="I78" t="str">
            <v>543. U.N. TECNOLOGICA DE LIMA SUR</v>
          </cell>
          <cell r="K78">
            <v>0</v>
          </cell>
          <cell r="AF78">
            <v>0</v>
          </cell>
          <cell r="BF78" t="str">
            <v>038. MANCOMUNIDAD MUNICIPAL MARGEN DERECHA DE CAYLLOMA</v>
          </cell>
        </row>
        <row r="79">
          <cell r="I79" t="str">
            <v>544. U.N. JOSE MARIA ARGUEDAS</v>
          </cell>
          <cell r="K79">
            <v>0</v>
          </cell>
          <cell r="AF79">
            <v>0</v>
          </cell>
          <cell r="BF79" t="str">
            <v>039. MANCOMUNIDAD MUNICIPAL DE LAS CABEZADAS DEL SUR DE LUCANAS - AYACUCHO</v>
          </cell>
        </row>
        <row r="80">
          <cell r="I80" t="str">
            <v>545. U.N. DE MOQUEGUA</v>
          </cell>
          <cell r="K80">
            <v>0</v>
          </cell>
          <cell r="AF80">
            <v>0</v>
          </cell>
          <cell r="BF80" t="str">
            <v>040. MANCOMUNIDAD MUNICIPAL SEÑOR CAUTIVO DE AYABACA</v>
          </cell>
        </row>
        <row r="81">
          <cell r="H81">
            <v>0</v>
          </cell>
          <cell r="I81" t="str">
            <v>546. U.N. DE JAEN</v>
          </cell>
          <cell r="J81">
            <v>0</v>
          </cell>
          <cell r="K81">
            <v>0</v>
          </cell>
          <cell r="L81">
            <v>0</v>
          </cell>
          <cell r="S81">
            <v>0</v>
          </cell>
          <cell r="Z81">
            <v>0</v>
          </cell>
          <cell r="AB81">
            <v>0</v>
          </cell>
          <cell r="AF81">
            <v>0</v>
          </cell>
          <cell r="BF81" t="str">
            <v>041. MANCOMUNIDAD MUNICIPAL DEL YACUS</v>
          </cell>
        </row>
        <row r="82">
          <cell r="I82" t="str">
            <v>547. U.N. DE CAÑETE</v>
          </cell>
          <cell r="K82">
            <v>0</v>
          </cell>
          <cell r="AF82">
            <v>0</v>
          </cell>
          <cell r="BF82" t="str">
            <v>042. MANCOMUNIDAD MUNICIPAL WARAQ</v>
          </cell>
        </row>
        <row r="83">
          <cell r="I83" t="str">
            <v>548. U.N. DE FRONTERA</v>
          </cell>
          <cell r="K83">
            <v>0</v>
          </cell>
          <cell r="AF83">
            <v>0</v>
          </cell>
          <cell r="BF83" t="str">
            <v>043. MANCOMUNIDAD MUNICIPAL CUENCA DEL RIO CUMBAZA</v>
          </cell>
        </row>
        <row r="84">
          <cell r="D84">
            <v>0</v>
          </cell>
          <cell r="E84">
            <v>0</v>
          </cell>
          <cell r="H84">
            <v>0</v>
          </cell>
          <cell r="I84" t="str">
            <v>549. U.N. DE BARRANCA</v>
          </cell>
          <cell r="J84">
            <v>0</v>
          </cell>
          <cell r="K84">
            <v>0</v>
          </cell>
          <cell r="L84">
            <v>0</v>
          </cell>
          <cell r="S84">
            <v>0</v>
          </cell>
          <cell r="Z84">
            <v>0</v>
          </cell>
          <cell r="AB84">
            <v>0</v>
          </cell>
          <cell r="AF84">
            <v>0</v>
          </cell>
          <cell r="BF84" t="str">
            <v>044. MANCOMUNIDAD MUNICIPAL DEL VALLE DE YANAMARCA</v>
          </cell>
        </row>
        <row r="85">
          <cell r="I85" t="str">
            <v>550. U.N. AUTÓNOMA DE CHOTA</v>
          </cell>
          <cell r="K85">
            <v>0</v>
          </cell>
          <cell r="AF85">
            <v>0</v>
          </cell>
          <cell r="BF85" t="str">
            <v>045. MANCOMUNIDAD MUNICIPAL TRES CUENCAS SANTA - FORTALEZA - PATIVILCA</v>
          </cell>
        </row>
        <row r="86">
          <cell r="D86">
            <v>0</v>
          </cell>
          <cell r="E86">
            <v>0</v>
          </cell>
          <cell r="H86">
            <v>0</v>
          </cell>
          <cell r="I86" t="str">
            <v>551. U.N. INTERCULTURAL DE LA SELVA CENTRAL JUAN SANTOS ATAHUALPA</v>
          </cell>
          <cell r="K86">
            <v>0</v>
          </cell>
          <cell r="L86">
            <v>0</v>
          </cell>
          <cell r="AB86">
            <v>0</v>
          </cell>
          <cell r="AF86">
            <v>0</v>
          </cell>
          <cell r="AG86">
            <v>0</v>
          </cell>
          <cell r="BF86" t="str">
            <v>046. MANCOMUNIDAD MUNICIPAL CIRCUITO MOCHICA</v>
          </cell>
        </row>
        <row r="87">
          <cell r="I87" t="str">
            <v>552. U.N. DE JULIACA</v>
          </cell>
          <cell r="K87">
            <v>0</v>
          </cell>
          <cell r="AF87">
            <v>0</v>
          </cell>
          <cell r="BF87" t="str">
            <v>047. MANCOMUNIDAD MUNICIPAL DE LOS DISTRITOS DE OXAPAMPA</v>
          </cell>
        </row>
        <row r="88">
          <cell r="D88">
            <v>0</v>
          </cell>
          <cell r="E88">
            <v>0</v>
          </cell>
          <cell r="H88">
            <v>0</v>
          </cell>
          <cell r="I88" t="str">
            <v>553. U.N. AUTÓNOMA ALTOANDINA DE TARMA</v>
          </cell>
          <cell r="K88">
            <v>0</v>
          </cell>
          <cell r="L88">
            <v>0</v>
          </cell>
          <cell r="AB88">
            <v>0</v>
          </cell>
          <cell r="AF88">
            <v>0</v>
          </cell>
          <cell r="AG88">
            <v>0</v>
          </cell>
          <cell r="BF88" t="str">
            <v>048. MANCOMUNIDAD MUNICIPAL FORESTACION SIN FRONTERAS</v>
          </cell>
        </row>
        <row r="89">
          <cell r="I89" t="str">
            <v>554. U.N. AUTÓNOMA DE HUANTA</v>
          </cell>
          <cell r="K89">
            <v>0</v>
          </cell>
          <cell r="AF89">
            <v>0</v>
          </cell>
          <cell r="BF89" t="str">
            <v>049. MANCOMUNIDAD MUNICIPAL LIMA SUR</v>
          </cell>
        </row>
        <row r="90">
          <cell r="D90">
            <v>0</v>
          </cell>
          <cell r="H90">
            <v>0</v>
          </cell>
          <cell r="I90" t="str">
            <v>555. U.N. INTERCULTURAL FABIOLA SALAZAR LEGUIA DE BAGUA</v>
          </cell>
          <cell r="K90">
            <v>0</v>
          </cell>
          <cell r="AF90">
            <v>0</v>
          </cell>
          <cell r="AG90">
            <v>0</v>
          </cell>
          <cell r="BF90" t="str">
            <v>050. MANCOMUNIDAD MUNICIPAL DE LAS CUENCAS DEL CHOTANO-CONCHANO MANUEL JOSE BECERRA SILVA</v>
          </cell>
        </row>
        <row r="91">
          <cell r="D91">
            <v>0</v>
          </cell>
          <cell r="H91">
            <v>0</v>
          </cell>
          <cell r="I91" t="str">
            <v>556. U.N. INTERCULTURAL DE QUILLABAMBA</v>
          </cell>
          <cell r="K91">
            <v>0</v>
          </cell>
          <cell r="AF91">
            <v>0</v>
          </cell>
          <cell r="AG91">
            <v>0</v>
          </cell>
          <cell r="BF91" t="str">
            <v>051. MANCOMUNIDAD MUNICIPAL QANCHI DE LA PROVINCIA DE CANCHIS</v>
          </cell>
        </row>
        <row r="92">
          <cell r="D92">
            <v>0</v>
          </cell>
          <cell r="H92">
            <v>0</v>
          </cell>
          <cell r="I92" t="str">
            <v>557. U.N. AUTÓNOMA DE ALTO AMAZONAS</v>
          </cell>
          <cell r="K92">
            <v>0</v>
          </cell>
          <cell r="AF92">
            <v>0</v>
          </cell>
          <cell r="AG92">
            <v>0</v>
          </cell>
          <cell r="BF92" t="str">
            <v>052. MANCOMUNIDAD MUNICIPAL POR LA INTEGRACION DE SAN MARTIN Y LORETO</v>
          </cell>
        </row>
        <row r="93">
          <cell r="A93">
            <v>0</v>
          </cell>
          <cell r="D93">
            <v>0</v>
          </cell>
          <cell r="I93" t="str">
            <v>558. U.N. AUTÓNOMA DE TAYACAJA DANIEL HERNÁNDEZ MORILLO</v>
          </cell>
          <cell r="K93">
            <v>0</v>
          </cell>
          <cell r="AF93">
            <v>0</v>
          </cell>
          <cell r="AG93">
            <v>0</v>
          </cell>
          <cell r="BF93" t="str">
            <v>053. MANCOMUNIDAD MUNICIPAL CUENCA MISHQUIYACU - SAUCE</v>
          </cell>
        </row>
        <row r="94">
          <cell r="I94" t="str">
            <v>559. U.N. CIRO ALEGRÍA</v>
          </cell>
          <cell r="K94">
            <v>0</v>
          </cell>
          <cell r="AF94">
            <v>0</v>
          </cell>
          <cell r="BF94" t="str">
            <v>054. MANCOMUNIDAD MUNICIPAL VRAEM DEL NORTE</v>
          </cell>
        </row>
      </sheetData>
      <sheetData sheetId="2">
        <row r="3">
          <cell r="A3" t="str">
            <v>1. GOBIERNO NACIONAL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"/>
      <sheetName val="ING"/>
      <sheetName val="PLAN"/>
      <sheetName val="SIAF"/>
      <sheetName val="LIQUIDACIONES"/>
      <sheetName val="METAS-2007"/>
      <sheetName val="442"/>
      <sheetName val="301.01.01"/>
      <sheetName val="301.02"/>
      <sheetName val="ACUMULADO"/>
      <sheetName val="31.101"/>
      <sheetName val="31.102"/>
      <sheetName val="PCSS"/>
      <sheetName val="NOTA "/>
      <sheetName val="333.01.01"/>
      <sheetName val="335"/>
      <sheetName val="336.04.01"/>
      <sheetName val="336.09.01"/>
      <sheetName val="341.01.01"/>
      <sheetName val="341.04"/>
      <sheetName val="349"/>
      <sheetName val="351.01"/>
      <sheetName val="361"/>
      <sheetName val="371"/>
      <sheetName val="379"/>
      <sheetName val="382"/>
      <sheetName val="383.09"/>
      <sheetName val="384.02"/>
      <sheetName val="385.01"/>
      <sheetName val="385.04"/>
      <sheetName val="389.09"/>
      <sheetName val="391.01"/>
      <sheetName val="392.01"/>
      <sheetName val="392.02"/>
      <sheetName val="392.03"/>
      <sheetName val="397"/>
      <sheetName val="3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RETE"/>
      <sheetName val="F-1 CONTENIDO"/>
      <sheetName val="F-2(1) INFORME MENSUAL"/>
      <sheetName val="F-2(2) INFORME MENSUAL"/>
      <sheetName val="F-2(3) INFORME MENSUAL"/>
      <sheetName val="F-2(4) INFORME MENSUAL "/>
      <sheetName val="F-2(5) INFORME MENSUAL "/>
      <sheetName val="F-3 RESUMEN VALORIZACION  "/>
      <sheetName val="F-31 VALORIZACION"/>
      <sheetName val="F-32 VALORIZ. MAYOR METRADO"/>
      <sheetName val="F-33 VALORIZ. PARTIDAS NUEVAS"/>
      <sheetName val="F-34 VALORIZ. DEDUCTIVOS"/>
      <sheetName val="F-4 METRADOS DIARIOS"/>
      <sheetName val="F-4 METRADOS DIARIOS_MM"/>
      <sheetName val="F-4 METRADOS DIARIOS_PN"/>
      <sheetName val="F-5 CRONOGRAMA"/>
      <sheetName val="F-6 RESUMEN ALMACEN "/>
      <sheetName val="F-61 AL F-66 ALMACEN"/>
      <sheetName val="F-67 ALMACEN DIARIO"/>
      <sheetName val="F-7 RESUMEN MAQUINARIA"/>
      <sheetName val="F-71 MOVIMIENTO MAQUINARIA"/>
      <sheetName val="F-72 MAQUINARIA DIARIO"/>
      <sheetName val="F-8 AUXILIAR"/>
      <sheetName val="F-10 CONTROL CALIDAD"/>
      <sheetName val="F-11 ADICIONALES"/>
      <sheetName val="F-11-B ADICIONALES "/>
      <sheetName val="F-12 FOTOS"/>
      <sheetName val="F-12 FOTOS (2)"/>
      <sheetName val="F-12 FOTOS (3)"/>
      <sheetName val="F-12 FOTOS (4)"/>
      <sheetName val="F-12 FOTOS (5)"/>
      <sheetName val="F-12 FOTOS (6)"/>
      <sheetName val="F-13 CUADERNO OBRA"/>
      <sheetName val="Hoja1"/>
    </sheetNames>
    <sheetDataSet>
      <sheetData sheetId="0">
        <row r="8">
          <cell r="B8" t="str">
            <v>ABRIL DEL 2011</v>
          </cell>
        </row>
        <row r="11">
          <cell r="E11" t="str">
            <v>ING. DEBORAH MAGALY GUTIERREZ PINTO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0.MEMBRETE"/>
      <sheetName val="1.CARATULA"/>
      <sheetName val="CONTENIDO"/>
      <sheetName val="CONT2"/>
      <sheetName val="RESIDENTE"/>
      <sheetName val="INFORME"/>
      <sheetName val="N1"/>
      <sheetName val="0 F.T."/>
      <sheetName val="1. M. EXP."/>
      <sheetName val="2.M. DESC."/>
      <sheetName val="3.6. S"/>
      <sheetName val="3.6..Resu Val"/>
      <sheetName val="3.6. Val Pro"/>
      <sheetName val="3.8. Val Equ"/>
      <sheetName val="3.8. Val Maq"/>
      <sheetName val="3.9. Alm"/>
      <sheetName val="3.11.ResEjecFin"/>
      <sheetName val="3.11. ManGasto"/>
      <sheetName val="3.12. FOTOS"/>
      <sheetName val="5. CONCLUCIONES"/>
      <sheetName val="4.BalanceFis-Fin"/>
    </sheetNames>
    <sheetDataSet>
      <sheetData sheetId="0">
        <row r="5">
          <cell r="C5" t="str">
            <v xml:space="preserve">“CREACION DEL SERVICIO DE TRANSITABILIDAD VIAL VECINAL DEL SECTOR ANTIBAMBA A PHUYUPATA DEL DISTRITO DE OCOBAMBA, PROVINCIA DE LA CONVENCIÓN, DEPARTAMENTO DE CUSCO” </v>
          </cell>
        </row>
        <row r="10">
          <cell r="C10" t="str">
            <v>MARISSEL PAOLA MEDINA CUENTAS</v>
          </cell>
        </row>
        <row r="11">
          <cell r="C11" t="str">
            <v>FIORELA NATY CJUIRO MELLADO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>
        <row r="56">
          <cell r="K56">
            <v>0.3991030236930268</v>
          </cell>
        </row>
      </sheetData>
      <sheetData sheetId="9">
        <row r="110">
          <cell r="G110">
            <v>1778524.4900000002</v>
          </cell>
        </row>
      </sheetData>
      <sheetData sheetId="10" refreshError="1"/>
      <sheetData sheetId="11" refreshError="1"/>
      <sheetData sheetId="12" refreshError="1"/>
      <sheetData sheetId="13">
        <row r="12">
          <cell r="R12">
            <v>561645.78</v>
          </cell>
        </row>
      </sheetData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ES"/>
      <sheetName val="DESCRIPCION PROCESO"/>
      <sheetName val="3-MAPA DE RIESGOS"/>
      <sheetName val="4-ANALISIS DE VALOR"/>
      <sheetName val="5-PLAN DE CONTROL"/>
      <sheetName val="6-LISTADO MAESTRO DOCUMENTOS"/>
      <sheetName val="7-LISTADO MAESTRO REGISTROS"/>
      <sheetName val="8-LISTADO DE INDICADORES"/>
      <sheetName val="9-PLAN DE MEJORAMIENTO"/>
    </sheetNames>
    <sheetDataSet>
      <sheetData sheetId="0" refreshError="1"/>
      <sheetData sheetId="1">
        <row r="8">
          <cell r="C8" t="str">
            <v>1.  Planificación del proyecto</v>
          </cell>
        </row>
        <row r="9">
          <cell r="C9" t="str">
            <v>2.  Definición del sistema</v>
          </cell>
        </row>
        <row r="10">
          <cell r="C10" t="str">
            <v>3.  Recolección y análisis de los Procesos del "SIVET"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AMPAR"/>
      <sheetName val="FINAL"/>
      <sheetName val="FINAL (2)"/>
      <sheetName val="FICHA SOSEM (2)"/>
      <sheetName val="INFO SOSEM"/>
      <sheetName val="INFORME SUP."/>
      <sheetName val="CD"/>
      <sheetName val="Fold"/>
      <sheetName val="Carat"/>
      <sheetName val="Conte"/>
      <sheetName val="FE-01"/>
      <sheetName val="FE-02"/>
      <sheetName val="FE-02A"/>
      <sheetName val="FE 03"/>
      <sheetName val="FE-05"/>
      <sheetName val="F-07-05 VAL-MM"/>
      <sheetName val="F-07-06 VAL-PART NUEV"/>
      <sheetName val="F-07-07. PROG VAL ANUAL DEL PR "/>
      <sheetName val="F-08-01. EJEC FINAN."/>
      <sheetName val="F-08-02. RES GAST FINAN."/>
      <sheetName val="F-08-03. (a) EJF X ESPEC (2)"/>
      <sheetName val="F-08-03. (b)  EJF P.ANALIT"/>
      <sheetName val="F-08-04.EJF X ESPC "/>
      <sheetName val="F-08-05 CALEND COMP"/>
      <sheetName val="F-08-06 PROG FINAN X EPEC"/>
      <sheetName val="F- 09 C-T-A (2)"/>
      <sheetName val="AUXILIAR ESTANDAR"/>
      <sheetName val="F-17 Gast. MxEsp (PROGRAMADO)"/>
      <sheetName val="FE 07"/>
      <sheetName val="F-07A"/>
      <sheetName val="F-07-1"/>
      <sheetName val="F-07-01A"/>
      <sheetName val="F-07-2"/>
      <sheetName val="F-07-02-A"/>
      <sheetName val="F-09 R U"/>
      <sheetName val="FE-11"/>
      <sheetName val="FE-12"/>
      <sheetName val="FE-18"/>
      <sheetName val="Control"/>
      <sheetName val="D."/>
      <sheetName val="Hoja1"/>
      <sheetName val="TAREO"/>
      <sheetName val="TAREO (2)"/>
      <sheetName val="F-14-01"/>
      <sheetName val="F-14-02"/>
      <sheetName val="F-14-03"/>
      <sheetName val="CARATULA"/>
      <sheetName val="FE-03"/>
      <sheetName val="FE-04"/>
      <sheetName val="FE-06"/>
      <sheetName val="FE-07"/>
      <sheetName val="FE-08"/>
      <sheetName val="FE-09"/>
      <sheetName val="FE-10"/>
      <sheetName val="FE-13"/>
      <sheetName val="FE-14"/>
      <sheetName val="FE-15N"/>
      <sheetName val="FE-17"/>
      <sheetName val="FE-16"/>
      <sheetName val="FE-19"/>
      <sheetName val="FE-20"/>
      <sheetName val="FE-21"/>
      <sheetName val="FE-22"/>
      <sheetName val="FE-23"/>
      <sheetName val="FE-24"/>
      <sheetName val="FE-25"/>
      <sheetName val="FE-26"/>
      <sheetName val="FE-27"/>
      <sheetName val="FE-28"/>
      <sheetName val="FE-29"/>
      <sheetName val="FE-30"/>
      <sheetName val="FE-31"/>
      <sheetName val="FE-32"/>
      <sheetName val="FE-33"/>
      <sheetName val="FE-34"/>
      <sheetName val="Hoja3"/>
      <sheetName val="FE03"/>
      <sheetName val="FE-07-1 "/>
      <sheetName val="FE-15"/>
      <sheetName val="HOJA 1"/>
      <sheetName val="HOJA 2"/>
      <sheetName val="FE-02 "/>
      <sheetName val="FE - 07"/>
      <sheetName val="FE - 08"/>
      <sheetName val="FF-10"/>
      <sheetName val="FE-10 MES"/>
      <sheetName val="FE-11 "/>
      <sheetName val="Cronograma"/>
      <sheetName val="cronograma II"/>
      <sheetName val="METRADOS ESTRUCTURAS ORIG"/>
      <sheetName val="1. Partidas Est."/>
      <sheetName val="1.1 Sust. de Acero"/>
      <sheetName val="01.03.01. Explanaciones"/>
      <sheetName val="RESUMEN FINANCIERO"/>
      <sheetName val="02 y 03"/>
      <sheetName val="1.5 Biodigestor"/>
      <sheetName val="Acero Buzones"/>
      <sheetName val="1.4 Buzones"/>
      <sheetName val="1.3 Red Alcan."/>
      <sheetName val="1.2 Conex. Domic."/>
      <sheetName val="Acero"/>
      <sheetName val="1.1 Letrina"/>
      <sheetName val="M.D FE-01"/>
      <sheetName val="FICHA FE-02"/>
      <sheetName val="F.T F-02"/>
      <sheetName val="MM1 FE-03"/>
      <sheetName val="M.PRIN.FE-03(RESUMEN)"/>
      <sheetName val="MM1 FE-04"/>
      <sheetName val="PN1 FE-04"/>
      <sheetName val="PN1 FE-03"/>
      <sheetName val="R.V FE-05"/>
      <sheetName val="V.P FE-06"/>
      <sheetName val="V.P.FE-07"/>
      <sheetName val="MM1 FE-08"/>
      <sheetName val="MM2 FE-08"/>
      <sheetName val="MM3 FE-08"/>
      <sheetName val="PN1 FE-08"/>
      <sheetName val="RESUM. PROG"/>
      <sheetName val="PROG. F-09"/>
      <sheetName val="RES.C.O.FE-09"/>
      <sheetName val="VAL. CAMIONETA"/>
      <sheetName val="VAL MEZCLADORA"/>
      <sheetName val="C.FRON.FE-14"/>
      <sheetName val="CARG.FE-14"/>
      <sheetName val="MEZC.FE-14"/>
      <sheetName val="COMP.FE-14"/>
      <sheetName val="TEOD.FE-14"/>
      <sheetName val="NIV.FE-14"/>
      <sheetName val="FINANCIERO"/>
      <sheetName val="Sheet1"/>
      <sheetName val="HELP"/>
      <sheetName val="FICHA TECNICA"/>
    </sheetNames>
    <sheetDataSet>
      <sheetData sheetId="0">
        <row r="1">
          <cell r="I1">
            <v>0</v>
          </cell>
        </row>
        <row r="15">
          <cell r="G15">
            <v>15.75</v>
          </cell>
          <cell r="H15">
            <v>15.75</v>
          </cell>
        </row>
        <row r="16">
          <cell r="G16">
            <v>1</v>
          </cell>
        </row>
        <row r="17">
          <cell r="G17">
            <v>0</v>
          </cell>
        </row>
        <row r="18">
          <cell r="G18">
            <v>4.16</v>
          </cell>
        </row>
        <row r="19">
          <cell r="G19">
            <v>0</v>
          </cell>
        </row>
        <row r="20">
          <cell r="G20">
            <v>1.24</v>
          </cell>
        </row>
        <row r="21">
          <cell r="G21">
            <v>1.83</v>
          </cell>
        </row>
        <row r="22">
          <cell r="G22">
            <v>0.06</v>
          </cell>
        </row>
        <row r="23">
          <cell r="G23">
            <v>2.52</v>
          </cell>
        </row>
        <row r="24">
          <cell r="G24">
            <v>2.23</v>
          </cell>
        </row>
        <row r="25">
          <cell r="G25">
            <v>15.95</v>
          </cell>
        </row>
        <row r="26">
          <cell r="G26">
            <v>3.05</v>
          </cell>
        </row>
        <row r="27">
          <cell r="G27">
            <v>0.5</v>
          </cell>
        </row>
        <row r="28">
          <cell r="G28">
            <v>0.5</v>
          </cell>
        </row>
        <row r="29">
          <cell r="G29">
            <v>0</v>
          </cell>
        </row>
        <row r="30">
          <cell r="G30">
            <v>1.56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331.14</v>
          </cell>
          <cell r="H33">
            <v>331.14</v>
          </cell>
        </row>
        <row r="34">
          <cell r="G34">
            <v>0</v>
          </cell>
        </row>
        <row r="35">
          <cell r="G35">
            <v>335</v>
          </cell>
          <cell r="H35">
            <v>330</v>
          </cell>
        </row>
        <row r="36">
          <cell r="G36">
            <v>335</v>
          </cell>
          <cell r="H36">
            <v>330</v>
          </cell>
        </row>
        <row r="37">
          <cell r="G37">
            <v>335</v>
          </cell>
          <cell r="H37">
            <v>330</v>
          </cell>
        </row>
        <row r="38">
          <cell r="G38">
            <v>335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335</v>
          </cell>
        </row>
        <row r="42">
          <cell r="G42">
            <v>1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17.64</v>
          </cell>
          <cell r="H46">
            <v>17.64</v>
          </cell>
        </row>
        <row r="47">
          <cell r="G47">
            <v>0</v>
          </cell>
        </row>
        <row r="48">
          <cell r="G48">
            <v>17.64</v>
          </cell>
          <cell r="H48">
            <v>17.64</v>
          </cell>
        </row>
        <row r="49">
          <cell r="G49">
            <v>0</v>
          </cell>
        </row>
        <row r="50">
          <cell r="G50">
            <v>11.56</v>
          </cell>
        </row>
        <row r="51">
          <cell r="G51">
            <v>5.94</v>
          </cell>
        </row>
        <row r="52">
          <cell r="G52">
            <v>13.97</v>
          </cell>
        </row>
        <row r="53">
          <cell r="G53">
            <v>327.60000000000002</v>
          </cell>
        </row>
        <row r="54">
          <cell r="G54">
            <v>22.32</v>
          </cell>
        </row>
        <row r="55">
          <cell r="G55">
            <v>49.61</v>
          </cell>
        </row>
        <row r="56">
          <cell r="G56">
            <v>8.41</v>
          </cell>
        </row>
        <row r="57">
          <cell r="G57">
            <v>17.54</v>
          </cell>
        </row>
        <row r="58">
          <cell r="G58">
            <v>22.66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0.99</v>
          </cell>
          <cell r="H63">
            <v>0.99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2016</v>
          </cell>
          <cell r="H75">
            <v>2016</v>
          </cell>
        </row>
        <row r="76">
          <cell r="G76">
            <v>0</v>
          </cell>
        </row>
        <row r="77">
          <cell r="G77">
            <v>2000</v>
          </cell>
          <cell r="H77">
            <v>1900</v>
          </cell>
        </row>
        <row r="78">
          <cell r="G78">
            <v>2000</v>
          </cell>
          <cell r="H78">
            <v>1900</v>
          </cell>
        </row>
        <row r="79">
          <cell r="G79">
            <v>2000</v>
          </cell>
          <cell r="H79">
            <v>1900</v>
          </cell>
        </row>
        <row r="80">
          <cell r="G80">
            <v>2000</v>
          </cell>
        </row>
        <row r="81">
          <cell r="G81">
            <v>0</v>
          </cell>
        </row>
        <row r="82">
          <cell r="G82">
            <v>1100</v>
          </cell>
        </row>
        <row r="83">
          <cell r="G83">
            <v>460</v>
          </cell>
        </row>
        <row r="84">
          <cell r="G84">
            <v>390</v>
          </cell>
        </row>
        <row r="85">
          <cell r="G85">
            <v>6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1</v>
          </cell>
        </row>
        <row r="89">
          <cell r="G89">
            <v>1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4.92</v>
          </cell>
          <cell r="H93">
            <v>4.92</v>
          </cell>
        </row>
        <row r="94">
          <cell r="G94">
            <v>0</v>
          </cell>
        </row>
        <row r="95">
          <cell r="G95">
            <v>1.69</v>
          </cell>
        </row>
        <row r="96">
          <cell r="G96">
            <v>0.06</v>
          </cell>
        </row>
        <row r="97">
          <cell r="G97">
            <v>3.14</v>
          </cell>
        </row>
        <row r="98">
          <cell r="G98">
            <v>7.81</v>
          </cell>
        </row>
        <row r="99">
          <cell r="G99">
            <v>11.06</v>
          </cell>
        </row>
        <row r="100">
          <cell r="G100">
            <v>0</v>
          </cell>
        </row>
        <row r="101">
          <cell r="G101">
            <v>7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9.42</v>
          </cell>
          <cell r="H104">
            <v>9.42</v>
          </cell>
        </row>
        <row r="105">
          <cell r="G105">
            <v>0</v>
          </cell>
        </row>
        <row r="106">
          <cell r="G106">
            <v>5.25</v>
          </cell>
        </row>
        <row r="107">
          <cell r="G107">
            <v>2.2000000000000002</v>
          </cell>
        </row>
        <row r="108">
          <cell r="G108">
            <v>5.5916666666666668</v>
          </cell>
        </row>
        <row r="109">
          <cell r="G109">
            <v>75.600000000000009</v>
          </cell>
        </row>
        <row r="110">
          <cell r="G110">
            <v>27.9</v>
          </cell>
        </row>
        <row r="111">
          <cell r="G111">
            <v>46.4</v>
          </cell>
        </row>
        <row r="112">
          <cell r="G112">
            <v>16.650000000000002</v>
          </cell>
        </row>
        <row r="113">
          <cell r="G113">
            <v>0</v>
          </cell>
        </row>
        <row r="114">
          <cell r="G114">
            <v>3</v>
          </cell>
        </row>
        <row r="115">
          <cell r="G115">
            <v>1</v>
          </cell>
        </row>
        <row r="116">
          <cell r="G116">
            <v>1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1.86</v>
          </cell>
          <cell r="H119">
            <v>1.86</v>
          </cell>
        </row>
        <row r="120">
          <cell r="G120">
            <v>0</v>
          </cell>
        </row>
        <row r="121">
          <cell r="G121">
            <v>0.82</v>
          </cell>
        </row>
        <row r="122">
          <cell r="G122">
            <v>0.03</v>
          </cell>
        </row>
        <row r="123">
          <cell r="G123">
            <v>1.79</v>
          </cell>
        </row>
        <row r="124">
          <cell r="G124">
            <v>4.46</v>
          </cell>
        </row>
        <row r="125">
          <cell r="G125">
            <v>11.52</v>
          </cell>
        </row>
        <row r="126">
          <cell r="G126">
            <v>0</v>
          </cell>
        </row>
        <row r="127">
          <cell r="G127">
            <v>1</v>
          </cell>
        </row>
        <row r="128">
          <cell r="G128">
            <v>2</v>
          </cell>
        </row>
        <row r="129">
          <cell r="G129">
            <v>1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0.127</v>
          </cell>
          <cell r="H135">
            <v>1.7000000000000001E-2</v>
          </cell>
        </row>
      </sheetData>
      <sheetData sheetId="1"/>
      <sheetData sheetId="2"/>
      <sheetData sheetId="3"/>
      <sheetData sheetId="4">
        <row r="1">
          <cell r="I1">
            <v>0</v>
          </cell>
        </row>
      </sheetData>
      <sheetData sheetId="5"/>
      <sheetData sheetId="6"/>
      <sheetData sheetId="7"/>
      <sheetData sheetId="8">
        <row r="1">
          <cell r="I1">
            <v>0</v>
          </cell>
        </row>
      </sheetData>
      <sheetData sheetId="9"/>
      <sheetData sheetId="10"/>
      <sheetData sheetId="11"/>
      <sheetData sheetId="12">
        <row r="1">
          <cell r="I1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>
        <row r="1">
          <cell r="I1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1">
          <cell r="I1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">
          <cell r="I1">
            <v>0</v>
          </cell>
        </row>
      </sheetData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4">
          <cell r="I4">
            <v>0</v>
          </cell>
        </row>
      </sheetData>
      <sheetData sheetId="104">
        <row r="4">
          <cell r="I4">
            <v>0</v>
          </cell>
        </row>
      </sheetData>
      <sheetData sheetId="105"/>
      <sheetData sheetId="106">
        <row r="4">
          <cell r="I4">
            <v>0</v>
          </cell>
        </row>
      </sheetData>
      <sheetData sheetId="107">
        <row r="4">
          <cell r="I4">
            <v>0</v>
          </cell>
        </row>
      </sheetData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16">
          <cell r="G16">
            <v>0</v>
          </cell>
        </row>
      </sheetData>
      <sheetData sheetId="131" refreshError="1"/>
      <sheetData sheetId="1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no tocar"/>
      <sheetName val="TAREO GG"/>
      <sheetName val="TAREO INSPECTOR"/>
      <sheetName val="TAREO OBRERO"/>
    </sheetNames>
    <sheetDataSet>
      <sheetData sheetId="0"/>
      <sheetData sheetId="1">
        <row r="8">
          <cell r="I8" t="str">
            <v>PEON</v>
          </cell>
        </row>
        <row r="9">
          <cell r="I9" t="str">
            <v>OFICIAL</v>
          </cell>
        </row>
        <row r="10">
          <cell r="I10" t="str">
            <v>OPERARIO</v>
          </cell>
        </row>
        <row r="11">
          <cell r="I11" t="str">
            <v>ASISTENTE TECNICO</v>
          </cell>
        </row>
        <row r="12">
          <cell r="I12" t="str">
            <v>MAESTRO</v>
          </cell>
        </row>
        <row r="13">
          <cell r="I13" t="str">
            <v>OPERADOR DE EQUIPO PESADO</v>
          </cell>
        </row>
        <row r="14">
          <cell r="I14" t="str">
            <v>CONDUCTOR</v>
          </cell>
        </row>
        <row r="15">
          <cell r="I15" t="str">
            <v>ASISTENTE ADMINISTRATIVO</v>
          </cell>
        </row>
        <row r="16">
          <cell r="I16" t="str">
            <v>AUXILIAR DE PROYECTO</v>
          </cell>
        </row>
        <row r="17">
          <cell r="I17" t="str">
            <v>RESIDENTE</v>
          </cell>
        </row>
      </sheetData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0.MEMBRETE"/>
      <sheetName val="1.CARATULA"/>
      <sheetName val="2.CONTENIDO"/>
      <sheetName val="RESIDENTE"/>
      <sheetName val="N1"/>
      <sheetName val="Memo"/>
      <sheetName val="Hoja3"/>
      <sheetName val="N2"/>
      <sheetName val="F.T."/>
      <sheetName val="N3"/>
      <sheetName val="N3.1"/>
      <sheetName val="RVAL"/>
      <sheetName val="N3.2"/>
      <sheetName val="N3.3"/>
      <sheetName val="N4"/>
      <sheetName val="N4.1"/>
      <sheetName val="N4.2"/>
      <sheetName val="N5"/>
      <sheetName val="N6"/>
      <sheetName val="N7"/>
      <sheetName val="FINANCIERO"/>
      <sheetName val="N8.1"/>
      <sheetName val="N8.2"/>
      <sheetName val="N8.3"/>
      <sheetName val="N8.4"/>
      <sheetName val="N8.5"/>
      <sheetName val="ALMACEN"/>
      <sheetName val="N9"/>
      <sheetName val="N9.1"/>
      <sheetName val="N9.2"/>
      <sheetName val="N9.3"/>
      <sheetName val="N9.4"/>
      <sheetName val="N9.5"/>
      <sheetName val="MAQ"/>
      <sheetName val="N10.1"/>
      <sheetName val="R.Maq"/>
      <sheetName val="N10.2"/>
      <sheetName val="MDMaq"/>
    </sheetNames>
    <sheetDataSet>
      <sheetData sheetId="0" refreshError="1">
        <row r="3">
          <cell r="H3" t="str">
            <v>SETIEMBRE DEL 2023</v>
          </cell>
        </row>
        <row r="11">
          <cell r="C11" t="str">
            <v>ALMACEN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. Permanencia "/>
      <sheetName val="Evaluacion"/>
      <sheetName val="INDICE"/>
      <sheetName val="Titulo"/>
      <sheetName val="F-1 Inf Actividade."/>
      <sheetName val="F-2 Ficha Resumen."/>
      <sheetName val="F-3 Inf General."/>
      <sheetName val="F-4 Asp Tec-Adm"/>
      <sheetName val="F-5 Asp Finan"/>
      <sheetName val="F-6 Cronog."/>
      <sheetName val="F-6 Cronog. (2)"/>
      <sheetName val="F-6 Cronog"/>
      <sheetName val="F-7 Metrados"/>
      <sheetName val="F-7 Mem Descript"/>
      <sheetName val="F-8 Res Metrados "/>
      <sheetName val="F-8-A Des Metrados"/>
      <sheetName val="F-9 Res Val Total"/>
      <sheetName val="FORMATO -9A"/>
      <sheetName val="F-9-B Valoriz Progr"/>
      <sheetName val="F-9-C Adic MM,PN Y Ded"/>
      <sheetName val="F-2 Ficha Resumen"/>
      <sheetName val="F-9-D Sust Modific"/>
      <sheetName val="F-12 "/>
      <sheetName val="F-12 Adic y Dedu"/>
      <sheetName val="F-10 Res Financ"/>
      <sheetName val="F-10 Res Gasto Finan"/>
      <sheetName val="Ad y Dedu"/>
      <sheetName val="F-11. Res Almacen"/>
      <sheetName val="F-11-A Mov Almacen"/>
      <sheetName val="F-12. Res Eq Mec"/>
      <sheetName val="F-12-A Mov Maq"/>
      <sheetName val="F-13-Res Val Planilla"/>
      <sheetName val="F-13-A Planilla Men"/>
      <sheetName val="F-14 Seguridad "/>
      <sheetName val="F-15 Control de Calidad"/>
      <sheetName val="F-16 Fotos Prueba"/>
      <sheetName val="F-17 Cuad Obra"/>
      <sheetName val="F-18 - A  CD Seguimiento Obra"/>
      <sheetName val="Almacen"/>
      <sheetName val="Adicionar"/>
      <sheetName val="Hoja1"/>
      <sheetName val="F-18-B CD Consolidado Obra"/>
      <sheetName val="CD 1"/>
    </sheetNames>
    <sheetDataSet>
      <sheetData sheetId="0" refreshError="1"/>
      <sheetData sheetId="1" refreshError="1"/>
      <sheetData sheetId="2" refreshError="1"/>
      <sheetData sheetId="3">
        <row r="33">
          <cell r="E33" t="str">
            <v>Ing. Miguel Angel Guevara Reime</v>
          </cell>
        </row>
      </sheetData>
      <sheetData sheetId="4" refreshError="1"/>
      <sheetData sheetId="5" refreshError="1"/>
      <sheetData sheetId="6">
        <row r="8">
          <cell r="F8">
            <v>2318316.89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4">
          <cell r="B14" t="str">
            <v>PROGRAMADO</v>
          </cell>
        </row>
      </sheetData>
      <sheetData sheetId="17" refreshError="1"/>
      <sheetData sheetId="18">
        <row r="6">
          <cell r="Q6" t="str">
            <v>Ing. Miguel Angel Guevara Reime</v>
          </cell>
        </row>
        <row r="12">
          <cell r="B12">
            <v>1</v>
          </cell>
          <cell r="C12" t="str">
            <v>SISTEMA DE AGUA POTABLE</v>
          </cell>
          <cell r="G12">
            <v>1154130.0091000001</v>
          </cell>
          <cell r="I12">
            <v>511941.70000000007</v>
          </cell>
          <cell r="L12">
            <v>37924.725279999999</v>
          </cell>
          <cell r="O12">
            <v>549866.42528000008</v>
          </cell>
        </row>
        <row r="13">
          <cell r="B13" t="str">
            <v>01.01</v>
          </cell>
          <cell r="C13" t="str">
            <v>CAPTACION DE MANANTE TIPO LADERA (08UND)</v>
          </cell>
          <cell r="G13">
            <v>47980.302199999991</v>
          </cell>
          <cell r="I13">
            <v>0</v>
          </cell>
          <cell r="L13">
            <v>20694.058799999999</v>
          </cell>
          <cell r="O13">
            <v>20694.058799999999</v>
          </cell>
        </row>
        <row r="14">
          <cell r="B14" t="str">
            <v>01.01.01</v>
          </cell>
          <cell r="C14" t="str">
            <v xml:space="preserve">      LIMPIEZA DE TERRENO MANUAL</v>
          </cell>
          <cell r="D14" t="str">
            <v>m2</v>
          </cell>
          <cell r="E14">
            <v>51.92</v>
          </cell>
          <cell r="F14">
            <v>0.72</v>
          </cell>
          <cell r="G14">
            <v>37.382399999999997</v>
          </cell>
          <cell r="H14">
            <v>0</v>
          </cell>
          <cell r="I14">
            <v>0</v>
          </cell>
          <cell r="J14">
            <v>0</v>
          </cell>
          <cell r="K14">
            <v>25.98</v>
          </cell>
          <cell r="L14">
            <v>18.7056</v>
          </cell>
          <cell r="M14">
            <v>0.50038520801232667</v>
          </cell>
          <cell r="N14">
            <v>25.98</v>
          </cell>
          <cell r="O14">
            <v>18.7056</v>
          </cell>
          <cell r="P14">
            <v>0.50038520801232667</v>
          </cell>
          <cell r="Q14">
            <v>25.94</v>
          </cell>
          <cell r="R14">
            <v>18.6768</v>
          </cell>
          <cell r="S14">
            <v>0.49961479198767333</v>
          </cell>
        </row>
        <row r="15">
          <cell r="B15" t="str">
            <v>01.01.02</v>
          </cell>
          <cell r="C15" t="str">
            <v xml:space="preserve">      TRAZO Y REPLANTEO PRELIMINAR</v>
          </cell>
          <cell r="D15" t="str">
            <v>m2</v>
          </cell>
          <cell r="E15">
            <v>51.92</v>
          </cell>
          <cell r="F15">
            <v>1.44</v>
          </cell>
          <cell r="G15">
            <v>74.764799999999994</v>
          </cell>
          <cell r="H15">
            <v>0</v>
          </cell>
          <cell r="I15">
            <v>0</v>
          </cell>
          <cell r="J15">
            <v>0</v>
          </cell>
          <cell r="K15">
            <v>25.98</v>
          </cell>
          <cell r="L15">
            <v>37.411200000000001</v>
          </cell>
          <cell r="M15">
            <v>0.50038520801232667</v>
          </cell>
          <cell r="N15">
            <v>25.98</v>
          </cell>
          <cell r="O15">
            <v>37.411200000000001</v>
          </cell>
          <cell r="P15">
            <v>0.50038520801232667</v>
          </cell>
          <cell r="Q15">
            <v>25.94</v>
          </cell>
          <cell r="R15">
            <v>37.3536</v>
          </cell>
          <cell r="S15">
            <v>0.49961479198767333</v>
          </cell>
        </row>
        <row r="16">
          <cell r="B16" t="str">
            <v>01.01.03</v>
          </cell>
          <cell r="C16" t="str">
            <v xml:space="preserve">      EXCAVACION MANUAL</v>
          </cell>
          <cell r="D16" t="str">
            <v>m3</v>
          </cell>
          <cell r="E16">
            <v>72.790000000000006</v>
          </cell>
          <cell r="F16">
            <v>47.22</v>
          </cell>
          <cell r="G16">
            <v>3437.1438000000003</v>
          </cell>
          <cell r="H16">
            <v>0</v>
          </cell>
          <cell r="I16">
            <v>0</v>
          </cell>
          <cell r="J16">
            <v>0</v>
          </cell>
          <cell r="K16">
            <v>36.395000000000003</v>
          </cell>
          <cell r="L16">
            <v>1718.5719000000001</v>
          </cell>
          <cell r="M16">
            <v>0.5</v>
          </cell>
          <cell r="N16">
            <v>36.395000000000003</v>
          </cell>
          <cell r="O16">
            <v>1718.5719000000001</v>
          </cell>
          <cell r="P16">
            <v>0.5</v>
          </cell>
          <cell r="Q16">
            <v>36.395000000000003</v>
          </cell>
          <cell r="R16">
            <v>1718.5719000000001</v>
          </cell>
          <cell r="S16">
            <v>0.5</v>
          </cell>
        </row>
        <row r="17">
          <cell r="B17" t="str">
            <v>01.01.04</v>
          </cell>
          <cell r="C17" t="str">
            <v xml:space="preserve">      REFINE, NIVELACION Y COMPACTACION</v>
          </cell>
          <cell r="D17" t="str">
            <v>m2</v>
          </cell>
          <cell r="E17">
            <v>16.72</v>
          </cell>
          <cell r="F17">
            <v>3.15</v>
          </cell>
          <cell r="G17">
            <v>52.667999999999992</v>
          </cell>
          <cell r="H17">
            <v>0</v>
          </cell>
          <cell r="I17">
            <v>0</v>
          </cell>
          <cell r="J17">
            <v>0</v>
          </cell>
          <cell r="K17">
            <v>15.36</v>
          </cell>
          <cell r="L17">
            <v>48.384</v>
          </cell>
          <cell r="M17">
            <v>0.91866028708133973</v>
          </cell>
          <cell r="N17">
            <v>15.36</v>
          </cell>
          <cell r="O17">
            <v>48.384</v>
          </cell>
          <cell r="P17">
            <v>0.91866028708133973</v>
          </cell>
          <cell r="Q17">
            <v>1.3599999999999994</v>
          </cell>
          <cell r="R17">
            <v>4.283999999999998</v>
          </cell>
          <cell r="S17">
            <v>8.1339712918660254E-2</v>
          </cell>
        </row>
        <row r="18">
          <cell r="B18" t="str">
            <v>01.01.05</v>
          </cell>
          <cell r="C18" t="str">
            <v xml:space="preserve">      RELLENO CON MATERIAL PROPIO</v>
          </cell>
          <cell r="D18" t="str">
            <v>m3</v>
          </cell>
          <cell r="E18">
            <v>5.83</v>
          </cell>
          <cell r="F18">
            <v>19.260000000000002</v>
          </cell>
          <cell r="G18">
            <v>112.28580000000001</v>
          </cell>
          <cell r="H18">
            <v>0</v>
          </cell>
          <cell r="I18">
            <v>0</v>
          </cell>
          <cell r="J18">
            <v>0</v>
          </cell>
          <cell r="K18">
            <v>2.915</v>
          </cell>
          <cell r="L18">
            <v>56.142900000000004</v>
          </cell>
          <cell r="M18">
            <v>0.5</v>
          </cell>
          <cell r="N18">
            <v>2.915</v>
          </cell>
          <cell r="O18">
            <v>56.142900000000004</v>
          </cell>
          <cell r="P18">
            <v>0.5</v>
          </cell>
          <cell r="Q18">
            <v>2.915</v>
          </cell>
          <cell r="R18">
            <v>56.142900000000004</v>
          </cell>
          <cell r="S18">
            <v>0.5</v>
          </cell>
        </row>
        <row r="19">
          <cell r="B19" t="str">
            <v>01.01.06</v>
          </cell>
          <cell r="C19" t="str">
            <v xml:space="preserve">      ACARREO DE MATERIAL EXCEDENTE</v>
          </cell>
          <cell r="D19" t="str">
            <v>m3</v>
          </cell>
          <cell r="E19">
            <v>83.7</v>
          </cell>
          <cell r="F19">
            <v>6.29</v>
          </cell>
          <cell r="G19">
            <v>526.47300000000007</v>
          </cell>
          <cell r="H19">
            <v>0</v>
          </cell>
          <cell r="I19">
            <v>0</v>
          </cell>
          <cell r="J19">
            <v>0</v>
          </cell>
          <cell r="K19">
            <v>41.8</v>
          </cell>
          <cell r="L19">
            <v>262.92199999999997</v>
          </cell>
          <cell r="M19">
            <v>0.49940262843488648</v>
          </cell>
          <cell r="N19">
            <v>41.8</v>
          </cell>
          <cell r="O19">
            <v>262.92199999999997</v>
          </cell>
          <cell r="P19">
            <v>0</v>
          </cell>
          <cell r="Q19">
            <v>41.900000000000006</v>
          </cell>
          <cell r="R19">
            <v>263.55100000000004</v>
          </cell>
          <cell r="S19">
            <v>0.50059737156511352</v>
          </cell>
        </row>
        <row r="20">
          <cell r="B20" t="str">
            <v>01.01.07</v>
          </cell>
          <cell r="C20" t="str">
            <v xml:space="preserve">      ENCOFRADO Y DESENCOFRADO</v>
          </cell>
          <cell r="D20" t="str">
            <v>m2</v>
          </cell>
          <cell r="E20">
            <v>199.84</v>
          </cell>
          <cell r="F20">
            <v>42.88</v>
          </cell>
          <cell r="G20">
            <v>8569.1392000000014</v>
          </cell>
          <cell r="H20">
            <v>0</v>
          </cell>
          <cell r="I20">
            <v>0</v>
          </cell>
          <cell r="J20">
            <v>0</v>
          </cell>
          <cell r="K20">
            <v>99.92</v>
          </cell>
          <cell r="L20">
            <v>4284.5696000000007</v>
          </cell>
          <cell r="M20">
            <v>0.5</v>
          </cell>
          <cell r="N20">
            <v>99.92</v>
          </cell>
          <cell r="O20">
            <v>4284.5696000000007</v>
          </cell>
          <cell r="P20">
            <v>0.5</v>
          </cell>
          <cell r="Q20">
            <v>99.92</v>
          </cell>
          <cell r="R20">
            <v>4284.5696000000007</v>
          </cell>
          <cell r="S20">
            <v>0.5</v>
          </cell>
        </row>
        <row r="21">
          <cell r="B21" t="str">
            <v>01.01.08</v>
          </cell>
          <cell r="C21" t="str">
            <v xml:space="preserve">      ACERO DE REFUERZO FY= 4200 KG/CM2.</v>
          </cell>
          <cell r="D21" t="str">
            <v>kg</v>
          </cell>
          <cell r="E21">
            <v>280.02</v>
          </cell>
          <cell r="F21">
            <v>6.38</v>
          </cell>
          <cell r="G21">
            <v>1786.5275999999999</v>
          </cell>
          <cell r="H21">
            <v>0</v>
          </cell>
          <cell r="I21">
            <v>0</v>
          </cell>
          <cell r="J21">
            <v>0</v>
          </cell>
          <cell r="K21">
            <v>140</v>
          </cell>
          <cell r="L21">
            <v>893.19999999999993</v>
          </cell>
          <cell r="M21">
            <v>0.49996428826512396</v>
          </cell>
          <cell r="N21">
            <v>140</v>
          </cell>
          <cell r="O21">
            <v>893.19999999999993</v>
          </cell>
          <cell r="P21">
            <v>0.49996428826512396</v>
          </cell>
          <cell r="Q21">
            <v>140.01999999999998</v>
          </cell>
          <cell r="R21">
            <v>893.32759999999985</v>
          </cell>
          <cell r="S21">
            <v>0.50003571173487604</v>
          </cell>
        </row>
        <row r="22">
          <cell r="B22" t="str">
            <v>01.01.09</v>
          </cell>
          <cell r="C22" t="str">
            <v xml:space="preserve">      SOLADO PARA CIMENTACIONES H= 2"</v>
          </cell>
          <cell r="D22" t="str">
            <v>m2</v>
          </cell>
          <cell r="E22">
            <v>16.72</v>
          </cell>
          <cell r="F22">
            <v>33.39</v>
          </cell>
          <cell r="G22">
            <v>558.2808</v>
          </cell>
          <cell r="H22">
            <v>0</v>
          </cell>
          <cell r="I22">
            <v>0</v>
          </cell>
          <cell r="J22">
            <v>0</v>
          </cell>
          <cell r="K22">
            <v>8.36</v>
          </cell>
          <cell r="L22">
            <v>279.1404</v>
          </cell>
          <cell r="M22">
            <v>0.5</v>
          </cell>
          <cell r="N22">
            <v>8.36</v>
          </cell>
          <cell r="O22">
            <v>279.1404</v>
          </cell>
          <cell r="P22">
            <v>0.5</v>
          </cell>
          <cell r="Q22">
            <v>8.36</v>
          </cell>
          <cell r="R22">
            <v>279.1404</v>
          </cell>
          <cell r="S22">
            <v>0.5</v>
          </cell>
        </row>
        <row r="23">
          <cell r="B23" t="str">
            <v>01.01.10</v>
          </cell>
          <cell r="C23" t="str">
            <v xml:space="preserve">      SELLADO DE MANANTE</v>
          </cell>
          <cell r="D23" t="str">
            <v>m2</v>
          </cell>
          <cell r="E23">
            <v>176</v>
          </cell>
          <cell r="F23">
            <v>35.44</v>
          </cell>
          <cell r="G23">
            <v>6237.44</v>
          </cell>
          <cell r="H23">
            <v>0</v>
          </cell>
          <cell r="I23">
            <v>0</v>
          </cell>
          <cell r="J23">
            <v>0</v>
          </cell>
          <cell r="K23">
            <v>88</v>
          </cell>
          <cell r="L23">
            <v>3118.72</v>
          </cell>
          <cell r="M23">
            <v>0.5</v>
          </cell>
          <cell r="N23">
            <v>88</v>
          </cell>
          <cell r="O23">
            <v>3118.72</v>
          </cell>
          <cell r="P23">
            <v>0.5</v>
          </cell>
          <cell r="Q23">
            <v>88</v>
          </cell>
          <cell r="R23">
            <v>3118.72</v>
          </cell>
          <cell r="S23">
            <v>0.5</v>
          </cell>
        </row>
        <row r="24">
          <cell r="B24" t="str">
            <v>01.01.11</v>
          </cell>
          <cell r="C24" t="str">
            <v xml:space="preserve">      CONCRETO F'C= 175 KG/CM2.</v>
          </cell>
          <cell r="D24" t="str">
            <v>m3</v>
          </cell>
          <cell r="E24">
            <v>18.440000000000001</v>
          </cell>
          <cell r="F24">
            <v>570.78</v>
          </cell>
          <cell r="G24">
            <v>10525.183199999999</v>
          </cell>
          <cell r="H24">
            <v>0</v>
          </cell>
          <cell r="I24">
            <v>0</v>
          </cell>
          <cell r="J24">
            <v>0</v>
          </cell>
          <cell r="K24">
            <v>9.23</v>
          </cell>
          <cell r="L24">
            <v>5268.2993999999999</v>
          </cell>
          <cell r="M24">
            <v>0.50054229934924077</v>
          </cell>
          <cell r="N24">
            <v>9.23</v>
          </cell>
          <cell r="O24">
            <v>5268.2993999999999</v>
          </cell>
          <cell r="P24">
            <v>0.50054229934924077</v>
          </cell>
          <cell r="Q24">
            <v>9.2100000000000009</v>
          </cell>
          <cell r="R24">
            <v>5256.8838000000005</v>
          </cell>
          <cell r="S24">
            <v>0.49945770065075923</v>
          </cell>
        </row>
        <row r="25">
          <cell r="B25" t="str">
            <v>01.01.12</v>
          </cell>
          <cell r="C25" t="str">
            <v xml:space="preserve">      TARRAJEO CON IMPERMEABILIZANTE, MEZCLA 1:2 E=  1.5CM.</v>
          </cell>
          <cell r="D25" t="str">
            <v>m2</v>
          </cell>
          <cell r="E25">
            <v>33.28</v>
          </cell>
          <cell r="F25">
            <v>34.32</v>
          </cell>
          <cell r="G25">
            <v>1142.1695999999999</v>
          </cell>
          <cell r="H25">
            <v>0</v>
          </cell>
          <cell r="I25">
            <v>0</v>
          </cell>
          <cell r="J25">
            <v>0</v>
          </cell>
          <cell r="K25">
            <v>16.64</v>
          </cell>
          <cell r="L25">
            <v>571.08479999999997</v>
          </cell>
          <cell r="M25">
            <v>0.5</v>
          </cell>
          <cell r="N25">
            <v>16.64</v>
          </cell>
          <cell r="O25">
            <v>571.08479999999997</v>
          </cell>
          <cell r="P25">
            <v>0.5</v>
          </cell>
          <cell r="Q25">
            <v>16.64</v>
          </cell>
          <cell r="R25">
            <v>571.08479999999997</v>
          </cell>
          <cell r="S25">
            <v>0.5</v>
          </cell>
        </row>
        <row r="26">
          <cell r="B26" t="str">
            <v>01.01.13</v>
          </cell>
          <cell r="C26" t="str">
            <v xml:space="preserve">      TARRAJEO EN EXTERIORES, MORTERO 1:5</v>
          </cell>
          <cell r="D26" t="str">
            <v>m2</v>
          </cell>
          <cell r="E26">
            <v>151.68</v>
          </cell>
          <cell r="F26">
            <v>23.45</v>
          </cell>
          <cell r="G26">
            <v>3556.8960000000002</v>
          </cell>
          <cell r="H26">
            <v>0</v>
          </cell>
          <cell r="I26">
            <v>0</v>
          </cell>
          <cell r="J26">
            <v>0</v>
          </cell>
          <cell r="K26">
            <v>75.86</v>
          </cell>
          <cell r="L26">
            <v>1778.9169999999999</v>
          </cell>
          <cell r="M26">
            <v>0.50013185654008441</v>
          </cell>
          <cell r="N26">
            <v>75.86</v>
          </cell>
          <cell r="O26">
            <v>1778.9169999999999</v>
          </cell>
          <cell r="P26">
            <v>0.50013185654008441</v>
          </cell>
          <cell r="Q26">
            <v>75.820000000000007</v>
          </cell>
          <cell r="R26">
            <v>1777.979</v>
          </cell>
          <cell r="S26">
            <v>0.49986814345991565</v>
          </cell>
        </row>
        <row r="27">
          <cell r="B27" t="str">
            <v>01.01.14</v>
          </cell>
          <cell r="C27" t="str">
            <v xml:space="preserve">      ACCESORIOS CAPTACION D=1 1/2", COSTO GLOBAL</v>
          </cell>
          <cell r="D27" t="str">
            <v>GLB</v>
          </cell>
          <cell r="E27">
            <v>2</v>
          </cell>
          <cell r="F27">
            <v>253.3</v>
          </cell>
          <cell r="G27">
            <v>506.6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2</v>
          </cell>
          <cell r="R27">
            <v>506.6</v>
          </cell>
          <cell r="S27">
            <v>1</v>
          </cell>
        </row>
        <row r="28">
          <cell r="B28" t="str">
            <v>01.01.15</v>
          </cell>
          <cell r="C28" t="str">
            <v xml:space="preserve">      ACCESORIOS CAPTACION D=1", COSTO GLOBAL</v>
          </cell>
          <cell r="D28" t="str">
            <v>GLB</v>
          </cell>
          <cell r="E28">
            <v>7</v>
          </cell>
          <cell r="F28">
            <v>129.1</v>
          </cell>
          <cell r="G28">
            <v>903.69999999999993</v>
          </cell>
          <cell r="H28">
            <v>0</v>
          </cell>
          <cell r="I28">
            <v>0</v>
          </cell>
          <cell r="J28">
            <v>0</v>
          </cell>
          <cell r="K28">
            <v>4</v>
          </cell>
          <cell r="L28">
            <v>516.4</v>
          </cell>
          <cell r="M28">
            <v>0.5714285714285714</v>
          </cell>
          <cell r="N28">
            <v>4</v>
          </cell>
          <cell r="O28">
            <v>516.4</v>
          </cell>
          <cell r="P28">
            <v>0.5714285714285714</v>
          </cell>
          <cell r="Q28">
            <v>3</v>
          </cell>
          <cell r="R28">
            <v>387.29999999999995</v>
          </cell>
          <cell r="S28">
            <v>0.42857142857142855</v>
          </cell>
        </row>
        <row r="29">
          <cell r="B29" t="str">
            <v>01.01.16</v>
          </cell>
          <cell r="C29" t="str">
            <v xml:space="preserve">      SUMINISTRO DE ACCESORIOS PARA CAPTACION REVOSE Y DRENAJE</v>
          </cell>
          <cell r="D29" t="str">
            <v>GLB</v>
          </cell>
          <cell r="E29">
            <v>1</v>
          </cell>
          <cell r="F29">
            <v>67.3</v>
          </cell>
          <cell r="G29">
            <v>67.3</v>
          </cell>
          <cell r="H29">
            <v>0</v>
          </cell>
          <cell r="I29">
            <v>0</v>
          </cell>
          <cell r="J29">
            <v>0</v>
          </cell>
          <cell r="K29">
            <v>0.505</v>
          </cell>
          <cell r="L29">
            <v>33.986499999999999</v>
          </cell>
          <cell r="M29">
            <v>0.505</v>
          </cell>
          <cell r="N29">
            <v>0.505</v>
          </cell>
          <cell r="O29">
            <v>33.986499999999999</v>
          </cell>
          <cell r="P29">
            <v>0.505</v>
          </cell>
          <cell r="Q29">
            <v>0.495</v>
          </cell>
          <cell r="R29">
            <v>33.313499999999998</v>
          </cell>
          <cell r="S29">
            <v>0.495</v>
          </cell>
        </row>
        <row r="30">
          <cell r="B30" t="str">
            <v>01.01.17</v>
          </cell>
          <cell r="C30" t="str">
            <v xml:space="preserve">      COLOCACION DE ACCESORIOS PROMEDIO</v>
          </cell>
          <cell r="D30" t="str">
            <v>und</v>
          </cell>
          <cell r="E30">
            <v>136</v>
          </cell>
          <cell r="F30">
            <v>3.5700000000000003</v>
          </cell>
          <cell r="G30">
            <v>485.52000000000004</v>
          </cell>
          <cell r="H30">
            <v>0</v>
          </cell>
          <cell r="I30">
            <v>0</v>
          </cell>
          <cell r="J30">
            <v>0</v>
          </cell>
          <cell r="K30">
            <v>68</v>
          </cell>
          <cell r="L30">
            <v>242.76000000000002</v>
          </cell>
          <cell r="M30">
            <v>0.5</v>
          </cell>
          <cell r="N30">
            <v>68</v>
          </cell>
          <cell r="O30">
            <v>242.76000000000002</v>
          </cell>
          <cell r="P30">
            <v>0.5</v>
          </cell>
          <cell r="Q30">
            <v>68</v>
          </cell>
          <cell r="R30">
            <v>242.76000000000002</v>
          </cell>
          <cell r="S30">
            <v>0.5</v>
          </cell>
        </row>
        <row r="31">
          <cell r="B31" t="str">
            <v>01.01.18</v>
          </cell>
          <cell r="C31" t="str">
            <v xml:space="preserve">      TAPA METALICA 0.60 X 0.60M. X 1/8"</v>
          </cell>
          <cell r="D31" t="str">
            <v>und</v>
          </cell>
          <cell r="E31">
            <v>8</v>
          </cell>
          <cell r="F31">
            <v>141.59</v>
          </cell>
          <cell r="G31">
            <v>1132.72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8</v>
          </cell>
          <cell r="R31">
            <v>1132.72</v>
          </cell>
          <cell r="S31">
            <v>1</v>
          </cell>
        </row>
        <row r="32">
          <cell r="B32" t="str">
            <v>01.01.19</v>
          </cell>
          <cell r="C32" t="str">
            <v xml:space="preserve">      TAPA METALICA 0.40 X 0.40M. X 1/8"</v>
          </cell>
          <cell r="D32" t="str">
            <v>und</v>
          </cell>
          <cell r="E32">
            <v>9</v>
          </cell>
          <cell r="F32">
            <v>111.59</v>
          </cell>
          <cell r="G32">
            <v>1004.3100000000001</v>
          </cell>
          <cell r="H32">
            <v>0</v>
          </cell>
          <cell r="I32">
            <v>0</v>
          </cell>
          <cell r="J32">
            <v>0</v>
          </cell>
          <cell r="K32">
            <v>4</v>
          </cell>
          <cell r="L32">
            <v>446.36</v>
          </cell>
          <cell r="M32">
            <v>0.44444444444444442</v>
          </cell>
          <cell r="N32">
            <v>4</v>
          </cell>
          <cell r="O32">
            <v>446.36</v>
          </cell>
          <cell r="P32">
            <v>0.44444444444444442</v>
          </cell>
          <cell r="Q32">
            <v>5</v>
          </cell>
          <cell r="R32">
            <v>557.95000000000005</v>
          </cell>
          <cell r="S32">
            <v>0.55555555555555558</v>
          </cell>
        </row>
        <row r="33">
          <cell r="B33" t="str">
            <v>01.01.20</v>
          </cell>
          <cell r="C33" t="str">
            <v xml:space="preserve">      FILTRO DE GRAVA</v>
          </cell>
          <cell r="D33" t="str">
            <v>m3</v>
          </cell>
          <cell r="E33">
            <v>13.32</v>
          </cell>
          <cell r="F33">
            <v>163.95000000000002</v>
          </cell>
          <cell r="G33">
            <v>2183.8140000000003</v>
          </cell>
          <cell r="H33">
            <v>0</v>
          </cell>
          <cell r="I33">
            <v>0</v>
          </cell>
          <cell r="J33">
            <v>0</v>
          </cell>
          <cell r="K33">
            <v>6.66</v>
          </cell>
          <cell r="L33">
            <v>1091.9070000000002</v>
          </cell>
          <cell r="M33">
            <v>0.5</v>
          </cell>
          <cell r="N33">
            <v>6.66</v>
          </cell>
          <cell r="O33">
            <v>1091.9070000000002</v>
          </cell>
          <cell r="P33">
            <v>0.5</v>
          </cell>
          <cell r="Q33">
            <v>6.66</v>
          </cell>
          <cell r="R33">
            <v>1091.9070000000002</v>
          </cell>
          <cell r="S33">
            <v>0.5</v>
          </cell>
        </row>
        <row r="34">
          <cell r="B34" t="str">
            <v>01.01.21</v>
          </cell>
          <cell r="C34" t="str">
            <v xml:space="preserve">      CODO DE VENTILACIOMN</v>
          </cell>
          <cell r="D34" t="str">
            <v>und</v>
          </cell>
          <cell r="E34">
            <v>8</v>
          </cell>
          <cell r="F34">
            <v>67.989999999999995</v>
          </cell>
          <cell r="G34">
            <v>543.91999999999996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8</v>
          </cell>
          <cell r="R34">
            <v>543.91999999999996</v>
          </cell>
          <cell r="S34">
            <v>1</v>
          </cell>
        </row>
        <row r="35">
          <cell r="B35" t="str">
            <v>01.01.22</v>
          </cell>
          <cell r="C35" t="str">
            <v xml:space="preserve">      PRUEBA HIDRAULICA Y DESINFECCION EN CAPTACION</v>
          </cell>
          <cell r="D35" t="str">
            <v>GLB</v>
          </cell>
          <cell r="E35">
            <v>8</v>
          </cell>
          <cell r="F35">
            <v>222.84</v>
          </cell>
          <cell r="G35">
            <v>1782.72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8</v>
          </cell>
          <cell r="R35">
            <v>1782.72</v>
          </cell>
          <cell r="S35">
            <v>1</v>
          </cell>
        </row>
        <row r="36">
          <cell r="B36" t="str">
            <v>01.01.23</v>
          </cell>
          <cell r="C36" t="str">
            <v xml:space="preserve">      CURADO DE CONCRETO</v>
          </cell>
          <cell r="D36" t="str">
            <v>m2</v>
          </cell>
          <cell r="E36">
            <v>184.96</v>
          </cell>
          <cell r="F36">
            <v>1.1500000000000001</v>
          </cell>
          <cell r="G36">
            <v>212.70400000000004</v>
          </cell>
          <cell r="H36">
            <v>0</v>
          </cell>
          <cell r="I36">
            <v>0</v>
          </cell>
          <cell r="J36">
            <v>0</v>
          </cell>
          <cell r="K36">
            <v>23.11</v>
          </cell>
          <cell r="L36">
            <v>26.576500000000003</v>
          </cell>
          <cell r="M36">
            <v>0.12494593425605535</v>
          </cell>
          <cell r="N36">
            <v>23.11</v>
          </cell>
          <cell r="O36">
            <v>26.576500000000003</v>
          </cell>
          <cell r="P36">
            <v>0.12494593425605535</v>
          </cell>
          <cell r="Q36">
            <v>161.85000000000002</v>
          </cell>
          <cell r="R36">
            <v>186.12750000000005</v>
          </cell>
          <cell r="S36">
            <v>0.87505406574394473</v>
          </cell>
        </row>
        <row r="37">
          <cell r="B37" t="str">
            <v>01.01.24</v>
          </cell>
          <cell r="C37" t="str">
            <v xml:space="preserve">      PINTURA EN EXTERIORES AL LATEX</v>
          </cell>
          <cell r="D37" t="str">
            <v>m2</v>
          </cell>
          <cell r="E37">
            <v>151.68</v>
          </cell>
          <cell r="F37">
            <v>16.75</v>
          </cell>
          <cell r="G37">
            <v>2540.6400000000003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151.68</v>
          </cell>
          <cell r="R37">
            <v>2540.6400000000003</v>
          </cell>
          <cell r="S37">
            <v>1</v>
          </cell>
        </row>
        <row r="38">
          <cell r="B38" t="str">
            <v>01.01.25</v>
          </cell>
          <cell r="C38" t="str">
            <v>TRABAJOS DE PROTECCION EN CAPTACION DE MANANTE1</v>
          </cell>
          <cell r="G38">
            <v>7847.8788000000004</v>
          </cell>
          <cell r="I38">
            <v>0</v>
          </cell>
          <cell r="L38">
            <v>0</v>
          </cell>
          <cell r="O38">
            <v>0</v>
          </cell>
        </row>
        <row r="39">
          <cell r="B39" t="str">
            <v>01.01.25.01</v>
          </cell>
          <cell r="C39" t="str">
            <v xml:space="preserve">         EXCAVACION DE ZANJAS CUNETAS DE CORONACION</v>
          </cell>
          <cell r="D39" t="str">
            <v>m</v>
          </cell>
          <cell r="E39">
            <v>160</v>
          </cell>
          <cell r="F39">
            <v>4.72</v>
          </cell>
          <cell r="G39">
            <v>755.19999999999993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160</v>
          </cell>
          <cell r="R39">
            <v>755.19999999999993</v>
          </cell>
          <cell r="S39">
            <v>1</v>
          </cell>
        </row>
        <row r="40">
          <cell r="B40" t="str">
            <v>01.01.25.02</v>
          </cell>
          <cell r="C40" t="str">
            <v xml:space="preserve">         EXCAVACION MANUAL</v>
          </cell>
          <cell r="D40" t="str">
            <v>m3</v>
          </cell>
          <cell r="E40">
            <v>8.06</v>
          </cell>
          <cell r="F40">
            <v>47.22</v>
          </cell>
          <cell r="G40">
            <v>380.59320000000002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8.06</v>
          </cell>
          <cell r="R40">
            <v>380.59320000000002</v>
          </cell>
          <cell r="S40">
            <v>1</v>
          </cell>
        </row>
        <row r="41">
          <cell r="B41" t="str">
            <v>01.01.25.03</v>
          </cell>
          <cell r="C41" t="str">
            <v xml:space="preserve">         CONCRETO F'C=140 KG/CM2 +30% P.M.</v>
          </cell>
          <cell r="D41" t="str">
            <v>m3</v>
          </cell>
          <cell r="E41">
            <v>8.06</v>
          </cell>
          <cell r="F41">
            <v>442.76</v>
          </cell>
          <cell r="G41">
            <v>3568.6456000000003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8.06</v>
          </cell>
          <cell r="R41">
            <v>3568.6456000000003</v>
          </cell>
          <cell r="S41">
            <v>1</v>
          </cell>
        </row>
        <row r="42">
          <cell r="B42" t="str">
            <v>01.01.25.04</v>
          </cell>
          <cell r="C42" t="str">
            <v xml:space="preserve">         CERCO CON ALAMBRE DE PUAS</v>
          </cell>
          <cell r="D42" t="str">
            <v>m</v>
          </cell>
          <cell r="E42">
            <v>128</v>
          </cell>
          <cell r="F42">
            <v>22.48</v>
          </cell>
          <cell r="G42">
            <v>2877.44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128</v>
          </cell>
          <cell r="R42">
            <v>2877.44</v>
          </cell>
          <cell r="S42">
            <v>1</v>
          </cell>
        </row>
        <row r="43">
          <cell r="B43" t="str">
            <v>01.01.25.05</v>
          </cell>
          <cell r="C43" t="str">
            <v xml:space="preserve">         PUERTA DE MADERA CON CALAMINA GALV. 2.00X0.83M</v>
          </cell>
          <cell r="D43" t="str">
            <v>und</v>
          </cell>
          <cell r="E43">
            <v>8</v>
          </cell>
          <cell r="F43">
            <v>33.25</v>
          </cell>
          <cell r="G43">
            <v>266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8</v>
          </cell>
          <cell r="R43">
            <v>266</v>
          </cell>
          <cell r="S43">
            <v>1</v>
          </cell>
        </row>
        <row r="44">
          <cell r="B44" t="str">
            <v>01.02</v>
          </cell>
          <cell r="C44" t="str">
            <v>REFACCION DE CAPTACION (02 UND)</v>
          </cell>
          <cell r="G44">
            <v>3620.8809000000001</v>
          </cell>
          <cell r="I44">
            <v>0</v>
          </cell>
          <cell r="L44">
            <v>0</v>
          </cell>
          <cell r="O44">
            <v>0</v>
          </cell>
        </row>
        <row r="45">
          <cell r="B45" t="str">
            <v>01.02.01</v>
          </cell>
          <cell r="C45" t="str">
            <v xml:space="preserve">      LIMPIEZA DE TERRENO MANUAL</v>
          </cell>
          <cell r="D45" t="str">
            <v>m2</v>
          </cell>
          <cell r="E45">
            <v>12.08</v>
          </cell>
          <cell r="F45">
            <v>0.72</v>
          </cell>
          <cell r="G45">
            <v>8.6975999999999996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12.08</v>
          </cell>
          <cell r="R45">
            <v>8.6975999999999996</v>
          </cell>
          <cell r="S45">
            <v>1</v>
          </cell>
        </row>
        <row r="46">
          <cell r="B46" t="str">
            <v>01.02.02</v>
          </cell>
          <cell r="C46" t="str">
            <v xml:space="preserve">      TARRAJEO CON IMPERMEABILIZANTE, MEZCLA 1:2 E=  1.5CM.</v>
          </cell>
          <cell r="D46" t="str">
            <v>m2</v>
          </cell>
          <cell r="E46">
            <v>7.1400000000000006</v>
          </cell>
          <cell r="F46">
            <v>34.32</v>
          </cell>
          <cell r="G46">
            <v>245.04480000000001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7.1400000000000006</v>
          </cell>
          <cell r="R46">
            <v>245.04480000000001</v>
          </cell>
          <cell r="S46">
            <v>1</v>
          </cell>
        </row>
        <row r="47">
          <cell r="B47" t="str">
            <v>01.02.03</v>
          </cell>
          <cell r="C47" t="str">
            <v xml:space="preserve">      TARRAJEO EN EXTERIORES, MORTERO 1:5</v>
          </cell>
          <cell r="D47" t="str">
            <v>m2</v>
          </cell>
          <cell r="E47">
            <v>37.04</v>
          </cell>
          <cell r="F47">
            <v>23.45</v>
          </cell>
          <cell r="G47">
            <v>868.58799999999997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37.04</v>
          </cell>
          <cell r="R47">
            <v>868.58799999999997</v>
          </cell>
          <cell r="S47">
            <v>1</v>
          </cell>
        </row>
        <row r="48">
          <cell r="B48" t="str">
            <v>01.02.04</v>
          </cell>
          <cell r="C48" t="str">
            <v xml:space="preserve">      ACCESORIOS CAPTACION D=1", COSTO GLOBAL</v>
          </cell>
          <cell r="D48" t="str">
            <v>GLB</v>
          </cell>
          <cell r="E48">
            <v>2</v>
          </cell>
          <cell r="F48">
            <v>129.1</v>
          </cell>
          <cell r="G48">
            <v>258.2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</v>
          </cell>
          <cell r="R48">
            <v>258.2</v>
          </cell>
          <cell r="S48">
            <v>1</v>
          </cell>
        </row>
        <row r="49">
          <cell r="B49" t="str">
            <v>01.02.05</v>
          </cell>
          <cell r="C49" t="str">
            <v xml:space="preserve">      COLOCACION DE ACCESORIOS PROMEDIO</v>
          </cell>
          <cell r="D49" t="str">
            <v>und</v>
          </cell>
          <cell r="E49">
            <v>34</v>
          </cell>
          <cell r="F49">
            <v>3.5700000000000003</v>
          </cell>
          <cell r="G49">
            <v>121.38000000000001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34</v>
          </cell>
          <cell r="R49">
            <v>121.38000000000001</v>
          </cell>
          <cell r="S49">
            <v>1</v>
          </cell>
        </row>
        <row r="50">
          <cell r="B50" t="str">
            <v>01.02.06</v>
          </cell>
          <cell r="C50" t="str">
            <v xml:space="preserve">      TAPA METALICA 0.60 X 0.60M. X 1/8"</v>
          </cell>
          <cell r="D50" t="str">
            <v>und</v>
          </cell>
          <cell r="E50">
            <v>2</v>
          </cell>
          <cell r="F50">
            <v>141.59</v>
          </cell>
          <cell r="G50">
            <v>283.18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2</v>
          </cell>
          <cell r="R50">
            <v>283.18</v>
          </cell>
          <cell r="S50">
            <v>1</v>
          </cell>
        </row>
        <row r="51">
          <cell r="B51" t="str">
            <v>01.02.07</v>
          </cell>
          <cell r="C51" t="str">
            <v xml:space="preserve">      TAPA METALICA 0.40 X 0.40M. X 1/8"</v>
          </cell>
          <cell r="D51" t="str">
            <v>und</v>
          </cell>
          <cell r="E51">
            <v>2</v>
          </cell>
          <cell r="F51">
            <v>111.59</v>
          </cell>
          <cell r="G51">
            <v>223.18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</v>
          </cell>
          <cell r="R51">
            <v>223.18</v>
          </cell>
          <cell r="S51">
            <v>1</v>
          </cell>
        </row>
        <row r="52">
          <cell r="B52" t="str">
            <v>01.02.08</v>
          </cell>
          <cell r="C52" t="str">
            <v xml:space="preserve">      FILTRO DE GRAVA</v>
          </cell>
          <cell r="D52" t="str">
            <v>m3</v>
          </cell>
          <cell r="E52">
            <v>3.33</v>
          </cell>
          <cell r="F52">
            <v>163.95000000000002</v>
          </cell>
          <cell r="G52">
            <v>545.95350000000008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3.33</v>
          </cell>
          <cell r="R52">
            <v>545.95350000000008</v>
          </cell>
          <cell r="S52">
            <v>1</v>
          </cell>
        </row>
        <row r="53">
          <cell r="B53" t="str">
            <v>01.02.09</v>
          </cell>
          <cell r="C53" t="str">
            <v xml:space="preserve">      PRUEBA HIDRAULICA Y DESINFECCION EN CAPTACION</v>
          </cell>
          <cell r="D53" t="str">
            <v>GLB</v>
          </cell>
          <cell r="E53">
            <v>2</v>
          </cell>
          <cell r="F53">
            <v>222.84</v>
          </cell>
          <cell r="G53">
            <v>445.68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</v>
          </cell>
          <cell r="R53">
            <v>445.68</v>
          </cell>
          <cell r="S53">
            <v>1</v>
          </cell>
        </row>
        <row r="54">
          <cell r="B54" t="str">
            <v>01.02.10</v>
          </cell>
          <cell r="C54" t="str">
            <v xml:space="preserve">      CURADO DE CONCRETO</v>
          </cell>
          <cell r="D54" t="str">
            <v>m2</v>
          </cell>
          <cell r="E54">
            <v>44.18</v>
          </cell>
          <cell r="F54">
            <v>1.1500000000000001</v>
          </cell>
          <cell r="G54">
            <v>50.807000000000002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44.18</v>
          </cell>
          <cell r="R54">
            <v>50.807000000000002</v>
          </cell>
          <cell r="S54">
            <v>1</v>
          </cell>
        </row>
        <row r="55">
          <cell r="B55" t="str">
            <v>01.02.11</v>
          </cell>
          <cell r="C55" t="str">
            <v xml:space="preserve">      PINTURA EN EXTERIORES AL LATEX</v>
          </cell>
          <cell r="D55" t="str">
            <v>m2</v>
          </cell>
          <cell r="E55">
            <v>34.04</v>
          </cell>
          <cell r="F55">
            <v>16.75</v>
          </cell>
          <cell r="G55">
            <v>570.16999999999996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34.04</v>
          </cell>
          <cell r="R55">
            <v>570.16999999999996</v>
          </cell>
          <cell r="S55">
            <v>1</v>
          </cell>
        </row>
        <row r="56">
          <cell r="B56" t="str">
            <v>01.02.12</v>
          </cell>
          <cell r="C56" t="str">
            <v>TRABAJOS DE PROTECCION EN CAPTACION DE MANANTE</v>
          </cell>
          <cell r="G56">
            <v>1964.4196000000002</v>
          </cell>
          <cell r="I56">
            <v>0</v>
          </cell>
          <cell r="L56">
            <v>0</v>
          </cell>
          <cell r="O56">
            <v>0</v>
          </cell>
        </row>
        <row r="57">
          <cell r="B57" t="str">
            <v>01.02.12.01</v>
          </cell>
          <cell r="C57" t="str">
            <v xml:space="preserve">         EXCAVACION DE ZANJAS CUNETAS DE CORONACION</v>
          </cell>
          <cell r="D57" t="str">
            <v>m</v>
          </cell>
          <cell r="E57">
            <v>40</v>
          </cell>
          <cell r="F57">
            <v>4.72</v>
          </cell>
          <cell r="G57">
            <v>188.79999999999998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40</v>
          </cell>
          <cell r="R57">
            <v>188.79999999999998</v>
          </cell>
          <cell r="S57">
            <v>1</v>
          </cell>
        </row>
        <row r="58">
          <cell r="B58" t="str">
            <v>01.02.12.02</v>
          </cell>
          <cell r="C58" t="str">
            <v xml:space="preserve">         EXCAVACION MANUAL</v>
          </cell>
          <cell r="D58" t="str">
            <v>m3</v>
          </cell>
          <cell r="E58">
            <v>2.02</v>
          </cell>
          <cell r="F58">
            <v>47.22</v>
          </cell>
          <cell r="G58">
            <v>95.384399999999999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2.02</v>
          </cell>
          <cell r="R58">
            <v>95.384399999999999</v>
          </cell>
          <cell r="S58">
            <v>1</v>
          </cell>
        </row>
        <row r="59">
          <cell r="B59" t="str">
            <v>01.02.12.03</v>
          </cell>
          <cell r="C59" t="str">
            <v xml:space="preserve">         CONCRETO F'C=140 KG/CM2 +30% P.M.</v>
          </cell>
          <cell r="D59" t="str">
            <v>m3</v>
          </cell>
          <cell r="E59">
            <v>2.02</v>
          </cell>
          <cell r="F59">
            <v>442.76</v>
          </cell>
          <cell r="G59">
            <v>894.37519999999995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2.02</v>
          </cell>
          <cell r="R59">
            <v>894.37519999999995</v>
          </cell>
          <cell r="S59">
            <v>1</v>
          </cell>
        </row>
        <row r="60">
          <cell r="B60" t="str">
            <v>01.02.12.04</v>
          </cell>
          <cell r="C60" t="str">
            <v xml:space="preserve">         CERCO CON ALAMBRE DE PUAS</v>
          </cell>
          <cell r="D60" t="str">
            <v>m</v>
          </cell>
          <cell r="E60">
            <v>32</v>
          </cell>
          <cell r="F60">
            <v>22.48</v>
          </cell>
          <cell r="G60">
            <v>719.36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32</v>
          </cell>
          <cell r="R60">
            <v>719.36</v>
          </cell>
          <cell r="S60">
            <v>1</v>
          </cell>
        </row>
        <row r="61">
          <cell r="B61" t="str">
            <v>01.02.12.05</v>
          </cell>
          <cell r="C61" t="str">
            <v xml:space="preserve">         PUERTA DE MADERA CON CALAMINA GALV. 2.00X0.83M</v>
          </cell>
          <cell r="D61" t="str">
            <v>und</v>
          </cell>
          <cell r="E61">
            <v>2</v>
          </cell>
          <cell r="F61">
            <v>33.25</v>
          </cell>
          <cell r="G61">
            <v>66.5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2</v>
          </cell>
          <cell r="R61">
            <v>66.5</v>
          </cell>
          <cell r="S61">
            <v>1</v>
          </cell>
        </row>
        <row r="62">
          <cell r="B62" t="str">
            <v>01.03</v>
          </cell>
          <cell r="C62" t="str">
            <v>CAMARA DE REUNION (02 UND.)</v>
          </cell>
          <cell r="G62">
            <v>3936.3679999999995</v>
          </cell>
          <cell r="I62">
            <v>0</v>
          </cell>
          <cell r="L62">
            <v>0</v>
          </cell>
          <cell r="O62">
            <v>0</v>
          </cell>
        </row>
        <row r="63">
          <cell r="B63" t="str">
            <v>01.03.01</v>
          </cell>
          <cell r="C63" t="str">
            <v xml:space="preserve">      LIMPIEZA DE TERRENO MANUAL</v>
          </cell>
          <cell r="D63" t="str">
            <v>m2</v>
          </cell>
          <cell r="E63">
            <v>2.64</v>
          </cell>
          <cell r="F63">
            <v>0.72</v>
          </cell>
          <cell r="G63">
            <v>1.9008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2.64</v>
          </cell>
          <cell r="R63">
            <v>1.9008</v>
          </cell>
          <cell r="S63">
            <v>1</v>
          </cell>
        </row>
        <row r="64">
          <cell r="B64" t="str">
            <v>01.03.02</v>
          </cell>
          <cell r="C64" t="str">
            <v xml:space="preserve">      TRAZO Y REPLANTEO PRELIMINAR</v>
          </cell>
          <cell r="D64" t="str">
            <v>m2</v>
          </cell>
          <cell r="E64">
            <v>2.64</v>
          </cell>
          <cell r="F64">
            <v>1.44</v>
          </cell>
          <cell r="G64">
            <v>3.8016000000000001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2.64</v>
          </cell>
          <cell r="R64">
            <v>3.8016000000000001</v>
          </cell>
          <cell r="S64">
            <v>1</v>
          </cell>
        </row>
        <row r="65">
          <cell r="B65" t="str">
            <v>01.03.03</v>
          </cell>
          <cell r="C65" t="str">
            <v xml:space="preserve">      EXCAVACION MANUAL</v>
          </cell>
          <cell r="D65" t="str">
            <v>m3</v>
          </cell>
          <cell r="E65">
            <v>2.11</v>
          </cell>
          <cell r="F65">
            <v>47.22</v>
          </cell>
          <cell r="G65">
            <v>99.634199999999993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2.11</v>
          </cell>
          <cell r="R65">
            <v>99.634199999999993</v>
          </cell>
          <cell r="S65">
            <v>1</v>
          </cell>
        </row>
        <row r="66">
          <cell r="B66" t="str">
            <v>01.03.04</v>
          </cell>
          <cell r="C66" t="str">
            <v xml:space="preserve">      REFINE, NIVELACION Y COMPACTACION</v>
          </cell>
          <cell r="D66" t="str">
            <v>m2</v>
          </cell>
          <cell r="E66">
            <v>2.64</v>
          </cell>
          <cell r="F66">
            <v>3.15</v>
          </cell>
          <cell r="G66">
            <v>8.3160000000000007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2.64</v>
          </cell>
          <cell r="R66">
            <v>8.3160000000000007</v>
          </cell>
          <cell r="S66">
            <v>1</v>
          </cell>
        </row>
        <row r="67">
          <cell r="B67" t="str">
            <v>01.03.05</v>
          </cell>
          <cell r="C67" t="str">
            <v xml:space="preserve">      RELLENO CON MATERIAL PROPIO</v>
          </cell>
          <cell r="D67" t="str">
            <v>m3</v>
          </cell>
          <cell r="E67">
            <v>1.1300000000000001</v>
          </cell>
          <cell r="F67">
            <v>19.260000000000002</v>
          </cell>
          <cell r="G67">
            <v>21.763800000000003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1.1300000000000001</v>
          </cell>
          <cell r="R67">
            <v>21.763800000000003</v>
          </cell>
          <cell r="S67">
            <v>1</v>
          </cell>
        </row>
        <row r="68">
          <cell r="B68" t="str">
            <v>01.03.06</v>
          </cell>
          <cell r="C68" t="str">
            <v xml:space="preserve">      ACARREO DE MATERIAL EXCEDENTE</v>
          </cell>
          <cell r="D68" t="str">
            <v>m3</v>
          </cell>
          <cell r="E68">
            <v>1.4000000000000001</v>
          </cell>
          <cell r="F68">
            <v>6.29</v>
          </cell>
          <cell r="G68">
            <v>8.8060000000000009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1.4000000000000001</v>
          </cell>
          <cell r="R68">
            <v>8.8060000000000009</v>
          </cell>
          <cell r="S68">
            <v>1</v>
          </cell>
        </row>
        <row r="69">
          <cell r="B69" t="str">
            <v>01.03.07</v>
          </cell>
          <cell r="C69" t="str">
            <v xml:space="preserve">      ENCOFRADO Y DESENCOFRADO</v>
          </cell>
          <cell r="D69" t="str">
            <v>m2</v>
          </cell>
          <cell r="E69">
            <v>12.280000000000001</v>
          </cell>
          <cell r="F69">
            <v>42.88</v>
          </cell>
          <cell r="G69">
            <v>526.56640000000004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12.280000000000001</v>
          </cell>
          <cell r="R69">
            <v>526.56640000000004</v>
          </cell>
          <cell r="S69">
            <v>1</v>
          </cell>
        </row>
        <row r="70">
          <cell r="B70" t="str">
            <v>01.03.08</v>
          </cell>
          <cell r="C70" t="str">
            <v xml:space="preserve">      ACERO DE REFUERZO FY= 4200 KG/CM2.</v>
          </cell>
          <cell r="D70" t="str">
            <v>kg</v>
          </cell>
          <cell r="E70">
            <v>47.53</v>
          </cell>
          <cell r="F70">
            <v>6.38</v>
          </cell>
          <cell r="G70">
            <v>303.2414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47.53</v>
          </cell>
          <cell r="R70">
            <v>303.2414</v>
          </cell>
          <cell r="S70">
            <v>1</v>
          </cell>
        </row>
        <row r="71">
          <cell r="B71" t="str">
            <v>01.03.09</v>
          </cell>
          <cell r="C71" t="str">
            <v xml:space="preserve">      SOLADO PARA CIMENTACIONES H= 2"</v>
          </cell>
          <cell r="D71" t="str">
            <v>m2</v>
          </cell>
          <cell r="E71">
            <v>2.64</v>
          </cell>
          <cell r="F71">
            <v>33.39</v>
          </cell>
          <cell r="G71">
            <v>88.149600000000007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2.64</v>
          </cell>
          <cell r="R71">
            <v>88.149600000000007</v>
          </cell>
          <cell r="S71">
            <v>1</v>
          </cell>
        </row>
        <row r="72">
          <cell r="B72" t="str">
            <v>01.03.10</v>
          </cell>
          <cell r="C72" t="str">
            <v xml:space="preserve">      CONCRETO F'C= 175 KG/CM2.</v>
          </cell>
          <cell r="D72" t="str">
            <v>m3</v>
          </cell>
          <cell r="E72">
            <v>1.37</v>
          </cell>
          <cell r="F72">
            <v>570.78</v>
          </cell>
          <cell r="G72">
            <v>781.96860000000004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1.37</v>
          </cell>
          <cell r="R72">
            <v>781.96860000000004</v>
          </cell>
          <cell r="S72">
            <v>1</v>
          </cell>
        </row>
        <row r="73">
          <cell r="B73" t="str">
            <v>01.03.11</v>
          </cell>
          <cell r="C73" t="str">
            <v xml:space="preserve">      TARRAJEO CON IMPERMEABILIZANTE, MEZCLA 1:2 E=  1.5CM.</v>
          </cell>
          <cell r="D73" t="str">
            <v>m2</v>
          </cell>
          <cell r="E73">
            <v>4.68</v>
          </cell>
          <cell r="F73">
            <v>34.32</v>
          </cell>
          <cell r="G73">
            <v>160.61759999999998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4.68</v>
          </cell>
          <cell r="R73">
            <v>160.61759999999998</v>
          </cell>
          <cell r="S73">
            <v>1</v>
          </cell>
        </row>
        <row r="74">
          <cell r="B74" t="str">
            <v>01.03.12</v>
          </cell>
          <cell r="C74" t="str">
            <v xml:space="preserve">      TARRAJEO EN EXTERIORES, MORTERO 1:5</v>
          </cell>
          <cell r="D74" t="str">
            <v>m2</v>
          </cell>
          <cell r="E74">
            <v>7.6000000000000005</v>
          </cell>
          <cell r="F74">
            <v>23.45</v>
          </cell>
          <cell r="G74">
            <v>178.22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7.6000000000000005</v>
          </cell>
          <cell r="R74">
            <v>178.22</v>
          </cell>
          <cell r="S74">
            <v>1</v>
          </cell>
        </row>
        <row r="75">
          <cell r="B75" t="str">
            <v>01.03.13</v>
          </cell>
          <cell r="C75" t="str">
            <v xml:space="preserve">      TAPA METALICA 0.60 X 0.60M. X 1/8"</v>
          </cell>
          <cell r="D75" t="str">
            <v>und</v>
          </cell>
          <cell r="E75">
            <v>2</v>
          </cell>
          <cell r="F75">
            <v>141.59</v>
          </cell>
          <cell r="G75">
            <v>283.18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</v>
          </cell>
          <cell r="R75">
            <v>283.18</v>
          </cell>
          <cell r="S75">
            <v>1</v>
          </cell>
        </row>
        <row r="76">
          <cell r="B76" t="str">
            <v>01.03.14</v>
          </cell>
          <cell r="C76" t="str">
            <v xml:space="preserve">      ACCESORIOS CAPTACION D=1", COSTO GLOBAL</v>
          </cell>
          <cell r="D76" t="str">
            <v>GLB</v>
          </cell>
          <cell r="E76">
            <v>2</v>
          </cell>
          <cell r="F76">
            <v>129.1</v>
          </cell>
          <cell r="G76">
            <v>258.2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2</v>
          </cell>
          <cell r="R76">
            <v>258.2</v>
          </cell>
          <cell r="S76">
            <v>1</v>
          </cell>
        </row>
        <row r="77">
          <cell r="B77" t="str">
            <v>01.03.15</v>
          </cell>
          <cell r="C77" t="str">
            <v xml:space="preserve">      ACCESORIOS CAJA DE REUNION INGRESO 1"</v>
          </cell>
          <cell r="D77" t="str">
            <v>GLB</v>
          </cell>
          <cell r="E77">
            <v>4</v>
          </cell>
          <cell r="F77">
            <v>90.100000000000009</v>
          </cell>
          <cell r="G77">
            <v>360.40000000000003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</v>
          </cell>
          <cell r="R77">
            <v>360.40000000000003</v>
          </cell>
          <cell r="S77">
            <v>1</v>
          </cell>
        </row>
        <row r="78">
          <cell r="B78" t="str">
            <v>01.03.16</v>
          </cell>
          <cell r="C78" t="str">
            <v xml:space="preserve">      COLOCACION DE ACCESORIOS PROMEDIO</v>
          </cell>
          <cell r="D78" t="str">
            <v>und</v>
          </cell>
          <cell r="E78">
            <v>36</v>
          </cell>
          <cell r="F78">
            <v>3.5700000000000003</v>
          </cell>
          <cell r="G78">
            <v>128.52000000000001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36</v>
          </cell>
          <cell r="R78">
            <v>128.52000000000001</v>
          </cell>
          <cell r="S78">
            <v>1</v>
          </cell>
        </row>
        <row r="79">
          <cell r="B79" t="str">
            <v>01.03.17</v>
          </cell>
          <cell r="C79" t="str">
            <v xml:space="preserve">      CODO DE VENTILACIOMN</v>
          </cell>
          <cell r="D79" t="str">
            <v>und</v>
          </cell>
          <cell r="E79">
            <v>2</v>
          </cell>
          <cell r="F79">
            <v>67.989999999999995</v>
          </cell>
          <cell r="G79">
            <v>135.97999999999999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2</v>
          </cell>
          <cell r="R79">
            <v>135.97999999999999</v>
          </cell>
          <cell r="S79">
            <v>1</v>
          </cell>
        </row>
        <row r="80">
          <cell r="B80" t="str">
            <v>01.03.18</v>
          </cell>
          <cell r="C80" t="str">
            <v xml:space="preserve">      PRUEBA HIDRAULICA Y DESINFECCION EN CAPTACION</v>
          </cell>
          <cell r="D80" t="str">
            <v>GLB</v>
          </cell>
          <cell r="E80">
            <v>2</v>
          </cell>
          <cell r="F80">
            <v>222.84</v>
          </cell>
          <cell r="G80">
            <v>445.68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445.68</v>
          </cell>
          <cell r="S80">
            <v>1</v>
          </cell>
        </row>
        <row r="81">
          <cell r="B81" t="str">
            <v>01.03.19</v>
          </cell>
          <cell r="C81" t="str">
            <v xml:space="preserve">      CURADO DE CONCRETO</v>
          </cell>
          <cell r="D81" t="str">
            <v>m2</v>
          </cell>
          <cell r="E81">
            <v>12.280000000000001</v>
          </cell>
          <cell r="F81">
            <v>1.1500000000000001</v>
          </cell>
          <cell r="G81">
            <v>14.122000000000003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12.280000000000001</v>
          </cell>
          <cell r="R81">
            <v>14.122000000000003</v>
          </cell>
          <cell r="S81">
            <v>1</v>
          </cell>
        </row>
        <row r="82">
          <cell r="B82" t="str">
            <v>01.03.20</v>
          </cell>
          <cell r="C82" t="str">
            <v xml:space="preserve">      PINTURA EN EXTERIORES AL LATEX</v>
          </cell>
          <cell r="D82" t="str">
            <v>m2</v>
          </cell>
          <cell r="E82">
            <v>7.6000000000000005</v>
          </cell>
          <cell r="F82">
            <v>16.75</v>
          </cell>
          <cell r="G82">
            <v>127.30000000000001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7.6000000000000005</v>
          </cell>
          <cell r="R82">
            <v>127.30000000000001</v>
          </cell>
          <cell r="S82">
            <v>1</v>
          </cell>
        </row>
        <row r="83">
          <cell r="B83" t="str">
            <v>01.04</v>
          </cell>
          <cell r="C83" t="str">
            <v>LINEA DE CONDUCCION (9,965.0 ML.)</v>
          </cell>
          <cell r="G83">
            <v>286255.13000000006</v>
          </cell>
          <cell r="I83">
            <v>203040.15</v>
          </cell>
          <cell r="L83">
            <v>0</v>
          </cell>
          <cell r="O83">
            <v>203040.15</v>
          </cell>
        </row>
        <row r="84">
          <cell r="B84" t="str">
            <v>01.04.01</v>
          </cell>
          <cell r="C84" t="str">
            <v xml:space="preserve">      TRAZO, NIVELACION Y REPLANTEO DE ZANJAS</v>
          </cell>
          <cell r="D84" t="str">
            <v>m</v>
          </cell>
          <cell r="E84">
            <v>9965</v>
          </cell>
          <cell r="F84">
            <v>1.02</v>
          </cell>
          <cell r="G84">
            <v>10164.299999999999</v>
          </cell>
          <cell r="H84">
            <v>9965</v>
          </cell>
          <cell r="I84">
            <v>10164.299999999999</v>
          </cell>
          <cell r="J84">
            <v>1</v>
          </cell>
          <cell r="K84">
            <v>0</v>
          </cell>
          <cell r="L84">
            <v>0</v>
          </cell>
          <cell r="M84">
            <v>0</v>
          </cell>
          <cell r="N84">
            <v>9965</v>
          </cell>
          <cell r="O84">
            <v>10164.299999999999</v>
          </cell>
          <cell r="P84">
            <v>1</v>
          </cell>
          <cell r="Q84">
            <v>0</v>
          </cell>
          <cell r="R84">
            <v>0</v>
          </cell>
          <cell r="S84">
            <v>0</v>
          </cell>
        </row>
        <row r="85">
          <cell r="B85" t="str">
            <v>01.04.02</v>
          </cell>
          <cell r="C85" t="str">
            <v xml:space="preserve">      EXCAVACION MANUAL  EN TIERRA COMPACTA</v>
          </cell>
          <cell r="D85" t="str">
            <v>ML</v>
          </cell>
          <cell r="E85">
            <v>4765</v>
          </cell>
          <cell r="F85">
            <v>13.49</v>
          </cell>
          <cell r="G85">
            <v>64279.85</v>
          </cell>
          <cell r="H85">
            <v>4765</v>
          </cell>
          <cell r="I85">
            <v>64279.85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4765</v>
          </cell>
          <cell r="O85">
            <v>64279.85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</row>
        <row r="86">
          <cell r="B86" t="str">
            <v>01.04.03</v>
          </cell>
          <cell r="C86" t="str">
            <v xml:space="preserve">      EXCAVACION MANUAL  EN ROCA SUELTA</v>
          </cell>
          <cell r="D86" t="str">
            <v>ML</v>
          </cell>
          <cell r="E86">
            <v>5200</v>
          </cell>
          <cell r="F86">
            <v>24.73</v>
          </cell>
          <cell r="G86">
            <v>128596</v>
          </cell>
          <cell r="H86">
            <v>5200</v>
          </cell>
          <cell r="I86">
            <v>128596</v>
          </cell>
          <cell r="J86">
            <v>1</v>
          </cell>
          <cell r="K86">
            <v>0</v>
          </cell>
          <cell r="L86">
            <v>0</v>
          </cell>
          <cell r="M86">
            <v>0</v>
          </cell>
          <cell r="N86">
            <v>5200</v>
          </cell>
          <cell r="O86">
            <v>128596</v>
          </cell>
          <cell r="P86">
            <v>1</v>
          </cell>
          <cell r="Q86">
            <v>0</v>
          </cell>
          <cell r="R86">
            <v>0</v>
          </cell>
          <cell r="S86">
            <v>0</v>
          </cell>
        </row>
        <row r="87">
          <cell r="B87" t="str">
            <v>01.04.04</v>
          </cell>
          <cell r="C87" t="str">
            <v xml:space="preserve">      REFINE, NIVELACION Y FONDOS PARA TUBERIA HASTA 6"</v>
          </cell>
          <cell r="D87" t="str">
            <v>m</v>
          </cell>
          <cell r="E87">
            <v>9965</v>
          </cell>
          <cell r="F87">
            <v>1.26</v>
          </cell>
          <cell r="G87">
            <v>12555.9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9965</v>
          </cell>
          <cell r="R87">
            <v>12555.9</v>
          </cell>
          <cell r="S87">
            <v>1</v>
          </cell>
        </row>
        <row r="88">
          <cell r="B88" t="str">
            <v>01.04.05</v>
          </cell>
          <cell r="C88" t="str">
            <v xml:space="preserve">      CAMA DE APOYO PARA TUBERIAS MENORES DE 6"</v>
          </cell>
          <cell r="D88" t="str">
            <v>m</v>
          </cell>
          <cell r="E88">
            <v>9965</v>
          </cell>
          <cell r="F88">
            <v>1.58</v>
          </cell>
          <cell r="G88">
            <v>15744.7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9965</v>
          </cell>
          <cell r="R88">
            <v>15744.7</v>
          </cell>
          <cell r="S88">
            <v>1</v>
          </cell>
        </row>
        <row r="89">
          <cell r="B89" t="str">
            <v>01.04.06</v>
          </cell>
          <cell r="C89" t="str">
            <v xml:space="preserve">      TUBERIA PVC SAP 1" C-.10</v>
          </cell>
          <cell r="D89" t="str">
            <v>m</v>
          </cell>
          <cell r="E89">
            <v>9965</v>
          </cell>
          <cell r="F89">
            <v>4.01</v>
          </cell>
          <cell r="G89">
            <v>39959.65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9965</v>
          </cell>
          <cell r="R89">
            <v>39959.65</v>
          </cell>
          <cell r="S89">
            <v>1</v>
          </cell>
        </row>
        <row r="90">
          <cell r="B90" t="str">
            <v>01.04.07</v>
          </cell>
          <cell r="C90" t="str">
            <v xml:space="preserve">      RELLENO COMPACTADO DE ZANJAS PARA TUBERIAS</v>
          </cell>
          <cell r="D90" t="str">
            <v>ML</v>
          </cell>
          <cell r="E90">
            <v>9965</v>
          </cell>
          <cell r="F90">
            <v>0.95000000000000007</v>
          </cell>
          <cell r="G90">
            <v>9466.75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9965</v>
          </cell>
          <cell r="R90">
            <v>9466.75</v>
          </cell>
          <cell r="S90">
            <v>1</v>
          </cell>
        </row>
        <row r="91">
          <cell r="B91" t="str">
            <v>01.04.08</v>
          </cell>
          <cell r="C91" t="str">
            <v xml:space="preserve">      ACCESORIOS LINEA DE CONDUCCION</v>
          </cell>
          <cell r="D91" t="str">
            <v>GLB</v>
          </cell>
          <cell r="E91">
            <v>1</v>
          </cell>
          <cell r="F91">
            <v>204.9</v>
          </cell>
          <cell r="G91">
            <v>204.9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</v>
          </cell>
          <cell r="R91">
            <v>204.9</v>
          </cell>
          <cell r="S91">
            <v>1</v>
          </cell>
        </row>
        <row r="92">
          <cell r="B92" t="str">
            <v>01.04.09</v>
          </cell>
          <cell r="C92" t="str">
            <v xml:space="preserve">      COLOCACION DE ACCESORIOS, PROMEDIO</v>
          </cell>
          <cell r="D92" t="str">
            <v>und</v>
          </cell>
          <cell r="E92">
            <v>74</v>
          </cell>
          <cell r="F92">
            <v>4.42</v>
          </cell>
          <cell r="G92">
            <v>327.08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74</v>
          </cell>
          <cell r="R92">
            <v>327.08</v>
          </cell>
          <cell r="S92">
            <v>1</v>
          </cell>
        </row>
        <row r="93">
          <cell r="B93" t="str">
            <v>01.04.10</v>
          </cell>
          <cell r="C93" t="str">
            <v xml:space="preserve">      PRUEBA HIDRAULICA Y DESINFECCION EN REDES DE AGUA</v>
          </cell>
          <cell r="D93" t="str">
            <v>m</v>
          </cell>
          <cell r="E93">
            <v>11800</v>
          </cell>
          <cell r="F93">
            <v>0.42</v>
          </cell>
          <cell r="G93">
            <v>4956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11800</v>
          </cell>
          <cell r="R93">
            <v>4956</v>
          </cell>
          <cell r="S93">
            <v>1</v>
          </cell>
        </row>
        <row r="94">
          <cell r="B94" t="str">
            <v>01.05</v>
          </cell>
          <cell r="C94" t="str">
            <v>CAMARA DISTRIBUIDORA DE CAUDALES / ADOSADOR (10 UND.)</v>
          </cell>
          <cell r="G94">
            <v>75323.865799999985</v>
          </cell>
          <cell r="I94">
            <v>0</v>
          </cell>
          <cell r="L94">
            <v>0</v>
          </cell>
          <cell r="O94">
            <v>0</v>
          </cell>
        </row>
        <row r="95">
          <cell r="B95" t="str">
            <v>01.05.01</v>
          </cell>
          <cell r="C95" t="str">
            <v xml:space="preserve">      LIMPIEZA DE TERRENO MANUAL</v>
          </cell>
          <cell r="D95" t="str">
            <v>m2</v>
          </cell>
          <cell r="E95">
            <v>52.7</v>
          </cell>
          <cell r="F95">
            <v>0.72</v>
          </cell>
          <cell r="G95">
            <v>37.944000000000003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52.7</v>
          </cell>
          <cell r="R95">
            <v>37.944000000000003</v>
          </cell>
          <cell r="S95">
            <v>1</v>
          </cell>
        </row>
        <row r="96">
          <cell r="B96" t="str">
            <v>01.05.02</v>
          </cell>
          <cell r="C96" t="str">
            <v xml:space="preserve">      TRAZO Y REPLANTEO PRELIMINAR</v>
          </cell>
          <cell r="D96" t="str">
            <v>m2</v>
          </cell>
          <cell r="E96">
            <v>52.7</v>
          </cell>
          <cell r="F96">
            <v>1.44</v>
          </cell>
          <cell r="G96">
            <v>75.888000000000005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52.7</v>
          </cell>
          <cell r="R96">
            <v>75.888000000000005</v>
          </cell>
          <cell r="S96">
            <v>1</v>
          </cell>
        </row>
        <row r="97">
          <cell r="B97" t="str">
            <v>01.05.03</v>
          </cell>
          <cell r="C97" t="str">
            <v xml:space="preserve">      EXCAVACION MANUAL</v>
          </cell>
          <cell r="D97" t="str">
            <v>m3</v>
          </cell>
          <cell r="E97">
            <v>60.61</v>
          </cell>
          <cell r="F97">
            <v>47.22</v>
          </cell>
          <cell r="G97">
            <v>2862.0041999999999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60.61</v>
          </cell>
          <cell r="R97">
            <v>2862.0041999999999</v>
          </cell>
          <cell r="S97">
            <v>1</v>
          </cell>
        </row>
        <row r="98">
          <cell r="B98" t="str">
            <v>01.05.04</v>
          </cell>
          <cell r="C98" t="str">
            <v xml:space="preserve">      REFINE, NIVELACION Y COMPACTACION</v>
          </cell>
          <cell r="D98" t="str">
            <v>m</v>
          </cell>
          <cell r="E98">
            <v>52.7</v>
          </cell>
          <cell r="F98">
            <v>3.15</v>
          </cell>
          <cell r="G98">
            <v>166.005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52.7</v>
          </cell>
          <cell r="R98">
            <v>166.005</v>
          </cell>
          <cell r="S98">
            <v>1</v>
          </cell>
        </row>
        <row r="99">
          <cell r="B99" t="str">
            <v>01.05.05</v>
          </cell>
          <cell r="C99" t="str">
            <v xml:space="preserve">      RELLENO CON MATERIAL PROPIO</v>
          </cell>
          <cell r="D99" t="str">
            <v>m3</v>
          </cell>
          <cell r="E99">
            <v>17.11</v>
          </cell>
          <cell r="F99">
            <v>19.260000000000002</v>
          </cell>
          <cell r="G99">
            <v>329.53860000000003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17.11</v>
          </cell>
          <cell r="R99">
            <v>329.53860000000003</v>
          </cell>
          <cell r="S99">
            <v>1</v>
          </cell>
        </row>
        <row r="100">
          <cell r="B100" t="str">
            <v>01.05.06</v>
          </cell>
          <cell r="C100" t="str">
            <v xml:space="preserve">      ACARREO DE MATERIAL EXCEDENTE</v>
          </cell>
          <cell r="D100" t="str">
            <v>m3</v>
          </cell>
          <cell r="E100">
            <v>52.2</v>
          </cell>
          <cell r="F100">
            <v>6.29</v>
          </cell>
          <cell r="G100">
            <v>328.33800000000002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52.2</v>
          </cell>
          <cell r="R100">
            <v>328.33800000000002</v>
          </cell>
          <cell r="S100">
            <v>1</v>
          </cell>
        </row>
        <row r="101">
          <cell r="B101" t="str">
            <v>01.05.07</v>
          </cell>
          <cell r="C101" t="str">
            <v xml:space="preserve">      ENCOFRADO Y DESENCOFRADO</v>
          </cell>
          <cell r="D101" t="str">
            <v>m2</v>
          </cell>
          <cell r="E101">
            <v>239.15</v>
          </cell>
          <cell r="F101">
            <v>42.88</v>
          </cell>
          <cell r="G101">
            <v>10254.752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239.15</v>
          </cell>
          <cell r="R101">
            <v>10254.752</v>
          </cell>
          <cell r="S101">
            <v>1</v>
          </cell>
        </row>
        <row r="102">
          <cell r="B102" t="str">
            <v>01.05.08</v>
          </cell>
          <cell r="C102" t="str">
            <v xml:space="preserve">      ACERO DE REFUERZO FY= 4200 KG/CM2.</v>
          </cell>
          <cell r="D102" t="str">
            <v>kg</v>
          </cell>
          <cell r="E102">
            <v>1092.93</v>
          </cell>
          <cell r="F102">
            <v>6.38</v>
          </cell>
          <cell r="G102">
            <v>6972.8933999999999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1092.93</v>
          </cell>
          <cell r="R102">
            <v>6972.8933999999999</v>
          </cell>
          <cell r="S102">
            <v>1</v>
          </cell>
        </row>
        <row r="103">
          <cell r="B103" t="str">
            <v>01.05.09</v>
          </cell>
          <cell r="C103" t="str">
            <v xml:space="preserve">      SOLADO PARA CIMENTACIONES H= 2"</v>
          </cell>
          <cell r="D103" t="str">
            <v>m2</v>
          </cell>
          <cell r="E103">
            <v>33</v>
          </cell>
          <cell r="F103">
            <v>33.39</v>
          </cell>
          <cell r="G103">
            <v>1101.8700000000001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33</v>
          </cell>
          <cell r="R103">
            <v>1101.8700000000001</v>
          </cell>
          <cell r="S103">
            <v>1</v>
          </cell>
        </row>
        <row r="104">
          <cell r="B104" t="str">
            <v>01.05.10</v>
          </cell>
          <cell r="C104" t="str">
            <v xml:space="preserve">      CONCRETO F'C= 175 KG/CM2.</v>
          </cell>
          <cell r="D104" t="str">
            <v>m3</v>
          </cell>
          <cell r="E104">
            <v>51.77</v>
          </cell>
          <cell r="F104">
            <v>570.78</v>
          </cell>
          <cell r="G104">
            <v>29549.280600000002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51.77</v>
          </cell>
          <cell r="R104">
            <v>29549.280600000002</v>
          </cell>
          <cell r="S104">
            <v>1</v>
          </cell>
        </row>
        <row r="105">
          <cell r="B105" t="str">
            <v>01.05.11</v>
          </cell>
          <cell r="C105" t="str">
            <v xml:space="preserve">      TARRAJEO CON IMPERMEABILIZANTE, MEZCLA 1:2 E=  1.5CM.</v>
          </cell>
          <cell r="D105" t="str">
            <v>m2</v>
          </cell>
          <cell r="E105">
            <v>92.600000000000009</v>
          </cell>
          <cell r="F105">
            <v>34.32</v>
          </cell>
          <cell r="G105">
            <v>3178.0320000000002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92.600000000000009</v>
          </cell>
          <cell r="R105">
            <v>3178.0320000000002</v>
          </cell>
          <cell r="S105">
            <v>1</v>
          </cell>
        </row>
        <row r="106">
          <cell r="B106" t="str">
            <v>01.05.12</v>
          </cell>
          <cell r="C106" t="str">
            <v xml:space="preserve">      TARRAJEO EN EXTERIORES, MORTERO 1:5</v>
          </cell>
          <cell r="D106" t="str">
            <v>m2</v>
          </cell>
          <cell r="E106">
            <v>101.8</v>
          </cell>
          <cell r="F106">
            <v>23.45</v>
          </cell>
          <cell r="G106">
            <v>2387.21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101.8</v>
          </cell>
          <cell r="R106">
            <v>2387.21</v>
          </cell>
          <cell r="S106">
            <v>1</v>
          </cell>
        </row>
        <row r="107">
          <cell r="B107" t="str">
            <v>01.05.13</v>
          </cell>
          <cell r="C107" t="str">
            <v xml:space="preserve">      TAPA METALICA 0.60 X 0.60M. X 1/8"</v>
          </cell>
          <cell r="D107" t="str">
            <v>und</v>
          </cell>
          <cell r="E107">
            <v>40</v>
          </cell>
          <cell r="F107">
            <v>141.59</v>
          </cell>
          <cell r="G107">
            <v>5663.6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40</v>
          </cell>
          <cell r="R107">
            <v>5663.6</v>
          </cell>
          <cell r="S107">
            <v>1</v>
          </cell>
        </row>
        <row r="108">
          <cell r="B108" t="str">
            <v>01.05.14</v>
          </cell>
          <cell r="C108" t="str">
            <v xml:space="preserve">      ACCESORIOS CAJA DISTRIBUIDORA DE CAUDALES, INGRESO 1 1/2"</v>
          </cell>
          <cell r="D108" t="str">
            <v>GLB</v>
          </cell>
          <cell r="E108">
            <v>2</v>
          </cell>
          <cell r="F108">
            <v>110.4</v>
          </cell>
          <cell r="G108">
            <v>220.8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2</v>
          </cell>
          <cell r="R108">
            <v>220.8</v>
          </cell>
          <cell r="S108">
            <v>1</v>
          </cell>
        </row>
        <row r="109">
          <cell r="B109" t="str">
            <v>01.05.15</v>
          </cell>
          <cell r="C109" t="str">
            <v xml:space="preserve">      ACCESORIOS CAJA DISTRIBUIDORA DE CAUDALES, INGRESO 1"</v>
          </cell>
          <cell r="D109" t="str">
            <v>GLB</v>
          </cell>
          <cell r="E109">
            <v>8</v>
          </cell>
          <cell r="F109">
            <v>89.5</v>
          </cell>
          <cell r="G109">
            <v>716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8</v>
          </cell>
          <cell r="R109">
            <v>716</v>
          </cell>
          <cell r="S109">
            <v>1</v>
          </cell>
        </row>
        <row r="110">
          <cell r="B110" t="str">
            <v>01.05.16</v>
          </cell>
          <cell r="C110" t="str">
            <v xml:space="preserve">      ACCESORIOS CAJA DISTRIBUIDORA DE CAUDALES, SALIDA 1 1/2"</v>
          </cell>
          <cell r="D110" t="str">
            <v>GLB</v>
          </cell>
          <cell r="E110">
            <v>2</v>
          </cell>
          <cell r="F110">
            <v>310.8</v>
          </cell>
          <cell r="G110">
            <v>621.6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2</v>
          </cell>
          <cell r="R110">
            <v>621.6</v>
          </cell>
          <cell r="S110">
            <v>1</v>
          </cell>
        </row>
        <row r="111">
          <cell r="B111" t="str">
            <v>01.05.17</v>
          </cell>
          <cell r="C111" t="str">
            <v xml:space="preserve">      ACCESORIOS CAJA DISTRIBUIDORA DE CAUDALES, SALIDA 1"</v>
          </cell>
          <cell r="D111" t="str">
            <v>GLB</v>
          </cell>
          <cell r="E111">
            <v>15</v>
          </cell>
          <cell r="F111">
            <v>153.6</v>
          </cell>
          <cell r="G111">
            <v>2304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15</v>
          </cell>
          <cell r="R111">
            <v>2304</v>
          </cell>
          <cell r="S111">
            <v>1</v>
          </cell>
        </row>
        <row r="112">
          <cell r="B112" t="str">
            <v>01.05.18</v>
          </cell>
          <cell r="C112" t="str">
            <v xml:space="preserve">      ACCESORIOS CAJA DISTRIBUIDORA DE CAUDALES, SALIDA 3/4"</v>
          </cell>
          <cell r="D112" t="str">
            <v>GLB</v>
          </cell>
          <cell r="E112">
            <v>2</v>
          </cell>
          <cell r="F112">
            <v>134.5</v>
          </cell>
          <cell r="G112">
            <v>269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269</v>
          </cell>
          <cell r="S112">
            <v>1</v>
          </cell>
        </row>
        <row r="113">
          <cell r="B113" t="str">
            <v>01.05.19</v>
          </cell>
          <cell r="C113" t="str">
            <v xml:space="preserve">      ACCESORIOS CAJA DISTRIBUIDORA DE CAUDALES, REBOSE 2"</v>
          </cell>
          <cell r="D113" t="str">
            <v>GLB</v>
          </cell>
          <cell r="E113">
            <v>10</v>
          </cell>
          <cell r="F113">
            <v>132.4</v>
          </cell>
          <cell r="G113">
            <v>1324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10</v>
          </cell>
          <cell r="R113">
            <v>1324</v>
          </cell>
          <cell r="S113">
            <v>1</v>
          </cell>
        </row>
        <row r="114">
          <cell r="B114" t="str">
            <v>01.05.20</v>
          </cell>
          <cell r="C114" t="str">
            <v xml:space="preserve">      ACCESORIOS  DE DRENAJE EN CAJA DE VALVULAS</v>
          </cell>
          <cell r="D114" t="str">
            <v>GLB</v>
          </cell>
          <cell r="E114">
            <v>20</v>
          </cell>
          <cell r="F114">
            <v>47.300000000000004</v>
          </cell>
          <cell r="G114">
            <v>946.00000000000011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20</v>
          </cell>
          <cell r="R114">
            <v>946.00000000000011</v>
          </cell>
          <cell r="S114">
            <v>1</v>
          </cell>
        </row>
        <row r="115">
          <cell r="B115" t="str">
            <v>01.05.21</v>
          </cell>
          <cell r="C115" t="str">
            <v xml:space="preserve">      COLOCACION DE ACCESORIOS PROMEDIO</v>
          </cell>
          <cell r="D115" t="str">
            <v>und</v>
          </cell>
          <cell r="E115">
            <v>330</v>
          </cell>
          <cell r="F115">
            <v>3.5700000000000003</v>
          </cell>
          <cell r="G115">
            <v>1178.1000000000001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330</v>
          </cell>
          <cell r="R115">
            <v>1178.1000000000001</v>
          </cell>
          <cell r="S115">
            <v>1</v>
          </cell>
        </row>
        <row r="116">
          <cell r="B116" t="str">
            <v>01.05.22</v>
          </cell>
          <cell r="C116" t="str">
            <v xml:space="preserve">      CODO DE VENTILACION</v>
          </cell>
          <cell r="D116" t="str">
            <v>und</v>
          </cell>
          <cell r="E116">
            <v>10</v>
          </cell>
          <cell r="F116">
            <v>67.989999999999995</v>
          </cell>
          <cell r="G116">
            <v>679.9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10</v>
          </cell>
          <cell r="R116">
            <v>679.9</v>
          </cell>
          <cell r="S116">
            <v>1</v>
          </cell>
        </row>
        <row r="117">
          <cell r="B117" t="str">
            <v>01.05.23</v>
          </cell>
          <cell r="C117" t="str">
            <v xml:space="preserve">      PRUEBA HIDRAULICA Y DESINFECCION EN CAPTACION</v>
          </cell>
          <cell r="D117" t="str">
            <v>GLB</v>
          </cell>
          <cell r="E117">
            <v>10</v>
          </cell>
          <cell r="F117">
            <v>222.84</v>
          </cell>
          <cell r="G117">
            <v>2228.4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10</v>
          </cell>
          <cell r="R117">
            <v>2228.4</v>
          </cell>
          <cell r="S117">
            <v>1</v>
          </cell>
        </row>
        <row r="118">
          <cell r="B118" t="str">
            <v>01.05.24</v>
          </cell>
          <cell r="C118" t="str">
            <v xml:space="preserve">      CURADO DE CONCRETO</v>
          </cell>
          <cell r="D118" t="str">
            <v>m2</v>
          </cell>
          <cell r="E118">
            <v>194.4</v>
          </cell>
          <cell r="F118">
            <v>1.1500000000000001</v>
          </cell>
          <cell r="G118">
            <v>223.56000000000003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194.4</v>
          </cell>
          <cell r="R118">
            <v>223.56000000000003</v>
          </cell>
          <cell r="S118">
            <v>1</v>
          </cell>
        </row>
        <row r="119">
          <cell r="B119" t="str">
            <v>01.05.25</v>
          </cell>
          <cell r="C119" t="str">
            <v xml:space="preserve">      PINTURA EN EXTERIORES AL LATEX</v>
          </cell>
          <cell r="D119" t="str">
            <v>m2</v>
          </cell>
          <cell r="E119">
            <v>101.8</v>
          </cell>
          <cell r="F119">
            <v>16.75</v>
          </cell>
          <cell r="G119">
            <v>1705.1499999999999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101.8</v>
          </cell>
          <cell r="R119">
            <v>1705.1499999999999</v>
          </cell>
          <cell r="S119">
            <v>1</v>
          </cell>
        </row>
        <row r="120">
          <cell r="B120" t="str">
            <v>01.05.26</v>
          </cell>
          <cell r="C120" t="str">
            <v>TRABAJOS DE PROTECCION EN CAPTACION DE MANANTE2</v>
          </cell>
          <cell r="G120">
            <v>9812.2983999999997</v>
          </cell>
          <cell r="I120">
            <v>0</v>
          </cell>
          <cell r="L120">
            <v>0</v>
          </cell>
          <cell r="O120">
            <v>0</v>
          </cell>
        </row>
        <row r="121">
          <cell r="B121" t="str">
            <v>01.05.26.01</v>
          </cell>
          <cell r="C121" t="str">
            <v xml:space="preserve">         EXCAVACION DE ZANJAS CUNETAS DE CORONACION</v>
          </cell>
          <cell r="D121" t="str">
            <v>m</v>
          </cell>
          <cell r="E121">
            <v>200</v>
          </cell>
          <cell r="F121">
            <v>4.72</v>
          </cell>
          <cell r="G121">
            <v>944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200</v>
          </cell>
          <cell r="R121">
            <v>944</v>
          </cell>
          <cell r="S121">
            <v>1</v>
          </cell>
        </row>
        <row r="122">
          <cell r="B122" t="str">
            <v>01.05.26.02</v>
          </cell>
          <cell r="C122" t="str">
            <v xml:space="preserve">         EXCAVACION MANUAL</v>
          </cell>
          <cell r="D122" t="str">
            <v>m3</v>
          </cell>
          <cell r="E122">
            <v>10.08</v>
          </cell>
          <cell r="F122">
            <v>47.22</v>
          </cell>
          <cell r="G122">
            <v>475.9776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10.08</v>
          </cell>
          <cell r="R122">
            <v>475.9776</v>
          </cell>
          <cell r="S122">
            <v>1</v>
          </cell>
        </row>
        <row r="123">
          <cell r="B123" t="str">
            <v>01.05.26.03</v>
          </cell>
          <cell r="C123" t="str">
            <v xml:space="preserve">         CONCRETO F'C=140 KG/CM2 +30% P.M.</v>
          </cell>
          <cell r="D123" t="str">
            <v>m3</v>
          </cell>
          <cell r="E123">
            <v>10.08</v>
          </cell>
          <cell r="F123">
            <v>442.76</v>
          </cell>
          <cell r="G123">
            <v>4463.0208000000002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10.08</v>
          </cell>
          <cell r="R123">
            <v>4463.0208000000002</v>
          </cell>
          <cell r="S123">
            <v>1</v>
          </cell>
        </row>
        <row r="124">
          <cell r="B124" t="str">
            <v>01.05.26.04</v>
          </cell>
          <cell r="C124" t="str">
            <v xml:space="preserve">         CERCO CON ALAMBRE DE PUAS</v>
          </cell>
          <cell r="D124" t="str">
            <v>m</v>
          </cell>
          <cell r="E124">
            <v>160</v>
          </cell>
          <cell r="F124">
            <v>22.48</v>
          </cell>
          <cell r="G124">
            <v>3596.8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160</v>
          </cell>
          <cell r="R124">
            <v>3596.8</v>
          </cell>
          <cell r="S124">
            <v>1</v>
          </cell>
        </row>
        <row r="125">
          <cell r="B125" t="str">
            <v>01.05.26.05</v>
          </cell>
          <cell r="C125" t="str">
            <v xml:space="preserve">         PUERTA DE MADERA CON CALAMINA GALV. 2.00X0.83M</v>
          </cell>
          <cell r="D125" t="str">
            <v>und</v>
          </cell>
          <cell r="E125">
            <v>10</v>
          </cell>
          <cell r="F125">
            <v>33.25</v>
          </cell>
          <cell r="G125">
            <v>332.5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10</v>
          </cell>
          <cell r="R125">
            <v>332.5</v>
          </cell>
          <cell r="S125">
            <v>1</v>
          </cell>
        </row>
        <row r="126">
          <cell r="B126" t="str">
            <v>01.06</v>
          </cell>
          <cell r="C126" t="str">
            <v>CAMARA ROMPE PRESION T-6 (05 UND.)</v>
          </cell>
          <cell r="G126">
            <v>8357.0356999999985</v>
          </cell>
          <cell r="I126">
            <v>0</v>
          </cell>
          <cell r="L126">
            <v>0</v>
          </cell>
          <cell r="O126">
            <v>0</v>
          </cell>
        </row>
        <row r="127">
          <cell r="B127" t="str">
            <v>01.06.01</v>
          </cell>
          <cell r="C127" t="str">
            <v xml:space="preserve">      LIMPIEZA DE TERRENO MANUAL</v>
          </cell>
          <cell r="D127" t="str">
            <v>m2</v>
          </cell>
          <cell r="E127">
            <v>6.6000000000000005</v>
          </cell>
          <cell r="F127">
            <v>0.72</v>
          </cell>
          <cell r="G127">
            <v>4.7519999999999998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6.6000000000000005</v>
          </cell>
          <cell r="R127">
            <v>4.7519999999999998</v>
          </cell>
          <cell r="S127">
            <v>1</v>
          </cell>
        </row>
        <row r="128">
          <cell r="B128" t="str">
            <v>01.06.02</v>
          </cell>
          <cell r="C128" t="str">
            <v xml:space="preserve">      TRAZO Y REPLANTEO PRELIMINAR</v>
          </cell>
          <cell r="D128" t="str">
            <v>m2</v>
          </cell>
          <cell r="E128">
            <v>6.6000000000000005</v>
          </cell>
          <cell r="F128">
            <v>1.44</v>
          </cell>
          <cell r="G128">
            <v>9.5039999999999996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6.6000000000000005</v>
          </cell>
          <cell r="R128">
            <v>9.5039999999999996</v>
          </cell>
          <cell r="S128">
            <v>1</v>
          </cell>
        </row>
        <row r="129">
          <cell r="B129" t="str">
            <v>01.06.03</v>
          </cell>
          <cell r="C129" t="str">
            <v xml:space="preserve">      EXCAVACION MANUAL</v>
          </cell>
          <cell r="D129" t="str">
            <v>m3</v>
          </cell>
          <cell r="E129">
            <v>5.28</v>
          </cell>
          <cell r="F129">
            <v>47.22</v>
          </cell>
          <cell r="G129">
            <v>249.32160000000002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5.28</v>
          </cell>
          <cell r="R129">
            <v>249.32160000000002</v>
          </cell>
          <cell r="S129">
            <v>1</v>
          </cell>
        </row>
        <row r="130">
          <cell r="B130" t="str">
            <v>01.06.04</v>
          </cell>
          <cell r="C130" t="str">
            <v xml:space="preserve">      REFINE, NIVELACION Y COMPACTACION</v>
          </cell>
          <cell r="D130" t="str">
            <v>m2</v>
          </cell>
          <cell r="E130">
            <v>6.6000000000000005</v>
          </cell>
          <cell r="F130">
            <v>3.15</v>
          </cell>
          <cell r="G130">
            <v>20.790000000000003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6.6000000000000005</v>
          </cell>
          <cell r="R130">
            <v>20.790000000000003</v>
          </cell>
          <cell r="S130">
            <v>1</v>
          </cell>
        </row>
        <row r="131">
          <cell r="B131" t="str">
            <v>01.06.05</v>
          </cell>
          <cell r="C131" t="str">
            <v xml:space="preserve">      RELLENO CON MATERIAL PROPIO</v>
          </cell>
          <cell r="D131" t="str">
            <v>m3</v>
          </cell>
          <cell r="E131">
            <v>2.83</v>
          </cell>
          <cell r="F131">
            <v>19.260000000000002</v>
          </cell>
          <cell r="G131">
            <v>54.505800000000008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2.83</v>
          </cell>
          <cell r="R131">
            <v>54.505800000000008</v>
          </cell>
          <cell r="S131">
            <v>1</v>
          </cell>
        </row>
        <row r="132">
          <cell r="B132" t="str">
            <v>01.06.06</v>
          </cell>
          <cell r="C132" t="str">
            <v xml:space="preserve">      ACARREO DE MATERIAL EXCEDENTE</v>
          </cell>
          <cell r="D132" t="str">
            <v>m3</v>
          </cell>
          <cell r="E132">
            <v>3.5100000000000002</v>
          </cell>
          <cell r="F132">
            <v>6.29</v>
          </cell>
          <cell r="G132">
            <v>22.077900000000003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3.5100000000000002</v>
          </cell>
          <cell r="R132">
            <v>22.077900000000003</v>
          </cell>
          <cell r="S132">
            <v>1</v>
          </cell>
        </row>
        <row r="133">
          <cell r="B133" t="str">
            <v>01.06.07</v>
          </cell>
          <cell r="C133" t="str">
            <v xml:space="preserve">      ENCOFRADO Y DESENCOFRADO</v>
          </cell>
          <cell r="D133" t="str">
            <v>m2</v>
          </cell>
          <cell r="E133">
            <v>30.7</v>
          </cell>
          <cell r="F133">
            <v>42.88</v>
          </cell>
          <cell r="G133">
            <v>1316.4159999999999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30.7</v>
          </cell>
          <cell r="R133">
            <v>1316.4159999999999</v>
          </cell>
          <cell r="S133">
            <v>1</v>
          </cell>
        </row>
        <row r="134">
          <cell r="B134" t="str">
            <v>01.06.08</v>
          </cell>
          <cell r="C134" t="str">
            <v xml:space="preserve">      ACERO DE REFUERZO FY= 4200 KG/CM2.</v>
          </cell>
          <cell r="D134" t="str">
            <v>kg</v>
          </cell>
          <cell r="E134">
            <v>118.81</v>
          </cell>
          <cell r="F134">
            <v>6.38</v>
          </cell>
          <cell r="G134">
            <v>758.00779999999997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118.81</v>
          </cell>
          <cell r="R134">
            <v>758.00779999999997</v>
          </cell>
          <cell r="S134">
            <v>1</v>
          </cell>
        </row>
        <row r="135">
          <cell r="B135" t="str">
            <v>01.06.09</v>
          </cell>
          <cell r="C135" t="str">
            <v xml:space="preserve">      SOLADO PARA CIMENTACIONES H= 2"</v>
          </cell>
          <cell r="D135" t="str">
            <v>m2</v>
          </cell>
          <cell r="E135">
            <v>6.6000000000000005</v>
          </cell>
          <cell r="F135">
            <v>33.39</v>
          </cell>
          <cell r="G135">
            <v>220.37400000000002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6.6000000000000005</v>
          </cell>
          <cell r="R135">
            <v>220.37400000000002</v>
          </cell>
          <cell r="S135">
            <v>1</v>
          </cell>
        </row>
        <row r="136">
          <cell r="B136" t="str">
            <v>01.06.10</v>
          </cell>
          <cell r="C136" t="str">
            <v xml:space="preserve">      CONCRETO F'C= 175 KG/CM2.</v>
          </cell>
          <cell r="D136" t="str">
            <v>m3</v>
          </cell>
          <cell r="E136">
            <v>3.42</v>
          </cell>
          <cell r="F136">
            <v>570.78</v>
          </cell>
          <cell r="G136">
            <v>1952.0675999999999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3.42</v>
          </cell>
          <cell r="R136">
            <v>1952.0675999999999</v>
          </cell>
          <cell r="S136">
            <v>1</v>
          </cell>
        </row>
        <row r="137">
          <cell r="B137" t="str">
            <v>01.06.11</v>
          </cell>
          <cell r="C137" t="str">
            <v xml:space="preserve">      TARRAJEO CON IMPERMEABILIZANTE, MEZCLA 1:2 E=  1.5CM.</v>
          </cell>
          <cell r="D137" t="str">
            <v>m2</v>
          </cell>
          <cell r="E137">
            <v>11.700000000000001</v>
          </cell>
          <cell r="F137">
            <v>34.32</v>
          </cell>
          <cell r="G137">
            <v>401.54400000000004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11.700000000000001</v>
          </cell>
          <cell r="R137">
            <v>401.54400000000004</v>
          </cell>
          <cell r="S137">
            <v>1</v>
          </cell>
        </row>
        <row r="138">
          <cell r="B138" t="str">
            <v>01.06.12</v>
          </cell>
          <cell r="C138" t="str">
            <v xml:space="preserve">      TARRAJEO EN EXTERIORES, MORTERO 1:5</v>
          </cell>
          <cell r="D138" t="str">
            <v>m2</v>
          </cell>
          <cell r="E138">
            <v>20.8</v>
          </cell>
          <cell r="F138">
            <v>23.45</v>
          </cell>
          <cell r="G138">
            <v>487.76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20.8</v>
          </cell>
          <cell r="R138">
            <v>487.76</v>
          </cell>
          <cell r="S138">
            <v>1</v>
          </cell>
        </row>
        <row r="139">
          <cell r="B139" t="str">
            <v>01.06.13</v>
          </cell>
          <cell r="C139" t="str">
            <v xml:space="preserve">      TAPA METALICA 0.60 X 0.60M. X 1/8"</v>
          </cell>
          <cell r="D139" t="str">
            <v>und</v>
          </cell>
          <cell r="E139">
            <v>5</v>
          </cell>
          <cell r="F139">
            <v>141.59</v>
          </cell>
          <cell r="G139">
            <v>707.95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5</v>
          </cell>
          <cell r="R139">
            <v>707.95</v>
          </cell>
          <cell r="S139">
            <v>1</v>
          </cell>
        </row>
        <row r="140">
          <cell r="B140" t="str">
            <v>01.06.14</v>
          </cell>
          <cell r="C140" t="str">
            <v xml:space="preserve">      ACCESORIOS CRP-06  D= 1", COSTO GLOBAL</v>
          </cell>
          <cell r="D140" t="str">
            <v>GLB</v>
          </cell>
          <cell r="E140">
            <v>5</v>
          </cell>
          <cell r="F140">
            <v>81.100000000000009</v>
          </cell>
          <cell r="G140">
            <v>405.50000000000006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5</v>
          </cell>
          <cell r="R140">
            <v>405.50000000000006</v>
          </cell>
          <cell r="S140">
            <v>1</v>
          </cell>
        </row>
        <row r="141">
          <cell r="B141" t="str">
            <v>01.06.15</v>
          </cell>
          <cell r="C141" t="str">
            <v xml:space="preserve">      COLOCACION DE ACCESORIOS PROMEDIO</v>
          </cell>
          <cell r="D141" t="str">
            <v>und</v>
          </cell>
          <cell r="E141">
            <v>50</v>
          </cell>
          <cell r="F141">
            <v>3.5700000000000003</v>
          </cell>
          <cell r="G141">
            <v>178.5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50</v>
          </cell>
          <cell r="R141">
            <v>178.5</v>
          </cell>
          <cell r="S141">
            <v>1</v>
          </cell>
        </row>
        <row r="142">
          <cell r="B142" t="str">
            <v>01.06.16</v>
          </cell>
          <cell r="C142" t="str">
            <v xml:space="preserve">      CODO DE VENTILACIOMN</v>
          </cell>
          <cell r="D142" t="str">
            <v>und</v>
          </cell>
          <cell r="E142">
            <v>1</v>
          </cell>
          <cell r="F142">
            <v>67.989999999999995</v>
          </cell>
          <cell r="G142">
            <v>67.989999999999995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67.989999999999995</v>
          </cell>
          <cell r="S142">
            <v>1</v>
          </cell>
        </row>
        <row r="143">
          <cell r="B143" t="str">
            <v>01.06.17</v>
          </cell>
          <cell r="C143" t="str">
            <v xml:space="preserve">      PRUEBA HIDRAULICA Y DESINFECCION EN CAPTACION</v>
          </cell>
          <cell r="D143" t="str">
            <v>GLB</v>
          </cell>
          <cell r="E143">
            <v>5</v>
          </cell>
          <cell r="F143">
            <v>222.84</v>
          </cell>
          <cell r="G143">
            <v>1114.2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5</v>
          </cell>
          <cell r="R143">
            <v>1114.2</v>
          </cell>
          <cell r="S143">
            <v>1</v>
          </cell>
        </row>
        <row r="144">
          <cell r="B144" t="str">
            <v>01.06.18</v>
          </cell>
          <cell r="C144" t="str">
            <v xml:space="preserve">      CURADO DE CONCRETO</v>
          </cell>
          <cell r="D144" t="str">
            <v>m2</v>
          </cell>
          <cell r="E144">
            <v>32.5</v>
          </cell>
          <cell r="F144">
            <v>1.1500000000000001</v>
          </cell>
          <cell r="G144">
            <v>37.375000000000007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32.5</v>
          </cell>
          <cell r="R144">
            <v>37.375000000000007</v>
          </cell>
          <cell r="S144">
            <v>1</v>
          </cell>
        </row>
        <row r="145">
          <cell r="B145" t="str">
            <v>01.06.19</v>
          </cell>
          <cell r="C145" t="str">
            <v xml:space="preserve">      PINTURA EN EXTERIORES AL LATEX</v>
          </cell>
          <cell r="D145" t="str">
            <v>m2</v>
          </cell>
          <cell r="E145">
            <v>20.8</v>
          </cell>
          <cell r="F145">
            <v>16.75</v>
          </cell>
          <cell r="G145">
            <v>348.40000000000003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20.8</v>
          </cell>
          <cell r="R145">
            <v>348.40000000000003</v>
          </cell>
          <cell r="S145">
            <v>1</v>
          </cell>
        </row>
        <row r="146">
          <cell r="B146" t="str">
            <v>01.07</v>
          </cell>
          <cell r="C146" t="str">
            <v>REFACCION DE CRP T6 (03 UND)</v>
          </cell>
          <cell r="G146">
            <v>1816.7496000000001</v>
          </cell>
          <cell r="I146">
            <v>0</v>
          </cell>
          <cell r="L146">
            <v>0</v>
          </cell>
          <cell r="O146">
            <v>0</v>
          </cell>
        </row>
        <row r="147">
          <cell r="B147" t="str">
            <v>01.07.01</v>
          </cell>
          <cell r="C147" t="str">
            <v xml:space="preserve">      LIMPIEZA DE TERRENO MANUAL</v>
          </cell>
          <cell r="D147" t="str">
            <v>m2</v>
          </cell>
          <cell r="E147">
            <v>3.3000000000000003</v>
          </cell>
          <cell r="F147">
            <v>0.72</v>
          </cell>
          <cell r="G147">
            <v>2.3759999999999999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3.3000000000000003</v>
          </cell>
          <cell r="R147">
            <v>2.3759999999999999</v>
          </cell>
          <cell r="S147">
            <v>1</v>
          </cell>
        </row>
        <row r="148">
          <cell r="B148" t="str">
            <v>01.07.02</v>
          </cell>
          <cell r="C148" t="str">
            <v xml:space="preserve">      TARRAJEO CON IMPERMEABILIZANTE, MEZCLA 1:2 E=  1.5CM.</v>
          </cell>
          <cell r="D148" t="str">
            <v>m2</v>
          </cell>
          <cell r="E148">
            <v>6.48</v>
          </cell>
          <cell r="F148">
            <v>34.32</v>
          </cell>
          <cell r="G148">
            <v>222.39360000000002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6.48</v>
          </cell>
          <cell r="R148">
            <v>222.39360000000002</v>
          </cell>
          <cell r="S148">
            <v>1</v>
          </cell>
        </row>
        <row r="149">
          <cell r="B149" t="str">
            <v>01.07.03</v>
          </cell>
          <cell r="C149" t="str">
            <v xml:space="preserve">      TARRAJEO EN EXTERIORES, MORTERO 1:5</v>
          </cell>
          <cell r="D149" t="str">
            <v>m2</v>
          </cell>
          <cell r="E149">
            <v>11.88</v>
          </cell>
          <cell r="F149">
            <v>23.45</v>
          </cell>
          <cell r="G149">
            <v>278.58600000000001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11.88</v>
          </cell>
          <cell r="R149">
            <v>278.58600000000001</v>
          </cell>
          <cell r="S149">
            <v>1</v>
          </cell>
        </row>
        <row r="150">
          <cell r="B150" t="str">
            <v>01.07.04</v>
          </cell>
          <cell r="C150" t="str">
            <v xml:space="preserve">      TAPA METALICA 0.60 X 0.60M. X 1/8"</v>
          </cell>
          <cell r="D150" t="str">
            <v>und</v>
          </cell>
          <cell r="E150">
            <v>3</v>
          </cell>
          <cell r="F150">
            <v>141.59</v>
          </cell>
          <cell r="G150">
            <v>424.77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3</v>
          </cell>
          <cell r="R150">
            <v>424.77</v>
          </cell>
          <cell r="S150">
            <v>1</v>
          </cell>
        </row>
        <row r="151">
          <cell r="B151" t="str">
            <v>01.07.05</v>
          </cell>
          <cell r="C151" t="str">
            <v xml:space="preserve">      PRUEBA HIDRAULICA Y DESINFECCION EN CAPTACION</v>
          </cell>
          <cell r="D151" t="str">
            <v>GLB</v>
          </cell>
          <cell r="E151">
            <v>3</v>
          </cell>
          <cell r="F151">
            <v>222.84</v>
          </cell>
          <cell r="G151">
            <v>668.52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3</v>
          </cell>
          <cell r="R151">
            <v>668.52</v>
          </cell>
          <cell r="S151">
            <v>1</v>
          </cell>
        </row>
        <row r="152">
          <cell r="B152" t="str">
            <v>01.07.06</v>
          </cell>
          <cell r="C152" t="str">
            <v xml:space="preserve">      CURADO DE CONCRETO</v>
          </cell>
          <cell r="D152" t="str">
            <v>m2</v>
          </cell>
          <cell r="E152">
            <v>18.36</v>
          </cell>
          <cell r="F152">
            <v>1.1500000000000001</v>
          </cell>
          <cell r="G152">
            <v>21.114000000000001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18.36</v>
          </cell>
          <cell r="R152">
            <v>21.114000000000001</v>
          </cell>
          <cell r="S152">
            <v>1</v>
          </cell>
        </row>
        <row r="153">
          <cell r="B153" t="str">
            <v>01.07.07</v>
          </cell>
          <cell r="C153" t="str">
            <v xml:space="preserve">      PINTURA EN EXTERIORES AL LATEX</v>
          </cell>
          <cell r="D153" t="str">
            <v>m2</v>
          </cell>
          <cell r="E153">
            <v>11.88</v>
          </cell>
          <cell r="F153">
            <v>16.75</v>
          </cell>
          <cell r="G153">
            <v>198.99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11.88</v>
          </cell>
          <cell r="R153">
            <v>198.99</v>
          </cell>
          <cell r="S153">
            <v>1</v>
          </cell>
        </row>
        <row r="154">
          <cell r="B154" t="str">
            <v>01.08</v>
          </cell>
          <cell r="C154" t="str">
            <v>PASE AEREO L=18M Y L=24M (02 UND)</v>
          </cell>
          <cell r="G154">
            <v>15609.655400000001</v>
          </cell>
          <cell r="I154">
            <v>0</v>
          </cell>
          <cell r="L154">
            <v>0</v>
          </cell>
          <cell r="O154">
            <v>0</v>
          </cell>
        </row>
        <row r="155">
          <cell r="B155" t="str">
            <v>01.08.01</v>
          </cell>
          <cell r="C155" t="str">
            <v xml:space="preserve">      LIMPIEZA DE TERRENO MANUAL</v>
          </cell>
          <cell r="D155" t="str">
            <v>m2</v>
          </cell>
          <cell r="E155">
            <v>11.52</v>
          </cell>
          <cell r="F155">
            <v>0.72</v>
          </cell>
          <cell r="G155">
            <v>8.2943999999999996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11.52</v>
          </cell>
          <cell r="R155">
            <v>8.2943999999999996</v>
          </cell>
          <cell r="S155">
            <v>1</v>
          </cell>
        </row>
        <row r="156">
          <cell r="B156" t="str">
            <v>01.08.02</v>
          </cell>
          <cell r="C156" t="str">
            <v xml:space="preserve">      TRAZO Y REPLANTEO PRELIMINAR</v>
          </cell>
          <cell r="D156" t="str">
            <v>m2</v>
          </cell>
          <cell r="E156">
            <v>11.52</v>
          </cell>
          <cell r="F156">
            <v>1.44</v>
          </cell>
          <cell r="G156">
            <v>16.588799999999999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11.52</v>
          </cell>
          <cell r="R156">
            <v>16.588799999999999</v>
          </cell>
          <cell r="S156">
            <v>1</v>
          </cell>
        </row>
        <row r="157">
          <cell r="B157" t="str">
            <v>01.08.03</v>
          </cell>
          <cell r="C157" t="str">
            <v xml:space="preserve">      EXCAVACION MANUAL</v>
          </cell>
          <cell r="D157" t="str">
            <v>m3</v>
          </cell>
          <cell r="E157">
            <v>10.65</v>
          </cell>
          <cell r="F157">
            <v>47.22</v>
          </cell>
          <cell r="G157">
            <v>502.89300000000003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10.65</v>
          </cell>
          <cell r="R157">
            <v>502.89300000000003</v>
          </cell>
          <cell r="S157">
            <v>1</v>
          </cell>
        </row>
        <row r="158">
          <cell r="B158" t="str">
            <v>01.08.04</v>
          </cell>
          <cell r="C158" t="str">
            <v xml:space="preserve">      REFINE, NIVELACION Y COMPACTACION</v>
          </cell>
          <cell r="D158" t="str">
            <v>m</v>
          </cell>
          <cell r="E158">
            <v>11.52</v>
          </cell>
          <cell r="F158">
            <v>3.15</v>
          </cell>
          <cell r="G158">
            <v>36.287999999999997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11.52</v>
          </cell>
          <cell r="R158">
            <v>36.287999999999997</v>
          </cell>
          <cell r="S158">
            <v>1</v>
          </cell>
        </row>
        <row r="159">
          <cell r="B159" t="str">
            <v>01.08.05</v>
          </cell>
          <cell r="C159" t="str">
            <v xml:space="preserve">      RELLENO CON MATERIAL PROPIO</v>
          </cell>
          <cell r="D159" t="str">
            <v>m3</v>
          </cell>
          <cell r="E159">
            <v>3.87</v>
          </cell>
          <cell r="F159">
            <v>19.260000000000002</v>
          </cell>
          <cell r="G159">
            <v>74.536200000000008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3.87</v>
          </cell>
          <cell r="R159">
            <v>74.536200000000008</v>
          </cell>
          <cell r="S159">
            <v>1</v>
          </cell>
        </row>
        <row r="160">
          <cell r="B160" t="str">
            <v>01.08.06</v>
          </cell>
          <cell r="C160" t="str">
            <v xml:space="preserve">      ACARREO DE MATERIAL EXCEDENTE</v>
          </cell>
          <cell r="D160" t="str">
            <v>m3</v>
          </cell>
          <cell r="E160">
            <v>17.62</v>
          </cell>
          <cell r="F160">
            <v>6.29</v>
          </cell>
          <cell r="G160">
            <v>110.82980000000001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17.62</v>
          </cell>
          <cell r="R160">
            <v>110.82980000000001</v>
          </cell>
          <cell r="S160">
            <v>1</v>
          </cell>
        </row>
        <row r="161">
          <cell r="B161" t="str">
            <v>01.08.07</v>
          </cell>
          <cell r="C161" t="str">
            <v xml:space="preserve">      SOLADO PARA CIMENTACIONES H= 2"</v>
          </cell>
          <cell r="D161" t="str">
            <v>m2</v>
          </cell>
          <cell r="E161">
            <v>4.84</v>
          </cell>
          <cell r="F161">
            <v>33.39</v>
          </cell>
          <cell r="G161">
            <v>161.60759999999999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4.84</v>
          </cell>
          <cell r="R161">
            <v>161.60759999999999</v>
          </cell>
          <cell r="S161">
            <v>1</v>
          </cell>
        </row>
        <row r="162">
          <cell r="B162" t="str">
            <v>01.08.08</v>
          </cell>
          <cell r="C162" t="str">
            <v xml:space="preserve">      CONCRETO 1:8 + 30% PM</v>
          </cell>
          <cell r="D162" t="str">
            <v>m3</v>
          </cell>
          <cell r="E162">
            <v>5.8100000000000005</v>
          </cell>
          <cell r="F162">
            <v>423.46000000000004</v>
          </cell>
          <cell r="G162">
            <v>2460.3026000000004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5.8100000000000005</v>
          </cell>
          <cell r="R162">
            <v>2460.3026000000004</v>
          </cell>
          <cell r="S162">
            <v>1</v>
          </cell>
        </row>
        <row r="163">
          <cell r="B163" t="str">
            <v>01.08.09</v>
          </cell>
          <cell r="C163" t="str">
            <v xml:space="preserve">      ENCOFRADO Y DESENCOFRADO</v>
          </cell>
          <cell r="D163" t="str">
            <v>m2</v>
          </cell>
          <cell r="E163">
            <v>6.72</v>
          </cell>
          <cell r="F163">
            <v>42.88</v>
          </cell>
          <cell r="G163">
            <v>288.15359999999998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6.72</v>
          </cell>
          <cell r="R163">
            <v>288.15359999999998</v>
          </cell>
          <cell r="S163">
            <v>1</v>
          </cell>
        </row>
        <row r="164">
          <cell r="B164" t="str">
            <v>01.08.10</v>
          </cell>
          <cell r="C164" t="str">
            <v xml:space="preserve">      CONCRETO F'C= 210 KG/CM2.</v>
          </cell>
          <cell r="D164" t="str">
            <v>m3</v>
          </cell>
          <cell r="E164">
            <v>3.41</v>
          </cell>
          <cell r="F164">
            <v>572.51</v>
          </cell>
          <cell r="G164">
            <v>1952.2591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3.41</v>
          </cell>
          <cell r="R164">
            <v>1952.2591</v>
          </cell>
          <cell r="S164">
            <v>1</v>
          </cell>
        </row>
        <row r="165">
          <cell r="B165" t="str">
            <v>01.08.11</v>
          </cell>
          <cell r="C165" t="str">
            <v xml:space="preserve">      ACERO DE REFUERZO FY= 4200 KG/CM2.</v>
          </cell>
          <cell r="D165" t="str">
            <v>kg</v>
          </cell>
          <cell r="E165">
            <v>191.26</v>
          </cell>
          <cell r="F165">
            <v>6.38</v>
          </cell>
          <cell r="G165">
            <v>1220.2387999999999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191.26</v>
          </cell>
          <cell r="R165">
            <v>1220.2387999999999</v>
          </cell>
          <cell r="S165">
            <v>1</v>
          </cell>
        </row>
        <row r="166">
          <cell r="B166" t="str">
            <v>01.08.12</v>
          </cell>
          <cell r="C166" t="str">
            <v xml:space="preserve">      TARRAJEO EN EXTERIORES, MORTERO 1:5</v>
          </cell>
          <cell r="D166" t="str">
            <v>m2</v>
          </cell>
          <cell r="E166">
            <v>13.57</v>
          </cell>
          <cell r="F166">
            <v>23.45</v>
          </cell>
          <cell r="G166">
            <v>318.2165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13.57</v>
          </cell>
          <cell r="R166">
            <v>318.2165</v>
          </cell>
          <cell r="S166">
            <v>1</v>
          </cell>
        </row>
        <row r="167">
          <cell r="B167" t="str">
            <v>01.08.13</v>
          </cell>
          <cell r="C167" t="str">
            <v xml:space="preserve">      TUBERIA F°G° Ø 1"</v>
          </cell>
          <cell r="D167" t="str">
            <v>m</v>
          </cell>
          <cell r="E167">
            <v>42</v>
          </cell>
          <cell r="F167">
            <v>64.23</v>
          </cell>
          <cell r="G167">
            <v>2697.6600000000003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42</v>
          </cell>
          <cell r="R167">
            <v>2697.6600000000003</v>
          </cell>
          <cell r="S167">
            <v>1</v>
          </cell>
        </row>
        <row r="168">
          <cell r="B168" t="str">
            <v>01.08.14</v>
          </cell>
          <cell r="C168" t="str">
            <v xml:space="preserve">      SUMINISTRO Y COLOCACION CABLE Ø 1/2"</v>
          </cell>
          <cell r="D168" t="str">
            <v>kg</v>
          </cell>
          <cell r="E168">
            <v>60</v>
          </cell>
          <cell r="F168">
            <v>48.25</v>
          </cell>
          <cell r="G168">
            <v>2895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60</v>
          </cell>
          <cell r="R168">
            <v>2895</v>
          </cell>
          <cell r="S168">
            <v>1</v>
          </cell>
        </row>
        <row r="169">
          <cell r="B169" t="str">
            <v>01.08.15</v>
          </cell>
          <cell r="C169" t="str">
            <v xml:space="preserve">      SUMINISTRO Y COLOCACION DE PENDOLAS Ø 1/2"</v>
          </cell>
          <cell r="D169" t="str">
            <v>und</v>
          </cell>
          <cell r="E169">
            <v>20</v>
          </cell>
          <cell r="F169">
            <v>67.75</v>
          </cell>
          <cell r="G169">
            <v>1355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20</v>
          </cell>
          <cell r="R169">
            <v>1355</v>
          </cell>
          <cell r="S169">
            <v>1</v>
          </cell>
        </row>
        <row r="170">
          <cell r="B170" t="str">
            <v>01.08.16</v>
          </cell>
          <cell r="C170" t="str">
            <v xml:space="preserve">      SUMINISTRO DE ACCESORIOS PASE AEREO GLOBAL</v>
          </cell>
          <cell r="D170" t="str">
            <v>GLB</v>
          </cell>
          <cell r="E170">
            <v>2</v>
          </cell>
          <cell r="F170">
            <v>176</v>
          </cell>
          <cell r="G170">
            <v>352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2</v>
          </cell>
          <cell r="R170">
            <v>352</v>
          </cell>
          <cell r="S170">
            <v>1</v>
          </cell>
        </row>
        <row r="171">
          <cell r="B171" t="str">
            <v>01.08.17</v>
          </cell>
          <cell r="C171" t="str">
            <v xml:space="preserve">      COLOCACION DE ACCESORIOS PROMEDIO</v>
          </cell>
          <cell r="D171" t="str">
            <v>und</v>
          </cell>
          <cell r="E171">
            <v>64</v>
          </cell>
          <cell r="F171">
            <v>3.5700000000000003</v>
          </cell>
          <cell r="G171">
            <v>228.48000000000002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64</v>
          </cell>
          <cell r="R171">
            <v>228.48000000000002</v>
          </cell>
          <cell r="S171">
            <v>1</v>
          </cell>
        </row>
        <row r="172">
          <cell r="B172" t="str">
            <v>01.08.18</v>
          </cell>
          <cell r="C172" t="str">
            <v xml:space="preserve">      CURADO DE CONCRETO</v>
          </cell>
          <cell r="D172" t="str">
            <v>m2</v>
          </cell>
          <cell r="E172">
            <v>27.13</v>
          </cell>
          <cell r="F172">
            <v>1.1500000000000001</v>
          </cell>
          <cell r="G172">
            <v>31.199500000000004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27.13</v>
          </cell>
          <cell r="R172">
            <v>31.199500000000004</v>
          </cell>
          <cell r="S172">
            <v>1</v>
          </cell>
        </row>
        <row r="173">
          <cell r="B173" t="str">
            <v>01.08.19</v>
          </cell>
          <cell r="C173" t="str">
            <v xml:space="preserve">      PINTURA EN EXTERIORES AL LATEX</v>
          </cell>
          <cell r="D173" t="str">
            <v>m2</v>
          </cell>
          <cell r="E173">
            <v>27.13</v>
          </cell>
          <cell r="F173">
            <v>16.75</v>
          </cell>
          <cell r="G173">
            <v>454.42750000000001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27.13</v>
          </cell>
          <cell r="R173">
            <v>454.42750000000001</v>
          </cell>
          <cell r="S173">
            <v>1</v>
          </cell>
        </row>
        <row r="174">
          <cell r="B174" t="str">
            <v>01.08.20</v>
          </cell>
          <cell r="C174" t="str">
            <v xml:space="preserve">      PRUEBA HIDRAULICA Y DESINFECCION EN CAPTACION</v>
          </cell>
          <cell r="D174" t="str">
            <v>GLB</v>
          </cell>
          <cell r="E174">
            <v>2</v>
          </cell>
          <cell r="F174">
            <v>222.84</v>
          </cell>
          <cell r="G174">
            <v>445.68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2</v>
          </cell>
          <cell r="R174">
            <v>445.68</v>
          </cell>
          <cell r="S174">
            <v>1</v>
          </cell>
        </row>
        <row r="175">
          <cell r="B175" t="str">
            <v>01.09</v>
          </cell>
          <cell r="C175" t="str">
            <v>VALVULA DE AIRE (03 UND.)</v>
          </cell>
          <cell r="G175">
            <v>2273.2901999999995</v>
          </cell>
          <cell r="I175">
            <v>0</v>
          </cell>
          <cell r="L175">
            <v>0</v>
          </cell>
          <cell r="O175">
            <v>0</v>
          </cell>
        </row>
        <row r="176">
          <cell r="B176" t="str">
            <v>01.09.01</v>
          </cell>
          <cell r="C176" t="str">
            <v xml:space="preserve">      LIMPIEZA DE TERRENO MANUAL</v>
          </cell>
          <cell r="D176" t="str">
            <v>m2</v>
          </cell>
          <cell r="E176">
            <v>1.92</v>
          </cell>
          <cell r="F176">
            <v>0.72</v>
          </cell>
          <cell r="G176">
            <v>1.3823999999999999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1.92</v>
          </cell>
          <cell r="R176">
            <v>1.3823999999999999</v>
          </cell>
          <cell r="S176">
            <v>1</v>
          </cell>
        </row>
        <row r="177">
          <cell r="B177" t="str">
            <v>01.09.02</v>
          </cell>
          <cell r="C177" t="str">
            <v xml:space="preserve">      TRAZO Y REPLANTEO PRELIMINAR</v>
          </cell>
          <cell r="D177" t="str">
            <v>m2</v>
          </cell>
          <cell r="E177">
            <v>1.92</v>
          </cell>
          <cell r="F177">
            <v>1.44</v>
          </cell>
          <cell r="G177">
            <v>2.7647999999999997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1.92</v>
          </cell>
          <cell r="R177">
            <v>2.7647999999999997</v>
          </cell>
          <cell r="S177">
            <v>1</v>
          </cell>
        </row>
        <row r="178">
          <cell r="B178" t="str">
            <v>01.09.03</v>
          </cell>
          <cell r="C178" t="str">
            <v xml:space="preserve">      EXCAVACION MANUAL</v>
          </cell>
          <cell r="D178" t="str">
            <v>m3</v>
          </cell>
          <cell r="E178">
            <v>1.73</v>
          </cell>
          <cell r="F178">
            <v>47.22</v>
          </cell>
          <cell r="G178">
            <v>81.690600000000003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1.73</v>
          </cell>
          <cell r="R178">
            <v>81.690600000000003</v>
          </cell>
          <cell r="S178">
            <v>1</v>
          </cell>
        </row>
        <row r="179">
          <cell r="B179" t="str">
            <v>01.09.04</v>
          </cell>
          <cell r="C179" t="str">
            <v xml:space="preserve">      REFINE, NIVELACION Y COMPACTACION</v>
          </cell>
          <cell r="D179" t="str">
            <v>m</v>
          </cell>
          <cell r="E179">
            <v>1.92</v>
          </cell>
          <cell r="F179">
            <v>3.15</v>
          </cell>
          <cell r="G179">
            <v>6.048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1.92</v>
          </cell>
          <cell r="R179">
            <v>6.048</v>
          </cell>
          <cell r="S179">
            <v>1</v>
          </cell>
        </row>
        <row r="180">
          <cell r="B180" t="str">
            <v>01.09.05</v>
          </cell>
          <cell r="C180" t="str">
            <v xml:space="preserve">      RELLENO CON MATERIAL PROPIO</v>
          </cell>
          <cell r="D180" t="str">
            <v>m3</v>
          </cell>
          <cell r="E180">
            <v>0.67</v>
          </cell>
          <cell r="F180">
            <v>19.260000000000002</v>
          </cell>
          <cell r="G180">
            <v>12.904200000000001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0.67</v>
          </cell>
          <cell r="R180">
            <v>12.904200000000001</v>
          </cell>
          <cell r="S180">
            <v>1</v>
          </cell>
        </row>
        <row r="181">
          <cell r="B181" t="str">
            <v>01.09.06</v>
          </cell>
          <cell r="C181" t="str">
            <v xml:space="preserve">      ACARREO DE MATERIAL EXCEDENTE</v>
          </cell>
          <cell r="D181" t="str">
            <v>m3</v>
          </cell>
          <cell r="E181">
            <v>1.32</v>
          </cell>
          <cell r="F181">
            <v>6.29</v>
          </cell>
          <cell r="G181">
            <v>8.3028000000000013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1.32</v>
          </cell>
          <cell r="R181">
            <v>8.3028000000000013</v>
          </cell>
          <cell r="S181">
            <v>1</v>
          </cell>
        </row>
        <row r="182">
          <cell r="B182" t="str">
            <v>01.09.07</v>
          </cell>
          <cell r="C182" t="str">
            <v xml:space="preserve">      ENCOFRADO Y DESENCOFRADO</v>
          </cell>
          <cell r="D182" t="str">
            <v>m2</v>
          </cell>
          <cell r="E182">
            <v>9.6</v>
          </cell>
          <cell r="F182">
            <v>42.88</v>
          </cell>
          <cell r="G182">
            <v>411.64800000000002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9.6</v>
          </cell>
          <cell r="R182">
            <v>411.64800000000002</v>
          </cell>
          <cell r="S182">
            <v>1</v>
          </cell>
        </row>
        <row r="183">
          <cell r="B183" t="str">
            <v>01.09.08</v>
          </cell>
          <cell r="C183" t="str">
            <v xml:space="preserve">      SOLADO PARA CIMENTACIONES H= 2"</v>
          </cell>
          <cell r="D183" t="str">
            <v>m2</v>
          </cell>
          <cell r="E183">
            <v>1.92</v>
          </cell>
          <cell r="F183">
            <v>33.39</v>
          </cell>
          <cell r="G183">
            <v>64.108800000000002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1.92</v>
          </cell>
          <cell r="R183">
            <v>64.108800000000002</v>
          </cell>
          <cell r="S183">
            <v>1</v>
          </cell>
        </row>
        <row r="184">
          <cell r="B184" t="str">
            <v>01.09.09</v>
          </cell>
          <cell r="C184" t="str">
            <v xml:space="preserve">      CONCRETO F'C= 175 KG/CM2.</v>
          </cell>
          <cell r="D184" t="str">
            <v>m3</v>
          </cell>
          <cell r="E184">
            <v>0.67</v>
          </cell>
          <cell r="F184">
            <v>570.78</v>
          </cell>
          <cell r="G184">
            <v>382.42259999999999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0.67</v>
          </cell>
          <cell r="R184">
            <v>382.42259999999999</v>
          </cell>
          <cell r="S184">
            <v>1</v>
          </cell>
        </row>
        <row r="185">
          <cell r="B185" t="str">
            <v>01.09.10</v>
          </cell>
          <cell r="C185" t="str">
            <v xml:space="preserve">      TARRAJEO EN EXTERIORES, MORTERO 1:5</v>
          </cell>
          <cell r="D185" t="str">
            <v>m2</v>
          </cell>
          <cell r="E185">
            <v>2.88</v>
          </cell>
          <cell r="F185">
            <v>23.45</v>
          </cell>
          <cell r="G185">
            <v>67.536000000000001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2.88</v>
          </cell>
          <cell r="R185">
            <v>67.536000000000001</v>
          </cell>
          <cell r="S185">
            <v>1</v>
          </cell>
        </row>
        <row r="186">
          <cell r="B186" t="str">
            <v>01.09.11</v>
          </cell>
          <cell r="C186" t="str">
            <v xml:space="preserve">      ACCESORIOS VALVULA DE AIRE AUTOMATICA DE 1"</v>
          </cell>
          <cell r="D186" t="str">
            <v>GLB</v>
          </cell>
          <cell r="E186">
            <v>3</v>
          </cell>
          <cell r="F186">
            <v>214</v>
          </cell>
          <cell r="G186">
            <v>642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</v>
          </cell>
          <cell r="R186">
            <v>642</v>
          </cell>
          <cell r="S186">
            <v>1</v>
          </cell>
        </row>
        <row r="187">
          <cell r="B187" t="str">
            <v>01.09.12</v>
          </cell>
          <cell r="C187" t="str">
            <v xml:space="preserve">      ACCESORIOS  DE DRENAJE EN CAJA DE VALVULAS</v>
          </cell>
          <cell r="D187" t="str">
            <v>GLB</v>
          </cell>
          <cell r="E187">
            <v>3</v>
          </cell>
          <cell r="F187">
            <v>47.300000000000004</v>
          </cell>
          <cell r="G187">
            <v>141.9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3</v>
          </cell>
          <cell r="R187">
            <v>141.9</v>
          </cell>
          <cell r="S187">
            <v>1</v>
          </cell>
        </row>
        <row r="188">
          <cell r="B188" t="str">
            <v>01.09.13</v>
          </cell>
          <cell r="C188" t="str">
            <v xml:space="preserve">      COLOCACION DE ACCESORIOS PROMEDIO</v>
          </cell>
          <cell r="D188" t="str">
            <v>und</v>
          </cell>
          <cell r="E188">
            <v>18</v>
          </cell>
          <cell r="F188">
            <v>3.5700000000000003</v>
          </cell>
          <cell r="G188">
            <v>64.260000000000005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18</v>
          </cell>
          <cell r="R188">
            <v>64.260000000000005</v>
          </cell>
          <cell r="S188">
            <v>1</v>
          </cell>
        </row>
        <row r="189">
          <cell r="B189" t="str">
            <v>01.09.14</v>
          </cell>
          <cell r="C189" t="str">
            <v xml:space="preserve">      TAPA METALICA 0.40 X 0.40M. X 1/8"</v>
          </cell>
          <cell r="D189" t="str">
            <v>und</v>
          </cell>
          <cell r="E189">
            <v>3</v>
          </cell>
          <cell r="F189">
            <v>111.59</v>
          </cell>
          <cell r="G189">
            <v>334.77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3</v>
          </cell>
          <cell r="R189">
            <v>334.77</v>
          </cell>
          <cell r="S189">
            <v>1</v>
          </cell>
        </row>
        <row r="190">
          <cell r="B190" t="str">
            <v>01.09.15</v>
          </cell>
          <cell r="C190" t="str">
            <v xml:space="preserve">      CURADO DE CONCRETO</v>
          </cell>
          <cell r="D190" t="str">
            <v>m2</v>
          </cell>
          <cell r="E190">
            <v>2.88</v>
          </cell>
          <cell r="F190">
            <v>1.1500000000000001</v>
          </cell>
          <cell r="G190">
            <v>3.3120000000000003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2.88</v>
          </cell>
          <cell r="R190">
            <v>3.3120000000000003</v>
          </cell>
          <cell r="S190">
            <v>1</v>
          </cell>
        </row>
        <row r="191">
          <cell r="B191" t="str">
            <v>01.09.16</v>
          </cell>
          <cell r="C191" t="str">
            <v xml:space="preserve">      PINTURA EN EXTERIORES AL LATEX</v>
          </cell>
          <cell r="D191" t="str">
            <v>m2</v>
          </cell>
          <cell r="E191">
            <v>2.88</v>
          </cell>
          <cell r="F191">
            <v>16.75</v>
          </cell>
          <cell r="G191">
            <v>48.239999999999995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2.88</v>
          </cell>
          <cell r="R191">
            <v>48.239999999999995</v>
          </cell>
          <cell r="S191">
            <v>1</v>
          </cell>
        </row>
        <row r="192">
          <cell r="B192" t="str">
            <v>01.10</v>
          </cell>
          <cell r="C192" t="str">
            <v>RESERVORIOS (05 UND)</v>
          </cell>
          <cell r="G192">
            <v>60241.5792</v>
          </cell>
          <cell r="I192">
            <v>0</v>
          </cell>
          <cell r="L192">
            <v>12884.641679999999</v>
          </cell>
          <cell r="O192">
            <v>12884.641679999999</v>
          </cell>
        </row>
        <row r="193">
          <cell r="B193" t="str">
            <v>01.10.01</v>
          </cell>
          <cell r="C193" t="str">
            <v>RESERVORIO V= 2 M3. (01 UND.)</v>
          </cell>
          <cell r="G193">
            <v>35826.234700000001</v>
          </cell>
          <cell r="I193">
            <v>0</v>
          </cell>
          <cell r="L193">
            <v>12884.641679999999</v>
          </cell>
          <cell r="O193">
            <v>12884.641679999999</v>
          </cell>
        </row>
        <row r="194">
          <cell r="B194" t="str">
            <v>01.10.01.01</v>
          </cell>
          <cell r="C194" t="str">
            <v xml:space="preserve">         LIMPIEZA DE TERRENO MANUAL</v>
          </cell>
          <cell r="D194" t="str">
            <v>m2</v>
          </cell>
          <cell r="E194">
            <v>30.01</v>
          </cell>
          <cell r="F194">
            <v>0.72</v>
          </cell>
          <cell r="G194">
            <v>21.607199999999999</v>
          </cell>
          <cell r="H194">
            <v>0</v>
          </cell>
          <cell r="I194">
            <v>0</v>
          </cell>
          <cell r="J194">
            <v>0</v>
          </cell>
          <cell r="K194">
            <v>12.004000000000001</v>
          </cell>
          <cell r="L194">
            <v>8.6428799999999999</v>
          </cell>
          <cell r="M194">
            <v>0.4</v>
          </cell>
          <cell r="N194">
            <v>12.004000000000001</v>
          </cell>
          <cell r="O194">
            <v>8.6428799999999999</v>
          </cell>
          <cell r="P194">
            <v>0.4</v>
          </cell>
          <cell r="Q194">
            <v>18.006</v>
          </cell>
          <cell r="R194">
            <v>12.964319999999999</v>
          </cell>
          <cell r="S194">
            <v>0.6</v>
          </cell>
        </row>
        <row r="195">
          <cell r="B195" t="str">
            <v>01.10.01.02</v>
          </cell>
          <cell r="C195" t="str">
            <v xml:space="preserve">         TRAZO Y REPLANTEO PRELIMINAR</v>
          </cell>
          <cell r="D195" t="str">
            <v>m2</v>
          </cell>
          <cell r="E195">
            <v>30.01</v>
          </cell>
          <cell r="F195">
            <v>1.44</v>
          </cell>
          <cell r="G195">
            <v>43.214399999999998</v>
          </cell>
          <cell r="H195">
            <v>0</v>
          </cell>
          <cell r="I195">
            <v>0</v>
          </cell>
          <cell r="J195">
            <v>0</v>
          </cell>
          <cell r="K195">
            <v>12.004000000000001</v>
          </cell>
          <cell r="L195">
            <v>17.28576</v>
          </cell>
          <cell r="M195">
            <v>0.4</v>
          </cell>
          <cell r="N195">
            <v>12.004000000000001</v>
          </cell>
          <cell r="O195">
            <v>17.28576</v>
          </cell>
          <cell r="P195">
            <v>0.4</v>
          </cell>
          <cell r="Q195">
            <v>18.006</v>
          </cell>
          <cell r="R195">
            <v>25.928639999999998</v>
          </cell>
          <cell r="S195">
            <v>0.6</v>
          </cell>
        </row>
        <row r="196">
          <cell r="B196" t="str">
            <v>01.10.01.03</v>
          </cell>
          <cell r="C196" t="str">
            <v xml:space="preserve">         EXCAVACION MANUAL</v>
          </cell>
          <cell r="D196" t="str">
            <v>m3</v>
          </cell>
          <cell r="E196">
            <v>24.01</v>
          </cell>
          <cell r="F196">
            <v>47.22</v>
          </cell>
          <cell r="G196">
            <v>1133.7522000000001</v>
          </cell>
          <cell r="H196">
            <v>0</v>
          </cell>
          <cell r="I196">
            <v>0</v>
          </cell>
          <cell r="J196">
            <v>0</v>
          </cell>
          <cell r="K196">
            <v>9.604000000000001</v>
          </cell>
          <cell r="L196">
            <v>453.50088000000005</v>
          </cell>
          <cell r="M196">
            <v>0.4</v>
          </cell>
          <cell r="N196">
            <v>9.604000000000001</v>
          </cell>
          <cell r="O196">
            <v>453.50088000000005</v>
          </cell>
          <cell r="P196">
            <v>0.4</v>
          </cell>
          <cell r="Q196">
            <v>14.406000000000001</v>
          </cell>
          <cell r="R196">
            <v>680.25131999999996</v>
          </cell>
          <cell r="S196">
            <v>0.6</v>
          </cell>
        </row>
        <row r="197">
          <cell r="B197" t="str">
            <v>01.10.01.04</v>
          </cell>
          <cell r="C197" t="str">
            <v xml:space="preserve">         REFINE, NIVELACION Y COMPACTACION</v>
          </cell>
          <cell r="D197" t="str">
            <v>m</v>
          </cell>
          <cell r="E197">
            <v>30.01</v>
          </cell>
          <cell r="F197">
            <v>3.15</v>
          </cell>
          <cell r="G197">
            <v>94.531500000000008</v>
          </cell>
          <cell r="H197">
            <v>0</v>
          </cell>
          <cell r="I197">
            <v>0</v>
          </cell>
          <cell r="J197">
            <v>0</v>
          </cell>
          <cell r="K197">
            <v>12.004000000000001</v>
          </cell>
          <cell r="L197">
            <v>37.812600000000003</v>
          </cell>
          <cell r="M197">
            <v>0.4</v>
          </cell>
          <cell r="N197">
            <v>12.004000000000001</v>
          </cell>
          <cell r="O197">
            <v>37.812600000000003</v>
          </cell>
          <cell r="P197">
            <v>0.4</v>
          </cell>
          <cell r="Q197">
            <v>18.006</v>
          </cell>
          <cell r="R197">
            <v>56.718899999999998</v>
          </cell>
          <cell r="S197">
            <v>0.6</v>
          </cell>
        </row>
        <row r="198">
          <cell r="B198" t="str">
            <v>01.10.01.05</v>
          </cell>
          <cell r="C198" t="str">
            <v xml:space="preserve">         RELLENO CON MATERIAL PROPIO</v>
          </cell>
          <cell r="D198" t="str">
            <v>m3</v>
          </cell>
          <cell r="E198">
            <v>7.2</v>
          </cell>
          <cell r="F198">
            <v>19.260000000000002</v>
          </cell>
          <cell r="G198">
            <v>138.67200000000003</v>
          </cell>
          <cell r="H198">
            <v>0</v>
          </cell>
          <cell r="I198">
            <v>0</v>
          </cell>
          <cell r="J198">
            <v>0</v>
          </cell>
          <cell r="K198">
            <v>2.88</v>
          </cell>
          <cell r="L198">
            <v>55.468800000000002</v>
          </cell>
          <cell r="M198">
            <v>0.39999999999999997</v>
          </cell>
          <cell r="N198">
            <v>2.88</v>
          </cell>
          <cell r="O198">
            <v>55.468800000000002</v>
          </cell>
          <cell r="P198">
            <v>0.39999999999999997</v>
          </cell>
          <cell r="Q198">
            <v>4.32</v>
          </cell>
          <cell r="R198">
            <v>83.20320000000001</v>
          </cell>
          <cell r="S198">
            <v>0.6</v>
          </cell>
        </row>
        <row r="199">
          <cell r="B199" t="str">
            <v>01.10.01.06</v>
          </cell>
          <cell r="C199" t="str">
            <v xml:space="preserve">         ACARREO DE MATERIAL EXCEDENTE</v>
          </cell>
          <cell r="D199" t="str">
            <v>m3</v>
          </cell>
          <cell r="E199">
            <v>108.60000000000001</v>
          </cell>
          <cell r="F199">
            <v>6.29</v>
          </cell>
          <cell r="G199">
            <v>683.09400000000005</v>
          </cell>
          <cell r="H199">
            <v>0</v>
          </cell>
          <cell r="I199">
            <v>0</v>
          </cell>
          <cell r="J199">
            <v>0</v>
          </cell>
          <cell r="K199">
            <v>43.4</v>
          </cell>
          <cell r="L199">
            <v>272.98599999999999</v>
          </cell>
          <cell r="M199">
            <v>0.39963167587476978</v>
          </cell>
          <cell r="N199">
            <v>43.4</v>
          </cell>
          <cell r="O199">
            <v>272.98599999999999</v>
          </cell>
          <cell r="P199">
            <v>0.39963167587476978</v>
          </cell>
          <cell r="Q199">
            <v>65.200000000000017</v>
          </cell>
          <cell r="R199">
            <v>410.10800000000012</v>
          </cell>
          <cell r="S199">
            <v>0.60036832412523033</v>
          </cell>
        </row>
        <row r="200">
          <cell r="B200" t="str">
            <v>01.10.01.07</v>
          </cell>
          <cell r="C200" t="str">
            <v xml:space="preserve">         ENCOFRADO Y DESENCOFRADO</v>
          </cell>
          <cell r="D200" t="str">
            <v>m2</v>
          </cell>
          <cell r="E200">
            <v>103.71000000000001</v>
          </cell>
          <cell r="F200">
            <v>42.88</v>
          </cell>
          <cell r="G200">
            <v>4447.0848000000005</v>
          </cell>
          <cell r="H200">
            <v>0</v>
          </cell>
          <cell r="I200">
            <v>0</v>
          </cell>
          <cell r="J200">
            <v>0</v>
          </cell>
          <cell r="K200">
            <v>41.484000000000002</v>
          </cell>
          <cell r="L200">
            <v>1778.8339200000003</v>
          </cell>
          <cell r="M200">
            <v>0.39999999999999997</v>
          </cell>
          <cell r="N200">
            <v>41.484000000000002</v>
          </cell>
          <cell r="O200">
            <v>1778.8339200000003</v>
          </cell>
          <cell r="P200">
            <v>0.39999999999999997</v>
          </cell>
          <cell r="Q200">
            <v>62.226000000000006</v>
          </cell>
          <cell r="R200">
            <v>2668.2508800000005</v>
          </cell>
          <cell r="S200">
            <v>0.6</v>
          </cell>
        </row>
        <row r="201">
          <cell r="B201" t="str">
            <v>01.10.01.08</v>
          </cell>
          <cell r="C201" t="str">
            <v xml:space="preserve">         ACERO DE REFUERZO FY= 4200 KG/CM2.</v>
          </cell>
          <cell r="D201" t="str">
            <v>kg</v>
          </cell>
          <cell r="E201">
            <v>892.71</v>
          </cell>
          <cell r="F201">
            <v>6.38</v>
          </cell>
          <cell r="G201">
            <v>5695.4898000000003</v>
          </cell>
          <cell r="H201">
            <v>0</v>
          </cell>
          <cell r="I201">
            <v>0</v>
          </cell>
          <cell r="J201">
            <v>0</v>
          </cell>
          <cell r="K201">
            <v>357.084</v>
          </cell>
          <cell r="L201">
            <v>2278.1959200000001</v>
          </cell>
          <cell r="M201">
            <v>0.39999999999999997</v>
          </cell>
          <cell r="N201">
            <v>357.084</v>
          </cell>
          <cell r="O201">
            <v>2278.1959200000001</v>
          </cell>
          <cell r="P201">
            <v>0.39999999999999997</v>
          </cell>
          <cell r="Q201">
            <v>535.62599999999998</v>
          </cell>
          <cell r="R201">
            <v>3417.2938799999997</v>
          </cell>
          <cell r="S201">
            <v>0.6</v>
          </cell>
        </row>
        <row r="202">
          <cell r="B202" t="str">
            <v>01.10.01.09</v>
          </cell>
          <cell r="C202" t="str">
            <v xml:space="preserve">         SOLADO PARA CIMENTACIONES H= 2"</v>
          </cell>
          <cell r="D202" t="str">
            <v>m2</v>
          </cell>
          <cell r="E202">
            <v>30.01</v>
          </cell>
          <cell r="F202">
            <v>33.39</v>
          </cell>
          <cell r="G202">
            <v>1002.0339</v>
          </cell>
          <cell r="H202">
            <v>0</v>
          </cell>
          <cell r="I202">
            <v>0</v>
          </cell>
          <cell r="J202">
            <v>0</v>
          </cell>
          <cell r="K202">
            <v>12.004000000000001</v>
          </cell>
          <cell r="L202">
            <v>400.81356000000005</v>
          </cell>
          <cell r="M202">
            <v>0.4</v>
          </cell>
          <cell r="N202">
            <v>12.004000000000001</v>
          </cell>
          <cell r="O202">
            <v>400.81356000000005</v>
          </cell>
          <cell r="P202">
            <v>0.4</v>
          </cell>
          <cell r="Q202">
            <v>18.006</v>
          </cell>
          <cell r="R202">
            <v>601.22033999999996</v>
          </cell>
          <cell r="S202">
            <v>0.6</v>
          </cell>
        </row>
        <row r="203">
          <cell r="B203" t="str">
            <v>01.10.01.10</v>
          </cell>
          <cell r="C203" t="str">
            <v xml:space="preserve">         CONCRETO F'C= 175 KG/CM2.</v>
          </cell>
          <cell r="D203" t="str">
            <v>m3</v>
          </cell>
          <cell r="E203">
            <v>14.52</v>
          </cell>
          <cell r="F203">
            <v>570.78</v>
          </cell>
          <cell r="G203">
            <v>8287.7255999999998</v>
          </cell>
          <cell r="H203">
            <v>0</v>
          </cell>
          <cell r="I203">
            <v>0</v>
          </cell>
          <cell r="J203">
            <v>0</v>
          </cell>
          <cell r="K203">
            <v>5.8079999999999998</v>
          </cell>
          <cell r="L203">
            <v>3315.0902399999995</v>
          </cell>
          <cell r="M203">
            <v>0.4</v>
          </cell>
          <cell r="N203">
            <v>5.8079999999999998</v>
          </cell>
          <cell r="O203">
            <v>3315.0902399999995</v>
          </cell>
          <cell r="P203">
            <v>0.4</v>
          </cell>
          <cell r="Q203">
            <v>8.7119999999999997</v>
          </cell>
          <cell r="R203">
            <v>4972.6353599999993</v>
          </cell>
          <cell r="S203">
            <v>0.6</v>
          </cell>
        </row>
        <row r="204">
          <cell r="B204" t="str">
            <v>01.10.01.11</v>
          </cell>
          <cell r="C204" t="str">
            <v xml:space="preserve">         CONCRETO FC=140 KG/CM2</v>
          </cell>
          <cell r="D204" t="str">
            <v>m3</v>
          </cell>
          <cell r="E204">
            <v>15.31</v>
          </cell>
          <cell r="F204">
            <v>391.06</v>
          </cell>
          <cell r="G204">
            <v>5987.1286</v>
          </cell>
          <cell r="H204">
            <v>0</v>
          </cell>
          <cell r="I204">
            <v>0</v>
          </cell>
          <cell r="J204">
            <v>0</v>
          </cell>
          <cell r="K204">
            <v>6.1240000000000006</v>
          </cell>
          <cell r="L204">
            <v>2394.8514400000004</v>
          </cell>
          <cell r="M204">
            <v>0.4</v>
          </cell>
          <cell r="N204">
            <v>6.1240000000000006</v>
          </cell>
          <cell r="O204">
            <v>2394.8514400000004</v>
          </cell>
          <cell r="P204">
            <v>0.4</v>
          </cell>
          <cell r="Q204">
            <v>9.1859999999999999</v>
          </cell>
          <cell r="R204">
            <v>3592.2771600000001</v>
          </cell>
          <cell r="S204">
            <v>0.6</v>
          </cell>
        </row>
        <row r="205">
          <cell r="B205" t="str">
            <v>01.10.01.12</v>
          </cell>
          <cell r="C205" t="str">
            <v xml:space="preserve">         TARRAJEO CON IMPERMEABILIZANTE, MEZCLA 1:2 E=  1.5CM.</v>
          </cell>
          <cell r="D205" t="str">
            <v>m2</v>
          </cell>
          <cell r="E205">
            <v>52.06</v>
          </cell>
          <cell r="F205">
            <v>34.32</v>
          </cell>
          <cell r="G205">
            <v>1786.6992</v>
          </cell>
          <cell r="H205">
            <v>0</v>
          </cell>
          <cell r="I205">
            <v>0</v>
          </cell>
          <cell r="J205">
            <v>0</v>
          </cell>
          <cell r="K205">
            <v>20.824000000000002</v>
          </cell>
          <cell r="L205">
            <v>714.67968000000008</v>
          </cell>
          <cell r="M205">
            <v>0.4</v>
          </cell>
          <cell r="N205">
            <v>20.824000000000002</v>
          </cell>
          <cell r="O205">
            <v>714.67968000000008</v>
          </cell>
          <cell r="P205">
            <v>0.4</v>
          </cell>
          <cell r="Q205">
            <v>31.236000000000001</v>
          </cell>
          <cell r="R205">
            <v>1072.0195200000001</v>
          </cell>
          <cell r="S205">
            <v>0.6</v>
          </cell>
        </row>
        <row r="206">
          <cell r="B206" t="str">
            <v>01.10.01.13</v>
          </cell>
          <cell r="C206" t="str">
            <v xml:space="preserve">         TARRAJEO EN EXTERIORES, MORTERO 1:5</v>
          </cell>
          <cell r="D206" t="str">
            <v>m2</v>
          </cell>
          <cell r="E206">
            <v>72.460000000000008</v>
          </cell>
          <cell r="F206">
            <v>23.45</v>
          </cell>
          <cell r="G206">
            <v>1699.1870000000001</v>
          </cell>
          <cell r="H206">
            <v>0</v>
          </cell>
          <cell r="I206">
            <v>0</v>
          </cell>
          <cell r="J206">
            <v>0</v>
          </cell>
          <cell r="K206">
            <v>29</v>
          </cell>
          <cell r="L206">
            <v>680.05</v>
          </cell>
          <cell r="M206">
            <v>0.40022081148219701</v>
          </cell>
          <cell r="N206">
            <v>29</v>
          </cell>
          <cell r="O206">
            <v>680.05</v>
          </cell>
          <cell r="P206">
            <v>0.40022081148219701</v>
          </cell>
          <cell r="Q206">
            <v>43.460000000000008</v>
          </cell>
          <cell r="R206">
            <v>1019.1370000000002</v>
          </cell>
          <cell r="S206">
            <v>0.59977918851780299</v>
          </cell>
        </row>
        <row r="207">
          <cell r="B207" t="str">
            <v>01.10.01.14</v>
          </cell>
          <cell r="C207" t="str">
            <v xml:space="preserve">         TAPA METALICA 0.60 X 0.60M. X 1/8"</v>
          </cell>
          <cell r="D207" t="str">
            <v>und</v>
          </cell>
          <cell r="E207">
            <v>5</v>
          </cell>
          <cell r="F207">
            <v>141.59</v>
          </cell>
          <cell r="G207">
            <v>707.95</v>
          </cell>
          <cell r="H207">
            <v>0</v>
          </cell>
          <cell r="I207">
            <v>0</v>
          </cell>
          <cell r="J207">
            <v>0</v>
          </cell>
          <cell r="K207">
            <v>2</v>
          </cell>
          <cell r="L207">
            <v>283.18</v>
          </cell>
          <cell r="M207">
            <v>0.4</v>
          </cell>
          <cell r="N207">
            <v>2</v>
          </cell>
          <cell r="O207">
            <v>283.18</v>
          </cell>
          <cell r="P207">
            <v>0.4</v>
          </cell>
          <cell r="Q207">
            <v>3</v>
          </cell>
          <cell r="R207">
            <v>424.77</v>
          </cell>
          <cell r="S207">
            <v>0.6</v>
          </cell>
        </row>
        <row r="208">
          <cell r="B208" t="str">
            <v>01.10.01.15</v>
          </cell>
          <cell r="C208" t="str">
            <v xml:space="preserve">         SUM E INST. ESCALINES DE F°G°</v>
          </cell>
          <cell r="D208" t="str">
            <v>und</v>
          </cell>
          <cell r="E208">
            <v>5</v>
          </cell>
          <cell r="F208">
            <v>212.4</v>
          </cell>
          <cell r="G208">
            <v>1062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5</v>
          </cell>
          <cell r="R208">
            <v>1062</v>
          </cell>
          <cell r="S208">
            <v>1</v>
          </cell>
        </row>
        <row r="209">
          <cell r="B209" t="str">
            <v>01.10.01.16</v>
          </cell>
          <cell r="C209" t="str">
            <v xml:space="preserve">         CODO DE VENTILACIOMN</v>
          </cell>
          <cell r="D209" t="str">
            <v>und</v>
          </cell>
          <cell r="E209">
            <v>5</v>
          </cell>
          <cell r="F209">
            <v>67.989999999999995</v>
          </cell>
          <cell r="G209">
            <v>339.95</v>
          </cell>
          <cell r="H209">
            <v>0</v>
          </cell>
          <cell r="I209">
            <v>0</v>
          </cell>
          <cell r="J209">
            <v>0</v>
          </cell>
          <cell r="K209">
            <v>2</v>
          </cell>
          <cell r="L209">
            <v>135.97999999999999</v>
          </cell>
          <cell r="M209">
            <v>0.4</v>
          </cell>
          <cell r="N209">
            <v>2</v>
          </cell>
          <cell r="O209">
            <v>135.97999999999999</v>
          </cell>
          <cell r="P209">
            <v>0.4</v>
          </cell>
          <cell r="Q209">
            <v>3</v>
          </cell>
          <cell r="R209">
            <v>203.96999999999997</v>
          </cell>
          <cell r="S209">
            <v>0.6</v>
          </cell>
        </row>
        <row r="210">
          <cell r="B210" t="str">
            <v>01.10.01.17</v>
          </cell>
          <cell r="C210" t="str">
            <v xml:space="preserve">         SUMINISTRO Y COLOCACION DE HIPOCLORADOR</v>
          </cell>
          <cell r="D210" t="str">
            <v>GLB</v>
          </cell>
          <cell r="E210">
            <v>5</v>
          </cell>
          <cell r="F210">
            <v>45</v>
          </cell>
          <cell r="G210">
            <v>225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5</v>
          </cell>
          <cell r="R210">
            <v>225</v>
          </cell>
          <cell r="S210">
            <v>1</v>
          </cell>
        </row>
        <row r="211">
          <cell r="B211" t="str">
            <v>01.10.01.18</v>
          </cell>
          <cell r="C211" t="str">
            <v xml:space="preserve">         PRUEBA HIDRAULICA Y DESINFECCION EN CAPTACION</v>
          </cell>
          <cell r="D211" t="str">
            <v>GLB</v>
          </cell>
          <cell r="E211">
            <v>5</v>
          </cell>
          <cell r="F211">
            <v>222.84</v>
          </cell>
          <cell r="G211">
            <v>1114.2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5</v>
          </cell>
          <cell r="R211">
            <v>1114.2</v>
          </cell>
          <cell r="S211">
            <v>1</v>
          </cell>
        </row>
        <row r="212">
          <cell r="B212" t="str">
            <v>01.10.01.19</v>
          </cell>
          <cell r="C212" t="str">
            <v xml:space="preserve">         CURADO DE CONCRETO</v>
          </cell>
          <cell r="D212" t="str">
            <v>m2</v>
          </cell>
          <cell r="E212">
            <v>124.53</v>
          </cell>
          <cell r="F212">
            <v>1.1500000000000001</v>
          </cell>
          <cell r="G212">
            <v>143.20950000000002</v>
          </cell>
          <cell r="H212">
            <v>0</v>
          </cell>
          <cell r="I212">
            <v>0</v>
          </cell>
          <cell r="J212">
            <v>0</v>
          </cell>
          <cell r="K212">
            <v>49.800000000000004</v>
          </cell>
          <cell r="L212">
            <v>57.27000000000001</v>
          </cell>
          <cell r="M212">
            <v>0.39990363767766807</v>
          </cell>
          <cell r="N212">
            <v>49.800000000000004</v>
          </cell>
          <cell r="O212">
            <v>57.27000000000001</v>
          </cell>
          <cell r="P212">
            <v>0.39990363767766807</v>
          </cell>
          <cell r="Q212">
            <v>74.72999999999999</v>
          </cell>
          <cell r="R212">
            <v>85.939499999999995</v>
          </cell>
          <cell r="S212">
            <v>0.60009636232233188</v>
          </cell>
        </row>
        <row r="213">
          <cell r="B213" t="str">
            <v>01.10.01.20</v>
          </cell>
          <cell r="C213" t="str">
            <v xml:space="preserve">         PINTURA EN EXTERIORES AL LATEX</v>
          </cell>
          <cell r="D213" t="str">
            <v>m2</v>
          </cell>
          <cell r="E213">
            <v>72.460000000000008</v>
          </cell>
          <cell r="F213">
            <v>16.75</v>
          </cell>
          <cell r="G213">
            <v>1213.7050000000002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72.460000000000008</v>
          </cell>
          <cell r="R213">
            <v>1213.7050000000002</v>
          </cell>
          <cell r="S213">
            <v>1</v>
          </cell>
        </row>
        <row r="214">
          <cell r="B214" t="str">
            <v>01.10.02</v>
          </cell>
          <cell r="C214" t="str">
            <v>CASETA DE VALVULAS (01 UND.)</v>
          </cell>
          <cell r="G214">
            <v>19509.195299999999</v>
          </cell>
          <cell r="I214">
            <v>0</v>
          </cell>
          <cell r="L214">
            <v>0</v>
          </cell>
          <cell r="O214">
            <v>0</v>
          </cell>
        </row>
        <row r="215">
          <cell r="B215" t="str">
            <v>01.10.02.01</v>
          </cell>
          <cell r="C215" t="str">
            <v xml:space="preserve">         LIMPIEZA DE TERRENO MANUAL</v>
          </cell>
          <cell r="D215" t="str">
            <v>m2</v>
          </cell>
          <cell r="E215">
            <v>13.18</v>
          </cell>
          <cell r="F215">
            <v>0.72</v>
          </cell>
          <cell r="G215">
            <v>9.4895999999999994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13.18</v>
          </cell>
          <cell r="R215">
            <v>9.4895999999999994</v>
          </cell>
          <cell r="S215">
            <v>1</v>
          </cell>
        </row>
        <row r="216">
          <cell r="B216" t="str">
            <v>01.10.02.02</v>
          </cell>
          <cell r="C216" t="str">
            <v xml:space="preserve">         TRAZO Y REPLANTEO PRELIMINAR</v>
          </cell>
          <cell r="D216" t="str">
            <v>m2</v>
          </cell>
          <cell r="E216">
            <v>13.18</v>
          </cell>
          <cell r="F216">
            <v>1.44</v>
          </cell>
          <cell r="G216">
            <v>18.979199999999999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13.18</v>
          </cell>
          <cell r="R216">
            <v>18.979199999999999</v>
          </cell>
          <cell r="S216">
            <v>1</v>
          </cell>
        </row>
        <row r="217">
          <cell r="B217" t="str">
            <v>01.10.02.03</v>
          </cell>
          <cell r="C217" t="str">
            <v xml:space="preserve">         EXCAVACION MANUAL</v>
          </cell>
          <cell r="D217" t="str">
            <v>m3</v>
          </cell>
          <cell r="E217">
            <v>19.100000000000001</v>
          </cell>
          <cell r="F217">
            <v>47.22</v>
          </cell>
          <cell r="G217">
            <v>901.90200000000004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19.100000000000001</v>
          </cell>
          <cell r="R217">
            <v>901.90200000000004</v>
          </cell>
          <cell r="S217">
            <v>1</v>
          </cell>
        </row>
        <row r="218">
          <cell r="B218" t="str">
            <v>01.10.02.04</v>
          </cell>
          <cell r="C218" t="str">
            <v xml:space="preserve">         REFINE, NIVELACION Y COMPACTACION</v>
          </cell>
          <cell r="D218" t="str">
            <v>m</v>
          </cell>
          <cell r="E218">
            <v>13.18</v>
          </cell>
          <cell r="F218">
            <v>3.15</v>
          </cell>
          <cell r="G218">
            <v>41.516999999999996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13.18</v>
          </cell>
          <cell r="R218">
            <v>41.516999999999996</v>
          </cell>
          <cell r="S218">
            <v>1</v>
          </cell>
        </row>
        <row r="219">
          <cell r="B219" t="str">
            <v>01.10.02.05</v>
          </cell>
          <cell r="C219" t="str">
            <v xml:space="preserve">         RELLENO CON MATERIAL PROPIO</v>
          </cell>
          <cell r="D219" t="str">
            <v>m3</v>
          </cell>
          <cell r="E219">
            <v>4.97</v>
          </cell>
          <cell r="F219">
            <v>19.260000000000002</v>
          </cell>
          <cell r="G219">
            <v>95.722200000000001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4.97</v>
          </cell>
          <cell r="R219">
            <v>95.722200000000001</v>
          </cell>
          <cell r="S219">
            <v>1</v>
          </cell>
        </row>
        <row r="220">
          <cell r="B220" t="str">
            <v>01.10.02.06</v>
          </cell>
          <cell r="C220" t="str">
            <v xml:space="preserve">         ACARREO DE MATERIAL EXCEDENTE</v>
          </cell>
          <cell r="D220" t="str">
            <v>m3</v>
          </cell>
          <cell r="E220">
            <v>88.36</v>
          </cell>
          <cell r="F220">
            <v>6.29</v>
          </cell>
          <cell r="G220">
            <v>555.78440000000001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88.36</v>
          </cell>
          <cell r="R220">
            <v>555.78440000000001</v>
          </cell>
          <cell r="S220">
            <v>1</v>
          </cell>
        </row>
        <row r="221">
          <cell r="B221" t="str">
            <v>01.10.02.07</v>
          </cell>
          <cell r="C221" t="str">
            <v xml:space="preserve">         ENCOFRADO Y DESENCOFRADO</v>
          </cell>
          <cell r="D221" t="str">
            <v>m2</v>
          </cell>
          <cell r="E221">
            <v>65.8</v>
          </cell>
          <cell r="F221">
            <v>42.88</v>
          </cell>
          <cell r="G221">
            <v>2821.5039999999999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65.8</v>
          </cell>
          <cell r="R221">
            <v>2821.5039999999999</v>
          </cell>
          <cell r="S221">
            <v>1</v>
          </cell>
        </row>
        <row r="222">
          <cell r="B222" t="str">
            <v>01.10.02.08</v>
          </cell>
          <cell r="C222" t="str">
            <v xml:space="preserve">         ACERO DE REFUERZO FY= 4200 KG/CM2.</v>
          </cell>
          <cell r="D222" t="str">
            <v>kg</v>
          </cell>
          <cell r="E222">
            <v>380.61</v>
          </cell>
          <cell r="F222">
            <v>6.38</v>
          </cell>
          <cell r="G222">
            <v>2428.2918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380.61</v>
          </cell>
          <cell r="R222">
            <v>2428.2918</v>
          </cell>
          <cell r="S222">
            <v>1</v>
          </cell>
        </row>
        <row r="223">
          <cell r="B223" t="str">
            <v>01.10.02.09</v>
          </cell>
          <cell r="C223" t="str">
            <v xml:space="preserve">         SOLADO PARA CIMENTACIONES H= 2"</v>
          </cell>
          <cell r="D223" t="str">
            <v>m2</v>
          </cell>
          <cell r="E223">
            <v>17.95</v>
          </cell>
          <cell r="F223">
            <v>33.39</v>
          </cell>
          <cell r="G223">
            <v>599.35050000000001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17.95</v>
          </cell>
          <cell r="R223">
            <v>599.35050000000001</v>
          </cell>
          <cell r="S223">
            <v>1</v>
          </cell>
        </row>
        <row r="224">
          <cell r="B224" t="str">
            <v>01.10.02.10</v>
          </cell>
          <cell r="C224" t="str">
            <v xml:space="preserve">         CONCRETO F'C= 175 KG/CM2.</v>
          </cell>
          <cell r="D224" t="str">
            <v>m3</v>
          </cell>
          <cell r="E224">
            <v>6.57</v>
          </cell>
          <cell r="F224">
            <v>570.78</v>
          </cell>
          <cell r="G224">
            <v>3750.0246000000002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6.57</v>
          </cell>
          <cell r="R224">
            <v>3750.0246000000002</v>
          </cell>
          <cell r="S224">
            <v>1</v>
          </cell>
        </row>
        <row r="225">
          <cell r="B225" t="str">
            <v>01.10.02.11</v>
          </cell>
          <cell r="C225" t="str">
            <v xml:space="preserve">         TARRAJEO EN EXTERIORES, MORTERO 1:5</v>
          </cell>
          <cell r="D225" t="str">
            <v>m2</v>
          </cell>
          <cell r="E225">
            <v>58.6</v>
          </cell>
          <cell r="F225">
            <v>23.45</v>
          </cell>
          <cell r="G225">
            <v>1374.17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58.6</v>
          </cell>
          <cell r="R225">
            <v>1374.17</v>
          </cell>
          <cell r="S225">
            <v>1</v>
          </cell>
        </row>
        <row r="226">
          <cell r="B226" t="str">
            <v>01.10.02.12</v>
          </cell>
          <cell r="C226" t="str">
            <v xml:space="preserve">         ACCESORIOS RESERVORIO, INGRESO 1"</v>
          </cell>
          <cell r="D226" t="str">
            <v>GLB</v>
          </cell>
          <cell r="E226">
            <v>5</v>
          </cell>
          <cell r="F226">
            <v>258.60000000000002</v>
          </cell>
          <cell r="G226">
            <v>1293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5</v>
          </cell>
          <cell r="R226">
            <v>1293</v>
          </cell>
          <cell r="S226">
            <v>1</v>
          </cell>
        </row>
        <row r="227">
          <cell r="B227" t="str">
            <v>01.10.02.13</v>
          </cell>
          <cell r="C227" t="str">
            <v xml:space="preserve">         ACCESORIOS RESERVORIO, SALIDA 1"</v>
          </cell>
          <cell r="D227" t="str">
            <v>GLB</v>
          </cell>
          <cell r="E227">
            <v>5</v>
          </cell>
          <cell r="F227">
            <v>155.20000000000002</v>
          </cell>
          <cell r="G227">
            <v>776.00000000000011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5</v>
          </cell>
          <cell r="R227">
            <v>776.00000000000011</v>
          </cell>
          <cell r="S227">
            <v>1</v>
          </cell>
        </row>
        <row r="228">
          <cell r="B228" t="str">
            <v>01.10.02.14</v>
          </cell>
          <cell r="C228" t="str">
            <v xml:space="preserve">         ACCESORIOS RESERVORIO, REBOSE 2"</v>
          </cell>
          <cell r="D228" t="str">
            <v>GLB</v>
          </cell>
          <cell r="E228">
            <v>5</v>
          </cell>
          <cell r="F228">
            <v>407.40000000000003</v>
          </cell>
          <cell r="G228">
            <v>2037.0000000000002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5</v>
          </cell>
          <cell r="R228">
            <v>2037.0000000000002</v>
          </cell>
          <cell r="S228">
            <v>1</v>
          </cell>
        </row>
        <row r="229">
          <cell r="B229" t="str">
            <v>01.10.02.15</v>
          </cell>
          <cell r="C229" t="str">
            <v xml:space="preserve">         ACCESORIOS  DE DRENAJE EN CAJA DE VALVULAS</v>
          </cell>
          <cell r="D229" t="str">
            <v>GLB</v>
          </cell>
          <cell r="E229">
            <v>5</v>
          </cell>
          <cell r="F229">
            <v>47.300000000000004</v>
          </cell>
          <cell r="G229">
            <v>236.50000000000003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5</v>
          </cell>
          <cell r="R229">
            <v>236.50000000000003</v>
          </cell>
          <cell r="S229">
            <v>1</v>
          </cell>
        </row>
        <row r="230">
          <cell r="B230" t="str">
            <v>01.10.02.16</v>
          </cell>
          <cell r="C230" t="str">
            <v xml:space="preserve">         COLOCACION DE ACCESORIOS PROMEDIO</v>
          </cell>
          <cell r="D230" t="str">
            <v>und</v>
          </cell>
          <cell r="E230">
            <v>293</v>
          </cell>
          <cell r="F230">
            <v>3.5700000000000003</v>
          </cell>
          <cell r="G230">
            <v>1046.01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293</v>
          </cell>
          <cell r="R230">
            <v>1046.01</v>
          </cell>
          <cell r="S230">
            <v>1</v>
          </cell>
        </row>
        <row r="231">
          <cell r="B231" t="str">
            <v>01.10.02.17</v>
          </cell>
          <cell r="C231" t="str">
            <v xml:space="preserve">         TAPA METALICA 0.60 X 0.60M. X 1/8"</v>
          </cell>
          <cell r="D231" t="str">
            <v>und</v>
          </cell>
          <cell r="E231">
            <v>5</v>
          </cell>
          <cell r="F231">
            <v>141.59</v>
          </cell>
          <cell r="G231">
            <v>707.95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5</v>
          </cell>
          <cell r="R231">
            <v>707.95</v>
          </cell>
          <cell r="S231">
            <v>1</v>
          </cell>
        </row>
        <row r="232">
          <cell r="B232" t="str">
            <v>01.10.02.18</v>
          </cell>
          <cell r="C232" t="str">
            <v xml:space="preserve">         CURADO DE CONCRETO</v>
          </cell>
          <cell r="D232" t="str">
            <v>m2</v>
          </cell>
          <cell r="E232">
            <v>293</v>
          </cell>
          <cell r="F232">
            <v>1.1500000000000001</v>
          </cell>
          <cell r="G232">
            <v>336.95000000000005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293</v>
          </cell>
          <cell r="R232">
            <v>336.95000000000005</v>
          </cell>
          <cell r="S232">
            <v>1</v>
          </cell>
        </row>
        <row r="233">
          <cell r="B233" t="str">
            <v>01.10.02.19</v>
          </cell>
          <cell r="C233" t="str">
            <v xml:space="preserve">         PINTURA EN EXTERIORES AL LATEX</v>
          </cell>
          <cell r="D233" t="str">
            <v>m2</v>
          </cell>
          <cell r="E233">
            <v>28.6</v>
          </cell>
          <cell r="F233">
            <v>16.75</v>
          </cell>
          <cell r="G233">
            <v>479.05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28.6</v>
          </cell>
          <cell r="R233">
            <v>479.05</v>
          </cell>
          <cell r="S233">
            <v>1</v>
          </cell>
        </row>
        <row r="234">
          <cell r="B234" t="str">
            <v>01.10.03</v>
          </cell>
          <cell r="C234" t="str">
            <v>TRABAJOS DE PROTECCION EN RESERVORIO</v>
          </cell>
          <cell r="G234">
            <v>4906.1491999999998</v>
          </cell>
          <cell r="I234">
            <v>0</v>
          </cell>
          <cell r="L234">
            <v>0</v>
          </cell>
          <cell r="O234">
            <v>0</v>
          </cell>
        </row>
        <row r="235">
          <cell r="B235" t="str">
            <v>01.10.03.01</v>
          </cell>
          <cell r="C235" t="str">
            <v xml:space="preserve">         EXCAVACION DE ZANJAS CUNETAS DE CORONACION</v>
          </cell>
          <cell r="D235" t="str">
            <v>m</v>
          </cell>
          <cell r="E235">
            <v>100</v>
          </cell>
          <cell r="F235">
            <v>4.72</v>
          </cell>
          <cell r="G235">
            <v>472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100</v>
          </cell>
          <cell r="R235">
            <v>472</v>
          </cell>
          <cell r="S235">
            <v>1</v>
          </cell>
        </row>
        <row r="236">
          <cell r="B236" t="str">
            <v>01.10.03.02</v>
          </cell>
          <cell r="C236" t="str">
            <v xml:space="preserve">         EXCAVACION MANUAL</v>
          </cell>
          <cell r="D236" t="str">
            <v>m3</v>
          </cell>
          <cell r="E236">
            <v>5.04</v>
          </cell>
          <cell r="F236">
            <v>47.22</v>
          </cell>
          <cell r="G236">
            <v>237.9888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5.04</v>
          </cell>
          <cell r="R236">
            <v>237.9888</v>
          </cell>
          <cell r="S236">
            <v>1</v>
          </cell>
        </row>
        <row r="237">
          <cell r="B237" t="str">
            <v>01.10.03.03</v>
          </cell>
          <cell r="C237" t="str">
            <v xml:space="preserve">         CONCRETO F'C=140 KG/CM2 +30% P.M.</v>
          </cell>
          <cell r="D237" t="str">
            <v>m3</v>
          </cell>
          <cell r="E237">
            <v>5.04</v>
          </cell>
          <cell r="F237">
            <v>442.76</v>
          </cell>
          <cell r="G237">
            <v>2231.5104000000001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5.04</v>
          </cell>
          <cell r="R237">
            <v>2231.5104000000001</v>
          </cell>
          <cell r="S237">
            <v>1</v>
          </cell>
        </row>
        <row r="238">
          <cell r="B238" t="str">
            <v>01.10.03.04</v>
          </cell>
          <cell r="C238" t="str">
            <v xml:space="preserve">         CERCO CON ALAMBRE DE PUAS</v>
          </cell>
          <cell r="D238" t="str">
            <v>m</v>
          </cell>
          <cell r="E238">
            <v>80</v>
          </cell>
          <cell r="F238">
            <v>22.48</v>
          </cell>
          <cell r="G238">
            <v>1798.4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80</v>
          </cell>
          <cell r="R238">
            <v>1798.4</v>
          </cell>
          <cell r="S238">
            <v>1</v>
          </cell>
        </row>
        <row r="239">
          <cell r="B239" t="str">
            <v>01.10.03.05</v>
          </cell>
          <cell r="C239" t="str">
            <v xml:space="preserve">         PUERTA DE MADERA CON CALAMINA GALV. 2.00X0.83M</v>
          </cell>
          <cell r="D239" t="str">
            <v>und</v>
          </cell>
          <cell r="E239">
            <v>5</v>
          </cell>
          <cell r="F239">
            <v>33.25</v>
          </cell>
          <cell r="G239">
            <v>166.25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5</v>
          </cell>
          <cell r="R239">
            <v>166.25</v>
          </cell>
          <cell r="S239">
            <v>1</v>
          </cell>
        </row>
        <row r="240">
          <cell r="B240" t="str">
            <v>01.11</v>
          </cell>
          <cell r="C240" t="str">
            <v>RESERVORIOS (02 UND)</v>
          </cell>
          <cell r="G240">
            <v>7671.335</v>
          </cell>
          <cell r="I240">
            <v>0</v>
          </cell>
          <cell r="L240">
            <v>0</v>
          </cell>
          <cell r="O240">
            <v>0</v>
          </cell>
        </row>
        <row r="241">
          <cell r="B241" t="str">
            <v>01.11.01</v>
          </cell>
          <cell r="C241" t="str">
            <v>RESERVORIO REFACCION V= 2 M3. (02 UND.)</v>
          </cell>
          <cell r="G241">
            <v>4651.6970000000001</v>
          </cell>
          <cell r="I241">
            <v>0</v>
          </cell>
          <cell r="L241">
            <v>0</v>
          </cell>
          <cell r="O241">
            <v>0</v>
          </cell>
        </row>
        <row r="242">
          <cell r="B242" t="str">
            <v>01.11.01.01</v>
          </cell>
          <cell r="C242" t="str">
            <v xml:space="preserve">         LIMPIEZA DE TERRENO MANUAL</v>
          </cell>
          <cell r="D242" t="str">
            <v>m2</v>
          </cell>
          <cell r="E242">
            <v>19.850000000000001</v>
          </cell>
          <cell r="F242">
            <v>0.72</v>
          </cell>
          <cell r="G242">
            <v>14.292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19.850000000000001</v>
          </cell>
          <cell r="R242">
            <v>14.292</v>
          </cell>
          <cell r="S242">
            <v>1</v>
          </cell>
        </row>
        <row r="243">
          <cell r="B243" t="str">
            <v>01.11.01.02</v>
          </cell>
          <cell r="C243" t="str">
            <v xml:space="preserve">         TARRAJEO CON IMPERMEABILIZANTE, MEZCLA 1:2 E=  1.5CM.</v>
          </cell>
          <cell r="D243" t="str">
            <v>m2</v>
          </cell>
          <cell r="E243">
            <v>39.450000000000003</v>
          </cell>
          <cell r="F243">
            <v>34.32</v>
          </cell>
          <cell r="G243">
            <v>1353.9240000000002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39.450000000000003</v>
          </cell>
          <cell r="R243">
            <v>1353.9240000000002</v>
          </cell>
          <cell r="S243">
            <v>1</v>
          </cell>
        </row>
        <row r="244">
          <cell r="B244" t="str">
            <v>01.11.01.03</v>
          </cell>
          <cell r="C244" t="str">
            <v xml:space="preserve">         TARRAJEO EN EXTERIORES, MORTERO 1:5</v>
          </cell>
          <cell r="D244" t="str">
            <v>m2</v>
          </cell>
          <cell r="E244">
            <v>50.410000000000004</v>
          </cell>
          <cell r="F244">
            <v>23.45</v>
          </cell>
          <cell r="G244">
            <v>1182.1145000000001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50.410000000000004</v>
          </cell>
          <cell r="R244">
            <v>1182.1145000000001</v>
          </cell>
          <cell r="S244">
            <v>1</v>
          </cell>
        </row>
        <row r="245">
          <cell r="B245" t="str">
            <v>01.11.01.04</v>
          </cell>
          <cell r="C245" t="str">
            <v xml:space="preserve">         TAPA METALICA 0.60 X 0.60M. X 1/8"</v>
          </cell>
          <cell r="D245" t="str">
            <v>und</v>
          </cell>
          <cell r="E245">
            <v>2</v>
          </cell>
          <cell r="F245">
            <v>141.59</v>
          </cell>
          <cell r="G245">
            <v>283.18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2</v>
          </cell>
          <cell r="R245">
            <v>283.18</v>
          </cell>
          <cell r="S245">
            <v>1</v>
          </cell>
        </row>
        <row r="246">
          <cell r="B246" t="str">
            <v>01.11.01.05</v>
          </cell>
          <cell r="C246" t="str">
            <v xml:space="preserve">         SUM E INST. ESCALINES DE F°G°</v>
          </cell>
          <cell r="D246" t="str">
            <v>und</v>
          </cell>
          <cell r="E246">
            <v>2</v>
          </cell>
          <cell r="F246">
            <v>212.4</v>
          </cell>
          <cell r="G246">
            <v>424.8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2</v>
          </cell>
          <cell r="R246">
            <v>424.8</v>
          </cell>
          <cell r="S246">
            <v>1</v>
          </cell>
        </row>
        <row r="247">
          <cell r="B247" t="str">
            <v>01.11.01.06</v>
          </cell>
          <cell r="C247" t="str">
            <v xml:space="preserve">         PRUEBA HIDRAULICA Y DESINFECCION EN CAPTACION</v>
          </cell>
          <cell r="D247" t="str">
            <v>GLB</v>
          </cell>
          <cell r="E247">
            <v>2</v>
          </cell>
          <cell r="F247">
            <v>222.84</v>
          </cell>
          <cell r="G247">
            <v>445.68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2</v>
          </cell>
          <cell r="R247">
            <v>445.68</v>
          </cell>
          <cell r="S247">
            <v>1</v>
          </cell>
        </row>
        <row r="248">
          <cell r="B248" t="str">
            <v>01.11.01.07</v>
          </cell>
          <cell r="C248" t="str">
            <v xml:space="preserve">         CURADO DE CONCRETO</v>
          </cell>
          <cell r="D248" t="str">
            <v>m2</v>
          </cell>
          <cell r="E248">
            <v>89.86</v>
          </cell>
          <cell r="F248">
            <v>1.1500000000000001</v>
          </cell>
          <cell r="G248">
            <v>103.33900000000001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89.86</v>
          </cell>
          <cell r="R248">
            <v>103.33900000000001</v>
          </cell>
          <cell r="S248">
            <v>1</v>
          </cell>
        </row>
        <row r="249">
          <cell r="B249" t="str">
            <v>01.11.01.08</v>
          </cell>
          <cell r="C249" t="str">
            <v xml:space="preserve">         PINTURA EN EXTERIORES AL LATEX</v>
          </cell>
          <cell r="D249" t="str">
            <v>m2</v>
          </cell>
          <cell r="E249">
            <v>50.410000000000004</v>
          </cell>
          <cell r="F249">
            <v>16.75</v>
          </cell>
          <cell r="G249">
            <v>844.36750000000006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50.410000000000004</v>
          </cell>
          <cell r="R249">
            <v>844.36750000000006</v>
          </cell>
          <cell r="S249">
            <v>1</v>
          </cell>
        </row>
        <row r="250">
          <cell r="B250" t="str">
            <v>01.11.02</v>
          </cell>
          <cell r="C250" t="str">
            <v>CASETA DE VALVULAS (01 UND.)</v>
          </cell>
          <cell r="G250">
            <v>1055.2184</v>
          </cell>
          <cell r="I250">
            <v>0</v>
          </cell>
          <cell r="L250">
            <v>0</v>
          </cell>
          <cell r="O250">
            <v>0</v>
          </cell>
        </row>
        <row r="251">
          <cell r="B251" t="str">
            <v>01.11.02.01</v>
          </cell>
          <cell r="C251" t="str">
            <v xml:space="preserve">         LIMPIEZA DE TERRENO MANUAL</v>
          </cell>
          <cell r="D251" t="str">
            <v>m2</v>
          </cell>
          <cell r="E251">
            <v>5.2700000000000005</v>
          </cell>
          <cell r="F251">
            <v>0.72</v>
          </cell>
          <cell r="G251">
            <v>3.7944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5.2700000000000005</v>
          </cell>
          <cell r="R251">
            <v>3.7944</v>
          </cell>
          <cell r="S251">
            <v>1</v>
          </cell>
        </row>
        <row r="252">
          <cell r="B252" t="str">
            <v>01.11.02.02</v>
          </cell>
          <cell r="C252" t="str">
            <v xml:space="preserve">         TARRAJEO EN EXTERIORES, MORTERO 1:5</v>
          </cell>
          <cell r="D252" t="str">
            <v>m2</v>
          </cell>
          <cell r="E252">
            <v>23.44</v>
          </cell>
          <cell r="F252">
            <v>23.45</v>
          </cell>
          <cell r="G252">
            <v>549.66800000000001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23.44</v>
          </cell>
          <cell r="R252">
            <v>549.66800000000001</v>
          </cell>
          <cell r="S252">
            <v>1</v>
          </cell>
        </row>
        <row r="253">
          <cell r="B253" t="str">
            <v>01.11.02.03</v>
          </cell>
          <cell r="C253" t="str">
            <v xml:space="preserve">         TAPA METALICA 0.60 X 0.60M. X 1/8"</v>
          </cell>
          <cell r="D253" t="str">
            <v>und</v>
          </cell>
          <cell r="E253">
            <v>2</v>
          </cell>
          <cell r="F253">
            <v>141.59</v>
          </cell>
          <cell r="G253">
            <v>283.18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2</v>
          </cell>
          <cell r="R253">
            <v>283.18</v>
          </cell>
          <cell r="S253">
            <v>1</v>
          </cell>
        </row>
        <row r="254">
          <cell r="B254" t="str">
            <v>01.11.02.04</v>
          </cell>
          <cell r="C254" t="str">
            <v xml:space="preserve">         CURADO DE CONCRETO</v>
          </cell>
          <cell r="D254" t="str">
            <v>m2</v>
          </cell>
          <cell r="E254">
            <v>23.44</v>
          </cell>
          <cell r="F254">
            <v>1.1500000000000001</v>
          </cell>
          <cell r="G254">
            <v>26.956000000000003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23.44</v>
          </cell>
          <cell r="R254">
            <v>26.956000000000003</v>
          </cell>
          <cell r="S254">
            <v>1</v>
          </cell>
        </row>
        <row r="255">
          <cell r="B255" t="str">
            <v>01.11.02.05</v>
          </cell>
          <cell r="C255" t="str">
            <v xml:space="preserve">         PINTURA EN EXTERIORES AL LATEX</v>
          </cell>
          <cell r="D255" t="str">
            <v>m2</v>
          </cell>
          <cell r="E255">
            <v>11.44</v>
          </cell>
          <cell r="F255">
            <v>16.75</v>
          </cell>
          <cell r="G255">
            <v>191.62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11.44</v>
          </cell>
          <cell r="R255">
            <v>191.62</v>
          </cell>
          <cell r="S255">
            <v>1</v>
          </cell>
        </row>
        <row r="256">
          <cell r="B256" t="str">
            <v>01.11.03</v>
          </cell>
          <cell r="C256" t="str">
            <v>TRABAJOS DE PROTECCION EN RESERVORIO</v>
          </cell>
          <cell r="G256">
            <v>1964.4196000000002</v>
          </cell>
          <cell r="I256">
            <v>0</v>
          </cell>
          <cell r="L256">
            <v>0</v>
          </cell>
          <cell r="O256">
            <v>0</v>
          </cell>
        </row>
        <row r="257">
          <cell r="B257" t="str">
            <v>01.11.03.01</v>
          </cell>
          <cell r="C257" t="str">
            <v xml:space="preserve">         EXCAVACION DE ZANJAS CUNETAS DE CORONACION</v>
          </cell>
          <cell r="D257" t="str">
            <v>m</v>
          </cell>
          <cell r="E257">
            <v>40</v>
          </cell>
          <cell r="F257">
            <v>4.72</v>
          </cell>
          <cell r="G257">
            <v>188.79999999999998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40</v>
          </cell>
          <cell r="R257">
            <v>188.79999999999998</v>
          </cell>
          <cell r="S257">
            <v>1</v>
          </cell>
        </row>
        <row r="258">
          <cell r="B258" t="str">
            <v>01.11.03.02</v>
          </cell>
          <cell r="C258" t="str">
            <v xml:space="preserve">         EXCAVACION MANUAL</v>
          </cell>
          <cell r="D258" t="str">
            <v>m3</v>
          </cell>
          <cell r="E258">
            <v>2.02</v>
          </cell>
          <cell r="F258">
            <v>47.22</v>
          </cell>
          <cell r="G258">
            <v>95.384399999999999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2.02</v>
          </cell>
          <cell r="R258">
            <v>95.384399999999999</v>
          </cell>
          <cell r="S258">
            <v>1</v>
          </cell>
        </row>
        <row r="259">
          <cell r="B259" t="str">
            <v>01.11.03.03</v>
          </cell>
          <cell r="C259" t="str">
            <v xml:space="preserve">         CONCRETO F'C=140 KG/CM2 +30% P.M.</v>
          </cell>
          <cell r="D259" t="str">
            <v>m3</v>
          </cell>
          <cell r="E259">
            <v>2.02</v>
          </cell>
          <cell r="F259">
            <v>442.76</v>
          </cell>
          <cell r="G259">
            <v>894.37519999999995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2.02</v>
          </cell>
          <cell r="R259">
            <v>894.37519999999995</v>
          </cell>
          <cell r="S259">
            <v>1</v>
          </cell>
        </row>
        <row r="260">
          <cell r="B260" t="str">
            <v>01.11.03.04</v>
          </cell>
          <cell r="C260" t="str">
            <v xml:space="preserve">         CERCO CON ALAMBRE DE PUAS</v>
          </cell>
          <cell r="D260" t="str">
            <v>m</v>
          </cell>
          <cell r="E260">
            <v>32</v>
          </cell>
          <cell r="F260">
            <v>22.48</v>
          </cell>
          <cell r="G260">
            <v>719.36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32</v>
          </cell>
          <cell r="R260">
            <v>719.36</v>
          </cell>
          <cell r="S260">
            <v>1</v>
          </cell>
        </row>
        <row r="261">
          <cell r="B261" t="str">
            <v>01.11.03.05</v>
          </cell>
          <cell r="C261" t="str">
            <v xml:space="preserve">         PUERTA DE MADERA CON CALAMINA GALV. 2.00X0.83M</v>
          </cell>
          <cell r="D261" t="str">
            <v>und</v>
          </cell>
          <cell r="E261">
            <v>2</v>
          </cell>
          <cell r="F261">
            <v>33.25</v>
          </cell>
          <cell r="G261">
            <v>66.5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2</v>
          </cell>
          <cell r="R261">
            <v>66.5</v>
          </cell>
          <cell r="S261">
            <v>1</v>
          </cell>
        </row>
        <row r="262">
          <cell r="B262" t="str">
            <v>01.12</v>
          </cell>
          <cell r="C262" t="str">
            <v>RED DE DISTRIBUCION</v>
          </cell>
          <cell r="G262">
            <v>439792.60280000011</v>
          </cell>
          <cell r="I262">
            <v>308901.55000000005</v>
          </cell>
          <cell r="L262">
            <v>0</v>
          </cell>
          <cell r="O262">
            <v>308901.55000000005</v>
          </cell>
        </row>
        <row r="263">
          <cell r="B263" t="str">
            <v>01.12.01</v>
          </cell>
          <cell r="C263" t="str">
            <v>RED DE DISTRIBUCION (3,885 ML)</v>
          </cell>
          <cell r="G263">
            <v>429023.39000000013</v>
          </cell>
          <cell r="I263">
            <v>308901.55000000005</v>
          </cell>
          <cell r="L263">
            <v>0</v>
          </cell>
          <cell r="O263">
            <v>308901.55000000005</v>
          </cell>
        </row>
        <row r="264">
          <cell r="B264" t="str">
            <v>01.12.01.01</v>
          </cell>
          <cell r="C264" t="str">
            <v xml:space="preserve">         TRAZO, NIVELACION Y REPLANTEO DE ZANJAS</v>
          </cell>
          <cell r="D264" t="str">
            <v>m</v>
          </cell>
          <cell r="E264">
            <v>15665</v>
          </cell>
          <cell r="F264">
            <v>1.02</v>
          </cell>
          <cell r="G264">
            <v>15978.300000000001</v>
          </cell>
          <cell r="H264">
            <v>15665</v>
          </cell>
          <cell r="I264">
            <v>15978.300000000001</v>
          </cell>
          <cell r="J264">
            <v>1</v>
          </cell>
          <cell r="K264">
            <v>0</v>
          </cell>
          <cell r="L264">
            <v>0</v>
          </cell>
          <cell r="M264">
            <v>0</v>
          </cell>
          <cell r="N264">
            <v>15665</v>
          </cell>
          <cell r="O264">
            <v>15978.300000000001</v>
          </cell>
          <cell r="P264">
            <v>1</v>
          </cell>
          <cell r="Q264">
            <v>0</v>
          </cell>
          <cell r="R264">
            <v>0</v>
          </cell>
          <cell r="S264">
            <v>0</v>
          </cell>
        </row>
        <row r="265">
          <cell r="B265" t="str">
            <v>01.12.01.02</v>
          </cell>
          <cell r="C265" t="str">
            <v xml:space="preserve">         EXCAVACION MANUAL  EN TIERRA COMPACTA</v>
          </cell>
          <cell r="D265" t="str">
            <v>ML</v>
          </cell>
          <cell r="E265">
            <v>8405</v>
          </cell>
          <cell r="F265">
            <v>13.49</v>
          </cell>
          <cell r="G265">
            <v>113383.45</v>
          </cell>
          <cell r="H265">
            <v>8405</v>
          </cell>
          <cell r="I265">
            <v>113383.45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8405</v>
          </cell>
          <cell r="O265">
            <v>113383.45</v>
          </cell>
          <cell r="P265">
            <v>1</v>
          </cell>
          <cell r="Q265">
            <v>0</v>
          </cell>
          <cell r="R265">
            <v>0</v>
          </cell>
          <cell r="S265">
            <v>0</v>
          </cell>
        </row>
        <row r="266">
          <cell r="B266" t="str">
            <v>01.12.01.03</v>
          </cell>
          <cell r="C266" t="str">
            <v xml:space="preserve">         EXCAVACION MANUAL  EN ROCA SUELTA</v>
          </cell>
          <cell r="D266" t="str">
            <v>ML</v>
          </cell>
          <cell r="E266">
            <v>7260</v>
          </cell>
          <cell r="F266">
            <v>24.73</v>
          </cell>
          <cell r="G266">
            <v>179539.80000000002</v>
          </cell>
          <cell r="H266">
            <v>7260</v>
          </cell>
          <cell r="I266">
            <v>179539.80000000002</v>
          </cell>
          <cell r="J266">
            <v>1</v>
          </cell>
          <cell r="K266">
            <v>0</v>
          </cell>
          <cell r="L266">
            <v>0</v>
          </cell>
          <cell r="M266">
            <v>0</v>
          </cell>
          <cell r="N266">
            <v>7260</v>
          </cell>
          <cell r="O266">
            <v>179539.80000000002</v>
          </cell>
          <cell r="P266">
            <v>1</v>
          </cell>
          <cell r="Q266">
            <v>0</v>
          </cell>
          <cell r="R266">
            <v>0</v>
          </cell>
          <cell r="S266">
            <v>0</v>
          </cell>
        </row>
        <row r="267">
          <cell r="B267" t="str">
            <v>01.12.01.04</v>
          </cell>
          <cell r="C267" t="str">
            <v xml:space="preserve">         REFINE, NIVELACION Y FONDOS PARA TUBERIA HASTA 6"</v>
          </cell>
          <cell r="D267" t="str">
            <v>m</v>
          </cell>
          <cell r="E267">
            <v>15665</v>
          </cell>
          <cell r="F267">
            <v>1.26</v>
          </cell>
          <cell r="G267">
            <v>19737.900000000001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15665</v>
          </cell>
          <cell r="R267">
            <v>19737.900000000001</v>
          </cell>
          <cell r="S267">
            <v>1</v>
          </cell>
        </row>
        <row r="268">
          <cell r="B268" t="str">
            <v>01.12.01.05</v>
          </cell>
          <cell r="C268" t="str">
            <v xml:space="preserve">         CAMA DE APOYO PARA TUBERIAS MENORES DE 6"</v>
          </cell>
          <cell r="D268" t="str">
            <v>m</v>
          </cell>
          <cell r="E268">
            <v>15665</v>
          </cell>
          <cell r="F268">
            <v>1.58</v>
          </cell>
          <cell r="G268">
            <v>24750.7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15665</v>
          </cell>
          <cell r="R268">
            <v>24750.7</v>
          </cell>
          <cell r="S268">
            <v>1</v>
          </cell>
        </row>
        <row r="269">
          <cell r="B269" t="str">
            <v>01.12.01.06</v>
          </cell>
          <cell r="C269" t="str">
            <v xml:space="preserve">         TUBERIA PVC SAP 1" C-.10</v>
          </cell>
          <cell r="D269" t="str">
            <v>m</v>
          </cell>
          <cell r="E269">
            <v>3535</v>
          </cell>
          <cell r="F269">
            <v>4.01</v>
          </cell>
          <cell r="G269">
            <v>14175.349999999999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3535</v>
          </cell>
          <cell r="R269">
            <v>14175.349999999999</v>
          </cell>
          <cell r="S269">
            <v>1</v>
          </cell>
        </row>
        <row r="270">
          <cell r="B270" t="str">
            <v>01.12.01.07</v>
          </cell>
          <cell r="C270" t="str">
            <v xml:space="preserve">         TUBERIA PVC SAP CLASE 10 3/4"</v>
          </cell>
          <cell r="D270" t="str">
            <v>m</v>
          </cell>
          <cell r="E270">
            <v>5585</v>
          </cell>
          <cell r="F270">
            <v>3.22</v>
          </cell>
          <cell r="G270">
            <v>17983.7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5585</v>
          </cell>
          <cell r="R270">
            <v>17983.7</v>
          </cell>
          <cell r="S270">
            <v>1</v>
          </cell>
        </row>
        <row r="271">
          <cell r="B271" t="str">
            <v>01.12.01.08</v>
          </cell>
          <cell r="C271" t="str">
            <v xml:space="preserve">         TUBERIA PVC SAP  1/2" C-.10</v>
          </cell>
          <cell r="D271" t="str">
            <v>m</v>
          </cell>
          <cell r="E271">
            <v>6545</v>
          </cell>
          <cell r="F271">
            <v>3.02</v>
          </cell>
          <cell r="G271">
            <v>19765.900000000001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6545</v>
          </cell>
          <cell r="R271">
            <v>19765.900000000001</v>
          </cell>
          <cell r="S271">
            <v>1</v>
          </cell>
        </row>
        <row r="272">
          <cell r="B272" t="str">
            <v>01.12.01.09</v>
          </cell>
          <cell r="C272" t="str">
            <v xml:space="preserve">         RELLENO COMPACTADO DE ZANJAS PARA TUBERIAS</v>
          </cell>
          <cell r="D272" t="str">
            <v>ML</v>
          </cell>
          <cell r="E272">
            <v>15665</v>
          </cell>
          <cell r="F272">
            <v>0.95000000000000007</v>
          </cell>
          <cell r="G272">
            <v>14881.750000000002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15665</v>
          </cell>
          <cell r="R272">
            <v>14881.750000000002</v>
          </cell>
          <cell r="S272">
            <v>1</v>
          </cell>
        </row>
        <row r="273">
          <cell r="B273" t="str">
            <v>01.12.01.10</v>
          </cell>
          <cell r="C273" t="str">
            <v xml:space="preserve">         ACCESORIOS DISTRIBUCION, COSTO GLOBAL</v>
          </cell>
          <cell r="D273" t="str">
            <v>GLB</v>
          </cell>
          <cell r="E273">
            <v>1</v>
          </cell>
          <cell r="F273">
            <v>561</v>
          </cell>
          <cell r="G273">
            <v>561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</v>
          </cell>
          <cell r="R273">
            <v>561</v>
          </cell>
          <cell r="S273">
            <v>1</v>
          </cell>
        </row>
        <row r="274">
          <cell r="B274" t="str">
            <v>01.12.01.11</v>
          </cell>
          <cell r="C274" t="str">
            <v xml:space="preserve">         COLOCACION DE ACCESORIOS, PROMEDIO</v>
          </cell>
          <cell r="D274" t="str">
            <v>und</v>
          </cell>
          <cell r="E274">
            <v>267</v>
          </cell>
          <cell r="F274">
            <v>4.42</v>
          </cell>
          <cell r="G274">
            <v>1180.1399999999999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267</v>
          </cell>
          <cell r="R274">
            <v>1180.1399999999999</v>
          </cell>
          <cell r="S274">
            <v>1</v>
          </cell>
        </row>
        <row r="275">
          <cell r="B275" t="str">
            <v>01.12.01.12</v>
          </cell>
          <cell r="C275" t="str">
            <v xml:space="preserve">         PRUEBA HIDRAULICA Y DESINFECCION EN REDES DE AGUA</v>
          </cell>
          <cell r="D275" t="str">
            <v>m</v>
          </cell>
          <cell r="E275">
            <v>16870</v>
          </cell>
          <cell r="F275">
            <v>0.42</v>
          </cell>
          <cell r="G275">
            <v>7085.4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16870</v>
          </cell>
          <cell r="R275">
            <v>7085.4</v>
          </cell>
          <cell r="S275">
            <v>1</v>
          </cell>
        </row>
        <row r="276">
          <cell r="B276" t="str">
            <v>01.12.02</v>
          </cell>
          <cell r="C276" t="str">
            <v>VALVULA DE PURGA (20 UND.)</v>
          </cell>
          <cell r="G276">
            <v>10769.212800000001</v>
          </cell>
          <cell r="I276">
            <v>0</v>
          </cell>
          <cell r="L276">
            <v>0</v>
          </cell>
          <cell r="O276">
            <v>0</v>
          </cell>
        </row>
        <row r="277">
          <cell r="B277" t="str">
            <v>01.12.02.01</v>
          </cell>
          <cell r="C277" t="str">
            <v xml:space="preserve">         LIMPIEZA DE TERRENO MANUAL</v>
          </cell>
          <cell r="D277" t="str">
            <v>m2</v>
          </cell>
          <cell r="E277">
            <v>12.8</v>
          </cell>
          <cell r="F277">
            <v>0.72</v>
          </cell>
          <cell r="G277">
            <v>9.2159999999999993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12.8</v>
          </cell>
          <cell r="R277">
            <v>9.2159999999999993</v>
          </cell>
          <cell r="S277">
            <v>1</v>
          </cell>
        </row>
        <row r="278">
          <cell r="B278" t="str">
            <v>01.12.02.02</v>
          </cell>
          <cell r="C278" t="str">
            <v xml:space="preserve">         TRAZO Y REPLANTEO PRELIMINAR</v>
          </cell>
          <cell r="D278" t="str">
            <v>m2</v>
          </cell>
          <cell r="E278">
            <v>12.8</v>
          </cell>
          <cell r="F278">
            <v>1.44</v>
          </cell>
          <cell r="G278">
            <v>18.431999999999999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12.8</v>
          </cell>
          <cell r="R278">
            <v>18.431999999999999</v>
          </cell>
          <cell r="S278">
            <v>1</v>
          </cell>
        </row>
        <row r="279">
          <cell r="B279" t="str">
            <v>01.12.02.03</v>
          </cell>
          <cell r="C279" t="str">
            <v xml:space="preserve">         EXCAVACION MANUAL</v>
          </cell>
          <cell r="D279" t="str">
            <v>m3</v>
          </cell>
          <cell r="E279">
            <v>7.68</v>
          </cell>
          <cell r="F279">
            <v>47.22</v>
          </cell>
          <cell r="G279">
            <v>362.64959999999996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7.68</v>
          </cell>
          <cell r="R279">
            <v>362.64959999999996</v>
          </cell>
          <cell r="S279">
            <v>1</v>
          </cell>
        </row>
        <row r="280">
          <cell r="B280" t="str">
            <v>01.12.02.04</v>
          </cell>
          <cell r="C280" t="str">
            <v xml:space="preserve">         REFINE, NIVELACION Y COMPACTACION</v>
          </cell>
          <cell r="D280" t="str">
            <v>m</v>
          </cell>
          <cell r="E280">
            <v>12.8</v>
          </cell>
          <cell r="F280">
            <v>3.15</v>
          </cell>
          <cell r="G280">
            <v>40.32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12.8</v>
          </cell>
          <cell r="R280">
            <v>40.32</v>
          </cell>
          <cell r="S280">
            <v>1</v>
          </cell>
        </row>
        <row r="281">
          <cell r="B281" t="str">
            <v>01.12.02.05</v>
          </cell>
          <cell r="C281" t="str">
            <v xml:space="preserve">         RELLENO CON MATERIAL PROPIO</v>
          </cell>
          <cell r="D281" t="str">
            <v>m3</v>
          </cell>
          <cell r="E281">
            <v>4.4800000000000004</v>
          </cell>
          <cell r="F281">
            <v>19.260000000000002</v>
          </cell>
          <cell r="G281">
            <v>86.284800000000018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4.4800000000000004</v>
          </cell>
          <cell r="R281">
            <v>86.284800000000018</v>
          </cell>
          <cell r="S281">
            <v>1</v>
          </cell>
        </row>
        <row r="282">
          <cell r="B282" t="str">
            <v>01.12.02.06</v>
          </cell>
          <cell r="C282" t="str">
            <v xml:space="preserve">         ACARREO DE MATERIAL EXCEDENTE</v>
          </cell>
          <cell r="D282" t="str">
            <v>m3</v>
          </cell>
          <cell r="E282">
            <v>4</v>
          </cell>
          <cell r="F282">
            <v>6.29</v>
          </cell>
          <cell r="G282">
            <v>25.16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4</v>
          </cell>
          <cell r="R282">
            <v>25.16</v>
          </cell>
          <cell r="S282">
            <v>1</v>
          </cell>
        </row>
        <row r="283">
          <cell r="B283" t="str">
            <v>01.12.02.07</v>
          </cell>
          <cell r="C283" t="str">
            <v xml:space="preserve">         ENCOFRADO Y DESENCOFRADO</v>
          </cell>
          <cell r="D283" t="str">
            <v>m2</v>
          </cell>
          <cell r="E283">
            <v>40</v>
          </cell>
          <cell r="F283">
            <v>42.88</v>
          </cell>
          <cell r="G283">
            <v>1715.2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40</v>
          </cell>
          <cell r="R283">
            <v>1715.2</v>
          </cell>
          <cell r="S283">
            <v>1</v>
          </cell>
        </row>
        <row r="284">
          <cell r="B284" t="str">
            <v>01.12.02.08</v>
          </cell>
          <cell r="C284" t="str">
            <v xml:space="preserve">         SOLADO PARA CIMENTACIONES H= 2"</v>
          </cell>
          <cell r="D284" t="str">
            <v>m2</v>
          </cell>
          <cell r="E284">
            <v>12.8</v>
          </cell>
          <cell r="F284">
            <v>33.39</v>
          </cell>
          <cell r="G284">
            <v>427.39200000000005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12.8</v>
          </cell>
          <cell r="R284">
            <v>427.39200000000005</v>
          </cell>
          <cell r="S284">
            <v>1</v>
          </cell>
        </row>
        <row r="285">
          <cell r="B285" t="str">
            <v>01.12.02.09</v>
          </cell>
          <cell r="C285" t="str">
            <v xml:space="preserve">         CONCRETO F'C= 175 KG/CM2.</v>
          </cell>
          <cell r="D285" t="str">
            <v>m3</v>
          </cell>
          <cell r="E285">
            <v>3.2800000000000002</v>
          </cell>
          <cell r="F285">
            <v>570.78</v>
          </cell>
          <cell r="G285">
            <v>1872.1584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3.2800000000000002</v>
          </cell>
          <cell r="R285">
            <v>1872.1584</v>
          </cell>
          <cell r="S285">
            <v>1</v>
          </cell>
        </row>
        <row r="286">
          <cell r="B286" t="str">
            <v>01.12.02.10</v>
          </cell>
          <cell r="C286" t="str">
            <v xml:space="preserve">         TARRAJEO EN EXTERIORES, MORTERO 1:5</v>
          </cell>
          <cell r="D286" t="str">
            <v>m2</v>
          </cell>
          <cell r="E286">
            <v>12</v>
          </cell>
          <cell r="F286">
            <v>23.45</v>
          </cell>
          <cell r="G286">
            <v>281.39999999999998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12</v>
          </cell>
          <cell r="R286">
            <v>281.39999999999998</v>
          </cell>
          <cell r="S286">
            <v>1</v>
          </cell>
        </row>
        <row r="287">
          <cell r="B287" t="str">
            <v>01.12.02.11</v>
          </cell>
          <cell r="C287" t="str">
            <v xml:space="preserve">         SUMINISTRO DE ACCESORIOS VALVULA DE PURGA  3/4"</v>
          </cell>
          <cell r="D287" t="str">
            <v>GLB</v>
          </cell>
          <cell r="E287">
            <v>20</v>
          </cell>
          <cell r="F287">
            <v>69.8</v>
          </cell>
          <cell r="G287">
            <v>1396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20</v>
          </cell>
          <cell r="R287">
            <v>1396</v>
          </cell>
          <cell r="S287">
            <v>1</v>
          </cell>
        </row>
        <row r="288">
          <cell r="B288" t="str">
            <v>01.12.02.12</v>
          </cell>
          <cell r="C288" t="str">
            <v xml:space="preserve">         ACCESORIOS  DE DRENAJE EN CAJA DE VALVULAS</v>
          </cell>
          <cell r="D288" t="str">
            <v>GLB</v>
          </cell>
          <cell r="E288">
            <v>20</v>
          </cell>
          <cell r="F288">
            <v>47.300000000000004</v>
          </cell>
          <cell r="G288">
            <v>946.00000000000011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20</v>
          </cell>
          <cell r="R288">
            <v>946.00000000000011</v>
          </cell>
          <cell r="S288">
            <v>1</v>
          </cell>
        </row>
        <row r="289">
          <cell r="B289" t="str">
            <v>01.12.02.13</v>
          </cell>
          <cell r="C289" t="str">
            <v xml:space="preserve">         COLOCACION DE ACCESORIOS PROMEDIO</v>
          </cell>
          <cell r="D289" t="str">
            <v>und</v>
          </cell>
          <cell r="E289">
            <v>320</v>
          </cell>
          <cell r="F289">
            <v>3.5700000000000003</v>
          </cell>
          <cell r="G289">
            <v>1142.4000000000001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320</v>
          </cell>
          <cell r="R289">
            <v>1142.4000000000001</v>
          </cell>
          <cell r="S289">
            <v>1</v>
          </cell>
        </row>
        <row r="290">
          <cell r="B290" t="str">
            <v>01.12.02.14</v>
          </cell>
          <cell r="C290" t="str">
            <v xml:space="preserve">         TAPA METALICA 0.40 X 0.40M. X 1/8"</v>
          </cell>
          <cell r="D290" t="str">
            <v>und</v>
          </cell>
          <cell r="E290">
            <v>20</v>
          </cell>
          <cell r="F290">
            <v>111.59</v>
          </cell>
          <cell r="G290">
            <v>2231.8000000000002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20</v>
          </cell>
          <cell r="R290">
            <v>2231.8000000000002</v>
          </cell>
          <cell r="S290">
            <v>1</v>
          </cell>
        </row>
        <row r="291">
          <cell r="B291" t="str">
            <v>01.12.02.15</v>
          </cell>
          <cell r="C291" t="str">
            <v xml:space="preserve">         CURADO DE CONCRETO</v>
          </cell>
          <cell r="D291" t="str">
            <v>m2</v>
          </cell>
          <cell r="E291">
            <v>12</v>
          </cell>
          <cell r="F291">
            <v>1.1500000000000001</v>
          </cell>
          <cell r="G291">
            <v>13.8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12</v>
          </cell>
          <cell r="R291">
            <v>13.8</v>
          </cell>
          <cell r="S291">
            <v>1</v>
          </cell>
        </row>
        <row r="292">
          <cell r="B292" t="str">
            <v>01.12.02.16</v>
          </cell>
          <cell r="C292" t="str">
            <v xml:space="preserve">         PINTURA EN EXTERIORES AL LATEX</v>
          </cell>
          <cell r="D292" t="str">
            <v>m2</v>
          </cell>
          <cell r="E292">
            <v>12</v>
          </cell>
          <cell r="F292">
            <v>16.75</v>
          </cell>
          <cell r="G292">
            <v>201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12</v>
          </cell>
          <cell r="R292">
            <v>201</v>
          </cell>
          <cell r="S292">
            <v>1</v>
          </cell>
        </row>
        <row r="293">
          <cell r="B293" t="str">
            <v>01.13</v>
          </cell>
          <cell r="C293" t="str">
            <v>CONEXIONES DOMILILIARIAS (114 UND.)</v>
          </cell>
          <cell r="G293">
            <v>42590.416700000002</v>
          </cell>
          <cell r="I293">
            <v>0</v>
          </cell>
          <cell r="L293">
            <v>0</v>
          </cell>
          <cell r="O293">
            <v>0</v>
          </cell>
        </row>
        <row r="294">
          <cell r="B294" t="str">
            <v>01.13.01</v>
          </cell>
          <cell r="C294" t="str">
            <v xml:space="preserve">      LIMPIEZA DE TERRENO MANUAL</v>
          </cell>
          <cell r="D294" t="str">
            <v>m2</v>
          </cell>
          <cell r="E294">
            <v>23.09</v>
          </cell>
          <cell r="F294">
            <v>0.72</v>
          </cell>
          <cell r="G294">
            <v>16.6248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23.09</v>
          </cell>
          <cell r="R294">
            <v>16.6248</v>
          </cell>
          <cell r="S294">
            <v>1</v>
          </cell>
        </row>
        <row r="295">
          <cell r="B295" t="str">
            <v>01.13.02</v>
          </cell>
          <cell r="C295" t="str">
            <v xml:space="preserve">      TRAZO Y REPLANTEO PRELIMINAR</v>
          </cell>
          <cell r="D295" t="str">
            <v>m2</v>
          </cell>
          <cell r="E295">
            <v>23.09</v>
          </cell>
          <cell r="F295">
            <v>1.44</v>
          </cell>
          <cell r="G295">
            <v>33.249600000000001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23.09</v>
          </cell>
          <cell r="R295">
            <v>33.249600000000001</v>
          </cell>
          <cell r="S295">
            <v>1</v>
          </cell>
        </row>
        <row r="296">
          <cell r="B296" t="str">
            <v>01.13.03</v>
          </cell>
          <cell r="C296" t="str">
            <v xml:space="preserve">      EXCAVACION MANUAL</v>
          </cell>
          <cell r="D296" t="str">
            <v>m3</v>
          </cell>
          <cell r="E296">
            <v>11.540000000000001</v>
          </cell>
          <cell r="F296">
            <v>47.22</v>
          </cell>
          <cell r="G296">
            <v>544.91880000000003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11.540000000000001</v>
          </cell>
          <cell r="R296">
            <v>544.91880000000003</v>
          </cell>
          <cell r="S296">
            <v>1</v>
          </cell>
        </row>
        <row r="297">
          <cell r="B297" t="str">
            <v>01.13.04</v>
          </cell>
          <cell r="C297" t="str">
            <v xml:space="preserve">      REFINE, NIVELACION Y COMPACTACION</v>
          </cell>
          <cell r="D297" t="str">
            <v>m</v>
          </cell>
          <cell r="E297">
            <v>23.09</v>
          </cell>
          <cell r="F297">
            <v>3.15</v>
          </cell>
          <cell r="G297">
            <v>72.733499999999992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23.09</v>
          </cell>
          <cell r="R297">
            <v>72.733499999999992</v>
          </cell>
          <cell r="S297">
            <v>1</v>
          </cell>
        </row>
        <row r="298">
          <cell r="B298" t="str">
            <v>01.13.05</v>
          </cell>
          <cell r="C298" t="str">
            <v xml:space="preserve">      ACARREO DE MATERIAL EXCEDENTE</v>
          </cell>
          <cell r="D298" t="str">
            <v>m3</v>
          </cell>
          <cell r="E298">
            <v>11.08</v>
          </cell>
          <cell r="F298">
            <v>6.29</v>
          </cell>
          <cell r="G298">
            <v>69.693200000000004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11.08</v>
          </cell>
          <cell r="R298">
            <v>69.693200000000004</v>
          </cell>
          <cell r="S298">
            <v>1</v>
          </cell>
        </row>
        <row r="299">
          <cell r="B299" t="str">
            <v>01.13.06</v>
          </cell>
          <cell r="C299" t="str">
            <v xml:space="preserve">      ENCOFRADO Y DESENCOFRADO</v>
          </cell>
          <cell r="D299" t="str">
            <v>m2</v>
          </cell>
          <cell r="E299">
            <v>54.72</v>
          </cell>
          <cell r="F299">
            <v>42.88</v>
          </cell>
          <cell r="G299">
            <v>2346.3935999999999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54.72</v>
          </cell>
          <cell r="R299">
            <v>2346.3935999999999</v>
          </cell>
          <cell r="S299">
            <v>1</v>
          </cell>
        </row>
        <row r="300">
          <cell r="B300" t="str">
            <v>01.13.07</v>
          </cell>
          <cell r="C300" t="str">
            <v xml:space="preserve">      CONCRETO F'C= 175 KG/CM2.</v>
          </cell>
          <cell r="D300" t="str">
            <v>m3</v>
          </cell>
          <cell r="E300">
            <v>7.44</v>
          </cell>
          <cell r="F300">
            <v>570.78</v>
          </cell>
          <cell r="G300">
            <v>4246.6032000000005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7.44</v>
          </cell>
          <cell r="R300">
            <v>4246.6032000000005</v>
          </cell>
          <cell r="S300">
            <v>1</v>
          </cell>
        </row>
        <row r="301">
          <cell r="B301" t="str">
            <v>01.13.08</v>
          </cell>
          <cell r="C301" t="str">
            <v xml:space="preserve">      ACCESORIOS CONEXIONES DOMICILIARIAS, COSTO GLOBAL</v>
          </cell>
          <cell r="D301" t="str">
            <v>GLB</v>
          </cell>
          <cell r="E301">
            <v>114</v>
          </cell>
          <cell r="F301">
            <v>57.9</v>
          </cell>
          <cell r="G301">
            <v>6600.5999999999995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114</v>
          </cell>
          <cell r="R301">
            <v>6600.5999999999995</v>
          </cell>
          <cell r="S301">
            <v>1</v>
          </cell>
        </row>
        <row r="302">
          <cell r="B302" t="str">
            <v>01.13.09</v>
          </cell>
          <cell r="C302" t="str">
            <v xml:space="preserve">      COLOCACION DE ACCESORIOS PROMEDIO</v>
          </cell>
          <cell r="D302" t="str">
            <v>und</v>
          </cell>
          <cell r="E302">
            <v>912</v>
          </cell>
          <cell r="F302">
            <v>3.5700000000000003</v>
          </cell>
          <cell r="G302">
            <v>3255.84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912</v>
          </cell>
          <cell r="R302">
            <v>3255.84</v>
          </cell>
          <cell r="S302">
            <v>1</v>
          </cell>
        </row>
        <row r="303">
          <cell r="B303" t="str">
            <v>01.13.10</v>
          </cell>
          <cell r="C303" t="str">
            <v xml:space="preserve">      PRUEBA HIDRAULICA Y DESINFECCION EN CAPTACION</v>
          </cell>
          <cell r="D303" t="str">
            <v>GLB</v>
          </cell>
          <cell r="E303">
            <v>114</v>
          </cell>
          <cell r="F303">
            <v>222.84</v>
          </cell>
          <cell r="G303">
            <v>25403.760000000002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114</v>
          </cell>
          <cell r="R303">
            <v>25403.760000000002</v>
          </cell>
          <cell r="S303">
            <v>1</v>
          </cell>
        </row>
        <row r="304">
          <cell r="B304" t="str">
            <v>01.14</v>
          </cell>
          <cell r="C304" t="str">
            <v>PILETA DOMICILIARIA (114 UND)</v>
          </cell>
          <cell r="G304">
            <v>139036.20079999999</v>
          </cell>
          <cell r="I304">
            <v>0</v>
          </cell>
          <cell r="L304">
            <v>4346.0248000000001</v>
          </cell>
          <cell r="O304">
            <v>4346.0248000000001</v>
          </cell>
        </row>
        <row r="305">
          <cell r="B305" t="str">
            <v>01.14.01</v>
          </cell>
          <cell r="C305" t="str">
            <v xml:space="preserve">      LIMPIEZA DE TERRENO MANUAL</v>
          </cell>
          <cell r="D305" t="str">
            <v>m2</v>
          </cell>
          <cell r="E305">
            <v>102.60000000000001</v>
          </cell>
          <cell r="F305">
            <v>0.72</v>
          </cell>
          <cell r="G305">
            <v>73.872</v>
          </cell>
          <cell r="H305">
            <v>0</v>
          </cell>
          <cell r="I305">
            <v>0</v>
          </cell>
          <cell r="J305">
            <v>0</v>
          </cell>
          <cell r="K305">
            <v>45</v>
          </cell>
          <cell r="L305">
            <v>32.4</v>
          </cell>
          <cell r="M305">
            <v>0.43859649122807015</v>
          </cell>
          <cell r="N305">
            <v>45</v>
          </cell>
          <cell r="O305">
            <v>32.4</v>
          </cell>
          <cell r="P305">
            <v>0.43859649122807015</v>
          </cell>
          <cell r="Q305">
            <v>57.600000000000009</v>
          </cell>
          <cell r="R305">
            <v>41.472000000000001</v>
          </cell>
          <cell r="S305">
            <v>0.5614035087719299</v>
          </cell>
        </row>
        <row r="306">
          <cell r="B306" t="str">
            <v>01.14.02</v>
          </cell>
          <cell r="C306" t="str">
            <v xml:space="preserve">      TRAZO Y REPLANTEO PRELIMINAR</v>
          </cell>
          <cell r="D306" t="str">
            <v>m2</v>
          </cell>
          <cell r="E306">
            <v>102.60000000000001</v>
          </cell>
          <cell r="F306">
            <v>1.44</v>
          </cell>
          <cell r="G306">
            <v>147.744</v>
          </cell>
          <cell r="H306">
            <v>0</v>
          </cell>
          <cell r="I306">
            <v>0</v>
          </cell>
          <cell r="J306">
            <v>0</v>
          </cell>
          <cell r="K306">
            <v>45</v>
          </cell>
          <cell r="L306">
            <v>64.8</v>
          </cell>
          <cell r="M306">
            <v>0.43859649122807015</v>
          </cell>
          <cell r="N306">
            <v>45</v>
          </cell>
          <cell r="O306">
            <v>64.8</v>
          </cell>
          <cell r="P306">
            <v>0.43859649122807015</v>
          </cell>
          <cell r="Q306">
            <v>57.600000000000009</v>
          </cell>
          <cell r="R306">
            <v>82.944000000000003</v>
          </cell>
          <cell r="S306">
            <v>0.5614035087719299</v>
          </cell>
        </row>
        <row r="307">
          <cell r="B307" t="str">
            <v>01.14.03</v>
          </cell>
          <cell r="C307" t="str">
            <v xml:space="preserve">      EXCAVACION MANUAL</v>
          </cell>
          <cell r="D307" t="str">
            <v>m3</v>
          </cell>
          <cell r="E307">
            <v>15.39</v>
          </cell>
          <cell r="F307">
            <v>47.22</v>
          </cell>
          <cell r="G307">
            <v>726.71580000000006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15.39</v>
          </cell>
          <cell r="R307">
            <v>726.71580000000006</v>
          </cell>
          <cell r="S307">
            <v>1</v>
          </cell>
        </row>
        <row r="308">
          <cell r="B308" t="str">
            <v>01.14.04</v>
          </cell>
          <cell r="C308" t="str">
            <v xml:space="preserve">      REFINE, NIVELACION Y COMPACTACION</v>
          </cell>
          <cell r="D308" t="str">
            <v>m</v>
          </cell>
          <cell r="E308">
            <v>102.60000000000001</v>
          </cell>
          <cell r="F308">
            <v>3.15</v>
          </cell>
          <cell r="G308">
            <v>323.19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102.60000000000001</v>
          </cell>
          <cell r="R308">
            <v>323.19</v>
          </cell>
          <cell r="S308">
            <v>1</v>
          </cell>
        </row>
        <row r="309">
          <cell r="B309" t="str">
            <v>01.14.05</v>
          </cell>
          <cell r="C309" t="str">
            <v xml:space="preserve">      ACARREO DE MATERIAL EXCEDENTE</v>
          </cell>
          <cell r="D309" t="str">
            <v>m3</v>
          </cell>
          <cell r="E309">
            <v>18.47</v>
          </cell>
          <cell r="F309">
            <v>6.29</v>
          </cell>
          <cell r="G309">
            <v>116.1763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18.47</v>
          </cell>
          <cell r="R309">
            <v>116.1763</v>
          </cell>
          <cell r="S309">
            <v>1</v>
          </cell>
        </row>
        <row r="310">
          <cell r="B310" t="str">
            <v>01.14.06</v>
          </cell>
          <cell r="C310" t="str">
            <v xml:space="preserve">      ENCOFRADO Y DESENCOFRADO</v>
          </cell>
          <cell r="D310" t="str">
            <v>m2</v>
          </cell>
          <cell r="E310">
            <v>417.24</v>
          </cell>
          <cell r="F310">
            <v>42.88</v>
          </cell>
          <cell r="G310">
            <v>17891.251200000002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417.24</v>
          </cell>
          <cell r="R310">
            <v>17891.251200000002</v>
          </cell>
          <cell r="S310">
            <v>1</v>
          </cell>
        </row>
        <row r="311">
          <cell r="B311" t="str">
            <v>01.14.07</v>
          </cell>
          <cell r="C311" t="str">
            <v xml:space="preserve">      ACERO DE REFUERZO FY= 4200 KG/CM2.</v>
          </cell>
          <cell r="D311" t="str">
            <v>kg</v>
          </cell>
          <cell r="E311">
            <v>772.46</v>
          </cell>
          <cell r="F311">
            <v>6.38</v>
          </cell>
          <cell r="G311">
            <v>4928.2948000000006</v>
          </cell>
          <cell r="H311">
            <v>0</v>
          </cell>
          <cell r="I311">
            <v>0</v>
          </cell>
          <cell r="J311">
            <v>0</v>
          </cell>
          <cell r="K311">
            <v>665.96</v>
          </cell>
          <cell r="L311">
            <v>4248.8248000000003</v>
          </cell>
          <cell r="M311">
            <v>0.8621287833674236</v>
          </cell>
          <cell r="N311">
            <v>665.96</v>
          </cell>
          <cell r="O311">
            <v>4248.8248000000003</v>
          </cell>
          <cell r="P311">
            <v>0.8621287833674236</v>
          </cell>
          <cell r="Q311">
            <v>106.5</v>
          </cell>
          <cell r="R311">
            <v>679.47</v>
          </cell>
          <cell r="S311">
            <v>0.13787121663257643</v>
          </cell>
        </row>
        <row r="312">
          <cell r="B312" t="str">
            <v>01.14.08</v>
          </cell>
          <cell r="C312" t="str">
            <v xml:space="preserve">      CONCRETO CICLOPEO  FC=140KG/CM2   + 30 % PM.</v>
          </cell>
          <cell r="D312" t="str">
            <v>m3</v>
          </cell>
          <cell r="E312">
            <v>22.23</v>
          </cell>
          <cell r="F312">
            <v>306.51</v>
          </cell>
          <cell r="G312">
            <v>6813.7173000000003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22.23</v>
          </cell>
          <cell r="R312">
            <v>6813.7173000000003</v>
          </cell>
          <cell r="S312">
            <v>1</v>
          </cell>
        </row>
        <row r="313">
          <cell r="B313" t="str">
            <v>01.14.09</v>
          </cell>
          <cell r="C313" t="str">
            <v xml:space="preserve">      CONCRETO F'C= 175 KG/CM2.</v>
          </cell>
          <cell r="D313" t="str">
            <v>m3</v>
          </cell>
          <cell r="E313">
            <v>26.79</v>
          </cell>
          <cell r="F313">
            <v>570.78</v>
          </cell>
          <cell r="G313">
            <v>15291.196199999998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26.79</v>
          </cell>
          <cell r="R313">
            <v>15291.196199999998</v>
          </cell>
          <cell r="S313">
            <v>1</v>
          </cell>
        </row>
        <row r="314">
          <cell r="B314" t="str">
            <v>01.14.10</v>
          </cell>
          <cell r="C314" t="str">
            <v xml:space="preserve">      TARRAJEO EN EXTERIORES, MORTERO 1:5 CON OCRE</v>
          </cell>
          <cell r="D314" t="str">
            <v>m2</v>
          </cell>
          <cell r="E314">
            <v>335.16</v>
          </cell>
          <cell r="F314">
            <v>34.619999999999997</v>
          </cell>
          <cell r="G314">
            <v>11603.2392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335.16</v>
          </cell>
          <cell r="R314">
            <v>11603.2392</v>
          </cell>
          <cell r="S314">
            <v>1</v>
          </cell>
        </row>
        <row r="315">
          <cell r="B315" t="str">
            <v>01.14.11</v>
          </cell>
          <cell r="C315" t="str">
            <v xml:space="preserve">      ACCESORIOS PILETAS, COSTO GLOBAL</v>
          </cell>
          <cell r="D315" t="str">
            <v>GLB</v>
          </cell>
          <cell r="E315">
            <v>114</v>
          </cell>
          <cell r="F315">
            <v>88</v>
          </cell>
          <cell r="G315">
            <v>10032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114</v>
          </cell>
          <cell r="R315">
            <v>10032</v>
          </cell>
          <cell r="S315">
            <v>1</v>
          </cell>
        </row>
        <row r="316">
          <cell r="B316" t="str">
            <v>01.14.12</v>
          </cell>
          <cell r="C316" t="str">
            <v xml:space="preserve">      COLOCACION DE ACCESORIOS PROMEDIO</v>
          </cell>
          <cell r="D316" t="str">
            <v>und</v>
          </cell>
          <cell r="E316">
            <v>912</v>
          </cell>
          <cell r="F316">
            <v>3.5700000000000003</v>
          </cell>
          <cell r="G316">
            <v>3255.84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912</v>
          </cell>
          <cell r="R316">
            <v>3255.84</v>
          </cell>
          <cell r="S316">
            <v>1</v>
          </cell>
        </row>
        <row r="317">
          <cell r="B317" t="str">
            <v>01.14.13</v>
          </cell>
          <cell r="C317" t="str">
            <v xml:space="preserve">      CURADO DE CONCRETO</v>
          </cell>
          <cell r="D317" t="str">
            <v>m2</v>
          </cell>
          <cell r="E317">
            <v>335.16</v>
          </cell>
          <cell r="F317">
            <v>1.1500000000000001</v>
          </cell>
          <cell r="G317">
            <v>385.43400000000008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335.16</v>
          </cell>
          <cell r="R317">
            <v>385.43400000000008</v>
          </cell>
          <cell r="S317">
            <v>1</v>
          </cell>
        </row>
        <row r="318">
          <cell r="B318" t="str">
            <v>01.14.14</v>
          </cell>
          <cell r="C318" t="str">
            <v xml:space="preserve">      POSO PERCOLADOR</v>
          </cell>
          <cell r="D318" t="str">
            <v>m3</v>
          </cell>
          <cell r="E318">
            <v>171</v>
          </cell>
          <cell r="F318">
            <v>394.43</v>
          </cell>
          <cell r="G318">
            <v>67447.53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171</v>
          </cell>
          <cell r="R318">
            <v>67447.53</v>
          </cell>
          <cell r="S318">
            <v>1</v>
          </cell>
        </row>
        <row r="319">
          <cell r="B319" t="str">
            <v>02</v>
          </cell>
          <cell r="C319" t="str">
            <v>SISTEMA DE ELIMINACION DE EXCRETAS</v>
          </cell>
          <cell r="G319">
            <v>654209.61819999991</v>
          </cell>
          <cell r="I319">
            <v>18104.988851999999</v>
          </cell>
          <cell r="L319">
            <v>11120.005999999999</v>
          </cell>
          <cell r="O319">
            <v>29224.994852</v>
          </cell>
        </row>
        <row r="320">
          <cell r="B320" t="str">
            <v>02.01</v>
          </cell>
          <cell r="C320" t="str">
            <v>LETRINA DOMICILIARIA (114 UND)</v>
          </cell>
          <cell r="G320">
            <v>445245.9464999999</v>
          </cell>
          <cell r="I320">
            <v>18104.988851999999</v>
          </cell>
          <cell r="L320">
            <v>10184.446</v>
          </cell>
          <cell r="O320">
            <v>28289.434851999999</v>
          </cell>
        </row>
        <row r="321">
          <cell r="B321" t="str">
            <v>02.01.01</v>
          </cell>
          <cell r="C321" t="str">
            <v xml:space="preserve">      LIMPIEZA DE TERRENO MANUAL</v>
          </cell>
          <cell r="D321" t="str">
            <v>m2</v>
          </cell>
          <cell r="E321">
            <v>432.63</v>
          </cell>
          <cell r="F321">
            <v>0.72</v>
          </cell>
          <cell r="G321">
            <v>311.49359999999996</v>
          </cell>
          <cell r="H321">
            <v>368.11499999999995</v>
          </cell>
          <cell r="I321">
            <v>265.04279999999994</v>
          </cell>
          <cell r="J321">
            <v>0.85087719298245601</v>
          </cell>
          <cell r="K321">
            <v>0</v>
          </cell>
          <cell r="L321">
            <v>0</v>
          </cell>
          <cell r="M321">
            <v>0</v>
          </cell>
          <cell r="N321">
            <v>368.11499999999995</v>
          </cell>
          <cell r="O321">
            <v>265.04279999999994</v>
          </cell>
          <cell r="P321">
            <v>0.85087719298245601</v>
          </cell>
          <cell r="Q321">
            <v>64.515000000000043</v>
          </cell>
          <cell r="R321">
            <v>46.450800000000029</v>
          </cell>
          <cell r="S321">
            <v>0.14912280701754396</v>
          </cell>
        </row>
        <row r="322">
          <cell r="B322" t="str">
            <v>02.01.02</v>
          </cell>
          <cell r="C322" t="str">
            <v xml:space="preserve">      TRAZO Y REPLANTEO PRELIMINAR</v>
          </cell>
          <cell r="D322" t="str">
            <v>m2</v>
          </cell>
          <cell r="E322">
            <v>432.63</v>
          </cell>
          <cell r="F322">
            <v>1.44</v>
          </cell>
          <cell r="G322">
            <v>622.98719999999992</v>
          </cell>
          <cell r="H322">
            <v>368.11499999999995</v>
          </cell>
          <cell r="I322">
            <v>530.08559999999989</v>
          </cell>
          <cell r="J322">
            <v>0.85087719298245601</v>
          </cell>
          <cell r="K322">
            <v>0</v>
          </cell>
          <cell r="L322">
            <v>0</v>
          </cell>
          <cell r="M322">
            <v>0</v>
          </cell>
          <cell r="N322">
            <v>368.11499999999995</v>
          </cell>
          <cell r="O322">
            <v>530.08559999999989</v>
          </cell>
          <cell r="P322">
            <v>0.85087719298245601</v>
          </cell>
          <cell r="Q322">
            <v>64.515000000000043</v>
          </cell>
          <cell r="R322">
            <v>92.901600000000059</v>
          </cell>
          <cell r="S322">
            <v>0.14912280701754396</v>
          </cell>
        </row>
        <row r="323">
          <cell r="B323" t="str">
            <v>02.01.03</v>
          </cell>
          <cell r="C323" t="str">
            <v xml:space="preserve">      EXCAVACION MANUAL</v>
          </cell>
          <cell r="D323" t="str">
            <v>m3</v>
          </cell>
          <cell r="E323">
            <v>74.900000000000006</v>
          </cell>
          <cell r="F323">
            <v>47.22</v>
          </cell>
          <cell r="G323">
            <v>3536.7780000000002</v>
          </cell>
          <cell r="H323">
            <v>63.729000000000006</v>
          </cell>
          <cell r="I323">
            <v>3009.2833800000003</v>
          </cell>
          <cell r="J323">
            <v>0.85085447263017355</v>
          </cell>
          <cell r="K323">
            <v>0</v>
          </cell>
          <cell r="L323">
            <v>0</v>
          </cell>
          <cell r="M323">
            <v>0</v>
          </cell>
          <cell r="N323">
            <v>63.729000000000006</v>
          </cell>
          <cell r="O323">
            <v>3009.2833800000003</v>
          </cell>
          <cell r="P323">
            <v>0.85085447263017355</v>
          </cell>
          <cell r="Q323">
            <v>11.170999999999999</v>
          </cell>
          <cell r="R323">
            <v>527.49461999999994</v>
          </cell>
          <cell r="S323">
            <v>0.14914552736982642</v>
          </cell>
        </row>
        <row r="324">
          <cell r="B324" t="str">
            <v>02.01.04</v>
          </cell>
          <cell r="C324" t="str">
            <v xml:space="preserve">      REFINE, NIVELACION Y COMPACTACION</v>
          </cell>
          <cell r="D324" t="str">
            <v>m</v>
          </cell>
          <cell r="E324">
            <v>249.66</v>
          </cell>
          <cell r="F324">
            <v>3.15</v>
          </cell>
          <cell r="G324">
            <v>786.42899999999997</v>
          </cell>
          <cell r="H324">
            <v>208.05</v>
          </cell>
          <cell r="I324">
            <v>655.35750000000007</v>
          </cell>
          <cell r="J324">
            <v>0.83333333333333337</v>
          </cell>
          <cell r="K324">
            <v>0</v>
          </cell>
          <cell r="L324">
            <v>0</v>
          </cell>
          <cell r="M324">
            <v>0</v>
          </cell>
          <cell r="N324">
            <v>208.05</v>
          </cell>
          <cell r="O324">
            <v>655.35750000000007</v>
          </cell>
          <cell r="P324">
            <v>0.83333333333333337</v>
          </cell>
          <cell r="Q324">
            <v>41.609999999999985</v>
          </cell>
          <cell r="R324">
            <v>131.07149999999996</v>
          </cell>
          <cell r="S324">
            <v>0.1666666666666666</v>
          </cell>
        </row>
        <row r="325">
          <cell r="B325" t="str">
            <v>02.01.05</v>
          </cell>
          <cell r="C325" t="str">
            <v xml:space="preserve">      ACARREO DE MATERIAL EXCEDENTE</v>
          </cell>
          <cell r="D325" t="str">
            <v>m3</v>
          </cell>
          <cell r="E325">
            <v>89.88</v>
          </cell>
          <cell r="F325">
            <v>6.29</v>
          </cell>
          <cell r="G325">
            <v>565.34519999999998</v>
          </cell>
          <cell r="H325">
            <v>76.474799999999988</v>
          </cell>
          <cell r="I325">
            <v>481.02649199999991</v>
          </cell>
          <cell r="J325">
            <v>0.85085447263017344</v>
          </cell>
          <cell r="K325">
            <v>0</v>
          </cell>
          <cell r="L325">
            <v>0</v>
          </cell>
          <cell r="M325">
            <v>0</v>
          </cell>
          <cell r="N325">
            <v>76.474799999999988</v>
          </cell>
          <cell r="O325">
            <v>481.02649199999991</v>
          </cell>
          <cell r="P325">
            <v>0.85085447263017344</v>
          </cell>
          <cell r="Q325">
            <v>13.405200000000008</v>
          </cell>
          <cell r="R325">
            <v>84.318708000000044</v>
          </cell>
          <cell r="S325">
            <v>0.14914552736982653</v>
          </cell>
        </row>
        <row r="326">
          <cell r="B326" t="str">
            <v>02.01.06</v>
          </cell>
          <cell r="C326" t="str">
            <v xml:space="preserve">      CIMIENTOS CORRIDOS CON PIEDRA Y BARRO</v>
          </cell>
          <cell r="D326" t="str">
            <v>m3</v>
          </cell>
          <cell r="E326">
            <v>106.11</v>
          </cell>
          <cell r="F326">
            <v>235.74</v>
          </cell>
          <cell r="G326">
            <v>25014.3714</v>
          </cell>
          <cell r="H326">
            <v>55.841999999999992</v>
          </cell>
          <cell r="I326">
            <v>13164.193079999999</v>
          </cell>
          <cell r="J326">
            <v>0.526265196494204</v>
          </cell>
          <cell r="K326">
            <v>0</v>
          </cell>
          <cell r="L326">
            <v>0</v>
          </cell>
          <cell r="M326">
            <v>0</v>
          </cell>
          <cell r="N326">
            <v>55.841999999999992</v>
          </cell>
          <cell r="O326">
            <v>13164.193079999999</v>
          </cell>
          <cell r="P326">
            <v>0.526265196494204</v>
          </cell>
          <cell r="Q326">
            <v>50.268000000000008</v>
          </cell>
          <cell r="R326">
            <v>11850.178320000003</v>
          </cell>
          <cell r="S326">
            <v>0.47373480350579594</v>
          </cell>
        </row>
        <row r="327">
          <cell r="B327" t="str">
            <v>02.01.07</v>
          </cell>
          <cell r="C327" t="str">
            <v xml:space="preserve">      MURO DE SOGA ADOBE DE 40X20X18CM</v>
          </cell>
          <cell r="D327" t="str">
            <v>m2</v>
          </cell>
          <cell r="E327">
            <v>1664.4</v>
          </cell>
          <cell r="F327">
            <v>75.8</v>
          </cell>
          <cell r="G327">
            <v>126161.52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1664.4</v>
          </cell>
          <cell r="R327">
            <v>126161.52</v>
          </cell>
          <cell r="S327">
            <v>1</v>
          </cell>
        </row>
        <row r="328">
          <cell r="B328" t="str">
            <v>02.01.08</v>
          </cell>
          <cell r="C328" t="str">
            <v xml:space="preserve">      COBERTURA DE LETRINA CON CALAMINA</v>
          </cell>
          <cell r="D328" t="str">
            <v>m2</v>
          </cell>
          <cell r="E328">
            <v>754.11</v>
          </cell>
          <cell r="F328">
            <v>63.65</v>
          </cell>
          <cell r="G328">
            <v>47999.101499999997</v>
          </cell>
          <cell r="H328">
            <v>0</v>
          </cell>
          <cell r="I328">
            <v>0</v>
          </cell>
          <cell r="J328">
            <v>0</v>
          </cell>
          <cell r="K328">
            <v>158.69999999999999</v>
          </cell>
          <cell r="L328">
            <v>10101.254999999999</v>
          </cell>
          <cell r="M328">
            <v>0.21044675180013525</v>
          </cell>
          <cell r="N328">
            <v>158.69999999999999</v>
          </cell>
          <cell r="O328">
            <v>10101.254999999999</v>
          </cell>
          <cell r="P328">
            <v>0.21044675180013525</v>
          </cell>
          <cell r="Q328">
            <v>595.41000000000008</v>
          </cell>
          <cell r="R328">
            <v>37897.846500000007</v>
          </cell>
          <cell r="S328">
            <v>0.78955324819986483</v>
          </cell>
        </row>
        <row r="329">
          <cell r="B329" t="str">
            <v>02.01.09</v>
          </cell>
          <cell r="C329" t="str">
            <v xml:space="preserve">      TARRAJEO EN EXTERIORES, MORTERO 1:5 CON OCRE</v>
          </cell>
          <cell r="D329" t="str">
            <v>m2</v>
          </cell>
          <cell r="E329">
            <v>3009.6</v>
          </cell>
          <cell r="F329">
            <v>34.619999999999997</v>
          </cell>
          <cell r="G329">
            <v>104192.35199999998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3009.6</v>
          </cell>
          <cell r="R329">
            <v>104192.35199999998</v>
          </cell>
          <cell r="S329">
            <v>1</v>
          </cell>
        </row>
        <row r="330">
          <cell r="B330" t="str">
            <v>02.01.10</v>
          </cell>
          <cell r="C330" t="str">
            <v xml:space="preserve">      PISO DE 2" CONCRETO F'C 140 KG/CM2 X 4 CM.+ PULIDO 1:2 X 1CM</v>
          </cell>
          <cell r="D330" t="str">
            <v>m2</v>
          </cell>
          <cell r="E330">
            <v>307.8</v>
          </cell>
          <cell r="F330">
            <v>129.71</v>
          </cell>
          <cell r="G330">
            <v>39924.738000000005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307.8</v>
          </cell>
          <cell r="R330">
            <v>39924.738000000005</v>
          </cell>
          <cell r="S330">
            <v>1</v>
          </cell>
        </row>
        <row r="331">
          <cell r="B331" t="str">
            <v>02.01.11</v>
          </cell>
          <cell r="C331" t="str">
            <v xml:space="preserve">      VEREDA RIGIDA DE CONCRETO F'C=140 KG/CM2 E=10CM.,PASTA 1:2</v>
          </cell>
          <cell r="D331" t="str">
            <v>m2</v>
          </cell>
          <cell r="E331">
            <v>352.26</v>
          </cell>
          <cell r="F331">
            <v>154.61000000000001</v>
          </cell>
          <cell r="G331">
            <v>54462.918600000005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352.26</v>
          </cell>
          <cell r="R331">
            <v>54462.918600000005</v>
          </cell>
          <cell r="S331">
            <v>1</v>
          </cell>
        </row>
        <row r="332">
          <cell r="B332" t="str">
            <v>02.01.12</v>
          </cell>
          <cell r="C332" t="str">
            <v xml:space="preserve">      PUERTAS DE MADERA TABLEROS REBAJADOS DE 2.5 MM. DE AGUANO</v>
          </cell>
          <cell r="D332" t="str">
            <v>m2</v>
          </cell>
          <cell r="E332">
            <v>159.6</v>
          </cell>
          <cell r="F332">
            <v>228.03</v>
          </cell>
          <cell r="G332">
            <v>36393.587999999996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159.6</v>
          </cell>
          <cell r="R332">
            <v>36393.587999999996</v>
          </cell>
          <cell r="S332">
            <v>1</v>
          </cell>
        </row>
        <row r="333">
          <cell r="B333" t="str">
            <v>02.01.13</v>
          </cell>
          <cell r="C333" t="str">
            <v xml:space="preserve">      VENTANA DE MADERA</v>
          </cell>
          <cell r="D333" t="str">
            <v>m2</v>
          </cell>
          <cell r="E333">
            <v>22.8</v>
          </cell>
          <cell r="F333">
            <v>79.53</v>
          </cell>
          <cell r="G333">
            <v>1813.2840000000001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22.8</v>
          </cell>
          <cell r="R333">
            <v>1813.2840000000001</v>
          </cell>
          <cell r="S333">
            <v>1</v>
          </cell>
        </row>
        <row r="334">
          <cell r="B334" t="str">
            <v>02.01.14</v>
          </cell>
          <cell r="C334" t="str">
            <v xml:space="preserve">      CURADO DE CONCRETO</v>
          </cell>
          <cell r="D334" t="str">
            <v>m2</v>
          </cell>
          <cell r="E334">
            <v>3009.6</v>
          </cell>
          <cell r="F334">
            <v>1.1500000000000001</v>
          </cell>
          <cell r="G334">
            <v>3461.0400000000004</v>
          </cell>
          <cell r="H334">
            <v>0</v>
          </cell>
          <cell r="I334">
            <v>0</v>
          </cell>
          <cell r="J334">
            <v>0</v>
          </cell>
          <cell r="K334">
            <v>72.34</v>
          </cell>
          <cell r="L334">
            <v>83.191000000000017</v>
          </cell>
          <cell r="M334">
            <v>2.4036416799574696E-2</v>
          </cell>
          <cell r="N334">
            <v>72.34</v>
          </cell>
          <cell r="O334">
            <v>83.191000000000017</v>
          </cell>
          <cell r="P334">
            <v>2.4036416799574696E-2</v>
          </cell>
          <cell r="Q334">
            <v>2937.2599999999998</v>
          </cell>
          <cell r="R334">
            <v>3377.8490000000002</v>
          </cell>
          <cell r="S334">
            <v>0.97596358320042531</v>
          </cell>
        </row>
        <row r="335">
          <cell r="B335" t="str">
            <v>02.02</v>
          </cell>
          <cell r="C335" t="str">
            <v>INSTALACION DE AGUA EN LETRINAS</v>
          </cell>
          <cell r="G335">
            <v>59103.3</v>
          </cell>
          <cell r="I335">
            <v>0</v>
          </cell>
          <cell r="L335">
            <v>0</v>
          </cell>
          <cell r="O335">
            <v>0</v>
          </cell>
        </row>
        <row r="336">
          <cell r="B336" t="str">
            <v>02.02.01</v>
          </cell>
          <cell r="C336" t="str">
            <v xml:space="preserve">      INODORO TANQUE BAJO BLANCO</v>
          </cell>
          <cell r="D336" t="str">
            <v>pza</v>
          </cell>
          <cell r="E336">
            <v>114</v>
          </cell>
          <cell r="F336">
            <v>224.29</v>
          </cell>
          <cell r="G336">
            <v>25569.059999999998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114</v>
          </cell>
          <cell r="R336">
            <v>25569.059999999998</v>
          </cell>
          <cell r="S336">
            <v>1</v>
          </cell>
        </row>
        <row r="337">
          <cell r="B337" t="str">
            <v>02.02.02</v>
          </cell>
          <cell r="C337" t="str">
            <v xml:space="preserve">      DUCHA CROMADA 1 LLAVE INCL.ACCESORIOS</v>
          </cell>
          <cell r="D337" t="str">
            <v>und</v>
          </cell>
          <cell r="E337">
            <v>114</v>
          </cell>
          <cell r="F337">
            <v>104.29</v>
          </cell>
          <cell r="G337">
            <v>11889.060000000001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114</v>
          </cell>
          <cell r="R337">
            <v>11889.060000000001</v>
          </cell>
          <cell r="S337">
            <v>1</v>
          </cell>
        </row>
        <row r="338">
          <cell r="B338" t="str">
            <v>02.02.03</v>
          </cell>
          <cell r="C338" t="str">
            <v xml:space="preserve">      TUBERIA PVC SAP  1/2" C-.10</v>
          </cell>
          <cell r="D338" t="str">
            <v>m</v>
          </cell>
          <cell r="E338">
            <v>570</v>
          </cell>
          <cell r="F338">
            <v>3.02</v>
          </cell>
          <cell r="G338">
            <v>1721.4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570</v>
          </cell>
          <cell r="R338">
            <v>1721.4</v>
          </cell>
          <cell r="S338">
            <v>1</v>
          </cell>
        </row>
        <row r="339">
          <cell r="B339" t="str">
            <v>02.02.04</v>
          </cell>
          <cell r="C339" t="str">
            <v xml:space="preserve">      SUMINISTRO DE ACCESORIOS DE AGUA PARA LETRINAS</v>
          </cell>
          <cell r="D339" t="str">
            <v>und</v>
          </cell>
          <cell r="E339">
            <v>114</v>
          </cell>
          <cell r="F339">
            <v>14</v>
          </cell>
          <cell r="G339">
            <v>1596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114</v>
          </cell>
          <cell r="R339">
            <v>1596</v>
          </cell>
          <cell r="S339">
            <v>1</v>
          </cell>
        </row>
        <row r="340">
          <cell r="B340" t="str">
            <v>02.02.05</v>
          </cell>
          <cell r="C340" t="str">
            <v xml:space="preserve">      COLOCACION DE ACCESORIOS PROMEDIO</v>
          </cell>
          <cell r="D340" t="str">
            <v>und</v>
          </cell>
          <cell r="E340">
            <v>1710</v>
          </cell>
          <cell r="F340">
            <v>3.5700000000000003</v>
          </cell>
          <cell r="G340">
            <v>6104.7000000000007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1710</v>
          </cell>
          <cell r="R340">
            <v>6104.7000000000007</v>
          </cell>
          <cell r="S340">
            <v>1</v>
          </cell>
        </row>
        <row r="341">
          <cell r="B341" t="str">
            <v>02.02.06</v>
          </cell>
          <cell r="C341" t="str">
            <v xml:space="preserve">      SUMINISTRO DE ACCESORIOS VALVULA DE CONTROL 1/2"</v>
          </cell>
          <cell r="D341" t="str">
            <v>GLB</v>
          </cell>
          <cell r="E341">
            <v>342</v>
          </cell>
          <cell r="F341">
            <v>35.74</v>
          </cell>
          <cell r="G341">
            <v>12223.08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342</v>
          </cell>
          <cell r="R341">
            <v>12223.08</v>
          </cell>
          <cell r="S341">
            <v>1</v>
          </cell>
        </row>
        <row r="342">
          <cell r="B342" t="str">
            <v>02.03</v>
          </cell>
          <cell r="C342" t="str">
            <v>INSTALACION DE DESAGUE EN LETRINAS</v>
          </cell>
          <cell r="G342">
            <v>31050.18</v>
          </cell>
          <cell r="I342">
            <v>0</v>
          </cell>
          <cell r="L342">
            <v>935.56000000000006</v>
          </cell>
          <cell r="O342">
            <v>935.56000000000006</v>
          </cell>
        </row>
        <row r="343">
          <cell r="B343" t="str">
            <v>02.03.01</v>
          </cell>
          <cell r="C343" t="str">
            <v xml:space="preserve">      TUBERIA PVC SAL 4"</v>
          </cell>
          <cell r="D343" t="str">
            <v>m</v>
          </cell>
          <cell r="E343">
            <v>1710</v>
          </cell>
          <cell r="F343">
            <v>13.14</v>
          </cell>
          <cell r="G343">
            <v>22469.4</v>
          </cell>
          <cell r="H343">
            <v>0</v>
          </cell>
          <cell r="I343">
            <v>0</v>
          </cell>
          <cell r="J343">
            <v>0</v>
          </cell>
          <cell r="K343">
            <v>28</v>
          </cell>
          <cell r="L343">
            <v>367.92</v>
          </cell>
          <cell r="M343">
            <v>1.6374269005847954E-2</v>
          </cell>
          <cell r="N343">
            <v>28</v>
          </cell>
          <cell r="O343">
            <v>367.92</v>
          </cell>
          <cell r="P343">
            <v>1.6374269005847954E-2</v>
          </cell>
          <cell r="Q343">
            <v>1682</v>
          </cell>
          <cell r="R343">
            <v>22101.48</v>
          </cell>
          <cell r="S343">
            <v>0.98362573099415207</v>
          </cell>
        </row>
        <row r="344">
          <cell r="B344" t="str">
            <v>02.03.02</v>
          </cell>
          <cell r="C344" t="str">
            <v xml:space="preserve">      TUBERIA PVC SAL 2"</v>
          </cell>
          <cell r="D344" t="str">
            <v>m</v>
          </cell>
          <cell r="E344">
            <v>228</v>
          </cell>
          <cell r="F344">
            <v>5.44</v>
          </cell>
          <cell r="G344">
            <v>1240.3200000000002</v>
          </cell>
          <cell r="H344">
            <v>0</v>
          </cell>
          <cell r="I344">
            <v>0</v>
          </cell>
          <cell r="J344">
            <v>0</v>
          </cell>
          <cell r="K344">
            <v>57</v>
          </cell>
          <cell r="L344">
            <v>310.08000000000004</v>
          </cell>
          <cell r="M344">
            <v>0.25</v>
          </cell>
          <cell r="N344">
            <v>57</v>
          </cell>
          <cell r="O344">
            <v>310.08000000000004</v>
          </cell>
          <cell r="P344">
            <v>0.25</v>
          </cell>
          <cell r="Q344">
            <v>171</v>
          </cell>
          <cell r="R344">
            <v>930.24000000000012</v>
          </cell>
          <cell r="S344">
            <v>0.75</v>
          </cell>
        </row>
        <row r="345">
          <cell r="B345" t="str">
            <v>02.03.03</v>
          </cell>
          <cell r="C345" t="str">
            <v xml:space="preserve">      SUMINISTRO DE ACCESORIOS DE DESAGUE PARA LETRINAS</v>
          </cell>
          <cell r="D345" t="str">
            <v>und</v>
          </cell>
          <cell r="E345">
            <v>114</v>
          </cell>
          <cell r="F345">
            <v>39.4</v>
          </cell>
          <cell r="G345">
            <v>4491.5999999999995</v>
          </cell>
          <cell r="H345">
            <v>0</v>
          </cell>
          <cell r="I345">
            <v>0</v>
          </cell>
          <cell r="J345">
            <v>0</v>
          </cell>
          <cell r="K345">
            <v>4</v>
          </cell>
          <cell r="L345">
            <v>157.6</v>
          </cell>
          <cell r="M345">
            <v>3.5087719298245612E-2</v>
          </cell>
          <cell r="N345">
            <v>4</v>
          </cell>
          <cell r="O345">
            <v>157.6</v>
          </cell>
          <cell r="P345">
            <v>3.5087719298245612E-2</v>
          </cell>
          <cell r="Q345">
            <v>110</v>
          </cell>
          <cell r="R345">
            <v>4334</v>
          </cell>
          <cell r="S345">
            <v>0.96491228070175439</v>
          </cell>
        </row>
        <row r="346">
          <cell r="B346" t="str">
            <v>02.03.04</v>
          </cell>
          <cell r="C346" t="str">
            <v xml:space="preserve">      COLOCACION DE ACCESORIOS PROMEDIO</v>
          </cell>
          <cell r="D346" t="str">
            <v>und</v>
          </cell>
          <cell r="E346">
            <v>798</v>
          </cell>
          <cell r="F346">
            <v>3.5700000000000003</v>
          </cell>
          <cell r="G346">
            <v>2848.86</v>
          </cell>
          <cell r="H346">
            <v>0</v>
          </cell>
          <cell r="I346">
            <v>0</v>
          </cell>
          <cell r="J346">
            <v>0</v>
          </cell>
          <cell r="K346">
            <v>28</v>
          </cell>
          <cell r="L346">
            <v>99.960000000000008</v>
          </cell>
          <cell r="M346">
            <v>3.5087719298245612E-2</v>
          </cell>
          <cell r="N346">
            <v>28</v>
          </cell>
          <cell r="O346">
            <v>99.960000000000008</v>
          </cell>
          <cell r="P346">
            <v>3.5087719298245612E-2</v>
          </cell>
          <cell r="Q346">
            <v>770</v>
          </cell>
          <cell r="R346">
            <v>2748.9</v>
          </cell>
          <cell r="S346">
            <v>0.96491228070175439</v>
          </cell>
        </row>
        <row r="347">
          <cell r="B347" t="str">
            <v>02.04</v>
          </cell>
          <cell r="C347" t="str">
            <v>CAJA DE REGISTRO DE DESAGUE</v>
          </cell>
          <cell r="G347">
            <v>21008.279000000002</v>
          </cell>
          <cell r="I347">
            <v>0</v>
          </cell>
          <cell r="L347">
            <v>0</v>
          </cell>
          <cell r="O347">
            <v>0</v>
          </cell>
        </row>
        <row r="348">
          <cell r="B348" t="str">
            <v>02.04.01</v>
          </cell>
          <cell r="C348" t="str">
            <v xml:space="preserve">      LIMPIEZA DE TERRENO MANUAL</v>
          </cell>
          <cell r="D348" t="str">
            <v>m2</v>
          </cell>
          <cell r="E348">
            <v>38.480000000000004</v>
          </cell>
          <cell r="F348">
            <v>0.72</v>
          </cell>
          <cell r="G348">
            <v>27.7056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38.480000000000004</v>
          </cell>
          <cell r="R348">
            <v>27.7056</v>
          </cell>
          <cell r="S348">
            <v>1</v>
          </cell>
        </row>
        <row r="349">
          <cell r="B349" t="str">
            <v>02.04.02</v>
          </cell>
          <cell r="C349" t="str">
            <v xml:space="preserve">      TRAZO Y REPLANTEO PRELIMINAR</v>
          </cell>
          <cell r="D349" t="str">
            <v>m2</v>
          </cell>
          <cell r="E349">
            <v>38.480000000000004</v>
          </cell>
          <cell r="F349">
            <v>1.44</v>
          </cell>
          <cell r="G349">
            <v>55.411200000000001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38.480000000000004</v>
          </cell>
          <cell r="R349">
            <v>55.411200000000001</v>
          </cell>
          <cell r="S349">
            <v>1</v>
          </cell>
        </row>
        <row r="350">
          <cell r="B350" t="str">
            <v>02.04.03</v>
          </cell>
          <cell r="C350" t="str">
            <v xml:space="preserve">      EXCAVACION MANUAL</v>
          </cell>
          <cell r="D350" t="str">
            <v>m3</v>
          </cell>
          <cell r="E350">
            <v>26.93</v>
          </cell>
          <cell r="F350">
            <v>47.22</v>
          </cell>
          <cell r="G350">
            <v>1271.6345999999999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26.93</v>
          </cell>
          <cell r="R350">
            <v>1271.6345999999999</v>
          </cell>
          <cell r="S350">
            <v>1</v>
          </cell>
        </row>
        <row r="351">
          <cell r="B351" t="str">
            <v>02.04.04</v>
          </cell>
          <cell r="C351" t="str">
            <v xml:space="preserve">      REFINE, NIVELACION Y COMPACTACION</v>
          </cell>
          <cell r="D351" t="str">
            <v>m</v>
          </cell>
          <cell r="E351">
            <v>38.480000000000004</v>
          </cell>
          <cell r="F351">
            <v>3.15</v>
          </cell>
          <cell r="G351">
            <v>121.212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38.480000000000004</v>
          </cell>
          <cell r="R351">
            <v>121.212</v>
          </cell>
          <cell r="S351">
            <v>1</v>
          </cell>
        </row>
        <row r="352">
          <cell r="B352" t="str">
            <v>02.04.05</v>
          </cell>
          <cell r="C352" t="str">
            <v xml:space="preserve">      ACARREO DE MATERIAL EXCEDENTE</v>
          </cell>
          <cell r="D352" t="str">
            <v>m3</v>
          </cell>
          <cell r="E352">
            <v>32.32</v>
          </cell>
          <cell r="F352">
            <v>6.29</v>
          </cell>
          <cell r="G352">
            <v>203.2928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32.32</v>
          </cell>
          <cell r="R352">
            <v>203.2928</v>
          </cell>
          <cell r="S352">
            <v>1</v>
          </cell>
        </row>
        <row r="353">
          <cell r="B353" t="str">
            <v>02.04.06</v>
          </cell>
          <cell r="C353" t="str">
            <v xml:space="preserve">      ENCOFRADO Y DESENCOFRADO</v>
          </cell>
          <cell r="D353" t="str">
            <v>m2</v>
          </cell>
          <cell r="E353">
            <v>41.04</v>
          </cell>
          <cell r="F353">
            <v>42.88</v>
          </cell>
          <cell r="G353">
            <v>1759.7952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41.04</v>
          </cell>
          <cell r="R353">
            <v>1759.7952</v>
          </cell>
          <cell r="S353">
            <v>1</v>
          </cell>
        </row>
        <row r="354">
          <cell r="B354" t="str">
            <v>02.04.07</v>
          </cell>
          <cell r="C354" t="str">
            <v xml:space="preserve">      CONCRETO F'C= 175 KG/CM2.</v>
          </cell>
          <cell r="D354" t="str">
            <v>m3</v>
          </cell>
          <cell r="E354">
            <v>14.620000000000001</v>
          </cell>
          <cell r="F354">
            <v>570.78</v>
          </cell>
          <cell r="G354">
            <v>8344.8035999999993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14.620000000000001</v>
          </cell>
          <cell r="R354">
            <v>8344.8035999999993</v>
          </cell>
          <cell r="S354">
            <v>1</v>
          </cell>
        </row>
        <row r="355">
          <cell r="B355" t="str">
            <v>02.04.08</v>
          </cell>
          <cell r="C355" t="str">
            <v xml:space="preserve">      TARRAJEO EN EXTERIORES, MORTERO 1:5</v>
          </cell>
          <cell r="D355" t="str">
            <v>m2</v>
          </cell>
          <cell r="E355">
            <v>123.12</v>
          </cell>
          <cell r="F355">
            <v>23.45</v>
          </cell>
          <cell r="G355">
            <v>2887.1640000000002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123.12</v>
          </cell>
          <cell r="R355">
            <v>2887.1640000000002</v>
          </cell>
          <cell r="S355">
            <v>1</v>
          </cell>
        </row>
        <row r="356">
          <cell r="B356" t="str">
            <v>02.04.09</v>
          </cell>
          <cell r="C356" t="str">
            <v xml:space="preserve">      TAPA DE REGISTRO DE DESAGUE</v>
          </cell>
          <cell r="D356" t="str">
            <v>und</v>
          </cell>
          <cell r="E356">
            <v>114</v>
          </cell>
          <cell r="F356">
            <v>55.59</v>
          </cell>
          <cell r="G356">
            <v>6337.26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114</v>
          </cell>
          <cell r="R356">
            <v>6337.26</v>
          </cell>
          <cell r="S356">
            <v>1</v>
          </cell>
        </row>
        <row r="357">
          <cell r="B357" t="str">
            <v>02.05</v>
          </cell>
          <cell r="C357" t="str">
            <v>POSO SEPTICO</v>
          </cell>
          <cell r="G357">
            <v>97801.912700000015</v>
          </cell>
          <cell r="I357">
            <v>0</v>
          </cell>
          <cell r="L357">
            <v>0</v>
          </cell>
          <cell r="O357">
            <v>0</v>
          </cell>
        </row>
        <row r="358">
          <cell r="B358" t="str">
            <v>02.05.01</v>
          </cell>
          <cell r="C358" t="str">
            <v xml:space="preserve">      LIMPIEZA DE TERRENO MANUAL</v>
          </cell>
          <cell r="D358" t="str">
            <v>m2</v>
          </cell>
          <cell r="E358">
            <v>223.44</v>
          </cell>
          <cell r="F358">
            <v>0.72</v>
          </cell>
          <cell r="G358">
            <v>160.8768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223.44</v>
          </cell>
          <cell r="R358">
            <v>160.8768</v>
          </cell>
          <cell r="S358">
            <v>1</v>
          </cell>
        </row>
        <row r="359">
          <cell r="B359" t="str">
            <v>02.05.02</v>
          </cell>
          <cell r="C359" t="str">
            <v xml:space="preserve">      TRAZO Y REPLANTEO PRELIMINAR</v>
          </cell>
          <cell r="D359" t="str">
            <v>m2</v>
          </cell>
          <cell r="E359">
            <v>223.44</v>
          </cell>
          <cell r="F359">
            <v>1.44</v>
          </cell>
          <cell r="G359">
            <v>321.75360000000001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223.44</v>
          </cell>
          <cell r="R359">
            <v>321.75360000000001</v>
          </cell>
          <cell r="S359">
            <v>1</v>
          </cell>
        </row>
        <row r="360">
          <cell r="B360" t="str">
            <v>02.05.03</v>
          </cell>
          <cell r="C360" t="str">
            <v xml:space="preserve">      EXCAVACION MANUAL</v>
          </cell>
          <cell r="D360" t="str">
            <v>m3</v>
          </cell>
          <cell r="E360">
            <v>379.85</v>
          </cell>
          <cell r="F360">
            <v>47.22</v>
          </cell>
          <cell r="G360">
            <v>17936.517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379.85</v>
          </cell>
          <cell r="R360">
            <v>17936.517</v>
          </cell>
          <cell r="S360">
            <v>1</v>
          </cell>
        </row>
        <row r="361">
          <cell r="B361" t="str">
            <v>02.05.04</v>
          </cell>
          <cell r="C361" t="str">
            <v xml:space="preserve">      REFINE, NIVELACION Y COMPACTACION</v>
          </cell>
          <cell r="D361" t="str">
            <v>m</v>
          </cell>
          <cell r="E361">
            <v>223.44</v>
          </cell>
          <cell r="F361">
            <v>3.15</v>
          </cell>
          <cell r="G361">
            <v>703.83600000000001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223.44</v>
          </cell>
          <cell r="R361">
            <v>703.83600000000001</v>
          </cell>
          <cell r="S361">
            <v>1</v>
          </cell>
        </row>
        <row r="362">
          <cell r="B362" t="str">
            <v>02.05.05</v>
          </cell>
          <cell r="C362" t="str">
            <v xml:space="preserve">      ACARREO DE MATERIAL EXCEDENTE</v>
          </cell>
          <cell r="D362" t="str">
            <v>m3</v>
          </cell>
          <cell r="E362">
            <v>455.82</v>
          </cell>
          <cell r="F362">
            <v>6.29</v>
          </cell>
          <cell r="G362">
            <v>2867.1077999999998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455.82</v>
          </cell>
          <cell r="R362">
            <v>2867.1077999999998</v>
          </cell>
          <cell r="S362">
            <v>1</v>
          </cell>
        </row>
        <row r="363">
          <cell r="B363" t="str">
            <v>02.05.06</v>
          </cell>
          <cell r="C363" t="str">
            <v xml:space="preserve">      MAMPOSTERIA DE PIEDRA</v>
          </cell>
          <cell r="D363" t="str">
            <v>m3</v>
          </cell>
          <cell r="E363">
            <v>133.61000000000001</v>
          </cell>
          <cell r="F363">
            <v>321.79000000000002</v>
          </cell>
          <cell r="G363">
            <v>42994.361900000004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133.61000000000001</v>
          </cell>
          <cell r="R363">
            <v>42994.361900000004</v>
          </cell>
          <cell r="S363">
            <v>1</v>
          </cell>
        </row>
        <row r="364">
          <cell r="B364" t="str">
            <v>02.05.07</v>
          </cell>
          <cell r="C364" t="str">
            <v xml:space="preserve">      ENCOFRADO Y DESENCOFRADO</v>
          </cell>
          <cell r="D364" t="str">
            <v>m2</v>
          </cell>
          <cell r="E364">
            <v>72.960000000000008</v>
          </cell>
          <cell r="F364">
            <v>42.88</v>
          </cell>
          <cell r="G364">
            <v>3128.5248000000006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72.960000000000008</v>
          </cell>
          <cell r="R364">
            <v>3128.5248000000006</v>
          </cell>
          <cell r="S364">
            <v>1</v>
          </cell>
        </row>
        <row r="365">
          <cell r="B365" t="str">
            <v>02.05.08</v>
          </cell>
          <cell r="C365" t="str">
            <v xml:space="preserve">      ACERO DE REFUERZO FY= 4200 KG/CM2.</v>
          </cell>
          <cell r="D365" t="str">
            <v>kg</v>
          </cell>
          <cell r="E365">
            <v>2042.88</v>
          </cell>
          <cell r="F365">
            <v>6.38</v>
          </cell>
          <cell r="G365">
            <v>13033.574400000001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2042.88</v>
          </cell>
          <cell r="R365">
            <v>13033.574400000001</v>
          </cell>
          <cell r="S365">
            <v>1</v>
          </cell>
        </row>
        <row r="366">
          <cell r="B366" t="str">
            <v>02.05.09</v>
          </cell>
          <cell r="C366" t="str">
            <v xml:space="preserve">      CONCRETO F'C= 175 KG/CM2.</v>
          </cell>
          <cell r="D366" t="str">
            <v>m3</v>
          </cell>
          <cell r="E366">
            <v>29.18</v>
          </cell>
          <cell r="F366">
            <v>570.78</v>
          </cell>
          <cell r="G366">
            <v>16655.360399999998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29.18</v>
          </cell>
          <cell r="R366">
            <v>16655.360399999998</v>
          </cell>
          <cell r="S366">
            <v>1</v>
          </cell>
        </row>
        <row r="367">
          <cell r="C367" t="str">
            <v>OBRAS ADICIONALES</v>
          </cell>
          <cell r="G367">
            <v>158175.59</v>
          </cell>
          <cell r="I367">
            <v>87542.35</v>
          </cell>
          <cell r="L367">
            <v>39410.21</v>
          </cell>
          <cell r="O367">
            <v>126952.56</v>
          </cell>
        </row>
        <row r="368">
          <cell r="B368" t="str">
            <v>03</v>
          </cell>
          <cell r="C368" t="str">
            <v>OBRAS PROVISIONALES</v>
          </cell>
          <cell r="G368">
            <v>8824.7000000000007</v>
          </cell>
          <cell r="I368">
            <v>4812.3500000000004</v>
          </cell>
          <cell r="L368">
            <v>4012.3500000000004</v>
          </cell>
          <cell r="O368">
            <v>8824.7000000000007</v>
          </cell>
        </row>
        <row r="369">
          <cell r="B369" t="str">
            <v>03.01</v>
          </cell>
          <cell r="C369" t="str">
            <v xml:space="preserve">   CAMPAMENTO DE ADOBE TECHO CALAMINA</v>
          </cell>
          <cell r="D369" t="str">
            <v>m2</v>
          </cell>
          <cell r="E369">
            <v>30</v>
          </cell>
          <cell r="F369">
            <v>267.49</v>
          </cell>
          <cell r="G369">
            <v>8024.7000000000007</v>
          </cell>
          <cell r="H369">
            <v>15</v>
          </cell>
          <cell r="I369">
            <v>4012.3500000000004</v>
          </cell>
          <cell r="J369">
            <v>0.5</v>
          </cell>
          <cell r="K369">
            <v>15</v>
          </cell>
          <cell r="L369">
            <v>4012.3500000000004</v>
          </cell>
          <cell r="M369">
            <v>0.5</v>
          </cell>
          <cell r="N369">
            <v>30</v>
          </cell>
          <cell r="O369">
            <v>8024.7000000000007</v>
          </cell>
          <cell r="P369">
            <v>1</v>
          </cell>
          <cell r="Q369">
            <v>0</v>
          </cell>
          <cell r="R369">
            <v>0</v>
          </cell>
          <cell r="S369">
            <v>0</v>
          </cell>
        </row>
        <row r="370">
          <cell r="B370" t="str">
            <v>03.02</v>
          </cell>
          <cell r="C370" t="str">
            <v xml:space="preserve">   CARTEL DE OBRA DE 4.80M X 2.40M</v>
          </cell>
          <cell r="D370" t="str">
            <v>und</v>
          </cell>
          <cell r="E370">
            <v>1</v>
          </cell>
          <cell r="F370">
            <v>800</v>
          </cell>
          <cell r="G370">
            <v>800</v>
          </cell>
          <cell r="H370">
            <v>1</v>
          </cell>
          <cell r="I370">
            <v>800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1</v>
          </cell>
          <cell r="O370">
            <v>800</v>
          </cell>
          <cell r="P370">
            <v>1</v>
          </cell>
          <cell r="Q370">
            <v>0</v>
          </cell>
          <cell r="R370">
            <v>0</v>
          </cell>
          <cell r="S370">
            <v>0</v>
          </cell>
        </row>
        <row r="371">
          <cell r="B371" t="str">
            <v>04</v>
          </cell>
          <cell r="C371" t="str">
            <v>FLETES</v>
          </cell>
          <cell r="G371">
            <v>115704.89</v>
          </cell>
          <cell r="I371">
            <v>79484</v>
          </cell>
          <cell r="L371">
            <v>26787.859999999997</v>
          </cell>
          <cell r="O371">
            <v>106271.86</v>
          </cell>
        </row>
        <row r="372">
          <cell r="B372" t="str">
            <v>04.01</v>
          </cell>
          <cell r="C372" t="str">
            <v xml:space="preserve">   FLETE EN ZONA RURAL</v>
          </cell>
          <cell r="D372" t="str">
            <v>GLB</v>
          </cell>
          <cell r="E372">
            <v>73787.86</v>
          </cell>
          <cell r="F372">
            <v>1</v>
          </cell>
          <cell r="G372">
            <v>73787.86</v>
          </cell>
          <cell r="H372">
            <v>57000</v>
          </cell>
          <cell r="I372">
            <v>57000</v>
          </cell>
          <cell r="J372">
            <v>0.7724847962794964</v>
          </cell>
          <cell r="K372">
            <v>16787.859999999997</v>
          </cell>
          <cell r="L372">
            <v>16787.859999999997</v>
          </cell>
          <cell r="M372">
            <v>0.22751520372050357</v>
          </cell>
          <cell r="N372">
            <v>73787.86</v>
          </cell>
          <cell r="O372">
            <v>73787.86</v>
          </cell>
          <cell r="P372">
            <v>1</v>
          </cell>
          <cell r="Q372">
            <v>0</v>
          </cell>
          <cell r="R372">
            <v>0</v>
          </cell>
          <cell r="S372">
            <v>0</v>
          </cell>
        </row>
        <row r="373">
          <cell r="B373" t="str">
            <v>04.02</v>
          </cell>
          <cell r="C373" t="str">
            <v xml:space="preserve">   FLETE TERRESTRE</v>
          </cell>
          <cell r="D373" t="str">
            <v>GLB</v>
          </cell>
          <cell r="E373">
            <v>41917.03</v>
          </cell>
          <cell r="F373">
            <v>1</v>
          </cell>
          <cell r="G373">
            <v>41917.03</v>
          </cell>
          <cell r="H373">
            <v>22484</v>
          </cell>
          <cell r="I373">
            <v>22484</v>
          </cell>
          <cell r="J373">
            <v>0.53639296486416144</v>
          </cell>
          <cell r="K373">
            <v>10000</v>
          </cell>
          <cell r="L373">
            <v>10000</v>
          </cell>
          <cell r="M373">
            <v>0.2385665205764817</v>
          </cell>
          <cell r="N373">
            <v>32484</v>
          </cell>
          <cell r="O373">
            <v>32484</v>
          </cell>
          <cell r="P373">
            <v>0.77495948544064308</v>
          </cell>
          <cell r="Q373">
            <v>9433.0299999999988</v>
          </cell>
          <cell r="R373">
            <v>9433.0299999999988</v>
          </cell>
          <cell r="S373">
            <v>0.22504051455935689</v>
          </cell>
        </row>
        <row r="374">
          <cell r="B374" t="str">
            <v>05</v>
          </cell>
          <cell r="C374" t="str">
            <v>CONTROL DE CALIDAD DEL CONCRETO</v>
          </cell>
          <cell r="G374">
            <v>1900</v>
          </cell>
          <cell r="I374">
            <v>0</v>
          </cell>
          <cell r="L374">
            <v>0</v>
          </cell>
          <cell r="O374">
            <v>0</v>
          </cell>
        </row>
        <row r="375">
          <cell r="B375" t="str">
            <v>05.01</v>
          </cell>
          <cell r="C375" t="str">
            <v xml:space="preserve">   ENSAYOS A LA COMPRESION DEL CONCRETO</v>
          </cell>
          <cell r="D375" t="str">
            <v>GLB</v>
          </cell>
          <cell r="E375">
            <v>30</v>
          </cell>
          <cell r="F375">
            <v>30</v>
          </cell>
          <cell r="G375">
            <v>900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30</v>
          </cell>
          <cell r="R375">
            <v>900</v>
          </cell>
          <cell r="S375">
            <v>1</v>
          </cell>
        </row>
        <row r="376">
          <cell r="B376" t="str">
            <v>05.02</v>
          </cell>
          <cell r="C376" t="str">
            <v xml:space="preserve">   DISEÑO DE MEZCLAS</v>
          </cell>
          <cell r="D376" t="str">
            <v>GLB</v>
          </cell>
          <cell r="E376">
            <v>2</v>
          </cell>
          <cell r="F376">
            <v>500</v>
          </cell>
          <cell r="G376">
            <v>1000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</v>
          </cell>
          <cell r="R376">
            <v>1000</v>
          </cell>
          <cell r="S376">
            <v>1</v>
          </cell>
        </row>
        <row r="377">
          <cell r="B377" t="str">
            <v>06</v>
          </cell>
          <cell r="C377" t="str">
            <v>PLACA RECORDATORIA</v>
          </cell>
          <cell r="G377">
            <v>500</v>
          </cell>
          <cell r="I377">
            <v>0</v>
          </cell>
          <cell r="L377">
            <v>0</v>
          </cell>
          <cell r="O377">
            <v>0</v>
          </cell>
        </row>
        <row r="378">
          <cell r="B378" t="str">
            <v>06.01</v>
          </cell>
          <cell r="C378" t="str">
            <v xml:space="preserve">   PLACA RECORDATORIA</v>
          </cell>
          <cell r="D378" t="str">
            <v>GLB</v>
          </cell>
          <cell r="E378">
            <v>1</v>
          </cell>
          <cell r="F378">
            <v>500</v>
          </cell>
          <cell r="G378">
            <v>500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</v>
          </cell>
          <cell r="R378">
            <v>500</v>
          </cell>
          <cell r="S378">
            <v>1</v>
          </cell>
        </row>
        <row r="379">
          <cell r="B379" t="str">
            <v>07</v>
          </cell>
          <cell r="C379" t="str">
            <v>IMPACTO AMBIENTAL, RIESGOS Y VULNERABILIDAD</v>
          </cell>
          <cell r="G379">
            <v>31246</v>
          </cell>
          <cell r="I379">
            <v>3246</v>
          </cell>
          <cell r="L379">
            <v>8610</v>
          </cell>
          <cell r="O379">
            <v>11856</v>
          </cell>
        </row>
        <row r="380">
          <cell r="B380" t="str">
            <v>07.01</v>
          </cell>
          <cell r="C380" t="str">
            <v>PLAN DE MANEJO AMBIENTAL</v>
          </cell>
          <cell r="G380">
            <v>3485</v>
          </cell>
          <cell r="I380">
            <v>200</v>
          </cell>
          <cell r="K380">
            <v>0</v>
          </cell>
          <cell r="L380">
            <v>420</v>
          </cell>
          <cell r="O380">
            <v>620</v>
          </cell>
        </row>
        <row r="381">
          <cell r="B381" t="str">
            <v>07.01.01</v>
          </cell>
          <cell r="C381" t="str">
            <v xml:space="preserve">      CONTENEDORES HERMETICOS DE COLORES</v>
          </cell>
          <cell r="D381" t="str">
            <v>m3</v>
          </cell>
          <cell r="E381">
            <v>5</v>
          </cell>
          <cell r="F381">
            <v>185</v>
          </cell>
          <cell r="G381">
            <v>925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5</v>
          </cell>
          <cell r="R381">
            <v>925</v>
          </cell>
          <cell r="S381">
            <v>1</v>
          </cell>
        </row>
        <row r="382">
          <cell r="B382" t="str">
            <v>07.01.02</v>
          </cell>
          <cell r="C382" t="str">
            <v xml:space="preserve">      CHARLAS DE SENSIBILIZACION</v>
          </cell>
          <cell r="D382" t="str">
            <v>und</v>
          </cell>
          <cell r="E382">
            <v>4</v>
          </cell>
          <cell r="F382">
            <v>200</v>
          </cell>
          <cell r="G382">
            <v>800</v>
          </cell>
          <cell r="H382">
            <v>1</v>
          </cell>
          <cell r="I382">
            <v>200</v>
          </cell>
          <cell r="J382">
            <v>0.25</v>
          </cell>
          <cell r="K382">
            <v>1</v>
          </cell>
          <cell r="L382">
            <v>200</v>
          </cell>
          <cell r="M382">
            <v>0.25</v>
          </cell>
          <cell r="N382">
            <v>2</v>
          </cell>
          <cell r="O382">
            <v>400</v>
          </cell>
          <cell r="P382">
            <v>0.5</v>
          </cell>
          <cell r="Q382">
            <v>2</v>
          </cell>
          <cell r="R382">
            <v>400</v>
          </cell>
          <cell r="S382">
            <v>0.5</v>
          </cell>
        </row>
        <row r="383">
          <cell r="B383" t="str">
            <v>07.01.03</v>
          </cell>
          <cell r="C383" t="str">
            <v xml:space="preserve">      MONITOREO AMBIENTAL</v>
          </cell>
          <cell r="D383" t="str">
            <v>mes</v>
          </cell>
          <cell r="E383">
            <v>8</v>
          </cell>
          <cell r="F383">
            <v>220</v>
          </cell>
          <cell r="G383">
            <v>1760</v>
          </cell>
          <cell r="H383">
            <v>0</v>
          </cell>
          <cell r="I383">
            <v>0</v>
          </cell>
          <cell r="J383">
            <v>0</v>
          </cell>
          <cell r="K383">
            <v>1</v>
          </cell>
          <cell r="L383">
            <v>220</v>
          </cell>
          <cell r="M383">
            <v>0.125</v>
          </cell>
          <cell r="N383">
            <v>1</v>
          </cell>
          <cell r="O383">
            <v>220</v>
          </cell>
          <cell r="P383">
            <v>0.125</v>
          </cell>
          <cell r="Q383">
            <v>7</v>
          </cell>
          <cell r="R383">
            <v>1540</v>
          </cell>
          <cell r="S383">
            <v>0.875</v>
          </cell>
        </row>
        <row r="384">
          <cell r="B384" t="str">
            <v>07.02</v>
          </cell>
          <cell r="C384" t="str">
            <v>PLAN DE SEGURIDAD</v>
          </cell>
          <cell r="G384">
            <v>17045</v>
          </cell>
          <cell r="I384">
            <v>3046</v>
          </cell>
          <cell r="L384">
            <v>8190</v>
          </cell>
          <cell r="O384">
            <v>11236</v>
          </cell>
        </row>
        <row r="385">
          <cell r="B385" t="str">
            <v>07.02.01</v>
          </cell>
          <cell r="C385" t="str">
            <v xml:space="preserve">      ELABORACION, IMPLEMENTACION Y ADMINISTRACION DEL PLAN DE SEGURIDAD Y SALUD EN EL TRABAJO</v>
          </cell>
          <cell r="D385" t="str">
            <v>GLB</v>
          </cell>
          <cell r="E385">
            <v>1</v>
          </cell>
          <cell r="F385">
            <v>3000</v>
          </cell>
          <cell r="G385">
            <v>3000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1</v>
          </cell>
          <cell r="R385">
            <v>3000</v>
          </cell>
          <cell r="S385">
            <v>1</v>
          </cell>
        </row>
        <row r="386">
          <cell r="B386" t="str">
            <v>07.02.02</v>
          </cell>
          <cell r="C386" t="str">
            <v xml:space="preserve">      EQUIPOS DE PROTECCION INDIVIDUAL</v>
          </cell>
          <cell r="D386" t="str">
            <v>und</v>
          </cell>
          <cell r="E386">
            <v>35</v>
          </cell>
          <cell r="F386">
            <v>315</v>
          </cell>
          <cell r="G386">
            <v>11025</v>
          </cell>
          <cell r="H386">
            <v>9</v>
          </cell>
          <cell r="I386">
            <v>2835</v>
          </cell>
          <cell r="J386">
            <v>0.25714285714285712</v>
          </cell>
          <cell r="K386">
            <v>26</v>
          </cell>
          <cell r="L386">
            <v>8190</v>
          </cell>
          <cell r="M386">
            <v>0.74285714285714288</v>
          </cell>
          <cell r="N386">
            <v>35</v>
          </cell>
          <cell r="O386">
            <v>11025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</row>
        <row r="387">
          <cell r="B387" t="str">
            <v>07.02.03</v>
          </cell>
          <cell r="C387" t="str">
            <v xml:space="preserve">      SEÑALIZACION TEMPORAL DE SEGURIDAD</v>
          </cell>
          <cell r="D387" t="str">
            <v>GLB</v>
          </cell>
          <cell r="E387">
            <v>2</v>
          </cell>
          <cell r="F387">
            <v>910</v>
          </cell>
          <cell r="G387">
            <v>1820</v>
          </cell>
          <cell r="H387">
            <v>0.1</v>
          </cell>
          <cell r="I387">
            <v>91</v>
          </cell>
          <cell r="J387">
            <v>0.05</v>
          </cell>
          <cell r="K387">
            <v>0</v>
          </cell>
          <cell r="L387">
            <v>0</v>
          </cell>
          <cell r="M387">
            <v>0</v>
          </cell>
          <cell r="N387">
            <v>0.1</v>
          </cell>
          <cell r="O387">
            <v>91</v>
          </cell>
          <cell r="P387">
            <v>0.05</v>
          </cell>
          <cell r="Q387">
            <v>1.9</v>
          </cell>
          <cell r="R387">
            <v>1729</v>
          </cell>
          <cell r="S387">
            <v>0.95</v>
          </cell>
        </row>
        <row r="388">
          <cell r="B388" t="str">
            <v>07.02.04</v>
          </cell>
          <cell r="C388" t="str">
            <v xml:space="preserve">      CAPACITACION EN SEGURIDAD Y SALUD</v>
          </cell>
          <cell r="D388" t="str">
            <v>GLB</v>
          </cell>
          <cell r="E388">
            <v>1</v>
          </cell>
          <cell r="F388">
            <v>1200</v>
          </cell>
          <cell r="G388">
            <v>1200</v>
          </cell>
          <cell r="H388">
            <v>0.1</v>
          </cell>
          <cell r="I388">
            <v>120</v>
          </cell>
          <cell r="J388">
            <v>0.1</v>
          </cell>
          <cell r="K388">
            <v>0</v>
          </cell>
          <cell r="L388">
            <v>0</v>
          </cell>
          <cell r="M388">
            <v>0</v>
          </cell>
          <cell r="N388">
            <v>0.1</v>
          </cell>
          <cell r="O388">
            <v>120</v>
          </cell>
          <cell r="P388">
            <v>0.1</v>
          </cell>
          <cell r="Q388">
            <v>0.9</v>
          </cell>
          <cell r="R388">
            <v>1080</v>
          </cell>
          <cell r="S388">
            <v>0.9</v>
          </cell>
        </row>
        <row r="389">
          <cell r="B389" t="str">
            <v>07.03</v>
          </cell>
          <cell r="C389" t="str">
            <v>PLAN DE CONTINGENCIAS</v>
          </cell>
          <cell r="G389">
            <v>770</v>
          </cell>
          <cell r="I389">
            <v>0</v>
          </cell>
          <cell r="L389">
            <v>0</v>
          </cell>
          <cell r="O389">
            <v>0</v>
          </cell>
        </row>
        <row r="390">
          <cell r="B390" t="str">
            <v>07.03.01</v>
          </cell>
          <cell r="C390" t="str">
            <v xml:space="preserve">      RECURSOS PARA RESPUESTAS ANTE EMERGENCIAS EN SEGURIDAD Y SALUD DURANTE EL TRABAJO</v>
          </cell>
          <cell r="D390" t="str">
            <v>GLB</v>
          </cell>
          <cell r="E390">
            <v>2</v>
          </cell>
          <cell r="F390">
            <v>385</v>
          </cell>
          <cell r="G390">
            <v>770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770</v>
          </cell>
          <cell r="S390">
            <v>1</v>
          </cell>
        </row>
        <row r="391">
          <cell r="B391" t="str">
            <v>07.04</v>
          </cell>
          <cell r="C391" t="str">
            <v>PLAN DE CIERRE PROCESO CONSTRUCTIVO</v>
          </cell>
          <cell r="G391">
            <v>1370</v>
          </cell>
          <cell r="I391">
            <v>0</v>
          </cell>
          <cell r="K391">
            <v>0</v>
          </cell>
          <cell r="L391">
            <v>0</v>
          </cell>
          <cell r="O391">
            <v>0</v>
          </cell>
        </row>
        <row r="392">
          <cell r="B392" t="str">
            <v>07.04.01</v>
          </cell>
          <cell r="C392" t="str">
            <v xml:space="preserve">      DESMONTAJE DE INSTALACIONES PROVISIONALES</v>
          </cell>
          <cell r="D392" t="str">
            <v>GLB</v>
          </cell>
          <cell r="E392">
            <v>2</v>
          </cell>
          <cell r="F392">
            <v>185</v>
          </cell>
          <cell r="G392">
            <v>370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2</v>
          </cell>
          <cell r="R392">
            <v>370</v>
          </cell>
          <cell r="S392">
            <v>1</v>
          </cell>
        </row>
        <row r="393">
          <cell r="B393" t="str">
            <v>07.04.02</v>
          </cell>
          <cell r="C393" t="str">
            <v xml:space="preserve">      LIMPIEZA FINAL DE OBRA</v>
          </cell>
          <cell r="D393" t="str">
            <v>m2</v>
          </cell>
          <cell r="E393">
            <v>20000</v>
          </cell>
          <cell r="F393">
            <v>0.05</v>
          </cell>
          <cell r="G393">
            <v>1000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20000</v>
          </cell>
          <cell r="R393">
            <v>1000</v>
          </cell>
          <cell r="S393">
            <v>1</v>
          </cell>
        </row>
        <row r="394">
          <cell r="B394" t="str">
            <v>07.05</v>
          </cell>
          <cell r="C394" t="str">
            <v>PLAN DE OPERACION Y MANTENIMIENTO</v>
          </cell>
          <cell r="G394">
            <v>8576</v>
          </cell>
          <cell r="I394">
            <v>0</v>
          </cell>
          <cell r="L394">
            <v>0</v>
          </cell>
          <cell r="O394">
            <v>0</v>
          </cell>
        </row>
        <row r="395">
          <cell r="B395" t="str">
            <v>07.05.01</v>
          </cell>
          <cell r="C395" t="str">
            <v>EQUIPO PARA MANTENIMIENTO Y OPERACION DE LA OBRA</v>
          </cell>
          <cell r="G395">
            <v>8576</v>
          </cell>
          <cell r="I395">
            <v>0</v>
          </cell>
          <cell r="L395">
            <v>0</v>
          </cell>
          <cell r="O395">
            <v>0</v>
          </cell>
        </row>
        <row r="396">
          <cell r="B396" t="str">
            <v>07.05.01.01</v>
          </cell>
          <cell r="C396" t="str">
            <v xml:space="preserve">         EQUIPOS DE PROTECCION INDIVIDUAL PARA MANTENIMIENTO DEL SISTEMA DE AGUA Y DESAGUE</v>
          </cell>
          <cell r="D396" t="str">
            <v>und</v>
          </cell>
          <cell r="E396">
            <v>4</v>
          </cell>
          <cell r="F396">
            <v>233</v>
          </cell>
          <cell r="G396">
            <v>932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4</v>
          </cell>
          <cell r="R396">
            <v>932</v>
          </cell>
          <cell r="S396">
            <v>1</v>
          </cell>
        </row>
        <row r="397">
          <cell r="B397" t="str">
            <v>07.05.01.02</v>
          </cell>
          <cell r="C397" t="str">
            <v xml:space="preserve">         HERRAMIENTAS PARA EL MANTENIMIENTO Y OPERACION DEL SISTEMA DE AGUA Y DESAGUE</v>
          </cell>
          <cell r="D397" t="str">
            <v>GLB</v>
          </cell>
          <cell r="E397">
            <v>1</v>
          </cell>
          <cell r="F397">
            <v>2406</v>
          </cell>
          <cell r="G397">
            <v>2406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1</v>
          </cell>
          <cell r="R397">
            <v>2406</v>
          </cell>
          <cell r="S397">
            <v>1</v>
          </cell>
        </row>
        <row r="398">
          <cell r="B398" t="str">
            <v>07.05.01.03</v>
          </cell>
          <cell r="C398" t="str">
            <v xml:space="preserve">         UTENSILIOS PARA EL MANTENIMIENTO Y OPERACION DEL SISTEMA DE AGUA Y DESAGUE</v>
          </cell>
          <cell r="D398" t="str">
            <v>GLB</v>
          </cell>
          <cell r="E398">
            <v>1</v>
          </cell>
          <cell r="F398">
            <v>2888</v>
          </cell>
          <cell r="G398">
            <v>2888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</v>
          </cell>
          <cell r="R398">
            <v>2888</v>
          </cell>
          <cell r="S398">
            <v>1</v>
          </cell>
        </row>
        <row r="399">
          <cell r="B399" t="str">
            <v>07.05.01.04</v>
          </cell>
          <cell r="C399" t="str">
            <v xml:space="preserve">         APARATOS PARA EL MANTENIMIENTO Y OPERACION DEL SISTEMA DE AGUA Y DESAGUE</v>
          </cell>
          <cell r="D399" t="str">
            <v>GLB</v>
          </cell>
          <cell r="E399">
            <v>1</v>
          </cell>
          <cell r="F399">
            <v>450</v>
          </cell>
          <cell r="G399">
            <v>450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1</v>
          </cell>
          <cell r="R399">
            <v>450</v>
          </cell>
          <cell r="S399">
            <v>1</v>
          </cell>
        </row>
        <row r="400">
          <cell r="B400" t="str">
            <v>07.05.01.05</v>
          </cell>
          <cell r="C400" t="str">
            <v xml:space="preserve">         EQUIPOS Y ACCESORIOS PARA EL MANTENIMIENTO Y OPERACION DEL SISTEMA DE AGUA Y DESAGUE</v>
          </cell>
          <cell r="D400" t="str">
            <v>GLB</v>
          </cell>
          <cell r="E400">
            <v>1</v>
          </cell>
          <cell r="F400">
            <v>1900</v>
          </cell>
          <cell r="G400">
            <v>1900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1</v>
          </cell>
          <cell r="R400">
            <v>1900</v>
          </cell>
          <cell r="S400">
            <v>1</v>
          </cell>
        </row>
      </sheetData>
      <sheetData sheetId="19">
        <row r="14">
          <cell r="B14" t="str">
            <v>01</v>
          </cell>
        </row>
        <row r="48">
          <cell r="B48" t="str">
            <v xml:space="preserve"> 01..</v>
          </cell>
          <cell r="C48" t="str">
            <v>SISTEMA DE ELIMINACION DE EXCETAS</v>
          </cell>
        </row>
        <row r="49">
          <cell r="B49" t="str">
            <v>01.01</v>
          </cell>
          <cell r="C49" t="str">
            <v xml:space="preserve">   LETRINAS DOMICILIARIA(114UND)</v>
          </cell>
        </row>
        <row r="50">
          <cell r="B50" t="str">
            <v>01.01.01</v>
          </cell>
          <cell r="C50" t="str">
            <v xml:space="preserve">      CONCRETO SIMPLE</v>
          </cell>
        </row>
        <row r="51">
          <cell r="B51" t="str">
            <v>01.01.01.01</v>
          </cell>
          <cell r="C51" t="str">
            <v xml:space="preserve">         CONCRETO FC=100KG/CM2 EN CIMIENTOS CORRIDOS</v>
          </cell>
          <cell r="D51" t="str">
            <v>m3</v>
          </cell>
          <cell r="E51">
            <v>98.95</v>
          </cell>
          <cell r="F51">
            <v>183.23</v>
          </cell>
          <cell r="G51">
            <v>18130.608499999998</v>
          </cell>
          <cell r="H51">
            <v>57.287999999999997</v>
          </cell>
          <cell r="I51">
            <v>10496.880239999999</v>
          </cell>
          <cell r="J51">
            <v>13.87</v>
          </cell>
          <cell r="K51">
            <v>2541.4000999999998</v>
          </cell>
          <cell r="L51">
            <v>71.158000000000001</v>
          </cell>
          <cell r="M51">
            <v>13038.280339999999</v>
          </cell>
        </row>
        <row r="52">
          <cell r="B52" t="str">
            <v>01.01.01.02</v>
          </cell>
          <cell r="C52" t="str">
            <v xml:space="preserve">         CONCRETO f'c=175 kg/cm2  EN SOBRECIMIENTO</v>
          </cell>
          <cell r="D52" t="str">
            <v>m3</v>
          </cell>
          <cell r="E52">
            <v>27.7</v>
          </cell>
          <cell r="F52">
            <v>385.47</v>
          </cell>
          <cell r="G52">
            <v>10677.519</v>
          </cell>
          <cell r="H52">
            <v>16.037999999999997</v>
          </cell>
          <cell r="I52">
            <v>6182.1678599999996</v>
          </cell>
          <cell r="J52">
            <v>3.88</v>
          </cell>
          <cell r="K52">
            <v>1495.6236000000001</v>
          </cell>
          <cell r="L52">
            <v>19.917999999999996</v>
          </cell>
          <cell r="M52">
            <v>7677.7914599999986</v>
          </cell>
        </row>
        <row r="53">
          <cell r="B53" t="str">
            <v>01.01.01.03</v>
          </cell>
          <cell r="C53" t="str">
            <v xml:space="preserve">         ENCOFRADO Y DESENCOFRADO EN SOBRE CIMIENTO</v>
          </cell>
          <cell r="D53" t="str">
            <v>m2</v>
          </cell>
          <cell r="E53">
            <v>451.44</v>
          </cell>
          <cell r="F53">
            <v>32.520000000000003</v>
          </cell>
          <cell r="G53">
            <v>14680.828800000001</v>
          </cell>
          <cell r="H53">
            <v>261.36</v>
          </cell>
          <cell r="I53">
            <v>8499.4272000000019</v>
          </cell>
          <cell r="J53">
            <v>63.36</v>
          </cell>
          <cell r="K53">
            <v>2060.4672</v>
          </cell>
          <cell r="L53">
            <v>324.72000000000003</v>
          </cell>
          <cell r="M53">
            <v>10559.894400000001</v>
          </cell>
        </row>
        <row r="54">
          <cell r="B54" t="str">
            <v>01.01.02</v>
          </cell>
          <cell r="C54" t="str">
            <v xml:space="preserve">      CONCRETO ARMADO</v>
          </cell>
        </row>
        <row r="55">
          <cell r="B55" t="str">
            <v>01.01.02.01</v>
          </cell>
          <cell r="C55" t="str">
            <v xml:space="preserve">         CONCRETO f'c=175 kg/cm2 EN DINTEL</v>
          </cell>
          <cell r="D55" t="str">
            <v>m3</v>
          </cell>
          <cell r="E55">
            <v>7.87</v>
          </cell>
          <cell r="F55">
            <v>385.47</v>
          </cell>
          <cell r="G55">
            <v>3033.6489000000001</v>
          </cell>
          <cell r="H55">
            <v>0</v>
          </cell>
          <cell r="I55">
            <v>0</v>
          </cell>
          <cell r="J55">
            <v>3.33</v>
          </cell>
          <cell r="K55">
            <v>1283.6151000000002</v>
          </cell>
          <cell r="L55">
            <v>3.33</v>
          </cell>
          <cell r="M55">
            <v>1283.6151000000002</v>
          </cell>
        </row>
        <row r="56">
          <cell r="B56" t="str">
            <v>01.01.02.02</v>
          </cell>
          <cell r="C56" t="str">
            <v xml:space="preserve">         ACERO DE REFUERZO fy=4,200 kg/cm2  GRADO 60 EN DINTEL</v>
          </cell>
          <cell r="D56" t="str">
            <v>kg</v>
          </cell>
          <cell r="E56">
            <v>280.90000000000003</v>
          </cell>
          <cell r="F56">
            <v>5.7</v>
          </cell>
          <cell r="G56">
            <v>1601.1300000000003</v>
          </cell>
          <cell r="H56">
            <v>0</v>
          </cell>
          <cell r="I56">
            <v>0</v>
          </cell>
          <cell r="J56">
            <v>118.21</v>
          </cell>
          <cell r="K56">
            <v>673.79700000000003</v>
          </cell>
          <cell r="L56">
            <v>118.21</v>
          </cell>
          <cell r="M56">
            <v>673.79700000000003</v>
          </cell>
        </row>
        <row r="57">
          <cell r="B57" t="str">
            <v>01.01.02.03</v>
          </cell>
          <cell r="C57" t="str">
            <v xml:space="preserve">         ENCOFRADO Y DESENCOFRADO EN DINTEL</v>
          </cell>
          <cell r="D57" t="str">
            <v>m2</v>
          </cell>
          <cell r="E57">
            <v>78.66</v>
          </cell>
          <cell r="F57">
            <v>32.520000000000003</v>
          </cell>
          <cell r="G57">
            <v>2558.0232000000001</v>
          </cell>
          <cell r="H57">
            <v>0</v>
          </cell>
          <cell r="I57">
            <v>0</v>
          </cell>
          <cell r="J57">
            <v>33.119999999999997</v>
          </cell>
          <cell r="K57">
            <v>1077.0624</v>
          </cell>
          <cell r="L57">
            <v>33.119999999999997</v>
          </cell>
          <cell r="M57">
            <v>1077.0624</v>
          </cell>
        </row>
        <row r="58">
          <cell r="B58" t="str">
            <v>01.01.03</v>
          </cell>
          <cell r="C58" t="str">
            <v xml:space="preserve">      ALBAÑILERIA</v>
          </cell>
        </row>
        <row r="59">
          <cell r="B59" t="str">
            <v>01.01.03.01</v>
          </cell>
          <cell r="C59" t="str">
            <v xml:space="preserve">         MURO DE ALBAÑILERIA CON BLOQUES DE CONCRETO</v>
          </cell>
          <cell r="D59" t="str">
            <v>m2</v>
          </cell>
          <cell r="E59">
            <v>1382.25</v>
          </cell>
          <cell r="F59">
            <v>76.59</v>
          </cell>
          <cell r="G59">
            <v>105866.52750000001</v>
          </cell>
          <cell r="H59">
            <v>0</v>
          </cell>
          <cell r="I59">
            <v>0</v>
          </cell>
          <cell r="J59">
            <v>703.78</v>
          </cell>
          <cell r="K59">
            <v>53902.510199999997</v>
          </cell>
          <cell r="L59">
            <v>703.78</v>
          </cell>
          <cell r="M59">
            <v>53902.510199999997</v>
          </cell>
        </row>
        <row r="60">
          <cell r="B60" t="str">
            <v>02</v>
          </cell>
          <cell r="C60" t="str">
            <v>BIODIGESTOR</v>
          </cell>
        </row>
        <row r="61">
          <cell r="B61" t="str">
            <v>02.01</v>
          </cell>
          <cell r="C61" t="str">
            <v xml:space="preserve">   TRAZO Y REPLANTEO</v>
          </cell>
          <cell r="D61" t="str">
            <v>m2</v>
          </cell>
          <cell r="E61">
            <v>268.04000000000002</v>
          </cell>
          <cell r="F61">
            <v>2.16</v>
          </cell>
          <cell r="G61">
            <v>578.96640000000014</v>
          </cell>
          <cell r="H61">
            <v>210.03999999999996</v>
          </cell>
          <cell r="I61">
            <v>453.68639999999994</v>
          </cell>
          <cell r="J61">
            <v>0</v>
          </cell>
          <cell r="K61">
            <v>0</v>
          </cell>
          <cell r="L61">
            <v>210.03999999999996</v>
          </cell>
          <cell r="M61">
            <v>453.68639999999994</v>
          </cell>
        </row>
        <row r="62">
          <cell r="B62" t="str">
            <v>02.02</v>
          </cell>
          <cell r="C62" t="str">
            <v xml:space="preserve">   EXCAVACION EN TERRENO NORMAL</v>
          </cell>
          <cell r="D62" t="str">
            <v>m3</v>
          </cell>
          <cell r="E62">
            <v>251.89000000000001</v>
          </cell>
          <cell r="F62">
            <v>18.89</v>
          </cell>
          <cell r="G62">
            <v>4758.2021000000004</v>
          </cell>
          <cell r="H62">
            <v>196.67000000000002</v>
          </cell>
          <cell r="I62">
            <v>3715.0963000000006</v>
          </cell>
          <cell r="J62">
            <v>0</v>
          </cell>
          <cell r="K62">
            <v>0</v>
          </cell>
          <cell r="L62">
            <v>196.67000000000002</v>
          </cell>
          <cell r="M62">
            <v>3715.0963000000006</v>
          </cell>
        </row>
        <row r="63">
          <cell r="B63" t="str">
            <v>02.03</v>
          </cell>
          <cell r="C63" t="str">
            <v xml:space="preserve">   ELIMINACION DE MATERIAL EXCEDENTE  D=30MTS</v>
          </cell>
          <cell r="D63" t="str">
            <v>m3</v>
          </cell>
          <cell r="E63">
            <v>314.89</v>
          </cell>
          <cell r="F63">
            <v>15.74</v>
          </cell>
          <cell r="G63">
            <v>4956.3685999999998</v>
          </cell>
          <cell r="H63">
            <v>245.73999999999998</v>
          </cell>
          <cell r="I63">
            <v>3867.9476</v>
          </cell>
          <cell r="J63">
            <v>0</v>
          </cell>
          <cell r="K63">
            <v>0</v>
          </cell>
          <cell r="L63">
            <v>245.73999999999998</v>
          </cell>
          <cell r="M63">
            <v>3867.9476</v>
          </cell>
        </row>
        <row r="64">
          <cell r="B64" t="str">
            <v>02.04</v>
          </cell>
          <cell r="C64" t="str">
            <v xml:space="preserve">   ENCOFRADO Y DESENCOFRADO</v>
          </cell>
          <cell r="D64" t="str">
            <v>m2</v>
          </cell>
          <cell r="E64">
            <v>367.08</v>
          </cell>
          <cell r="F64">
            <v>32.520000000000003</v>
          </cell>
          <cell r="G64">
            <v>11937.4416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 t="str">
            <v>02.05</v>
          </cell>
          <cell r="C65" t="str">
            <v xml:space="preserve">   ACERO DE REFUERZO fy=4,200 kg/cm2</v>
          </cell>
          <cell r="D65" t="str">
            <v>kg</v>
          </cell>
          <cell r="E65">
            <v>136.80000000000001</v>
          </cell>
          <cell r="F65">
            <v>5.7</v>
          </cell>
          <cell r="G65">
            <v>779.7600000000001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 t="str">
            <v>02.06</v>
          </cell>
          <cell r="C66" t="str">
            <v xml:space="preserve">   CONCRETO f'c=175 kg/cm2</v>
          </cell>
          <cell r="D66" t="str">
            <v>m3</v>
          </cell>
          <cell r="E66">
            <v>27.47</v>
          </cell>
          <cell r="F66">
            <v>385.47</v>
          </cell>
          <cell r="G66">
            <v>10588.8609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 t="str">
            <v>02.07</v>
          </cell>
          <cell r="C67" t="str">
            <v xml:space="preserve">   SUMINISTRO E INSTALACION DE BIODIGESTOR Y ACCESORIOS</v>
          </cell>
          <cell r="D67" t="str">
            <v>glb</v>
          </cell>
          <cell r="E67">
            <v>114</v>
          </cell>
          <cell r="F67">
            <v>1200.8900000000001</v>
          </cell>
          <cell r="G67">
            <v>136901.46000000002</v>
          </cell>
          <cell r="H67">
            <v>0</v>
          </cell>
          <cell r="I67">
            <v>0</v>
          </cell>
          <cell r="J67">
            <v>20</v>
          </cell>
          <cell r="K67">
            <v>24017.800000000003</v>
          </cell>
          <cell r="L67">
            <v>20</v>
          </cell>
          <cell r="M67">
            <v>24017.800000000003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Amort.Adel.Mat.01"/>
      <sheetName val="Amort.Adel.Mat.02"/>
      <sheetName val="Amort.Adel.Mat.03 "/>
      <sheetName val="Amort.Adel.Mat.04  "/>
      <sheetName val="Mat. en Cancha Nº 01"/>
      <sheetName val="Mat.en Cancha02"/>
      <sheetName val="Mat.en Cancha03"/>
      <sheetName val="Mat. en Cancha Nº 04 "/>
      <sheetName val="Mat. en Cancha Nº 05"/>
      <sheetName val="Mat. en Cancha Nº 06 "/>
      <sheetName val="Mat. en Cancha Nº 07 "/>
      <sheetName val="Mat. en Cancha Nº 08 "/>
      <sheetName val="Resumen de Valorizaciones"/>
      <sheetName val="DATOS1"/>
      <sheetName val="Gráfico1"/>
      <sheetName val="DATOS2"/>
      <sheetName val="Gráfico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LIQ"/>
      <sheetName val="PAGOS"/>
      <sheetName val="cal01"/>
      <sheetName val="val.  M. G.G N°05"/>
      <sheetName val="val.  M. G.G N° 01"/>
      <sheetName val="Reajuste"/>
      <sheetName val="resumen ded.y amor. mat"/>
      <sheetName val="Ded. y amort. mat.  FP 1"/>
      <sheetName val="Ded. y amort. mat.  FP 2"/>
      <sheetName val="Ded. y amort. adel. Direc."/>
      <sheetName val="FORM. POL"/>
      <sheetName val="RES. CAL. VAL"/>
      <sheetName val="CAL. Val FP. 01"/>
      <sheetName val="Cronograma Actualizado amp plaz"/>
      <sheetName val="CAL. Val FP. 02"/>
      <sheetName val="Metrado 01"/>
      <sheetName val="Metrado 02"/>
      <sheetName val="cal"/>
      <sheetName val="MET. ACT. FP-01"/>
      <sheetName val="MET. ACT. FP-02"/>
      <sheetName val="REAJ. AD"/>
      <sheetName val="F.P. Ad. N° 01 "/>
      <sheetName val="F.P. Ad. N° 02"/>
      <sheetName val="F.P. Ad. N° 03"/>
      <sheetName val="Ad. N° 01"/>
      <sheetName val="Ad. N° 02"/>
      <sheetName val="Ad. N° 03"/>
      <sheetName val="PTO.DEDUCTIVO01"/>
      <sheetName val="INDICES"/>
      <sheetName val="Resumen"/>
      <sheetName val="Presupuesto 01"/>
      <sheetName val="Presupuesto 02"/>
      <sheetName val="Adelanto de Materiales"/>
      <sheetName val="Plant. Mens"/>
      <sheetName val="VAL.JUN-12"/>
      <sheetName val="Pre Liquidacion"/>
      <sheetName val="INF 07--12"/>
      <sheetName val="MMM -07-12"/>
      <sheetName val="DIRT"/>
      <sheetName val="PAPLT"/>
      <sheetName val="A VISITA"/>
      <sheetName val="AUT TRAB"/>
      <sheetName val="CR-JUL-12"/>
      <sheetName val="PAPLT (2)"/>
      <sheetName val="PAPLT (3)"/>
      <sheetName val="PAPLT (4)"/>
      <sheetName val="PAPLT (5)"/>
      <sheetName val="PAPLT (6)"/>
      <sheetName val="INF-12"/>
      <sheetName val="MEM-12"/>
      <sheetName val="Hoja1"/>
      <sheetName val="Hoja2"/>
      <sheetName val="Cr A AB F4"/>
      <sheetName val="Cr A  F4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iquidación"/>
      <sheetName val="Valorización"/>
      <sheetName val="Coef. Reaj. &quot;K&quot;"/>
      <sheetName val="Cálculo de Reintegro"/>
      <sheetName val="Amort. Adel. en Efectivo"/>
      <sheetName val="Amort. Adel. en Efectivo (2)"/>
      <sheetName val="Deducc. que no Corresp."/>
      <sheetName val="Deducc. que no Corresp. (2)"/>
      <sheetName val="Cuadro Resumen Amor. Valor.2"/>
      <sheetName val="Mat. en Cancha Nº 01"/>
      <sheetName val="Mat. en Cancha N° 03 "/>
      <sheetName val="Mat. en Cancha Nº 04  "/>
      <sheetName val="Amort.Adel.Mat.03 "/>
      <sheetName val="Mat. en Cancha Nº 05"/>
      <sheetName val="Mat. en Cancha Nº 06 "/>
      <sheetName val="Mat. en Cancha Nº 07 "/>
      <sheetName val="Amort.Adel.Mat.04  "/>
      <sheetName val="Mat. en Cancha Nº 08 "/>
      <sheetName val="Resumen de Valorizaciones (2)"/>
      <sheetName val="DATOS1"/>
      <sheetName val="Gráfico1"/>
      <sheetName val="DATOS2"/>
      <sheetName val="Gráfico1 (2)"/>
    </sheetNames>
    <sheetDataSet>
      <sheetData sheetId="0">
        <row r="35">
          <cell r="AW35">
            <v>0</v>
          </cell>
          <cell r="AX35">
            <v>1</v>
          </cell>
          <cell r="AY35">
            <v>2</v>
          </cell>
          <cell r="AZ35">
            <v>3</v>
          </cell>
          <cell r="BA35">
            <v>4</v>
          </cell>
          <cell r="BB35">
            <v>5</v>
          </cell>
          <cell r="BC35">
            <v>6</v>
          </cell>
          <cell r="BD35">
            <v>7</v>
          </cell>
          <cell r="BE35">
            <v>8</v>
          </cell>
          <cell r="BF35">
            <v>9</v>
          </cell>
          <cell r="BG35">
            <v>10</v>
          </cell>
          <cell r="BH35">
            <v>11</v>
          </cell>
          <cell r="BI35">
            <v>12</v>
          </cell>
          <cell r="BJ35">
            <v>13</v>
          </cell>
          <cell r="BK35">
            <v>14</v>
          </cell>
          <cell r="BL35">
            <v>15</v>
          </cell>
          <cell r="BM35">
            <v>16</v>
          </cell>
          <cell r="BN35">
            <v>17</v>
          </cell>
        </row>
        <row r="36">
          <cell r="AV36" t="str">
            <v>Kr =</v>
          </cell>
          <cell r="AW36">
            <v>1.0629999999999999</v>
          </cell>
          <cell r="AX36">
            <v>1.0780000000000001</v>
          </cell>
          <cell r="AY36">
            <v>1.0999999999999999</v>
          </cell>
          <cell r="AZ36">
            <v>1.0979999999999999</v>
          </cell>
          <cell r="BA36">
            <v>1.099</v>
          </cell>
          <cell r="BB36">
            <v>1.0980000000000001</v>
          </cell>
          <cell r="BC36">
            <v>1.101</v>
          </cell>
          <cell r="BD36">
            <v>1.1020000000000001</v>
          </cell>
          <cell r="BE36">
            <v>1.111</v>
          </cell>
          <cell r="BF36">
            <v>1.131</v>
          </cell>
          <cell r="BG36">
            <v>1.163</v>
          </cell>
          <cell r="BH36">
            <v>1.1719999999999999</v>
          </cell>
          <cell r="BI36">
            <v>1.1859999999999999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SUST.METR. 4.01 AL 4.04"/>
      <sheetName val="SUS.METR.4.05,4.12 Y 4.15"/>
      <sheetName val="LONG. ALC. TMC 24,36,48,60,72"/>
      <sheetName val="AREA  COR.Y RELL. TMC"/>
      <sheetName val=" MURO MAMPOSTERIA"/>
      <sheetName val="MURO SECO"/>
      <sheetName val="BADENES"/>
      <sheetName val="SUB DREN RUSTICO"/>
      <sheetName val="CANAL DE RIEGO"/>
      <sheetName val="ZANJA LATERAL"/>
      <sheetName val="ALC.INTERCONECTADA"/>
      <sheetName val="CUNETA EN TIERRA"/>
      <sheetName val="CUNETA REVESTIDA"/>
      <sheetName val="CUN. TRATA. CORREGIDO"/>
      <sheetName val="ALC. EXIST. TRATAMIENTO"/>
    </sheetNames>
    <sheetDataSet>
      <sheetData sheetId="0" refreshError="1"/>
      <sheetData sheetId="1" refreshError="1">
        <row r="8">
          <cell r="AN8" t="str">
            <v>Ø24"</v>
          </cell>
          <cell r="AQ8">
            <v>1.6</v>
          </cell>
        </row>
        <row r="9">
          <cell r="AN9" t="str">
            <v>Ø36"</v>
          </cell>
          <cell r="AQ9">
            <v>1.9</v>
          </cell>
        </row>
        <row r="10">
          <cell r="AN10" t="str">
            <v>Ø48"</v>
          </cell>
          <cell r="AQ10">
            <v>2.2200000000000002</v>
          </cell>
        </row>
        <row r="11">
          <cell r="AN11" t="str">
            <v>Ø60"</v>
          </cell>
          <cell r="AQ11">
            <v>2.52</v>
          </cell>
        </row>
        <row r="12">
          <cell r="AN12" t="str">
            <v>Ø72"</v>
          </cell>
          <cell r="AQ12">
            <v>2.83</v>
          </cell>
        </row>
      </sheetData>
      <sheetData sheetId="2" refreshError="1"/>
      <sheetData sheetId="3" refreshError="1"/>
      <sheetData sheetId="4" refreshError="1">
        <row r="2">
          <cell r="B2">
            <v>625.79999999999995</v>
          </cell>
          <cell r="C2">
            <v>7.34</v>
          </cell>
          <cell r="E2">
            <v>625.79999999999995</v>
          </cell>
          <cell r="F2">
            <v>0.46040000000000003</v>
          </cell>
        </row>
        <row r="3">
          <cell r="B3">
            <v>701.5</v>
          </cell>
          <cell r="C3">
            <v>1.98</v>
          </cell>
          <cell r="E3">
            <v>701.5</v>
          </cell>
          <cell r="F3">
            <v>1.8404</v>
          </cell>
        </row>
        <row r="4">
          <cell r="B4">
            <v>900</v>
          </cell>
          <cell r="C4">
            <v>1.59</v>
          </cell>
          <cell r="E4">
            <v>900</v>
          </cell>
          <cell r="F4">
            <v>9.5704000000000011</v>
          </cell>
        </row>
        <row r="5">
          <cell r="B5">
            <v>1361</v>
          </cell>
          <cell r="C5">
            <v>1.55</v>
          </cell>
          <cell r="E5">
            <v>1361</v>
          </cell>
          <cell r="F5">
            <v>0.9104000000000001</v>
          </cell>
        </row>
        <row r="6">
          <cell r="B6">
            <v>1530</v>
          </cell>
          <cell r="C6">
            <v>13.73</v>
          </cell>
          <cell r="E6">
            <v>1530</v>
          </cell>
          <cell r="F6">
            <v>1.9603999999999999</v>
          </cell>
        </row>
        <row r="7">
          <cell r="B7">
            <v>2370</v>
          </cell>
          <cell r="C7">
            <v>4.9800000000000004</v>
          </cell>
          <cell r="E7">
            <v>2370</v>
          </cell>
          <cell r="F7">
            <v>4.6103999999999994</v>
          </cell>
        </row>
        <row r="8">
          <cell r="B8">
            <v>2873</v>
          </cell>
          <cell r="C8">
            <v>1.46</v>
          </cell>
          <cell r="E8">
            <v>2873</v>
          </cell>
          <cell r="F8">
            <v>1.1904000000000001</v>
          </cell>
        </row>
        <row r="9">
          <cell r="B9">
            <v>3250</v>
          </cell>
          <cell r="C9">
            <v>4.66</v>
          </cell>
          <cell r="E9">
            <v>3250</v>
          </cell>
          <cell r="F9">
            <v>3.0104000000000002</v>
          </cell>
        </row>
        <row r="10">
          <cell r="B10">
            <v>3740</v>
          </cell>
          <cell r="C10">
            <v>4.0199999999999996</v>
          </cell>
          <cell r="E10">
            <v>3740</v>
          </cell>
          <cell r="F10">
            <v>2.1404000000000001</v>
          </cell>
        </row>
        <row r="11">
          <cell r="B11">
            <v>4490</v>
          </cell>
          <cell r="C11">
            <v>0.71</v>
          </cell>
          <cell r="E11">
            <v>4490</v>
          </cell>
          <cell r="F11">
            <v>1.1304000000000001</v>
          </cell>
        </row>
        <row r="12">
          <cell r="B12">
            <v>4600</v>
          </cell>
          <cell r="C12">
            <v>0.73</v>
          </cell>
          <cell r="E12">
            <v>4600</v>
          </cell>
          <cell r="F12">
            <v>4.1403999999999996</v>
          </cell>
        </row>
        <row r="13">
          <cell r="B13">
            <v>4802.5</v>
          </cell>
          <cell r="C13">
            <v>1.01</v>
          </cell>
          <cell r="E13">
            <v>4802.5</v>
          </cell>
          <cell r="F13">
            <v>0.43640000000000001</v>
          </cell>
        </row>
        <row r="14">
          <cell r="B14">
            <v>4980</v>
          </cell>
          <cell r="C14">
            <v>1.23</v>
          </cell>
          <cell r="E14">
            <v>4980</v>
          </cell>
          <cell r="F14">
            <v>1.9003999999999999</v>
          </cell>
        </row>
        <row r="15">
          <cell r="B15">
            <v>5220</v>
          </cell>
          <cell r="C15">
            <v>2.19</v>
          </cell>
          <cell r="E15">
            <v>5220</v>
          </cell>
          <cell r="F15">
            <v>1.5004</v>
          </cell>
        </row>
        <row r="16">
          <cell r="B16">
            <v>5450</v>
          </cell>
          <cell r="C16">
            <v>2.04</v>
          </cell>
          <cell r="E16">
            <v>5450</v>
          </cell>
          <cell r="F16">
            <v>1.6104000000000001</v>
          </cell>
        </row>
        <row r="17">
          <cell r="B17">
            <v>5870</v>
          </cell>
          <cell r="C17">
            <v>1.81</v>
          </cell>
          <cell r="E17">
            <v>5870</v>
          </cell>
          <cell r="F17">
            <v>1.8004</v>
          </cell>
        </row>
        <row r="18">
          <cell r="B18">
            <v>6000</v>
          </cell>
          <cell r="C18">
            <v>3.68</v>
          </cell>
          <cell r="E18">
            <v>6000</v>
          </cell>
          <cell r="F18">
            <v>1.5704</v>
          </cell>
        </row>
        <row r="19">
          <cell r="B19">
            <v>6130</v>
          </cell>
          <cell r="C19">
            <v>2.08</v>
          </cell>
          <cell r="E19">
            <v>6130</v>
          </cell>
          <cell r="F19">
            <v>1.3504</v>
          </cell>
        </row>
        <row r="20">
          <cell r="B20">
            <v>6213.5</v>
          </cell>
          <cell r="C20">
            <v>1.6</v>
          </cell>
          <cell r="E20">
            <v>6213.5</v>
          </cell>
          <cell r="F20">
            <v>0.36040000000000005</v>
          </cell>
        </row>
        <row r="21">
          <cell r="B21">
            <v>6401</v>
          </cell>
          <cell r="C21">
            <v>0.89</v>
          </cell>
          <cell r="E21">
            <v>6401</v>
          </cell>
          <cell r="F21">
            <v>0.40040000000000003</v>
          </cell>
        </row>
        <row r="22">
          <cell r="B22">
            <v>6580</v>
          </cell>
          <cell r="C22">
            <v>1.36</v>
          </cell>
          <cell r="E22">
            <v>6580</v>
          </cell>
          <cell r="F22">
            <v>1.0004</v>
          </cell>
        </row>
        <row r="23">
          <cell r="B23">
            <v>6808</v>
          </cell>
          <cell r="C23">
            <v>2</v>
          </cell>
          <cell r="E23">
            <v>6808</v>
          </cell>
          <cell r="F23">
            <v>1.4703999999999999</v>
          </cell>
        </row>
        <row r="24">
          <cell r="B24">
            <v>7020</v>
          </cell>
          <cell r="C24">
            <v>1.6</v>
          </cell>
          <cell r="E24">
            <v>7020</v>
          </cell>
          <cell r="F24">
            <v>1.5504</v>
          </cell>
        </row>
        <row r="25">
          <cell r="B25">
            <v>7250</v>
          </cell>
          <cell r="C25">
            <v>3</v>
          </cell>
          <cell r="E25">
            <v>7250</v>
          </cell>
          <cell r="F25">
            <v>1.5004</v>
          </cell>
        </row>
        <row r="26">
          <cell r="B26">
            <v>8150</v>
          </cell>
          <cell r="C26">
            <v>2.1</v>
          </cell>
          <cell r="E26">
            <v>8150</v>
          </cell>
          <cell r="F26">
            <v>1.6403999999999999</v>
          </cell>
        </row>
        <row r="27">
          <cell r="B27">
            <v>8260</v>
          </cell>
          <cell r="C27">
            <v>2</v>
          </cell>
          <cell r="E27">
            <v>8260</v>
          </cell>
          <cell r="F27">
            <v>1.3903999999999999</v>
          </cell>
        </row>
        <row r="28">
          <cell r="B28">
            <v>8520</v>
          </cell>
          <cell r="C28">
            <v>1.5</v>
          </cell>
          <cell r="E28">
            <v>8520</v>
          </cell>
          <cell r="F28">
            <v>2.2103999999999999</v>
          </cell>
        </row>
        <row r="29">
          <cell r="B29">
            <v>8780</v>
          </cell>
          <cell r="C29">
            <v>0.94</v>
          </cell>
          <cell r="E29">
            <v>8780</v>
          </cell>
          <cell r="F29">
            <v>1.7704</v>
          </cell>
        </row>
        <row r="30">
          <cell r="B30">
            <v>9040</v>
          </cell>
          <cell r="C30">
            <v>1.5</v>
          </cell>
          <cell r="E30">
            <v>9040</v>
          </cell>
          <cell r="F30">
            <v>0.33040000000000003</v>
          </cell>
        </row>
        <row r="31">
          <cell r="B31">
            <v>9103</v>
          </cell>
          <cell r="C31">
            <v>1.62</v>
          </cell>
          <cell r="E31">
            <v>9103</v>
          </cell>
          <cell r="F31">
            <v>0.48040000000000005</v>
          </cell>
        </row>
        <row r="32">
          <cell r="B32">
            <v>9260</v>
          </cell>
          <cell r="C32">
            <v>4.3899999999999997</v>
          </cell>
          <cell r="E32">
            <v>9260</v>
          </cell>
          <cell r="F32">
            <v>5.5203999999999995</v>
          </cell>
        </row>
        <row r="33">
          <cell r="B33">
            <v>9385</v>
          </cell>
          <cell r="C33">
            <v>1.42</v>
          </cell>
          <cell r="E33">
            <v>9385</v>
          </cell>
          <cell r="F33">
            <v>3.4504000000000001</v>
          </cell>
        </row>
        <row r="34">
          <cell r="B34">
            <v>9640</v>
          </cell>
          <cell r="C34">
            <v>1.45</v>
          </cell>
          <cell r="E34">
            <v>9640</v>
          </cell>
          <cell r="F34">
            <v>2.9404000000000003</v>
          </cell>
        </row>
        <row r="35">
          <cell r="B35">
            <v>9829</v>
          </cell>
          <cell r="C35">
            <v>0.5</v>
          </cell>
          <cell r="E35">
            <v>9829</v>
          </cell>
          <cell r="F35">
            <v>0.58040000000000003</v>
          </cell>
        </row>
        <row r="36">
          <cell r="B36">
            <v>10342</v>
          </cell>
          <cell r="C36">
            <v>1.88</v>
          </cell>
          <cell r="E36">
            <v>10342</v>
          </cell>
          <cell r="F36">
            <v>1.9703999999999999</v>
          </cell>
        </row>
        <row r="37">
          <cell r="B37">
            <v>10420</v>
          </cell>
          <cell r="C37">
            <v>12.51</v>
          </cell>
          <cell r="E37">
            <v>10420</v>
          </cell>
          <cell r="F37">
            <v>2.4704000000000002</v>
          </cell>
        </row>
        <row r="38">
          <cell r="B38">
            <v>10550</v>
          </cell>
          <cell r="C38">
            <v>1.36</v>
          </cell>
          <cell r="E38">
            <v>10550</v>
          </cell>
          <cell r="F38">
            <v>2.4304000000000001</v>
          </cell>
        </row>
        <row r="39">
          <cell r="B39">
            <v>10865</v>
          </cell>
          <cell r="C39">
            <v>1.49</v>
          </cell>
          <cell r="E39">
            <v>10865</v>
          </cell>
          <cell r="F39">
            <v>10.680400000000001</v>
          </cell>
        </row>
        <row r="40">
          <cell r="B40">
            <v>11225</v>
          </cell>
          <cell r="C40">
            <v>1.33</v>
          </cell>
          <cell r="E40">
            <v>11225</v>
          </cell>
          <cell r="F40">
            <v>1.6304000000000001</v>
          </cell>
        </row>
        <row r="41">
          <cell r="B41">
            <v>11525</v>
          </cell>
          <cell r="C41">
            <v>2.4300000000000002</v>
          </cell>
          <cell r="E41">
            <v>11525</v>
          </cell>
          <cell r="F41">
            <v>1.9303999999999999</v>
          </cell>
        </row>
        <row r="42">
          <cell r="B42">
            <v>11715</v>
          </cell>
          <cell r="C42">
            <v>1.28</v>
          </cell>
          <cell r="E42">
            <v>11715</v>
          </cell>
          <cell r="F42">
            <v>4.0804</v>
          </cell>
        </row>
        <row r="43">
          <cell r="B43">
            <v>13600</v>
          </cell>
          <cell r="C43">
            <v>2.06</v>
          </cell>
          <cell r="E43">
            <v>13600</v>
          </cell>
          <cell r="F43">
            <v>1.8804000000000001</v>
          </cell>
        </row>
        <row r="44">
          <cell r="B44">
            <v>13966</v>
          </cell>
          <cell r="C44">
            <v>0.99</v>
          </cell>
          <cell r="E44">
            <v>13966</v>
          </cell>
          <cell r="F44">
            <v>3.2904</v>
          </cell>
        </row>
        <row r="45">
          <cell r="B45">
            <v>14130</v>
          </cell>
          <cell r="C45">
            <v>1.03</v>
          </cell>
          <cell r="E45">
            <v>14130</v>
          </cell>
          <cell r="F45">
            <v>2.5904000000000003</v>
          </cell>
        </row>
        <row r="46">
          <cell r="B46">
            <v>14198</v>
          </cell>
          <cell r="C46">
            <v>1.1299999999999999</v>
          </cell>
          <cell r="E46">
            <v>14198</v>
          </cell>
          <cell r="F46">
            <v>2.0604</v>
          </cell>
        </row>
        <row r="47">
          <cell r="B47">
            <v>14830</v>
          </cell>
          <cell r="C47">
            <v>2.97</v>
          </cell>
          <cell r="E47">
            <v>14830</v>
          </cell>
          <cell r="F47">
            <v>3.7704</v>
          </cell>
        </row>
        <row r="48">
          <cell r="B48">
            <v>14915</v>
          </cell>
          <cell r="C48">
            <v>1.74</v>
          </cell>
          <cell r="E48">
            <v>14915</v>
          </cell>
          <cell r="F48">
            <v>2.7204000000000002</v>
          </cell>
        </row>
        <row r="49">
          <cell r="B49">
            <v>15230</v>
          </cell>
          <cell r="C49">
            <v>3.11</v>
          </cell>
          <cell r="E49">
            <v>15230</v>
          </cell>
          <cell r="F49">
            <v>3.5204</v>
          </cell>
        </row>
        <row r="50">
          <cell r="B50">
            <v>15520</v>
          </cell>
          <cell r="C50">
            <v>1.5</v>
          </cell>
          <cell r="E50">
            <v>15520</v>
          </cell>
          <cell r="F50">
            <v>5.5303999999999993</v>
          </cell>
        </row>
        <row r="51">
          <cell r="B51">
            <v>16527</v>
          </cell>
          <cell r="C51">
            <v>1.19</v>
          </cell>
          <cell r="E51">
            <v>16527</v>
          </cell>
          <cell r="F51">
            <v>1.2704</v>
          </cell>
        </row>
        <row r="52">
          <cell r="B52">
            <v>17000</v>
          </cell>
          <cell r="C52">
            <v>11.47</v>
          </cell>
          <cell r="E52">
            <v>17000</v>
          </cell>
          <cell r="F52">
            <v>0.86040000000000005</v>
          </cell>
        </row>
        <row r="53">
          <cell r="B53">
            <v>17130</v>
          </cell>
          <cell r="C53">
            <v>1.1299999999999999</v>
          </cell>
          <cell r="E53">
            <v>17130</v>
          </cell>
          <cell r="F53">
            <v>3.3104</v>
          </cell>
        </row>
        <row r="54">
          <cell r="B54">
            <v>17260</v>
          </cell>
          <cell r="C54">
            <v>1.19</v>
          </cell>
          <cell r="E54">
            <v>17260</v>
          </cell>
          <cell r="F54">
            <v>1.1304000000000001</v>
          </cell>
        </row>
        <row r="55">
          <cell r="B55">
            <v>17530</v>
          </cell>
          <cell r="C55">
            <v>0.94</v>
          </cell>
          <cell r="E55">
            <v>17530</v>
          </cell>
          <cell r="F55">
            <v>3.9704000000000002</v>
          </cell>
        </row>
        <row r="56">
          <cell r="B56">
            <v>17695</v>
          </cell>
          <cell r="C56">
            <v>1.21</v>
          </cell>
          <cell r="E56">
            <v>17695</v>
          </cell>
          <cell r="F56">
            <v>1.4203999999999999</v>
          </cell>
        </row>
        <row r="57">
          <cell r="B57">
            <v>17810</v>
          </cell>
          <cell r="C57">
            <v>1.79</v>
          </cell>
          <cell r="E57">
            <v>17810</v>
          </cell>
          <cell r="F57">
            <v>5.6403999999999996</v>
          </cell>
        </row>
        <row r="58">
          <cell r="B58">
            <v>17990</v>
          </cell>
          <cell r="C58">
            <v>1.26</v>
          </cell>
          <cell r="E58">
            <v>17990</v>
          </cell>
          <cell r="F58">
            <v>1.3704000000000001</v>
          </cell>
        </row>
        <row r="59">
          <cell r="B59">
            <v>18130</v>
          </cell>
          <cell r="C59">
            <v>8.56</v>
          </cell>
          <cell r="E59">
            <v>18130</v>
          </cell>
          <cell r="F59">
            <v>1.1904000000000001</v>
          </cell>
        </row>
        <row r="60">
          <cell r="B60">
            <v>18280</v>
          </cell>
          <cell r="C60">
            <v>1.31</v>
          </cell>
          <cell r="E60">
            <v>18280</v>
          </cell>
          <cell r="F60">
            <v>10.3004</v>
          </cell>
        </row>
        <row r="61">
          <cell r="B61">
            <v>18480</v>
          </cell>
          <cell r="C61">
            <v>1.47</v>
          </cell>
          <cell r="E61">
            <v>18480</v>
          </cell>
          <cell r="F61">
            <v>1.5404</v>
          </cell>
        </row>
        <row r="62">
          <cell r="B62">
            <v>18785</v>
          </cell>
          <cell r="C62">
            <v>2.86</v>
          </cell>
          <cell r="E62">
            <v>18785</v>
          </cell>
          <cell r="F62">
            <v>0.52039999999999997</v>
          </cell>
        </row>
        <row r="63">
          <cell r="B63">
            <v>19020</v>
          </cell>
          <cell r="C63">
            <v>3.41</v>
          </cell>
          <cell r="E63">
            <v>19020</v>
          </cell>
          <cell r="F63">
            <v>1.7203999999999999</v>
          </cell>
        </row>
        <row r="64">
          <cell r="B64">
            <v>19134</v>
          </cell>
          <cell r="C64">
            <v>1.33</v>
          </cell>
          <cell r="E64">
            <v>19134</v>
          </cell>
          <cell r="F64">
            <v>0.6804</v>
          </cell>
        </row>
        <row r="65">
          <cell r="B65">
            <v>19459</v>
          </cell>
          <cell r="C65">
            <v>1.01</v>
          </cell>
          <cell r="E65">
            <v>19459</v>
          </cell>
          <cell r="F65">
            <v>0.44040000000000001</v>
          </cell>
        </row>
        <row r="66">
          <cell r="B66">
            <v>19570</v>
          </cell>
          <cell r="C66">
            <v>3.08</v>
          </cell>
          <cell r="E66">
            <v>19570</v>
          </cell>
          <cell r="F66">
            <v>2.9604000000000004</v>
          </cell>
        </row>
        <row r="67">
          <cell r="B67">
            <v>19750</v>
          </cell>
          <cell r="C67">
            <v>1.02</v>
          </cell>
          <cell r="E67">
            <v>19750</v>
          </cell>
          <cell r="F67">
            <v>0.59040000000000004</v>
          </cell>
        </row>
        <row r="68">
          <cell r="B68">
            <v>19860</v>
          </cell>
          <cell r="C68">
            <v>1.0900000000000001</v>
          </cell>
          <cell r="E68">
            <v>19860</v>
          </cell>
          <cell r="F68">
            <v>0.97039999999999993</v>
          </cell>
        </row>
        <row r="69">
          <cell r="B69">
            <v>19980</v>
          </cell>
          <cell r="C69">
            <v>0.95</v>
          </cell>
          <cell r="E69">
            <v>19980</v>
          </cell>
          <cell r="F69">
            <v>0.96039999999999992</v>
          </cell>
        </row>
        <row r="70">
          <cell r="B70">
            <v>20100</v>
          </cell>
          <cell r="C70">
            <v>1.87</v>
          </cell>
          <cell r="E70">
            <v>20100</v>
          </cell>
          <cell r="F70">
            <v>2.6304000000000003</v>
          </cell>
        </row>
        <row r="71">
          <cell r="B71">
            <v>20330</v>
          </cell>
          <cell r="C71">
            <v>1.5</v>
          </cell>
          <cell r="E71">
            <v>20330</v>
          </cell>
          <cell r="F71">
            <v>3.1304000000000003</v>
          </cell>
        </row>
        <row r="72">
          <cell r="B72">
            <v>20750</v>
          </cell>
          <cell r="C72">
            <v>1.17</v>
          </cell>
          <cell r="E72">
            <v>20750</v>
          </cell>
          <cell r="F72">
            <v>1.1404000000000001</v>
          </cell>
        </row>
        <row r="73">
          <cell r="B73">
            <v>20880</v>
          </cell>
          <cell r="C73">
            <v>0.6</v>
          </cell>
          <cell r="E73">
            <v>20880</v>
          </cell>
          <cell r="F73">
            <v>1.7904</v>
          </cell>
        </row>
        <row r="74">
          <cell r="B74">
            <v>21000</v>
          </cell>
          <cell r="C74">
            <v>0.91</v>
          </cell>
          <cell r="E74">
            <v>21000</v>
          </cell>
          <cell r="F74">
            <v>0.65040000000000009</v>
          </cell>
        </row>
        <row r="75">
          <cell r="B75">
            <v>21120</v>
          </cell>
          <cell r="C75">
            <v>1.89</v>
          </cell>
          <cell r="E75">
            <v>21120</v>
          </cell>
          <cell r="F75">
            <v>0.95039999999999991</v>
          </cell>
        </row>
        <row r="76">
          <cell r="B76">
            <v>21420</v>
          </cell>
          <cell r="C76">
            <v>1.82</v>
          </cell>
          <cell r="E76">
            <v>21420</v>
          </cell>
          <cell r="F76">
            <v>3.3304</v>
          </cell>
        </row>
        <row r="77">
          <cell r="B77">
            <v>21540</v>
          </cell>
          <cell r="C77">
            <v>1.61</v>
          </cell>
          <cell r="E77">
            <v>21540</v>
          </cell>
          <cell r="F77">
            <v>0.65040000000000009</v>
          </cell>
        </row>
        <row r="78">
          <cell r="B78">
            <v>21661</v>
          </cell>
          <cell r="C78">
            <v>1.02</v>
          </cell>
          <cell r="E78">
            <v>21661</v>
          </cell>
          <cell r="F78">
            <v>0.40339999999999998</v>
          </cell>
        </row>
        <row r="79">
          <cell r="B79">
            <v>21780</v>
          </cell>
          <cell r="C79">
            <v>1.61</v>
          </cell>
          <cell r="E79">
            <v>21780</v>
          </cell>
          <cell r="F79">
            <v>3.4604000000000004</v>
          </cell>
        </row>
        <row r="80">
          <cell r="B80">
            <v>21950</v>
          </cell>
          <cell r="C80">
            <v>2.83</v>
          </cell>
          <cell r="E80">
            <v>21950</v>
          </cell>
          <cell r="F80">
            <v>0.40040000000000003</v>
          </cell>
        </row>
        <row r="81">
          <cell r="B81">
            <v>22100</v>
          </cell>
          <cell r="C81">
            <v>1.2</v>
          </cell>
          <cell r="E81">
            <v>22100</v>
          </cell>
          <cell r="F81">
            <v>1.0504</v>
          </cell>
        </row>
        <row r="82">
          <cell r="B82">
            <v>22280</v>
          </cell>
          <cell r="C82">
            <v>2.23</v>
          </cell>
          <cell r="E82">
            <v>22280</v>
          </cell>
          <cell r="F82">
            <v>1.2203999999999999</v>
          </cell>
        </row>
        <row r="83">
          <cell r="B83">
            <v>22735</v>
          </cell>
          <cell r="C83">
            <v>1.78</v>
          </cell>
          <cell r="E83">
            <v>22735</v>
          </cell>
          <cell r="F83">
            <v>4.8003999999999998</v>
          </cell>
        </row>
        <row r="84">
          <cell r="B84">
            <v>23020</v>
          </cell>
          <cell r="C84">
            <v>1.18</v>
          </cell>
          <cell r="E84">
            <v>23020</v>
          </cell>
          <cell r="F84">
            <v>2.5404</v>
          </cell>
        </row>
        <row r="85">
          <cell r="B85">
            <v>23142</v>
          </cell>
          <cell r="C85">
            <v>0.92</v>
          </cell>
          <cell r="E85">
            <v>23142</v>
          </cell>
          <cell r="F85">
            <v>2.4904000000000002</v>
          </cell>
        </row>
        <row r="86">
          <cell r="B86">
            <v>23180</v>
          </cell>
          <cell r="C86">
            <v>1.8</v>
          </cell>
          <cell r="E86">
            <v>23180</v>
          </cell>
          <cell r="F86">
            <v>4.1703999999999999</v>
          </cell>
        </row>
        <row r="87">
          <cell r="B87">
            <v>23280</v>
          </cell>
          <cell r="C87">
            <v>1.26</v>
          </cell>
          <cell r="E87">
            <v>23280</v>
          </cell>
          <cell r="F87">
            <v>0.93040000000000012</v>
          </cell>
        </row>
        <row r="88">
          <cell r="B88">
            <v>23420</v>
          </cell>
          <cell r="C88">
            <v>1.61</v>
          </cell>
          <cell r="E88">
            <v>23420</v>
          </cell>
          <cell r="F88">
            <v>3.6404000000000001</v>
          </cell>
        </row>
        <row r="89">
          <cell r="B89">
            <v>23640</v>
          </cell>
          <cell r="C89">
            <v>1.32</v>
          </cell>
          <cell r="E89">
            <v>23640</v>
          </cell>
          <cell r="F89">
            <v>3.7704</v>
          </cell>
        </row>
        <row r="90">
          <cell r="B90">
            <v>23800</v>
          </cell>
          <cell r="C90">
            <v>1.93</v>
          </cell>
          <cell r="E90">
            <v>23800</v>
          </cell>
          <cell r="F90">
            <v>2.4304000000000001</v>
          </cell>
        </row>
        <row r="91">
          <cell r="B91">
            <v>24070</v>
          </cell>
          <cell r="C91">
            <v>2.25</v>
          </cell>
          <cell r="E91">
            <v>24070</v>
          </cell>
          <cell r="F91">
            <v>4.1904000000000003</v>
          </cell>
        </row>
        <row r="92">
          <cell r="B92">
            <v>24170</v>
          </cell>
          <cell r="C92">
            <v>1.03</v>
          </cell>
          <cell r="E92">
            <v>24170</v>
          </cell>
          <cell r="F92">
            <v>2.2204000000000002</v>
          </cell>
        </row>
        <row r="93">
          <cell r="B93">
            <v>24589</v>
          </cell>
          <cell r="C93">
            <v>0.95</v>
          </cell>
          <cell r="E93">
            <v>24589</v>
          </cell>
          <cell r="F93">
            <v>0.44840000000000002</v>
          </cell>
        </row>
        <row r="94">
          <cell r="B94">
            <v>24710</v>
          </cell>
          <cell r="C94">
            <v>1.3</v>
          </cell>
          <cell r="E94">
            <v>24710</v>
          </cell>
          <cell r="F94">
            <v>3.1904000000000003</v>
          </cell>
        </row>
        <row r="95">
          <cell r="B95">
            <v>24880</v>
          </cell>
          <cell r="C95">
            <v>1.25</v>
          </cell>
          <cell r="E95">
            <v>24880</v>
          </cell>
          <cell r="F95">
            <v>2.3304</v>
          </cell>
        </row>
        <row r="96">
          <cell r="B96">
            <v>24980</v>
          </cell>
          <cell r="C96">
            <v>1.56</v>
          </cell>
          <cell r="E96">
            <v>24980</v>
          </cell>
          <cell r="F96">
            <v>7.3003999999999998</v>
          </cell>
        </row>
        <row r="97">
          <cell r="B97">
            <v>25126</v>
          </cell>
          <cell r="C97">
            <v>1.06</v>
          </cell>
          <cell r="E97">
            <v>25126</v>
          </cell>
          <cell r="F97">
            <v>1.3104</v>
          </cell>
        </row>
        <row r="98">
          <cell r="B98">
            <v>25440</v>
          </cell>
          <cell r="C98">
            <v>1.42</v>
          </cell>
          <cell r="E98">
            <v>25440</v>
          </cell>
          <cell r="F98">
            <v>3.7504000000000004</v>
          </cell>
        </row>
        <row r="99">
          <cell r="B99">
            <v>25620</v>
          </cell>
          <cell r="C99">
            <v>1.33</v>
          </cell>
          <cell r="E99">
            <v>25620</v>
          </cell>
          <cell r="F99">
            <v>6.1604000000000001</v>
          </cell>
        </row>
        <row r="100">
          <cell r="B100">
            <v>25880</v>
          </cell>
          <cell r="C100">
            <v>1.37</v>
          </cell>
          <cell r="E100">
            <v>25880</v>
          </cell>
          <cell r="F100">
            <v>5.4203999999999999</v>
          </cell>
        </row>
        <row r="101">
          <cell r="B101">
            <v>26001</v>
          </cell>
          <cell r="C101">
            <v>0.6</v>
          </cell>
          <cell r="E101">
            <v>26001</v>
          </cell>
          <cell r="F101">
            <v>0.33440000000000003</v>
          </cell>
        </row>
        <row r="102">
          <cell r="B102">
            <v>26260</v>
          </cell>
          <cell r="C102">
            <v>1.2</v>
          </cell>
          <cell r="E102">
            <v>26260</v>
          </cell>
          <cell r="F102">
            <v>2.3704000000000001</v>
          </cell>
        </row>
        <row r="103">
          <cell r="B103">
            <v>26380</v>
          </cell>
          <cell r="C103">
            <v>1.37</v>
          </cell>
          <cell r="E103">
            <v>26380</v>
          </cell>
          <cell r="F103">
            <v>2.0004</v>
          </cell>
        </row>
        <row r="104">
          <cell r="B104">
            <v>26470</v>
          </cell>
          <cell r="C104">
            <v>1.34</v>
          </cell>
          <cell r="E104">
            <v>26470</v>
          </cell>
          <cell r="F104">
            <v>0.84040000000000004</v>
          </cell>
        </row>
        <row r="105">
          <cell r="B105">
            <v>26580</v>
          </cell>
          <cell r="C105">
            <v>1.27</v>
          </cell>
          <cell r="E105">
            <v>26580</v>
          </cell>
          <cell r="F105">
            <v>1.8104</v>
          </cell>
        </row>
        <row r="106">
          <cell r="B106">
            <v>26950</v>
          </cell>
          <cell r="C106">
            <v>0.68</v>
          </cell>
          <cell r="E106">
            <v>26950</v>
          </cell>
          <cell r="F106">
            <v>4.1604000000000001</v>
          </cell>
        </row>
        <row r="107">
          <cell r="B107">
            <v>27020</v>
          </cell>
          <cell r="C107">
            <v>1.34</v>
          </cell>
          <cell r="E107">
            <v>27020</v>
          </cell>
          <cell r="F107">
            <v>2.6404000000000001</v>
          </cell>
        </row>
        <row r="108">
          <cell r="B108">
            <v>27180</v>
          </cell>
          <cell r="C108">
            <v>1.41</v>
          </cell>
          <cell r="E108">
            <v>27180</v>
          </cell>
          <cell r="F108">
            <v>3.1604000000000001</v>
          </cell>
        </row>
        <row r="109">
          <cell r="B109">
            <v>27280</v>
          </cell>
          <cell r="C109">
            <v>2.12</v>
          </cell>
          <cell r="E109">
            <v>27280</v>
          </cell>
          <cell r="F109">
            <v>1.1004</v>
          </cell>
        </row>
        <row r="110">
          <cell r="B110">
            <v>27510</v>
          </cell>
          <cell r="C110">
            <v>1.38</v>
          </cell>
          <cell r="E110">
            <v>27510</v>
          </cell>
          <cell r="F110">
            <v>1.6104000000000001</v>
          </cell>
        </row>
        <row r="111">
          <cell r="B111">
            <v>27605</v>
          </cell>
          <cell r="C111">
            <v>1.38</v>
          </cell>
          <cell r="E111">
            <v>27605</v>
          </cell>
          <cell r="F111">
            <v>0.4204</v>
          </cell>
        </row>
        <row r="112">
          <cell r="B112">
            <v>27878</v>
          </cell>
          <cell r="C112">
            <v>1.6</v>
          </cell>
          <cell r="E112">
            <v>27878</v>
          </cell>
          <cell r="F112">
            <v>3.1204000000000001</v>
          </cell>
        </row>
        <row r="113">
          <cell r="B113">
            <v>27980</v>
          </cell>
          <cell r="C113">
            <v>1.34</v>
          </cell>
          <cell r="E113">
            <v>27980</v>
          </cell>
          <cell r="F113">
            <v>2.1503999999999999</v>
          </cell>
        </row>
        <row r="114">
          <cell r="B114">
            <v>28640</v>
          </cell>
          <cell r="C114">
            <v>1.31</v>
          </cell>
          <cell r="E114">
            <v>28640</v>
          </cell>
          <cell r="F114">
            <v>14.340400000000001</v>
          </cell>
        </row>
        <row r="115">
          <cell r="B115">
            <v>29305</v>
          </cell>
          <cell r="C115">
            <v>2.1</v>
          </cell>
          <cell r="E115">
            <v>29305</v>
          </cell>
          <cell r="F115">
            <v>0.88040000000000007</v>
          </cell>
        </row>
        <row r="116">
          <cell r="B116">
            <v>29460</v>
          </cell>
          <cell r="C116">
            <v>1.63</v>
          </cell>
          <cell r="E116">
            <v>29460</v>
          </cell>
          <cell r="F116">
            <v>4.2004000000000001</v>
          </cell>
        </row>
        <row r="117">
          <cell r="B117">
            <v>29715</v>
          </cell>
          <cell r="C117">
            <v>1.48</v>
          </cell>
          <cell r="E117">
            <v>29715</v>
          </cell>
          <cell r="F117">
            <v>1.3804000000000001</v>
          </cell>
        </row>
        <row r="118">
          <cell r="B118">
            <v>29870</v>
          </cell>
          <cell r="C118">
            <v>1.5</v>
          </cell>
          <cell r="E118">
            <v>29870</v>
          </cell>
          <cell r="F118">
            <v>1.6703999999999999</v>
          </cell>
        </row>
        <row r="119">
          <cell r="B119">
            <v>30220</v>
          </cell>
          <cell r="C119">
            <v>1.1100000000000001</v>
          </cell>
          <cell r="E119">
            <v>30220</v>
          </cell>
          <cell r="F119">
            <v>2.9004000000000003</v>
          </cell>
        </row>
        <row r="120">
          <cell r="B120">
            <v>30445</v>
          </cell>
          <cell r="C120">
            <v>1.04</v>
          </cell>
          <cell r="E120">
            <v>30445</v>
          </cell>
          <cell r="F120">
            <v>0.64040000000000008</v>
          </cell>
        </row>
        <row r="121">
          <cell r="B121">
            <v>30565</v>
          </cell>
          <cell r="C121">
            <v>1.75</v>
          </cell>
          <cell r="E121">
            <v>30565</v>
          </cell>
          <cell r="F121">
            <v>1.5604</v>
          </cell>
        </row>
        <row r="122">
          <cell r="B122">
            <v>30640</v>
          </cell>
          <cell r="C122">
            <v>1.45</v>
          </cell>
          <cell r="E122">
            <v>30640</v>
          </cell>
          <cell r="F122">
            <v>0.65040000000000009</v>
          </cell>
        </row>
        <row r="123">
          <cell r="B123">
            <v>30840</v>
          </cell>
          <cell r="C123">
            <v>1.18</v>
          </cell>
          <cell r="E123">
            <v>30840</v>
          </cell>
          <cell r="F123">
            <v>0.63040000000000007</v>
          </cell>
        </row>
        <row r="124">
          <cell r="B124">
            <v>30990</v>
          </cell>
          <cell r="C124">
            <v>0.77</v>
          </cell>
          <cell r="E124">
            <v>30990</v>
          </cell>
          <cell r="F124">
            <v>1.7704</v>
          </cell>
        </row>
        <row r="125">
          <cell r="B125">
            <v>31065</v>
          </cell>
          <cell r="C125">
            <v>0.66</v>
          </cell>
          <cell r="E125">
            <v>31065</v>
          </cell>
          <cell r="F125">
            <v>0.40040000000000003</v>
          </cell>
        </row>
        <row r="126">
          <cell r="B126">
            <v>31395</v>
          </cell>
          <cell r="C126">
            <v>1.3</v>
          </cell>
          <cell r="E126">
            <v>31395</v>
          </cell>
          <cell r="F126">
            <v>0.6804</v>
          </cell>
        </row>
        <row r="127">
          <cell r="B127">
            <v>31530</v>
          </cell>
          <cell r="C127">
            <v>1.19</v>
          </cell>
          <cell r="E127">
            <v>31530</v>
          </cell>
          <cell r="F127">
            <v>1.2604</v>
          </cell>
        </row>
        <row r="128">
          <cell r="B128">
            <v>31730</v>
          </cell>
          <cell r="C128">
            <v>1.24</v>
          </cell>
          <cell r="E128">
            <v>31730</v>
          </cell>
          <cell r="F128">
            <v>0.99039999999999995</v>
          </cell>
        </row>
        <row r="129">
          <cell r="B129">
            <v>31833</v>
          </cell>
          <cell r="C129">
            <v>1.23</v>
          </cell>
          <cell r="E129">
            <v>31833</v>
          </cell>
          <cell r="F129">
            <v>0.33040000000000003</v>
          </cell>
        </row>
        <row r="130">
          <cell r="B130">
            <v>31910</v>
          </cell>
          <cell r="C130">
            <v>1.4</v>
          </cell>
          <cell r="E130">
            <v>31910</v>
          </cell>
          <cell r="F130">
            <v>0.70040000000000002</v>
          </cell>
        </row>
        <row r="131">
          <cell r="B131">
            <v>31980</v>
          </cell>
          <cell r="C131">
            <v>1.94</v>
          </cell>
          <cell r="E131">
            <v>31980</v>
          </cell>
          <cell r="F131">
            <v>0.88040000000000007</v>
          </cell>
        </row>
        <row r="132">
          <cell r="B132">
            <v>32095</v>
          </cell>
          <cell r="C132">
            <v>1.42</v>
          </cell>
          <cell r="E132">
            <v>32095</v>
          </cell>
          <cell r="F132">
            <v>0.85040000000000004</v>
          </cell>
        </row>
        <row r="133">
          <cell r="B133">
            <v>32530</v>
          </cell>
          <cell r="C133">
            <v>1.19</v>
          </cell>
          <cell r="E133">
            <v>32530</v>
          </cell>
          <cell r="F133">
            <v>0.78039999999999998</v>
          </cell>
        </row>
        <row r="134">
          <cell r="B134">
            <v>32820</v>
          </cell>
          <cell r="C134">
            <v>1.39</v>
          </cell>
          <cell r="E134">
            <v>32820</v>
          </cell>
          <cell r="F134">
            <v>0.75039999999999996</v>
          </cell>
        </row>
        <row r="135">
          <cell r="B135">
            <v>32920</v>
          </cell>
          <cell r="C135">
            <v>1.1599999999999999</v>
          </cell>
          <cell r="E135">
            <v>32920</v>
          </cell>
          <cell r="F135">
            <v>7.3704000000000001</v>
          </cell>
        </row>
        <row r="136">
          <cell r="B136">
            <v>33140</v>
          </cell>
          <cell r="C136">
            <v>1.33</v>
          </cell>
          <cell r="E136">
            <v>33140</v>
          </cell>
          <cell r="F136">
            <v>1.6403999999999999</v>
          </cell>
        </row>
        <row r="137">
          <cell r="B137">
            <v>33400</v>
          </cell>
          <cell r="C137">
            <v>1.32</v>
          </cell>
          <cell r="E137">
            <v>33400</v>
          </cell>
          <cell r="F137">
            <v>1.3804000000000001</v>
          </cell>
        </row>
        <row r="138">
          <cell r="B138">
            <v>33485</v>
          </cell>
          <cell r="C138">
            <v>1.29</v>
          </cell>
          <cell r="E138">
            <v>33485</v>
          </cell>
          <cell r="F138">
            <v>1.5504</v>
          </cell>
        </row>
        <row r="139">
          <cell r="B139">
            <v>33600</v>
          </cell>
          <cell r="C139">
            <v>1.44</v>
          </cell>
          <cell r="E139">
            <v>33600</v>
          </cell>
          <cell r="F139">
            <v>2.4404000000000003</v>
          </cell>
        </row>
        <row r="140">
          <cell r="B140">
            <v>33840</v>
          </cell>
          <cell r="C140">
            <v>1.41</v>
          </cell>
          <cell r="E140">
            <v>33840</v>
          </cell>
          <cell r="F140">
            <v>1.7203999999999999</v>
          </cell>
        </row>
        <row r="141">
          <cell r="B141">
            <v>33940</v>
          </cell>
          <cell r="C141">
            <v>1.19</v>
          </cell>
          <cell r="E141">
            <v>33940</v>
          </cell>
          <cell r="F141">
            <v>1.4603999999999999</v>
          </cell>
        </row>
        <row r="142">
          <cell r="B142">
            <v>34030</v>
          </cell>
          <cell r="C142">
            <v>1.21</v>
          </cell>
          <cell r="E142">
            <v>34030</v>
          </cell>
          <cell r="F142">
            <v>1.3604000000000001</v>
          </cell>
        </row>
        <row r="143">
          <cell r="B143">
            <v>34270</v>
          </cell>
          <cell r="C143">
            <v>3.55</v>
          </cell>
          <cell r="E143">
            <v>34270</v>
          </cell>
          <cell r="F143">
            <v>1.7604</v>
          </cell>
        </row>
        <row r="144">
          <cell r="B144">
            <v>34365</v>
          </cell>
          <cell r="C144">
            <v>1.66</v>
          </cell>
          <cell r="E144">
            <v>34365</v>
          </cell>
          <cell r="F144">
            <v>1.6703999999999999</v>
          </cell>
        </row>
        <row r="145">
          <cell r="B145">
            <v>34430</v>
          </cell>
          <cell r="C145">
            <v>1.18</v>
          </cell>
          <cell r="E145">
            <v>34430</v>
          </cell>
          <cell r="F145">
            <v>1.4803999999999999</v>
          </cell>
        </row>
        <row r="146">
          <cell r="B146">
            <v>34600</v>
          </cell>
          <cell r="C146">
            <v>1.36</v>
          </cell>
          <cell r="E146">
            <v>34600</v>
          </cell>
          <cell r="F146">
            <v>1.7604</v>
          </cell>
        </row>
        <row r="147">
          <cell r="B147">
            <v>34670</v>
          </cell>
          <cell r="C147">
            <v>7.49</v>
          </cell>
          <cell r="E147">
            <v>34670</v>
          </cell>
          <cell r="F147">
            <v>0.39040000000000002</v>
          </cell>
        </row>
        <row r="148">
          <cell r="B148">
            <v>34950</v>
          </cell>
          <cell r="C148">
            <v>1.69</v>
          </cell>
          <cell r="E148">
            <v>34950</v>
          </cell>
          <cell r="F148">
            <v>1.2504</v>
          </cell>
        </row>
        <row r="149">
          <cell r="B149">
            <v>35080</v>
          </cell>
          <cell r="C149">
            <v>1.43</v>
          </cell>
          <cell r="E149">
            <v>35080</v>
          </cell>
          <cell r="F149">
            <v>1.6703999999999999</v>
          </cell>
        </row>
        <row r="150">
          <cell r="B150">
            <v>35200</v>
          </cell>
          <cell r="C150">
            <v>1.24</v>
          </cell>
          <cell r="E150">
            <v>35200</v>
          </cell>
          <cell r="F150">
            <v>0.69040000000000001</v>
          </cell>
        </row>
        <row r="151">
          <cell r="B151">
            <v>35325</v>
          </cell>
          <cell r="C151">
            <v>1.69</v>
          </cell>
          <cell r="E151">
            <v>35325</v>
          </cell>
          <cell r="F151">
            <v>0.5504</v>
          </cell>
        </row>
        <row r="152">
          <cell r="B152">
            <v>35400</v>
          </cell>
          <cell r="C152">
            <v>1.21</v>
          </cell>
          <cell r="E152">
            <v>35400</v>
          </cell>
          <cell r="F152">
            <v>1.1304000000000001</v>
          </cell>
        </row>
        <row r="153">
          <cell r="B153">
            <v>35480</v>
          </cell>
          <cell r="C153">
            <v>1.05</v>
          </cell>
          <cell r="E153">
            <v>35480</v>
          </cell>
          <cell r="F153">
            <v>0.81040000000000001</v>
          </cell>
        </row>
        <row r="154">
          <cell r="B154">
            <v>35690</v>
          </cell>
          <cell r="C154">
            <v>1.3</v>
          </cell>
          <cell r="E154">
            <v>35690</v>
          </cell>
          <cell r="F154">
            <v>1.9303999999999999</v>
          </cell>
        </row>
        <row r="155">
          <cell r="B155">
            <v>35790</v>
          </cell>
          <cell r="C155">
            <v>1.1599999999999999</v>
          </cell>
          <cell r="E155">
            <v>35790</v>
          </cell>
          <cell r="F155">
            <v>0.70040000000000002</v>
          </cell>
        </row>
        <row r="156">
          <cell r="B156">
            <v>36210</v>
          </cell>
          <cell r="C156">
            <v>1.53</v>
          </cell>
          <cell r="E156">
            <v>36210</v>
          </cell>
          <cell r="F156">
            <v>1.5804</v>
          </cell>
        </row>
        <row r="157">
          <cell r="B157">
            <v>36290</v>
          </cell>
          <cell r="C157">
            <v>0.95</v>
          </cell>
          <cell r="E157">
            <v>36290</v>
          </cell>
          <cell r="F157">
            <v>3.9404000000000003</v>
          </cell>
        </row>
        <row r="158">
          <cell r="B158">
            <v>36380</v>
          </cell>
          <cell r="C158">
            <v>1.28</v>
          </cell>
          <cell r="E158">
            <v>36380</v>
          </cell>
          <cell r="F158">
            <v>1.1204000000000001</v>
          </cell>
        </row>
        <row r="159">
          <cell r="B159">
            <v>36500</v>
          </cell>
          <cell r="C159">
            <v>1.05</v>
          </cell>
          <cell r="E159">
            <v>36500</v>
          </cell>
          <cell r="F159">
            <v>0.75039999999999996</v>
          </cell>
        </row>
        <row r="160">
          <cell r="B160">
            <v>36590</v>
          </cell>
          <cell r="C160">
            <v>1.28</v>
          </cell>
          <cell r="E160">
            <v>36590</v>
          </cell>
          <cell r="F160">
            <v>1.9103999999999999</v>
          </cell>
        </row>
        <row r="161">
          <cell r="B161">
            <v>36707</v>
          </cell>
          <cell r="C161">
            <v>1.1200000000000001</v>
          </cell>
          <cell r="E161">
            <v>36707</v>
          </cell>
          <cell r="F161">
            <v>3.3004000000000002</v>
          </cell>
        </row>
        <row r="162">
          <cell r="B162">
            <v>36900</v>
          </cell>
          <cell r="C162">
            <v>1.23</v>
          </cell>
          <cell r="E162">
            <v>36900</v>
          </cell>
          <cell r="F162">
            <v>0.60040000000000004</v>
          </cell>
        </row>
        <row r="163">
          <cell r="B163">
            <v>37080</v>
          </cell>
          <cell r="C163">
            <v>10.75</v>
          </cell>
          <cell r="E163">
            <v>37080</v>
          </cell>
          <cell r="F163">
            <v>4.7504</v>
          </cell>
        </row>
        <row r="164">
          <cell r="B164">
            <v>37390</v>
          </cell>
          <cell r="C164">
            <v>2.02</v>
          </cell>
          <cell r="E164">
            <v>37390</v>
          </cell>
          <cell r="F164">
            <v>2.7704</v>
          </cell>
        </row>
        <row r="165">
          <cell r="B165">
            <v>37500</v>
          </cell>
          <cell r="C165">
            <v>0.88</v>
          </cell>
          <cell r="E165">
            <v>37500</v>
          </cell>
          <cell r="F165">
            <v>3.3204000000000002</v>
          </cell>
        </row>
        <row r="166">
          <cell r="B166">
            <v>37670</v>
          </cell>
          <cell r="C166">
            <v>1.4</v>
          </cell>
          <cell r="E166">
            <v>37670</v>
          </cell>
          <cell r="F166">
            <v>1.0504</v>
          </cell>
        </row>
        <row r="167">
          <cell r="B167">
            <v>37820</v>
          </cell>
          <cell r="C167">
            <v>1.45</v>
          </cell>
          <cell r="E167">
            <v>37820</v>
          </cell>
          <cell r="F167">
            <v>1.2003999999999999</v>
          </cell>
        </row>
        <row r="168">
          <cell r="B168">
            <v>37890</v>
          </cell>
          <cell r="C168">
            <v>1.6</v>
          </cell>
          <cell r="E168">
            <v>37890</v>
          </cell>
          <cell r="F168">
            <v>2.8604000000000003</v>
          </cell>
        </row>
        <row r="169">
          <cell r="B169">
            <v>38140</v>
          </cell>
          <cell r="C169">
            <v>1.29</v>
          </cell>
          <cell r="E169">
            <v>38140</v>
          </cell>
          <cell r="F169">
            <v>2.1903999999999999</v>
          </cell>
        </row>
        <row r="170">
          <cell r="B170">
            <v>38693</v>
          </cell>
          <cell r="C170">
            <v>0</v>
          </cell>
          <cell r="E170">
            <v>38693</v>
          </cell>
          <cell r="F170">
            <v>0.33940000000000003</v>
          </cell>
        </row>
        <row r="171">
          <cell r="B171">
            <v>38785</v>
          </cell>
          <cell r="C171">
            <v>1.5</v>
          </cell>
          <cell r="E171">
            <v>38785</v>
          </cell>
          <cell r="F171">
            <v>1.0404</v>
          </cell>
        </row>
        <row r="172">
          <cell r="B172">
            <v>39067</v>
          </cell>
          <cell r="C172">
            <v>0.83</v>
          </cell>
          <cell r="E172">
            <v>39067</v>
          </cell>
          <cell r="F172">
            <v>0.38040000000000002</v>
          </cell>
        </row>
        <row r="173">
          <cell r="B173">
            <v>39220</v>
          </cell>
          <cell r="C173">
            <v>1.38</v>
          </cell>
          <cell r="E173">
            <v>39220</v>
          </cell>
          <cell r="F173">
            <v>0.60040000000000004</v>
          </cell>
        </row>
        <row r="174">
          <cell r="B174">
            <v>39330</v>
          </cell>
          <cell r="C174">
            <v>2.62</v>
          </cell>
          <cell r="E174">
            <v>39330</v>
          </cell>
          <cell r="F174">
            <v>2.9604000000000004</v>
          </cell>
        </row>
        <row r="175">
          <cell r="B175">
            <v>39530</v>
          </cell>
          <cell r="C175">
            <v>1.81</v>
          </cell>
          <cell r="E175">
            <v>39530</v>
          </cell>
          <cell r="F175">
            <v>1.9703999999999999</v>
          </cell>
        </row>
        <row r="176">
          <cell r="B176">
            <v>39720</v>
          </cell>
          <cell r="C176">
            <v>1.47</v>
          </cell>
          <cell r="E176">
            <v>39720</v>
          </cell>
          <cell r="F176">
            <v>2.0504000000000002</v>
          </cell>
        </row>
        <row r="177">
          <cell r="B177">
            <v>39983</v>
          </cell>
          <cell r="C177">
            <v>0.66</v>
          </cell>
          <cell r="E177">
            <v>39983</v>
          </cell>
          <cell r="F177">
            <v>0.72040000000000004</v>
          </cell>
        </row>
        <row r="178">
          <cell r="B178">
            <v>40105</v>
          </cell>
          <cell r="C178">
            <v>4.3</v>
          </cell>
          <cell r="E178">
            <v>40105</v>
          </cell>
          <cell r="F178">
            <v>1.9703999999999999</v>
          </cell>
        </row>
        <row r="179">
          <cell r="B179">
            <v>40220</v>
          </cell>
          <cell r="C179">
            <v>1.23</v>
          </cell>
          <cell r="E179">
            <v>40220</v>
          </cell>
          <cell r="F179">
            <v>2.3304</v>
          </cell>
        </row>
        <row r="180">
          <cell r="B180">
            <v>40508</v>
          </cell>
          <cell r="C180">
            <v>3.44</v>
          </cell>
          <cell r="E180">
            <v>40508</v>
          </cell>
          <cell r="F180">
            <v>1.1504000000000001</v>
          </cell>
        </row>
        <row r="181">
          <cell r="B181">
            <v>40670</v>
          </cell>
          <cell r="C181">
            <v>1.74</v>
          </cell>
          <cell r="E181">
            <v>40670</v>
          </cell>
          <cell r="F181">
            <v>1.2003999999999999</v>
          </cell>
        </row>
        <row r="182">
          <cell r="B182">
            <v>40780</v>
          </cell>
          <cell r="C182">
            <v>3.86</v>
          </cell>
          <cell r="E182">
            <v>40780</v>
          </cell>
          <cell r="F182">
            <v>4.7603999999999997</v>
          </cell>
        </row>
        <row r="183">
          <cell r="B183">
            <v>40880</v>
          </cell>
          <cell r="C183">
            <v>1.63</v>
          </cell>
          <cell r="E183">
            <v>40880</v>
          </cell>
          <cell r="F183">
            <v>1.4103999999999999</v>
          </cell>
        </row>
        <row r="184">
          <cell r="B184">
            <v>41193</v>
          </cell>
          <cell r="C184">
            <v>7.25</v>
          </cell>
          <cell r="E184">
            <v>41193</v>
          </cell>
          <cell r="F184">
            <v>0.36940000000000001</v>
          </cell>
        </row>
        <row r="185">
          <cell r="B185">
            <v>41344</v>
          </cell>
          <cell r="C185">
            <v>3.38</v>
          </cell>
          <cell r="E185">
            <v>41344</v>
          </cell>
          <cell r="F185">
            <v>1.7604</v>
          </cell>
        </row>
        <row r="186">
          <cell r="B186">
            <v>41575</v>
          </cell>
          <cell r="C186">
            <v>1.81</v>
          </cell>
          <cell r="E186">
            <v>41575</v>
          </cell>
          <cell r="F186">
            <v>1.0004</v>
          </cell>
        </row>
        <row r="187">
          <cell r="B187">
            <v>41910</v>
          </cell>
          <cell r="C187">
            <v>2.36</v>
          </cell>
          <cell r="E187">
            <v>41910</v>
          </cell>
          <cell r="F187">
            <v>0.39040000000000002</v>
          </cell>
        </row>
        <row r="188">
          <cell r="B188">
            <v>42130</v>
          </cell>
          <cell r="C188">
            <v>1.33</v>
          </cell>
          <cell r="E188">
            <v>42130</v>
          </cell>
          <cell r="F188">
            <v>1.7203999999999999</v>
          </cell>
        </row>
        <row r="189">
          <cell r="B189">
            <v>42192</v>
          </cell>
          <cell r="C189">
            <v>7.45</v>
          </cell>
          <cell r="E189">
            <v>42192</v>
          </cell>
          <cell r="F189">
            <v>1.3204</v>
          </cell>
        </row>
        <row r="190">
          <cell r="B190">
            <v>42235</v>
          </cell>
          <cell r="C190">
            <v>1.74</v>
          </cell>
          <cell r="E190">
            <v>42235</v>
          </cell>
          <cell r="F190">
            <v>0.94040000000000012</v>
          </cell>
        </row>
        <row r="191">
          <cell r="B191">
            <v>42292</v>
          </cell>
          <cell r="C191">
            <v>0.93</v>
          </cell>
          <cell r="E191">
            <v>42292</v>
          </cell>
          <cell r="F191">
            <v>0.82040000000000002</v>
          </cell>
        </row>
        <row r="192">
          <cell r="B192">
            <v>42390</v>
          </cell>
          <cell r="C192">
            <v>2.68</v>
          </cell>
          <cell r="E192">
            <v>42390</v>
          </cell>
          <cell r="F192">
            <v>1.6004</v>
          </cell>
        </row>
        <row r="193">
          <cell r="B193">
            <v>42480</v>
          </cell>
          <cell r="C193">
            <v>7.16</v>
          </cell>
          <cell r="E193">
            <v>42480</v>
          </cell>
          <cell r="F193">
            <v>0.99039999999999995</v>
          </cell>
        </row>
        <row r="194">
          <cell r="B194">
            <v>42580</v>
          </cell>
          <cell r="C194">
            <v>1.41</v>
          </cell>
          <cell r="E194">
            <v>42580</v>
          </cell>
          <cell r="F194">
            <v>2.1404000000000001</v>
          </cell>
        </row>
        <row r="195">
          <cell r="B195">
            <v>42670</v>
          </cell>
          <cell r="C195">
            <v>1.3</v>
          </cell>
          <cell r="E195">
            <v>42670</v>
          </cell>
          <cell r="F195">
            <v>1.0704</v>
          </cell>
        </row>
        <row r="196">
          <cell r="B196">
            <v>42860</v>
          </cell>
          <cell r="C196">
            <v>2.0099999999999998</v>
          </cell>
          <cell r="E196">
            <v>42860</v>
          </cell>
          <cell r="F196">
            <v>2.3204000000000002</v>
          </cell>
        </row>
        <row r="197">
          <cell r="B197">
            <v>42965</v>
          </cell>
          <cell r="C197">
            <v>5.6</v>
          </cell>
          <cell r="E197">
            <v>42965</v>
          </cell>
          <cell r="F197">
            <v>1.9603999999999999</v>
          </cell>
        </row>
        <row r="198">
          <cell r="B198">
            <v>43035</v>
          </cell>
          <cell r="C198">
            <v>1.8</v>
          </cell>
          <cell r="E198">
            <v>43035</v>
          </cell>
          <cell r="F198">
            <v>2.1903999999999999</v>
          </cell>
        </row>
        <row r="199">
          <cell r="B199">
            <v>43383</v>
          </cell>
          <cell r="C199">
            <v>6.59</v>
          </cell>
          <cell r="E199">
            <v>43383</v>
          </cell>
          <cell r="F199">
            <v>0.4234</v>
          </cell>
        </row>
        <row r="200">
          <cell r="B200">
            <v>43460</v>
          </cell>
          <cell r="C200">
            <v>1.66</v>
          </cell>
          <cell r="E200">
            <v>43460</v>
          </cell>
          <cell r="F200">
            <v>2.2804000000000002</v>
          </cell>
        </row>
        <row r="201">
          <cell r="B201">
            <v>43550</v>
          </cell>
          <cell r="C201">
            <v>1.1399999999999999</v>
          </cell>
          <cell r="E201">
            <v>43550</v>
          </cell>
          <cell r="F201">
            <v>4.6803999999999997</v>
          </cell>
        </row>
        <row r="202">
          <cell r="B202">
            <v>43630</v>
          </cell>
          <cell r="C202">
            <v>2.67</v>
          </cell>
          <cell r="E202">
            <v>43630</v>
          </cell>
          <cell r="F202">
            <v>0.34040000000000004</v>
          </cell>
        </row>
        <row r="203">
          <cell r="B203">
            <v>43710</v>
          </cell>
          <cell r="C203">
            <v>1.22</v>
          </cell>
          <cell r="E203">
            <v>43710</v>
          </cell>
          <cell r="F203">
            <v>0.40239999999999998</v>
          </cell>
        </row>
        <row r="204">
          <cell r="B204">
            <v>44650</v>
          </cell>
          <cell r="C204">
            <v>1.87</v>
          </cell>
          <cell r="E204">
            <v>44650</v>
          </cell>
          <cell r="F204">
            <v>4.7803999999999993</v>
          </cell>
        </row>
        <row r="205">
          <cell r="B205">
            <v>44700</v>
          </cell>
          <cell r="C205">
            <v>0.85</v>
          </cell>
          <cell r="E205">
            <v>44700</v>
          </cell>
          <cell r="F205">
            <v>8.1204000000000001</v>
          </cell>
        </row>
        <row r="206">
          <cell r="B206">
            <v>44860</v>
          </cell>
          <cell r="C206">
            <v>1.47</v>
          </cell>
          <cell r="E206">
            <v>44860</v>
          </cell>
          <cell r="F206">
            <v>7.4203999999999999</v>
          </cell>
        </row>
        <row r="207">
          <cell r="B207">
            <v>45040</v>
          </cell>
          <cell r="C207">
            <v>2.2599999999999998</v>
          </cell>
          <cell r="E207">
            <v>45040</v>
          </cell>
          <cell r="F207">
            <v>4.4003999999999994</v>
          </cell>
        </row>
        <row r="208">
          <cell r="B208">
            <v>45250</v>
          </cell>
          <cell r="C208">
            <v>1.29</v>
          </cell>
          <cell r="E208">
            <v>45250</v>
          </cell>
          <cell r="F208">
            <v>2.1204000000000001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IPA"/>
      <sheetName val="ANTABAMB"/>
      <sheetName val="CHALHUAN"/>
      <sheetName val="CURAHUASI"/>
      <sheetName val="ABANCAY"/>
      <sheetName val="SOCTA2"/>
      <sheetName val="PACO"/>
      <sheetName val="PRECIP"/>
      <sheetName val="FACTORES"/>
      <sheetName val="PUMAORCCO"/>
      <sheetName val="SONDORF"/>
      <sheetName val="RESUMEN"/>
      <sheetName val="APORTES"/>
      <sheetName val="AVAN-FISI-FINAN"/>
      <sheetName val="GASTADMIN"/>
      <sheetName val="EJECPRESUP"/>
      <sheetName val="MATERIAL"/>
      <sheetName val="EQUIPO"/>
      <sheetName val="P-DIREC-INDIREC"/>
      <sheetName val="PERSON"/>
      <sheetName val="PARIPASU"/>
      <sheetName val="COMPARA-INSUM"/>
      <sheetName val="Mensual"/>
      <sheetName val="2)Res.AvanceFisico "/>
      <sheetName val="Val Choa"/>
      <sheetName val="val Chila"/>
      <sheetName val="Tabla Alcantarillado"/>
      <sheetName val="bloqA"/>
      <sheetName val="PARTIDAS"/>
      <sheetName val="PADRON CONGONYA"/>
      <sheetName val="No"/>
      <sheetName val="Valorización  Terminada "/>
      <sheetName val="Analitico CD  "/>
      <sheetName val="Analitico GGP2006"/>
      <sheetName val="Analitico SUP 2.006"/>
      <sheetName val="Analitico general"/>
      <sheetName val="REQUERIMIENTO"/>
      <sheetName val="Hoja1"/>
      <sheetName val="Hoja2"/>
      <sheetName val="VINCARD VIRTUAL UPIS 2014"/>
      <sheetName val="C-Comp"/>
      <sheetName val="SOCTAeje0"/>
      <sheetName val="2)Res_AvanceFisico_"/>
      <sheetName val="Val_Choa"/>
      <sheetName val="val_Chila"/>
      <sheetName val="Tabla_Alcantarillado"/>
      <sheetName val="2)Res_AvanceFisico_2"/>
      <sheetName val="Val_Choa2"/>
      <sheetName val="val_Chila2"/>
      <sheetName val="Tabla_Alcantarillado2"/>
      <sheetName val="2)Res_AvanceFisico_1"/>
      <sheetName val="Val_Choa1"/>
      <sheetName val="val_Chila1"/>
      <sheetName val="Tabla_Alcantarillado1"/>
      <sheetName val="PRIORIDAD 1"/>
      <sheetName val="PRIORIDAD 2"/>
      <sheetName val="PRESUPUESTO"/>
      <sheetName val="ALT-PREC"/>
      <sheetName val="Datos"/>
      <sheetName val="INSUMOS"/>
      <sheetName val="membrete"/>
      <sheetName val="Hoja4"/>
      <sheetName val="CARATULA"/>
      <sheetName val="- Contenido -"/>
      <sheetName val="FICHA TEC 1"/>
      <sheetName val="Ficha Tec. Res"/>
      <sheetName val="FICHA TEC 2"/>
      <sheetName val="- Ficha Tec. -SUP"/>
      <sheetName val="MEMORIA DESCRIPTIVA"/>
      <sheetName val="Hoja3"/>
      <sheetName val="CTROL. PRESUP."/>
      <sheetName val="Cont. Pptal."/>
      <sheetName val="Cronograma"/>
      <sheetName val="Hoja5"/>
      <sheetName val="Res. General"/>
      <sheetName val="DESAGUE"/>
      <sheetName val="SENSIBILIZACION"/>
      <sheetName val="INST. ELECT"/>
      <sheetName val="CAPACIT."/>
      <sheetName val="MOBILIARIO"/>
      <sheetName val="Emp. Per."/>
      <sheetName val="Emp. Mat."/>
      <sheetName val="Comp. Ins."/>
      <sheetName val="Emp. Eq."/>
      <sheetName val="C°"/>
      <sheetName val="A. C. U."/>
      <sheetName val="Informe de compatibilidad"/>
      <sheetName val="Ejec. Pptal."/>
      <sheetName val="Res. X Comp."/>
      <sheetName val="VALORIZACION DE OBRA"/>
      <sheetName val="VAL. MAY METRADOS"/>
      <sheetName val="METRADOS O.P."/>
      <sheetName val="met"/>
      <sheetName val="VAL. MAYORES M."/>
      <sheetName val="METR MAY MET"/>
      <sheetName val="VAL. PART NUEVAS"/>
      <sheetName val="MET PART. NUEV"/>
      <sheetName val="DEDUCTIVOS"/>
      <sheetName val="RESUMEN METRADOS"/>
      <sheetName val="Adic. Deduc."/>
      <sheetName val="VAL. PARTIDAS N."/>
      <sheetName val="COMPARATIVO"/>
      <sheetName val="Hoja7"/>
      <sheetName val="VALOR. MAQ."/>
      <sheetName val="VAL MAQ"/>
      <sheetName val="MANIFIES DE GAST"/>
      <sheetName val="INF. FINAC"/>
      <sheetName val="mov almacen"/>
      <sheetName val="VAL MAQ LIV"/>
      <sheetName val="MOV. ALMACN"/>
      <sheetName val="SVA"/>
      <sheetName val=" VALORIZACION MAQUINARIA"/>
      <sheetName val="val. maq."/>
      <sheetName val="VAL. MAQ "/>
      <sheetName val="VAL. MAQ LIV"/>
      <sheetName val="FOT¡OS"/>
      <sheetName val="OBS"/>
      <sheetName val="PROGRAMACION PROYECTADA"/>
      <sheetName val="Hoja8"/>
      <sheetName val="MAN. GASTO"/>
      <sheetName val="RES. EST. FIN."/>
      <sheetName val="#¡REF"/>
      <sheetName val="2)Res_AvanceFisico_4"/>
      <sheetName val="Val_Choa4"/>
      <sheetName val="val_Chila4"/>
      <sheetName val="2)Res_AvanceFisico_3"/>
      <sheetName val="Val_Choa3"/>
      <sheetName val="val_Chila3"/>
      <sheetName val="Plla_Pers"/>
    </sheetNames>
    <sheetDataSet>
      <sheetData sheetId="0">
        <row r="3">
          <cell r="A3" t="str">
            <v xml:space="preserve">  R E G I S T R O     H I D R O M E T E O R O L O G I C O </v>
          </cell>
        </row>
      </sheetData>
      <sheetData sheetId="1">
        <row r="3">
          <cell r="A3" t="str">
            <v xml:space="preserve">  R E G I S T R O     H I D R O M E T E O R O L O G I C O </v>
          </cell>
        </row>
      </sheetData>
      <sheetData sheetId="2">
        <row r="9">
          <cell r="T9" t="str">
            <v>TOTAL</v>
          </cell>
        </row>
      </sheetData>
      <sheetData sheetId="3">
        <row r="3">
          <cell r="A3" t="str">
            <v xml:space="preserve">  R E G I S T R O     H I D R O M E T E O R O L O G I C O </v>
          </cell>
        </row>
      </sheetData>
      <sheetData sheetId="4">
        <row r="3">
          <cell r="A3" t="str">
            <v xml:space="preserve">  R E G I S T R O     H I D R O M E T E O R O L O G I C O </v>
          </cell>
        </row>
      </sheetData>
      <sheetData sheetId="5">
        <row r="9">
          <cell r="T9" t="str">
            <v>TOTAL</v>
          </cell>
        </row>
      </sheetData>
      <sheetData sheetId="6"/>
      <sheetData sheetId="7"/>
      <sheetData sheetId="8"/>
      <sheetData sheetId="9">
        <row r="60">
          <cell r="J60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>
        <row r="2">
          <cell r="A2">
            <v>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>
            <v>0</v>
          </cell>
        </row>
      </sheetData>
      <sheetData sheetId="55"/>
      <sheetData sheetId="56" refreshError="1"/>
      <sheetData sheetId="57" refreshError="1"/>
      <sheetData sheetId="58" refreshError="1"/>
      <sheetData sheetId="59" refreshError="1"/>
      <sheetData sheetId="60">
        <row r="2">
          <cell r="B2" t="str">
            <v>HONORABLE MUNICIPALIDAD DISTRITAL SANTIAGO DE CUSCO</v>
          </cell>
        </row>
      </sheetData>
      <sheetData sheetId="61"/>
      <sheetData sheetId="62">
        <row r="2">
          <cell r="A2">
            <v>0</v>
          </cell>
        </row>
      </sheetData>
      <sheetData sheetId="63"/>
      <sheetData sheetId="64">
        <row r="2">
          <cell r="B2" t="str">
            <v>HONORABLE MUNICIPALIDAD DISTRITAL SANTIAGO DE CUSCO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P"/>
      <sheetName val="Generalidades"/>
      <sheetName val="Datos"/>
      <sheetName val="Esquema Bloques"/>
      <sheetName val="Bloques"/>
      <sheetName val="Indicadores"/>
      <sheetName val="Indicadores 2"/>
      <sheetName val="Codigos"/>
      <sheetName val="DATOS DE OBRA"/>
      <sheetName val="DATOS FIERRO y clavos"/>
      <sheetName val="DATOS BASE"/>
      <sheetName val="PLL. METRADOS"/>
      <sheetName val="RESU METRADO"/>
      <sheetName val="PRESUPUESTO"/>
      <sheetName val="PRESU RESUMEN"/>
      <sheetName val="PRESU RESUMEN (2)"/>
      <sheetName val="ANALISIS DE C.U."/>
      <sheetName val="APORTE"/>
      <sheetName val="APORTES 1"/>
      <sheetName val="Distancia de Transporte"/>
      <sheetName val="FLETE MATERIALES"/>
      <sheetName val="REL INSUMOS"/>
      <sheetName val="FLETE  AGREGADOS yPIEDRA"/>
      <sheetName val="Describión y ubioc de punt"/>
      <sheetName val="HERRAMIENTAS"/>
      <sheetName val="BOTIQUIN"/>
      <sheetName val="CRON. VAL."/>
      <sheetName val="CRON. ADQUI."/>
      <sheetName val="CRON. G.M.O."/>
      <sheetName val="DESEM"/>
      <sheetName val="FICHA TEC 007 - S 02"/>
      <sheetName val="ESTADO SITUACIONAL"/>
      <sheetName val="METRADOS"/>
      <sheetName val="VALORIZACIÓN"/>
      <sheetName val="F-23 PARTIDAS"/>
      <sheetName val="F-23 TÍTULOS"/>
      <sheetName val="CURVA S"/>
      <sheetName val="PPTO"/>
      <sheetName val="ACU"/>
      <sheetName val="Analisis CU"/>
      <sheetName val="APORTE PNVR ADOBE"/>
      <sheetName val="FLETE MATERIALES NEC"/>
      <sheetName val="Compras NEC"/>
      <sheetName val="Hoja1"/>
      <sheetName val="NoBorrar"/>
      <sheetName val="AYUDA"/>
      <sheetName val="RESIDENTE DE OBRA"/>
      <sheetName val="Valoriz. exacto"/>
      <sheetName val="CONCILIACION SETIEMBRE"/>
      <sheetName val="Adquisiciones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65">
          <cell r="B65" t="str">
            <v>Plazo de ejecución</v>
          </cell>
        </row>
      </sheetData>
      <sheetData sheetId="2"/>
      <sheetData sheetId="3">
        <row r="5">
          <cell r="F5">
            <v>1</v>
          </cell>
        </row>
      </sheetData>
      <sheetData sheetId="4">
        <row r="1">
          <cell r="S1" t="str">
            <v>BLOQUES</v>
          </cell>
        </row>
        <row r="5">
          <cell r="F5">
            <v>5055280.9600000009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6">
          <cell r="B16" t="str">
            <v>DP3</v>
          </cell>
        </row>
        <row r="17">
          <cell r="B17" t="str">
            <v>DP4</v>
          </cell>
        </row>
        <row r="18">
          <cell r="B18" t="str">
            <v>DP5</v>
          </cell>
        </row>
        <row r="19">
          <cell r="B19" t="str">
            <v>DP6</v>
          </cell>
        </row>
        <row r="20">
          <cell r="B20" t="str">
            <v>DP7</v>
          </cell>
        </row>
        <row r="21">
          <cell r="B21" t="str">
            <v>DP8</v>
          </cell>
        </row>
        <row r="22">
          <cell r="B22" t="str">
            <v>DSH</v>
          </cell>
        </row>
        <row r="23">
          <cell r="B23" t="str">
            <v>DV1</v>
          </cell>
        </row>
        <row r="24">
          <cell r="B24" t="str">
            <v>OE1</v>
          </cell>
        </row>
        <row r="25">
          <cell r="B25" t="str">
            <v>OE10</v>
          </cell>
        </row>
        <row r="26">
          <cell r="B26" t="str">
            <v>OE11</v>
          </cell>
        </row>
        <row r="27">
          <cell r="B27" t="str">
            <v>OE12</v>
          </cell>
        </row>
        <row r="28">
          <cell r="B28" t="str">
            <v>OE13</v>
          </cell>
        </row>
        <row r="29">
          <cell r="B29" t="str">
            <v>OE14</v>
          </cell>
        </row>
        <row r="30">
          <cell r="B30" t="str">
            <v>OE15</v>
          </cell>
        </row>
        <row r="31">
          <cell r="B31" t="str">
            <v>OE16</v>
          </cell>
        </row>
        <row r="32">
          <cell r="B32" t="str">
            <v>OE17</v>
          </cell>
        </row>
        <row r="33">
          <cell r="B33" t="str">
            <v>OE18</v>
          </cell>
        </row>
        <row r="34">
          <cell r="B34" t="str">
            <v>OE19</v>
          </cell>
        </row>
        <row r="35">
          <cell r="B35" t="str">
            <v>OE2</v>
          </cell>
        </row>
        <row r="36">
          <cell r="B36" t="str">
            <v>OE20</v>
          </cell>
        </row>
      </sheetData>
      <sheetData sheetId="5"/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  <row r="88">
          <cell r="B88" t="str">
            <v>P11</v>
          </cell>
        </row>
        <row r="89">
          <cell r="B89" t="str">
            <v>P12</v>
          </cell>
        </row>
        <row r="90">
          <cell r="B90" t="str">
            <v>P13</v>
          </cell>
        </row>
        <row r="91">
          <cell r="B91" t="str">
            <v>P14</v>
          </cell>
        </row>
        <row r="92">
          <cell r="B92" t="str">
            <v>AT</v>
          </cell>
        </row>
        <row r="93">
          <cell r="B93" t="str">
            <v>AL</v>
          </cell>
        </row>
        <row r="94">
          <cell r="B94" t="str">
            <v>MO</v>
          </cell>
        </row>
        <row r="95">
          <cell r="B95" t="str">
            <v>GD</v>
          </cell>
        </row>
        <row r="96">
          <cell r="B96" t="str">
            <v>GN</v>
          </cell>
        </row>
        <row r="97">
          <cell r="B97" t="str">
            <v>JF1</v>
          </cell>
        </row>
        <row r="98">
          <cell r="B98" t="str">
            <v>CH</v>
          </cell>
        </row>
        <row r="99">
          <cell r="B99" t="str">
            <v>H6</v>
          </cell>
        </row>
        <row r="100">
          <cell r="B100" t="str">
            <v>H7</v>
          </cell>
        </row>
        <row r="101">
          <cell r="B101" t="str">
            <v>H8</v>
          </cell>
        </row>
        <row r="102">
          <cell r="B102" t="str">
            <v>I1</v>
          </cell>
        </row>
        <row r="103">
          <cell r="B103" t="str">
            <v xml:space="preserve">PERSONAL </v>
          </cell>
        </row>
        <row r="104">
          <cell r="B104" t="str">
            <v>TO</v>
          </cell>
        </row>
        <row r="105">
          <cell r="B105" t="str">
            <v>PP</v>
          </cell>
        </row>
        <row r="106">
          <cell r="B106" t="str">
            <v>V1</v>
          </cell>
        </row>
        <row r="107">
          <cell r="B107" t="str">
            <v>V2</v>
          </cell>
        </row>
        <row r="108">
          <cell r="B108" t="str">
            <v>V3</v>
          </cell>
        </row>
        <row r="109">
          <cell r="B109" t="str">
            <v>V4</v>
          </cell>
        </row>
        <row r="110">
          <cell r="B110" t="str">
            <v>V5</v>
          </cell>
        </row>
        <row r="111">
          <cell r="B111" t="str">
            <v>V6</v>
          </cell>
        </row>
        <row r="112">
          <cell r="B112" t="str">
            <v>V7</v>
          </cell>
        </row>
        <row r="113">
          <cell r="B113" t="str">
            <v>V8</v>
          </cell>
        </row>
        <row r="114">
          <cell r="B114" t="str">
            <v>V9</v>
          </cell>
        </row>
        <row r="115">
          <cell r="B115" t="str">
            <v>V10</v>
          </cell>
        </row>
        <row r="116">
          <cell r="B116" t="str">
            <v>V11</v>
          </cell>
        </row>
      </sheetData>
      <sheetData sheetId="8" refreshError="1"/>
      <sheetData sheetId="9">
        <row r="5">
          <cell r="F5">
            <v>1.03</v>
          </cell>
        </row>
      </sheetData>
      <sheetData sheetId="10"/>
      <sheetData sheetId="11"/>
      <sheetData sheetId="12">
        <row r="5">
          <cell r="F5">
            <v>0</v>
          </cell>
        </row>
      </sheetData>
      <sheetData sheetId="13"/>
      <sheetData sheetId="14"/>
      <sheetData sheetId="15"/>
      <sheetData sheetId="16"/>
      <sheetData sheetId="17">
        <row r="5">
          <cell r="F5">
            <v>1.03</v>
          </cell>
        </row>
      </sheetData>
      <sheetData sheetId="18"/>
      <sheetData sheetId="19"/>
      <sheetData sheetId="20">
        <row r="5">
          <cell r="F5">
            <v>0</v>
          </cell>
        </row>
      </sheetData>
      <sheetData sheetId="21"/>
      <sheetData sheetId="22"/>
      <sheetData sheetId="23">
        <row r="5">
          <cell r="F5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>
        <row r="5">
          <cell r="F5">
            <v>0</v>
          </cell>
        </row>
      </sheetData>
      <sheetData sheetId="31"/>
      <sheetData sheetId="32">
        <row r="5">
          <cell r="F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S1" t="str">
            <v>BLOQUE</v>
          </cell>
        </row>
      </sheetData>
      <sheetData sheetId="44"/>
      <sheetData sheetId="45"/>
      <sheetData sheetId="46">
        <row r="17">
          <cell r="B17" t="str">
            <v>2.1 DIRECCIÓN ACTUAL</v>
          </cell>
        </row>
      </sheetData>
      <sheetData sheetId="47" refreshError="1"/>
      <sheetData sheetId="48">
        <row r="17">
          <cell r="B17" t="str">
            <v>2.1 DIRECCIÓN ACTUAL</v>
          </cell>
        </row>
      </sheetData>
      <sheetData sheetId="49">
        <row r="2">
          <cell r="B2" t="str">
            <v>SISTEMA DE GESTION DE PROYECTOS Y OBRAS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ARMA S.E 01"/>
      <sheetName val="Planilla de Estruc.RS."/>
      <sheetName val="C.Unitario"/>
      <sheetName val="F.Polinomica"/>
      <sheetName val="PRE.C.SICODI"/>
      <sheetName val="PRE.C.MERCADO"/>
      <sheetName val="G.G"/>
      <sheetName val="Resumen T."/>
      <sheetName val="Resumen Inver."/>
      <sheetName val="Hoja1"/>
      <sheetName val="SSS"/>
    </sheetNames>
    <sheetDataSet>
      <sheetData sheetId="0" refreshError="1"/>
      <sheetData sheetId="1" refreshError="1">
        <row r="12">
          <cell r="B12" t="str">
            <v>POSTES</v>
          </cell>
          <cell r="D12" t="str">
            <v>TOTAL</v>
          </cell>
        </row>
        <row r="13">
          <cell r="B13" t="str">
            <v>Poste de C.A.C. de 8/200/120/240</v>
          </cell>
          <cell r="D13">
            <v>23</v>
          </cell>
        </row>
        <row r="14">
          <cell r="B14" t="str">
            <v>Poste de C.A.C. de 8/300/130/260</v>
          </cell>
          <cell r="D14">
            <v>45</v>
          </cell>
        </row>
        <row r="15">
          <cell r="B15" t="str">
            <v>Poste de C.A.C. de 9/200/120/255</v>
          </cell>
          <cell r="D15">
            <v>0</v>
          </cell>
        </row>
        <row r="16">
          <cell r="B16" t="str">
            <v>Poste de C.A.C. de 9/300</v>
          </cell>
          <cell r="D16">
            <v>0</v>
          </cell>
        </row>
        <row r="18">
          <cell r="B18" t="str">
            <v xml:space="preserve">ARMADOS </v>
          </cell>
        </row>
        <row r="19">
          <cell r="B19" t="str">
            <v>ARMADO INICIO DE SUBESTACIÓN  (IN)</v>
          </cell>
        </row>
        <row r="20">
          <cell r="B20" t="str">
            <v>Gancho de suspensión tipo Plancha (SOT 28 o similar)</v>
          </cell>
          <cell r="D20">
            <v>11</v>
          </cell>
        </row>
        <row r="21">
          <cell r="B21" t="str">
            <v>Perno Gancho de suspensión  (SOT 15.10 o similar)</v>
          </cell>
          <cell r="D21">
            <v>0</v>
          </cell>
        </row>
        <row r="22">
          <cell r="B22" t="str">
            <v>Mordaza conica terminal (SO 3.25 o similar)</v>
          </cell>
          <cell r="D22">
            <v>11</v>
          </cell>
        </row>
        <row r="23">
          <cell r="B23" t="str">
            <v>Conector Aluminio-Aluminio  SL 2.11</v>
          </cell>
          <cell r="D23">
            <v>0</v>
          </cell>
        </row>
        <row r="24">
          <cell r="B24" t="str">
            <v>Cinta Nylon de amarre T50RW</v>
          </cell>
          <cell r="D24">
            <v>88</v>
          </cell>
        </row>
        <row r="25">
          <cell r="B25" t="str">
            <v>Cinta Bandit de (19mm) 3/4"</v>
          </cell>
          <cell r="D25">
            <v>22</v>
          </cell>
        </row>
        <row r="26">
          <cell r="B26" t="str">
            <v>Hebillas de ensunche de 3/4"</v>
          </cell>
          <cell r="D26">
            <v>22</v>
          </cell>
        </row>
        <row r="28">
          <cell r="B28" t="str">
            <v>ARMADO DE ALINEAMIENTO   E1</v>
          </cell>
        </row>
        <row r="29">
          <cell r="B29" t="str">
            <v>Perno Gancho de suspensión  (SOT 15.10 o similar)</v>
          </cell>
          <cell r="D29">
            <v>21</v>
          </cell>
        </row>
        <row r="30">
          <cell r="B30" t="str">
            <v>Mordaza de suspensión (SO 14.1 o similar)</v>
          </cell>
          <cell r="D30">
            <v>21</v>
          </cell>
        </row>
        <row r="31">
          <cell r="B31" t="str">
            <v>Cinta Nylon de amarre T50RW</v>
          </cell>
          <cell r="D31">
            <v>84</v>
          </cell>
        </row>
        <row r="32">
          <cell r="B32" t="str">
            <v>Cemento</v>
          </cell>
          <cell r="D32">
            <v>21</v>
          </cell>
        </row>
        <row r="34">
          <cell r="B34" t="str">
            <v>ARMADO DE ANCLAJE O CAMBIO DE SECCIÓN  E2</v>
          </cell>
        </row>
        <row r="35">
          <cell r="B35" t="str">
            <v>Perno Gancho de suspensión  (SOT 15.10 o similar)</v>
          </cell>
          <cell r="D35">
            <v>17</v>
          </cell>
        </row>
        <row r="36">
          <cell r="B36" t="str">
            <v>Gancho de suspensión tipo tuerca (SOT 2.3. o similar)</v>
          </cell>
          <cell r="D36">
            <v>17</v>
          </cell>
        </row>
        <row r="37">
          <cell r="B37" t="str">
            <v>Mordaza conica terminal (SO 3.25 o similar)</v>
          </cell>
          <cell r="D37">
            <v>34</v>
          </cell>
        </row>
        <row r="38">
          <cell r="B38" t="str">
            <v>Conector Aluminio-Aluminio  SL 2.11</v>
          </cell>
          <cell r="D38">
            <v>34</v>
          </cell>
        </row>
        <row r="39">
          <cell r="B39" t="str">
            <v>Cinta Nylon de amarre T50RW</v>
          </cell>
          <cell r="D39">
            <v>68</v>
          </cell>
        </row>
        <row r="40">
          <cell r="B40" t="str">
            <v>Cemento</v>
          </cell>
          <cell r="D40">
            <v>17</v>
          </cell>
        </row>
        <row r="42">
          <cell r="B42" t="str">
            <v>ARMADO DE FIN DE LINEA  O INICIO  E3</v>
          </cell>
        </row>
        <row r="43">
          <cell r="B43" t="str">
            <v>Perno Gancho de suspensión  (SOT 15.10 o similar)</v>
          </cell>
          <cell r="D43">
            <v>21</v>
          </cell>
        </row>
        <row r="44">
          <cell r="B44" t="str">
            <v>Mordaza conica terminal (SO 3.25 o similar)</v>
          </cell>
          <cell r="D44">
            <v>21</v>
          </cell>
        </row>
        <row r="45">
          <cell r="B45" t="str">
            <v>Cinta Nylon de amarre T50RW</v>
          </cell>
          <cell r="D45">
            <v>84</v>
          </cell>
        </row>
        <row r="46">
          <cell r="B46" t="str">
            <v>Cemento</v>
          </cell>
          <cell r="D46">
            <v>21</v>
          </cell>
        </row>
        <row r="48">
          <cell r="B48" t="str">
            <v>ARMADO PARA VANO FLOJO  E4</v>
          </cell>
        </row>
        <row r="49">
          <cell r="B49" t="str">
            <v>Perno Gancho de suspensión  (SOT 15.10 o similar)</v>
          </cell>
          <cell r="D49">
            <v>5</v>
          </cell>
        </row>
        <row r="50">
          <cell r="B50" t="str">
            <v>Gancho de suspensión tipo tuerca (SOT 2.3. o similar)</v>
          </cell>
          <cell r="D50">
            <v>5</v>
          </cell>
        </row>
        <row r="51">
          <cell r="B51" t="str">
            <v>Mordaza conica terminal (SO 3.25 o similar)</v>
          </cell>
          <cell r="D51">
            <v>10</v>
          </cell>
        </row>
        <row r="52">
          <cell r="B52" t="str">
            <v>Conector Aluminio-Aluminio  SL 2.11</v>
          </cell>
          <cell r="D52">
            <v>5</v>
          </cell>
        </row>
        <row r="53">
          <cell r="B53" t="str">
            <v>Cinta Nylon de amarre T50RW</v>
          </cell>
          <cell r="D53">
            <v>20</v>
          </cell>
        </row>
        <row r="54">
          <cell r="B54" t="str">
            <v>Cemento</v>
          </cell>
          <cell r="D54">
            <v>5</v>
          </cell>
        </row>
        <row r="56">
          <cell r="B56" t="str">
            <v>ARMADO DE DERIVACION EN  "T"  SIMPLE   E5</v>
          </cell>
        </row>
        <row r="57">
          <cell r="B57" t="str">
            <v>Perno Gancho de suspensión  (SOT 15.10 o similar)</v>
          </cell>
          <cell r="D57">
            <v>2</v>
          </cell>
        </row>
        <row r="58">
          <cell r="B58" t="str">
            <v>Gancho de suspensión tipo tuerca (SOT 2.3. o similar)</v>
          </cell>
          <cell r="D58">
            <v>2</v>
          </cell>
        </row>
        <row r="59">
          <cell r="B59" t="str">
            <v>Mordaza de suspensión (SO 14.1 o similar)</v>
          </cell>
          <cell r="D59">
            <v>2</v>
          </cell>
        </row>
        <row r="60">
          <cell r="B60" t="str">
            <v>Mordaza conica terminal (SO 3.25 o similar)</v>
          </cell>
          <cell r="D60">
            <v>2</v>
          </cell>
        </row>
        <row r="61">
          <cell r="B61" t="str">
            <v>Conector Aluminio-Aluminio  SL 2.11</v>
          </cell>
          <cell r="D61">
            <v>6</v>
          </cell>
        </row>
        <row r="62">
          <cell r="B62" t="str">
            <v>Cinta Nylon de amarre T50RW</v>
          </cell>
          <cell r="D62">
            <v>16</v>
          </cell>
        </row>
        <row r="63">
          <cell r="B63" t="str">
            <v>Cemento</v>
          </cell>
          <cell r="D63">
            <v>2</v>
          </cell>
        </row>
        <row r="65">
          <cell r="B65" t="str">
            <v>ARMADO DE DERIVACION EN "T" CON ANCLAJE   E6</v>
          </cell>
        </row>
        <row r="66">
          <cell r="B66" t="str">
            <v>Perno Gancho de suspensión  (SOT 15.10 o similar)</v>
          </cell>
          <cell r="D66">
            <v>18</v>
          </cell>
        </row>
        <row r="67">
          <cell r="B67" t="str">
            <v>Gancho de suspensión tipo tuerca (SOT 2.3. o similar)</v>
          </cell>
          <cell r="D67">
            <v>6</v>
          </cell>
        </row>
        <row r="68">
          <cell r="B68" t="str">
            <v>Mordaza conica terminal (SO 3.25 o similar)</v>
          </cell>
          <cell r="D68">
            <v>18</v>
          </cell>
        </row>
        <row r="69">
          <cell r="B69" t="str">
            <v>Conector Aluminio-Aluminio  SL 2.11</v>
          </cell>
          <cell r="D69">
            <v>24</v>
          </cell>
        </row>
        <row r="70">
          <cell r="B70" t="str">
            <v>Cinta Nylon de amarre T50RW</v>
          </cell>
          <cell r="D70">
            <v>48</v>
          </cell>
        </row>
        <row r="71">
          <cell r="B71" t="str">
            <v>Cemento</v>
          </cell>
          <cell r="D71">
            <v>6</v>
          </cell>
        </row>
        <row r="73">
          <cell r="B73" t="str">
            <v>ARMADO DE DERIVACION EN "+"  SIMPLE  E7</v>
          </cell>
        </row>
        <row r="74">
          <cell r="B74" t="str">
            <v>Perno Gancho de suspensión  (SOT 15.10 o similar)</v>
          </cell>
          <cell r="D74">
            <v>0</v>
          </cell>
        </row>
        <row r="75">
          <cell r="B75" t="str">
            <v>Gancho de suspensión tipo tuerca (SOT 2.3. o similar)</v>
          </cell>
          <cell r="D75">
            <v>0</v>
          </cell>
        </row>
        <row r="76">
          <cell r="B76" t="str">
            <v>Mordaza de suspensión (SO 14.1 o similar)</v>
          </cell>
          <cell r="D76">
            <v>0</v>
          </cell>
        </row>
        <row r="77">
          <cell r="B77" t="str">
            <v>Mordaza conica terminal (SO 3.25 o similar)</v>
          </cell>
          <cell r="D77">
            <v>0</v>
          </cell>
        </row>
        <row r="78">
          <cell r="B78" t="str">
            <v xml:space="preserve">Mordaza de paso Tipo SO 28 </v>
          </cell>
          <cell r="D78">
            <v>0</v>
          </cell>
        </row>
        <row r="79">
          <cell r="B79" t="str">
            <v>Mordaza cónica automático</v>
          </cell>
          <cell r="D79">
            <v>10</v>
          </cell>
        </row>
        <row r="80">
          <cell r="B80" t="str">
            <v>Conector Aluminio-Aluminio  SL 2.11</v>
          </cell>
          <cell r="D80">
            <v>0</v>
          </cell>
        </row>
        <row r="81">
          <cell r="B81" t="str">
            <v>Cinta Nylon de amarre T50RW</v>
          </cell>
          <cell r="D81">
            <v>0</v>
          </cell>
        </row>
        <row r="82">
          <cell r="B82" t="str">
            <v>Cemento</v>
          </cell>
          <cell r="D82">
            <v>0</v>
          </cell>
        </row>
        <row r="84">
          <cell r="B84" t="str">
            <v>ARMADO DE DERIVACION EN "+"  CON ANCLAJE  E8</v>
          </cell>
        </row>
        <row r="85">
          <cell r="B85" t="str">
            <v>Perno Gancho de suspensión  (SOT 15.10 o similar)</v>
          </cell>
          <cell r="D85">
            <v>0</v>
          </cell>
        </row>
        <row r="86">
          <cell r="B86" t="str">
            <v>Gancho de suspensión tipo tuerca (SOT 2.3. o similar)</v>
          </cell>
          <cell r="D86">
            <v>0</v>
          </cell>
        </row>
        <row r="87">
          <cell r="B87" t="str">
            <v>Mordaza conica terminal (SO 3.25 o similar)</v>
          </cell>
          <cell r="D87">
            <v>0</v>
          </cell>
        </row>
        <row r="88">
          <cell r="B88" t="str">
            <v>Conector Aluminio-Aluminio  SL 2.11</v>
          </cell>
          <cell r="D88">
            <v>0</v>
          </cell>
        </row>
        <row r="89">
          <cell r="B89" t="str">
            <v>Cinta Nylon de amarre T50RW</v>
          </cell>
          <cell r="D89">
            <v>0</v>
          </cell>
        </row>
        <row r="90">
          <cell r="B90" t="str">
            <v>Cemento</v>
          </cell>
          <cell r="D90">
            <v>0</v>
          </cell>
        </row>
        <row r="92">
          <cell r="B92" t="str">
            <v>ACOMETIDAS DOMICILIARIAS</v>
          </cell>
        </row>
        <row r="93">
          <cell r="B93" t="str">
            <v>Conductor de Cobre, Tipo SET concéntrico, 2 x 4 mm2.</v>
          </cell>
          <cell r="D93">
            <v>1344</v>
          </cell>
        </row>
        <row r="94">
          <cell r="B94" t="str">
            <v xml:space="preserve">Conector Al.- Cu. para Al.16-50/Cu.2.5-10mm2  SM 1.11 </v>
          </cell>
          <cell r="D94">
            <v>96</v>
          </cell>
        </row>
        <row r="95">
          <cell r="B95" t="str">
            <v xml:space="preserve">Cubierta Aislante de Conector SM 1.11  SP 14 </v>
          </cell>
          <cell r="D95">
            <v>96</v>
          </cell>
        </row>
        <row r="96">
          <cell r="B96" t="str">
            <v>Caja Metálica Portamedidor</v>
          </cell>
          <cell r="D96">
            <v>48</v>
          </cell>
        </row>
        <row r="97">
          <cell r="B97" t="str">
            <v>Tubo de Acometida tipo baston Galbanizado de 3/4"f x 3.0m.</v>
          </cell>
          <cell r="D97">
            <v>48</v>
          </cell>
        </row>
        <row r="98">
          <cell r="B98" t="str">
            <v>Templador de F°G°, apto para conductor de Acometida Tipo SET concéntrico.</v>
          </cell>
          <cell r="D98">
            <v>96</v>
          </cell>
        </row>
        <row r="99">
          <cell r="B99" t="str">
            <v>Armella Tirafón de Fo.Go. de 1/4" x 2" de longitud.</v>
          </cell>
          <cell r="D99">
            <v>96</v>
          </cell>
        </row>
        <row r="100">
          <cell r="B100" t="str">
            <v xml:space="preserve">Clavo de fijación para pared suave (SO 70.12 o similar) </v>
          </cell>
          <cell r="D100">
            <v>240</v>
          </cell>
        </row>
        <row r="101">
          <cell r="B101" t="str">
            <v>Cinta Aislante Tipo 3M 1600</v>
          </cell>
          <cell r="D101">
            <v>10</v>
          </cell>
        </row>
        <row r="102">
          <cell r="B102" t="str">
            <v>Alambre Galvanizado Nº 16 para entorche.</v>
          </cell>
          <cell r="D102">
            <v>4.8000000000000007</v>
          </cell>
        </row>
        <row r="103">
          <cell r="B103" t="str">
            <v>Brea</v>
          </cell>
          <cell r="D103">
            <v>12</v>
          </cell>
        </row>
        <row r="104">
          <cell r="B104" t="str">
            <v>Tubo Galvanizado de 3"Ø x 4m.</v>
          </cell>
          <cell r="D104">
            <v>8</v>
          </cell>
        </row>
        <row r="106">
          <cell r="B106" t="str">
            <v>EQUIPO DE ALUMBRADO Y ACCESORIOS</v>
          </cell>
        </row>
        <row r="107">
          <cell r="B107" t="str">
            <v>* Pastoral de Fo.Go. de 0.80/0.5/1 1/4", con 2 abrazaderas</v>
          </cell>
        </row>
        <row r="108">
          <cell r="B108" t="str">
            <v xml:space="preserve">de FoGo., con pernos y tuercas de fijacion. </v>
          </cell>
          <cell r="D108">
            <v>0</v>
          </cell>
        </row>
        <row r="109">
          <cell r="B109" t="str">
            <v>* Pastoral de Fo.Go. de 1.5/1.0/1 1/4", con 2 abrazaderas</v>
          </cell>
        </row>
        <row r="110">
          <cell r="B110" t="str">
            <v>de FoGo., con pernos y tuercas de fijacion</v>
          </cell>
          <cell r="D110">
            <v>0</v>
          </cell>
        </row>
        <row r="111">
          <cell r="B111" t="str">
            <v xml:space="preserve">* Luminaria Corta, Tipo II, Haz Semi-recortado, y Equipo </v>
          </cell>
        </row>
        <row r="112">
          <cell r="B112" t="str">
            <v>Auxiliar, apta para Lampara de Vapor de Sodio de 50 W.,  con proteccion</v>
          </cell>
        </row>
        <row r="113">
          <cell r="B113" t="str">
            <v>fusible de lampara incorporado (Incluye lampara)</v>
          </cell>
          <cell r="D113">
            <v>0</v>
          </cell>
        </row>
        <row r="114">
          <cell r="B114" t="str">
            <v xml:space="preserve">* Luminaria Corta, Tipo II, Haz Semi-recortado, y Equipo </v>
          </cell>
        </row>
        <row r="115">
          <cell r="B115" t="str">
            <v>Auxiliar, apta para Lampara de Vapor de Sodio de 70 W., con proteccion</v>
          </cell>
        </row>
        <row r="116">
          <cell r="B116" t="str">
            <v xml:space="preserve"> fusible de lampara incorporado (Incluye lampara)</v>
          </cell>
          <cell r="D116">
            <v>0</v>
          </cell>
        </row>
        <row r="117">
          <cell r="B117" t="str">
            <v>* Lampara de Vapor de Sodio Tubular Alta Presion de 50 W, 220 V.</v>
          </cell>
          <cell r="D117">
            <v>0</v>
          </cell>
        </row>
        <row r="118">
          <cell r="B118" t="str">
            <v>* Lampara de Vapor de Sodio Tubular Alta Presion de 70 W, 220 V.</v>
          </cell>
          <cell r="D118">
            <v>0</v>
          </cell>
        </row>
        <row r="119">
          <cell r="B119" t="str">
            <v>* Conductor Cu, Temple Suave, Tipo NLT 2x2,5 mm2</v>
          </cell>
          <cell r="D119">
            <v>0</v>
          </cell>
        </row>
        <row r="120">
          <cell r="B120" t="str">
            <v>*Conector Al.- Cu. para Al.16-50/Cu.2.5-10mm2  SM 1.11.</v>
          </cell>
          <cell r="D120">
            <v>0</v>
          </cell>
        </row>
        <row r="121">
          <cell r="B121" t="str">
            <v xml:space="preserve">*Cubierta Aislante de Conector SM 1.11  SP 14. </v>
          </cell>
          <cell r="D121">
            <v>0</v>
          </cell>
        </row>
        <row r="123">
          <cell r="B123" t="str">
            <v>RETENIDAS</v>
          </cell>
        </row>
        <row r="124">
          <cell r="B124" t="str">
            <v>Retenida de Anclaje Simple, compuesto de:</v>
          </cell>
          <cell r="D124">
            <v>68</v>
          </cell>
        </row>
        <row r="125">
          <cell r="B125" t="str">
            <v xml:space="preserve">Varilla de Anclaje de F°G° de 5/8" x 2.40 m. </v>
          </cell>
          <cell r="D125">
            <v>68</v>
          </cell>
        </row>
        <row r="126">
          <cell r="B126" t="str">
            <v>Abrazadera Partida de F°G° de 120mmf x 2" x 1/4" de platina, con 3 pernos de 1/2"x2 1/2"</v>
          </cell>
          <cell r="D126">
            <v>68</v>
          </cell>
        </row>
        <row r="127">
          <cell r="B127" t="str">
            <v>Grapa paralela doble vía de FºGº, para cable de 3/8"f con 3 pernos.</v>
          </cell>
          <cell r="D127">
            <v>272</v>
          </cell>
        </row>
        <row r="128">
          <cell r="B128" t="str">
            <v>Templador de A°G° de 5/8"f x 11" con ojal y gancho en extremos.</v>
          </cell>
          <cell r="D128">
            <v>68</v>
          </cell>
        </row>
        <row r="129">
          <cell r="B129" t="str">
            <v>Plancha de F°G° de 11"x11" x 1/4"</v>
          </cell>
          <cell r="D129">
            <v>68</v>
          </cell>
        </row>
        <row r="130">
          <cell r="B130" t="str">
            <v>Cable de A°G° de 10mmØ ( 3/8"Ø), 7 hilos.</v>
          </cell>
          <cell r="D130">
            <v>680</v>
          </cell>
        </row>
        <row r="131">
          <cell r="B131" t="str">
            <v>Guardacabo de A°G° de 5/8"f x 1/16"de espesor, para cable de 3/8"f.</v>
          </cell>
          <cell r="D131">
            <v>68</v>
          </cell>
        </row>
        <row r="132">
          <cell r="B132" t="str">
            <v>Aislador de traccion tipo Nuez clase ANSI 54-2</v>
          </cell>
          <cell r="D132">
            <v>68</v>
          </cell>
        </row>
        <row r="133">
          <cell r="B133" t="str">
            <v>Alambre Galvanizado Nº 16 para entorche.</v>
          </cell>
          <cell r="D133">
            <v>13.600000000000001</v>
          </cell>
        </row>
        <row r="135">
          <cell r="B135" t="str">
            <v>PUESTA A TIERRA</v>
          </cell>
        </row>
        <row r="136">
          <cell r="B136" t="str">
            <v xml:space="preserve">Equipo de Puesta a Tierra, compuesto de: </v>
          </cell>
          <cell r="D136">
            <v>34</v>
          </cell>
        </row>
        <row r="137">
          <cell r="B137" t="str">
            <v>Varilla dispersora de Bronce. de 5/8"f x 2.40 m. long.</v>
          </cell>
          <cell r="D137">
            <v>34</v>
          </cell>
        </row>
        <row r="138">
          <cell r="B138" t="str">
            <v>Conductor de Cu tipo THW de 25 mm2, cabledo de 7 hilo, Temple Suave</v>
          </cell>
          <cell r="D138">
            <v>306</v>
          </cell>
        </row>
        <row r="139">
          <cell r="B139" t="str">
            <v>Conector Anderson de Cu 5/8"</v>
          </cell>
          <cell r="D139">
            <v>34</v>
          </cell>
        </row>
        <row r="140">
          <cell r="B140" t="str">
            <v>Conector Al - Cu para Al 16-50/ Cu 10-25 mm2. SM2.11</v>
          </cell>
          <cell r="D140">
            <v>34</v>
          </cell>
        </row>
        <row r="141">
          <cell r="B141" t="str">
            <v>Cobertor SP15</v>
          </cell>
          <cell r="D141">
            <v>34</v>
          </cell>
        </row>
        <row r="142">
          <cell r="B142" t="str">
            <v>Sal industrial.</v>
          </cell>
          <cell r="D142">
            <v>1700</v>
          </cell>
        </row>
        <row r="143">
          <cell r="B143" t="str">
            <v>Bentonita</v>
          </cell>
          <cell r="D143">
            <v>1020</v>
          </cell>
        </row>
        <row r="144">
          <cell r="B144" t="str">
            <v>Arcilla</v>
          </cell>
          <cell r="D144">
            <v>71.739999999999995</v>
          </cell>
        </row>
        <row r="145">
          <cell r="B145" t="str">
            <v>Caja de registro 40 x 40 x 30 x 7.5 cm, con tapa de concreto.</v>
          </cell>
          <cell r="D145">
            <v>34</v>
          </cell>
        </row>
        <row r="147">
          <cell r="B147" t="str">
            <v>OTROS MATERIALES</v>
          </cell>
        </row>
        <row r="148">
          <cell r="B148" t="str">
            <v>Cinta Vulcanizanta  3M para fin de Línea</v>
          </cell>
          <cell r="D148">
            <v>5</v>
          </cell>
        </row>
        <row r="150">
          <cell r="B150" t="str">
            <v>CONDUCTORES</v>
          </cell>
        </row>
        <row r="151">
          <cell r="B151" t="str">
            <v>Conductor Autoportante de Aluminio 1x16+25NA mm2</v>
          </cell>
          <cell r="D151">
            <v>3031.35</v>
          </cell>
        </row>
        <row r="152">
          <cell r="B152" t="str">
            <v>Conductor Autoportante de Aluminio 2x16+25NA mm2</v>
          </cell>
          <cell r="D152">
            <v>5621.7</v>
          </cell>
        </row>
        <row r="153">
          <cell r="B153" t="str">
            <v>Conductor Autoportante de Aluminio 2x25+25 mm2</v>
          </cell>
          <cell r="D153">
            <v>0</v>
          </cell>
        </row>
        <row r="154">
          <cell r="B154" t="str">
            <v>Conductor Autoportante de Aluminio 2x35+25 mm2</v>
          </cell>
          <cell r="D154">
            <v>0</v>
          </cell>
        </row>
        <row r="161">
          <cell r="D161">
            <v>0</v>
          </cell>
        </row>
        <row r="162">
          <cell r="D162">
            <v>68</v>
          </cell>
        </row>
        <row r="163">
          <cell r="D163">
            <v>4.9446000000000003</v>
          </cell>
        </row>
        <row r="164">
          <cell r="D164">
            <v>1</v>
          </cell>
        </row>
        <row r="165">
          <cell r="D165">
            <v>1</v>
          </cell>
        </row>
        <row r="168">
          <cell r="D168">
            <v>68</v>
          </cell>
        </row>
        <row r="169">
          <cell r="D169">
            <v>68</v>
          </cell>
        </row>
        <row r="170">
          <cell r="D170">
            <v>68</v>
          </cell>
        </row>
        <row r="171">
          <cell r="D171">
            <v>68</v>
          </cell>
        </row>
        <row r="174">
          <cell r="D174">
            <v>68</v>
          </cell>
        </row>
        <row r="175">
          <cell r="D175">
            <v>68</v>
          </cell>
        </row>
        <row r="176">
          <cell r="D176">
            <v>68</v>
          </cell>
        </row>
        <row r="179">
          <cell r="D179">
            <v>11</v>
          </cell>
        </row>
        <row r="180">
          <cell r="D180">
            <v>21</v>
          </cell>
        </row>
        <row r="181">
          <cell r="D181">
            <v>17</v>
          </cell>
        </row>
        <row r="182">
          <cell r="D182">
            <v>21</v>
          </cell>
        </row>
        <row r="183">
          <cell r="D183">
            <v>5</v>
          </cell>
        </row>
        <row r="184">
          <cell r="D184">
            <v>2</v>
          </cell>
        </row>
        <row r="185">
          <cell r="D185">
            <v>6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83</v>
          </cell>
        </row>
        <row r="191">
          <cell r="D191">
            <v>3.0313499999999998</v>
          </cell>
        </row>
        <row r="192">
          <cell r="D192">
            <v>5.6216999999999997</v>
          </cell>
        </row>
        <row r="195">
          <cell r="D195">
            <v>34</v>
          </cell>
        </row>
        <row r="196">
          <cell r="D196">
            <v>34</v>
          </cell>
        </row>
        <row r="197">
          <cell r="D197">
            <v>34</v>
          </cell>
        </row>
        <row r="200">
          <cell r="D200">
            <v>8.6530499999999986</v>
          </cell>
        </row>
        <row r="201">
          <cell r="D201">
            <v>34</v>
          </cell>
        </row>
        <row r="204">
          <cell r="D204">
            <v>102</v>
          </cell>
        </row>
        <row r="205">
          <cell r="D205">
            <v>0</v>
          </cell>
        </row>
        <row r="206">
          <cell r="D206">
            <v>0</v>
          </cell>
        </row>
        <row r="207">
          <cell r="D207">
            <v>0</v>
          </cell>
        </row>
        <row r="211">
          <cell r="D211">
            <v>44.8</v>
          </cell>
        </row>
        <row r="213">
          <cell r="D213">
            <v>0</v>
          </cell>
        </row>
      </sheetData>
      <sheetData sheetId="2" refreshError="1"/>
      <sheetData sheetId="3" refreshError="1">
        <row r="687">
          <cell r="B687" t="str">
            <v>Cartel de Obra (Estandar MEM/DEP)</v>
          </cell>
          <cell r="E687">
            <v>359.86</v>
          </cell>
          <cell r="F687">
            <v>112</v>
          </cell>
        </row>
        <row r="688">
          <cell r="B688" t="str">
            <v>Replanteo Topográfico y Ubicación de estructuras</v>
          </cell>
          <cell r="E688">
            <v>23.97</v>
          </cell>
          <cell r="F688">
            <v>5.6</v>
          </cell>
        </row>
        <row r="689">
          <cell r="B689" t="str">
            <v>Desbroce de árboles para la Obra</v>
          </cell>
          <cell r="E689">
            <v>359.26</v>
          </cell>
          <cell r="F689">
            <v>116.67</v>
          </cell>
        </row>
        <row r="690">
          <cell r="B690" t="str">
            <v>Ingenieria de detalle</v>
          </cell>
          <cell r="E690">
            <v>350</v>
          </cell>
          <cell r="F690">
            <v>350</v>
          </cell>
        </row>
        <row r="691">
          <cell r="B691" t="str">
            <v>Campamento y almacen</v>
          </cell>
          <cell r="E691">
            <v>0</v>
          </cell>
          <cell r="F691">
            <v>180</v>
          </cell>
        </row>
        <row r="692">
          <cell r="B692" t="str">
            <v>Excavación de hoyos para Postes  8m a 9m en terreno normal, hasta 0.80 x 0.80 x 1.30 m</v>
          </cell>
          <cell r="E692">
            <v>23.71</v>
          </cell>
          <cell r="F692">
            <v>10</v>
          </cell>
        </row>
        <row r="693">
          <cell r="B693" t="str">
            <v>Traslado de poste de CºAºCº  8m a 9m de almacen a pie de carretera</v>
          </cell>
          <cell r="E693">
            <v>61.63</v>
          </cell>
          <cell r="F693">
            <v>11.67</v>
          </cell>
        </row>
        <row r="694">
          <cell r="B694" t="str">
            <v>Arastre de poste de CºAºCº  8m a 9m de pie de carretera  a punto de izajé</v>
          </cell>
          <cell r="E694">
            <v>72.39</v>
          </cell>
          <cell r="F694">
            <v>40</v>
          </cell>
        </row>
        <row r="695">
          <cell r="B695" t="str">
            <v xml:space="preserve">Izaje de poste de Cº Aº Cº  8m a 9m, incluye concretado </v>
          </cell>
          <cell r="E695">
            <v>97.94</v>
          </cell>
          <cell r="F695">
            <v>35</v>
          </cell>
        </row>
        <row r="696">
          <cell r="B696" t="str">
            <v>Excavación de hoyos para Retenida en terreno normal, hasta  0,8 x 0.9 x 2.20 m</v>
          </cell>
          <cell r="E696">
            <v>29.66</v>
          </cell>
          <cell r="F696">
            <v>14</v>
          </cell>
        </row>
        <row r="697">
          <cell r="B697" t="str">
            <v>Armado e Instalación de Retenida inclinada</v>
          </cell>
          <cell r="E697">
            <v>37.909999999999997</v>
          </cell>
          <cell r="F697">
            <v>7</v>
          </cell>
        </row>
        <row r="698">
          <cell r="B698" t="str">
            <v>Relleno y compactación de Retenida inclinada</v>
          </cell>
          <cell r="E698">
            <v>27.7</v>
          </cell>
          <cell r="F698">
            <v>5.6</v>
          </cell>
        </row>
        <row r="699">
          <cell r="B699" t="str">
            <v>Instalacion de Retenida Vertical y Armado, incluye material de relleno.</v>
          </cell>
          <cell r="E699">
            <v>37.909999999999997</v>
          </cell>
          <cell r="F699">
            <v>7</v>
          </cell>
        </row>
        <row r="700">
          <cell r="B700" t="str">
            <v>Montaje de Armado  salida de SS.EE.  IN</v>
          </cell>
          <cell r="E700">
            <v>13.01</v>
          </cell>
          <cell r="F700">
            <v>2.8</v>
          </cell>
        </row>
        <row r="701">
          <cell r="B701" t="str">
            <v>Montaje de Armado en Alineamiento  E1, incluye accesorios</v>
          </cell>
          <cell r="E701">
            <v>13.18</v>
          </cell>
          <cell r="F701">
            <v>1.75</v>
          </cell>
        </row>
        <row r="702">
          <cell r="B702" t="str">
            <v xml:space="preserve">Montaje de Armado  Anclaje o cambio de seccion  E2, incluye accesorios </v>
          </cell>
          <cell r="E702">
            <v>21.09</v>
          </cell>
          <cell r="F702">
            <v>2.8</v>
          </cell>
        </row>
        <row r="703">
          <cell r="B703" t="str">
            <v xml:space="preserve">Montaje de Armado fin de linea  E3, incluye accesorios   </v>
          </cell>
          <cell r="E703">
            <v>13.18</v>
          </cell>
          <cell r="F703">
            <v>1.75</v>
          </cell>
        </row>
        <row r="704">
          <cell r="B704" t="str">
            <v xml:space="preserve">Montaje de Armado derivacion en ángulo vano flojo  E4, incluye accesorios </v>
          </cell>
          <cell r="E704">
            <v>19.91</v>
          </cell>
          <cell r="F704">
            <v>4.67</v>
          </cell>
        </row>
        <row r="705">
          <cell r="B705" t="str">
            <v xml:space="preserve">Montaje de Armado  derivacion "T" Simple  E5, incluye accesorios   </v>
          </cell>
          <cell r="E705">
            <v>22.83</v>
          </cell>
          <cell r="F705">
            <v>4.67</v>
          </cell>
        </row>
        <row r="706">
          <cell r="B706" t="str">
            <v xml:space="preserve">Montaje de Armado  derivacion "T" con Anclaje  E6, incluye accesorios   </v>
          </cell>
          <cell r="E706">
            <v>24.9</v>
          </cell>
          <cell r="F706">
            <v>5.09</v>
          </cell>
        </row>
        <row r="707">
          <cell r="B707" t="str">
            <v xml:space="preserve">Montaje de Armado  derivacion CRUZ Simple  E7, incluye accesorios  </v>
          </cell>
          <cell r="E707">
            <v>25.5</v>
          </cell>
          <cell r="F707">
            <v>4.67</v>
          </cell>
        </row>
        <row r="708">
          <cell r="B708" t="str">
            <v xml:space="preserve">Montaje de Armado  derivacion CRUZ  con Anclaje  E8, incluye accesorios </v>
          </cell>
          <cell r="E708">
            <v>25.5</v>
          </cell>
          <cell r="F708">
            <v>4.67</v>
          </cell>
        </row>
        <row r="709">
          <cell r="B709" t="str">
            <v xml:space="preserve">Tendido de Conductor Autoportante  de Aluminio 1 x 16 + 25NA mm2  </v>
          </cell>
          <cell r="E709">
            <v>457.78</v>
          </cell>
          <cell r="F709">
            <v>130.66999999999999</v>
          </cell>
        </row>
        <row r="710">
          <cell r="B710" t="str">
            <v>Tendido de Conductor Autoportante  de Aluminio  2 x 16 + 25NA mm2</v>
          </cell>
          <cell r="E710">
            <v>477</v>
          </cell>
          <cell r="F710">
            <v>149.33000000000001</v>
          </cell>
        </row>
        <row r="711">
          <cell r="B711" t="str">
            <v>Excavación de hoyos para Puesta a Tierra  en terreno normal, hasta 0,9 x 0,9 x 2,80 m</v>
          </cell>
          <cell r="E711">
            <v>29.44</v>
          </cell>
          <cell r="F711">
            <v>14</v>
          </cell>
        </row>
        <row r="712">
          <cell r="B712" t="str">
            <v>Instalación de Puesta a Tierra</v>
          </cell>
          <cell r="E712">
            <v>37.909999999999997</v>
          </cell>
          <cell r="F712">
            <v>7</v>
          </cell>
        </row>
        <row r="713">
          <cell r="B713" t="str">
            <v>Relleno y Compactación de Puesta a Tierra</v>
          </cell>
          <cell r="E713">
            <v>50.24</v>
          </cell>
          <cell r="F713">
            <v>14</v>
          </cell>
        </row>
        <row r="714">
          <cell r="B714" t="str">
            <v>Montaje de Pastoral de FºGº + Luminaria 50Na-E27 Ecom-Rural</v>
          </cell>
          <cell r="E714">
            <v>22.42</v>
          </cell>
          <cell r="F714">
            <v>5.6</v>
          </cell>
        </row>
        <row r="715">
          <cell r="B715" t="str">
            <v>Montaje e Instalación de Acometidas Domiciliarias aéreas</v>
          </cell>
        </row>
        <row r="716">
          <cell r="B716" t="str">
            <v>(Incluido Instalación de caja Portamedidor)</v>
          </cell>
          <cell r="E716">
            <v>31.9</v>
          </cell>
          <cell r="F716">
            <v>5.6</v>
          </cell>
        </row>
        <row r="717">
          <cell r="B717" t="str">
            <v xml:space="preserve">Pruebas de Aislamiento y Continuidad </v>
          </cell>
          <cell r="E717">
            <v>99.52</v>
          </cell>
          <cell r="F717">
            <v>9.33</v>
          </cell>
        </row>
        <row r="718">
          <cell r="B718" t="str">
            <v>Medición de Puesta a Tierra</v>
          </cell>
          <cell r="E718">
            <v>28.66</v>
          </cell>
          <cell r="F718">
            <v>2.8</v>
          </cell>
        </row>
        <row r="719">
          <cell r="B719" t="str">
            <v>Codificación de Estructuras y Señalizacion de P.A.T.</v>
          </cell>
          <cell r="E719">
            <v>8.64</v>
          </cell>
          <cell r="F719">
            <v>1.56</v>
          </cell>
        </row>
        <row r="720">
          <cell r="B720" t="str">
            <v>Colocación de Placa Recordatoria, incluye material</v>
          </cell>
          <cell r="E720">
            <v>857.51</v>
          </cell>
          <cell r="F720">
            <v>14</v>
          </cell>
        </row>
      </sheetData>
      <sheetData sheetId="4" refreshError="1"/>
      <sheetData sheetId="5" refreshError="1"/>
      <sheetData sheetId="6" refreshError="1">
        <row r="221">
          <cell r="C221" t="str">
            <v>Mano de obra</v>
          </cell>
          <cell r="G221">
            <v>41183.380835000004</v>
          </cell>
        </row>
        <row r="223">
          <cell r="C223" t="str">
            <v>Postes C.A.C</v>
          </cell>
          <cell r="G223">
            <v>29200</v>
          </cell>
        </row>
        <row r="225">
          <cell r="C225" t="str">
            <v>Conductores</v>
          </cell>
          <cell r="G225">
            <v>55655.039999999994</v>
          </cell>
        </row>
        <row r="227">
          <cell r="C227" t="str">
            <v>Equipos de Protección y maniobra</v>
          </cell>
          <cell r="G227">
            <v>0</v>
          </cell>
        </row>
        <row r="229">
          <cell r="C229" t="str">
            <v>FERRETERIAS</v>
          </cell>
        </row>
        <row r="230">
          <cell r="C230" t="str">
            <v>Retenida</v>
          </cell>
          <cell r="G230">
            <v>19788</v>
          </cell>
        </row>
        <row r="231">
          <cell r="C231" t="str">
            <v>Puesta a Tierra</v>
          </cell>
          <cell r="G231">
            <v>13506.5</v>
          </cell>
        </row>
        <row r="232">
          <cell r="C232" t="str">
            <v>Ferreteria propiamente dicha</v>
          </cell>
          <cell r="G232">
            <v>4769.7</v>
          </cell>
        </row>
        <row r="233">
          <cell r="C233" t="str">
            <v>Agregados</v>
          </cell>
          <cell r="G233">
            <v>6239.9</v>
          </cell>
        </row>
        <row r="234">
          <cell r="C234" t="str">
            <v>Acometidas domiciliarias</v>
          </cell>
          <cell r="G234">
            <v>15608.640000000001</v>
          </cell>
        </row>
        <row r="235">
          <cell r="C235" t="str">
            <v>Ferreteria</v>
          </cell>
          <cell r="G235">
            <v>59912.74</v>
          </cell>
        </row>
        <row r="237">
          <cell r="C237" t="str">
            <v>TRANSPORTE</v>
          </cell>
        </row>
        <row r="239">
          <cell r="C239" t="str">
            <v>Transporte</v>
          </cell>
          <cell r="G239">
            <v>10133.7446</v>
          </cell>
        </row>
        <row r="240">
          <cell r="C240">
            <v>0</v>
          </cell>
        </row>
        <row r="241">
          <cell r="C241" t="str">
            <v>GASTOS GENERALES Y UTILIDAD</v>
          </cell>
        </row>
        <row r="243">
          <cell r="C243" t="str">
            <v>Gastos Generales y Utilid.</v>
          </cell>
          <cell r="G243">
            <v>32477.542887199044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BASE DE DATOS"/>
      <sheetName val="NOMBRE"/>
      <sheetName val="Ficha Tecnica No "/>
      <sheetName val="Curva S"/>
      <sheetName val="metrados"/>
      <sheetName val="Val. mensual "/>
      <sheetName val="VALORIZ"/>
      <sheetName val="Fotos"/>
      <sheetName val="RESUMEN GENERAL"/>
      <sheetName val="mayor metrado"/>
      <sheetName val="Val. mayor metrado"/>
      <sheetName val="Val. mensual adicional"/>
      <sheetName val="V.F.DEDUCTIVOS(51)"/>
      <sheetName val="V.F.F. APORTE DE 3(52)"/>
      <sheetName val="VAL. DE EQUIPO(55)"/>
      <sheetName val="P. DIARIO DE MAQUINARIA(57)"/>
      <sheetName val="RESUMEN ESPECIFICA(58)"/>
      <sheetName val="M.T. GASTOS DE OBRA(59)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357">
          <cell r="I357">
            <v>1079347.4187012101</v>
          </cell>
          <cell r="L357">
            <v>146523.88257299305</v>
          </cell>
          <cell r="O357">
            <v>1225871.3012742028</v>
          </cell>
        </row>
        <row r="363">
          <cell r="I363">
            <v>1405554.7412235283</v>
          </cell>
          <cell r="L363">
            <v>183635.61568424216</v>
          </cell>
          <cell r="O363">
            <v>1589190.3569077703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esivas"/>
      <sheetName val="Cuaderno de Obra MAYO"/>
      <sheetName val="Cuaderno de Obra JUNIO OK"/>
      <sheetName val="Cuaderno de Obra Julio"/>
      <sheetName val="Comple Julio"/>
      <sheetName val="jULIO ACUMU"/>
      <sheetName val="jULIO ACUMU EX"/>
      <sheetName val="recursos"/>
      <sheetName val="Cuaderno de Obra Modelo"/>
      <sheetName val="Lista de trabajadores Mayo"/>
    </sheetNames>
    <sheetDataSet>
      <sheetData sheetId="0"/>
      <sheetData sheetId="1"/>
      <sheetData sheetId="2"/>
      <sheetData sheetId="3"/>
      <sheetData sheetId="4">
        <row r="2">
          <cell r="B2">
            <v>4.0199999999999996</v>
          </cell>
          <cell r="C2" t="str">
            <v>REFINE Y PERFILADO DE CUNETAS</v>
          </cell>
          <cell r="D2">
            <v>1000</v>
          </cell>
        </row>
        <row r="3">
          <cell r="B3">
            <v>3.03</v>
          </cell>
          <cell r="C3" t="str">
            <v>RELLENO Y COMPACTADO DE SUPERFICIE DE RODADURA</v>
          </cell>
          <cell r="D3">
            <v>50</v>
          </cell>
        </row>
        <row r="4">
          <cell r="B4">
            <v>6.01</v>
          </cell>
          <cell r="C4" t="str">
            <v>ACOPIO Y TRASPORTE DE AGREGADO DE CANTERA A OBRA</v>
          </cell>
          <cell r="D4">
            <v>5</v>
          </cell>
        </row>
        <row r="5">
          <cell r="B5" t="str">
            <v>4.03.04</v>
          </cell>
          <cell r="C5" t="str">
            <v>ELIMINACIÓN MATERIAL EXCEDENTE, D&lt;0.30M</v>
          </cell>
          <cell r="D5">
            <v>14.44</v>
          </cell>
        </row>
        <row r="6">
          <cell r="B6" t="str">
            <v>5.02.04</v>
          </cell>
          <cell r="C6" t="str">
            <v>ACERO Ø 1/2" Fy = 4200 Kg/cm2</v>
          </cell>
          <cell r="D6">
            <v>53.676000000000002</v>
          </cell>
        </row>
        <row r="8">
          <cell r="B8">
            <v>3.03</v>
          </cell>
          <cell r="C8" t="str">
            <v>RELLENO Y COMPACTADO DE SUPERFICIE DE RODADURA</v>
          </cell>
          <cell r="D8">
            <v>75</v>
          </cell>
        </row>
        <row r="9">
          <cell r="B9">
            <v>4.0199999999999996</v>
          </cell>
          <cell r="C9" t="str">
            <v>REFINE Y PERFILADO DE CUNETAS</v>
          </cell>
          <cell r="D9">
            <v>1500</v>
          </cell>
        </row>
        <row r="11">
          <cell r="B11">
            <v>3.03</v>
          </cell>
          <cell r="C11" t="str">
            <v>RELLENO Y COMPACTADO DE SUPERFICIE DE RODADURA</v>
          </cell>
          <cell r="D11">
            <v>100</v>
          </cell>
        </row>
        <row r="12">
          <cell r="B12">
            <v>4.0199999999999996</v>
          </cell>
          <cell r="C12" t="str">
            <v>REFINE Y PERFILADO DE CUNETAS</v>
          </cell>
          <cell r="D12">
            <v>2000</v>
          </cell>
        </row>
        <row r="20">
          <cell r="B20">
            <v>3.03</v>
          </cell>
          <cell r="C20" t="str">
            <v>RELLENO Y COMPACTADO DE SUPERFICIE DE RODADURA</v>
          </cell>
          <cell r="D20">
            <v>50</v>
          </cell>
        </row>
        <row r="21">
          <cell r="B21">
            <v>4.0199999999999996</v>
          </cell>
          <cell r="C21" t="str">
            <v>REFINE Y PERFILADO DE CUNETAS</v>
          </cell>
          <cell r="D21">
            <v>1000</v>
          </cell>
        </row>
        <row r="22">
          <cell r="B22">
            <v>6.01</v>
          </cell>
          <cell r="C22" t="str">
            <v>ACOPIO Y TRASPORTE DE AGREGADO DE CANTERA A OBRA</v>
          </cell>
          <cell r="D22">
            <v>2</v>
          </cell>
        </row>
        <row r="23">
          <cell r="B23" t="str">
            <v>04.03.02</v>
          </cell>
          <cell r="C23" t="str">
            <v>Excavación para estructuras</v>
          </cell>
          <cell r="D23">
            <v>4.3679999999999994</v>
          </cell>
        </row>
        <row r="24">
          <cell r="B24" t="str">
            <v>04.03.04</v>
          </cell>
          <cell r="C24" t="str">
            <v>Eliminación de material excedente Ø&lt;30"</v>
          </cell>
          <cell r="D24">
            <v>4.8</v>
          </cell>
        </row>
        <row r="25">
          <cell r="B25" t="str">
            <v>05.02.03</v>
          </cell>
          <cell r="C25" t="str">
            <v>Acero Ø = 3/8 Fy=4200 Kg/cm2</v>
          </cell>
          <cell r="D25">
            <v>30.186000000000003</v>
          </cell>
        </row>
        <row r="27">
          <cell r="B27">
            <v>3.03</v>
          </cell>
          <cell r="C27" t="str">
            <v>RELLENO Y COMPACTADO DE SUPERFICIE DE RODADURA</v>
          </cell>
          <cell r="D27">
            <v>30</v>
          </cell>
        </row>
        <row r="28">
          <cell r="B28">
            <v>4.0199999999999996</v>
          </cell>
          <cell r="C28" t="str">
            <v>REFINE Y PERFILADO DE CUNETAS</v>
          </cell>
          <cell r="D28">
            <v>600</v>
          </cell>
        </row>
        <row r="29">
          <cell r="B29">
            <v>6.01</v>
          </cell>
          <cell r="C29" t="str">
            <v>ACOPIO Y TRASPORTE DE AGREGADO DE CANTERA A OBRA</v>
          </cell>
          <cell r="D29">
            <v>2</v>
          </cell>
        </row>
        <row r="30">
          <cell r="B30" t="str">
            <v>04.03.02</v>
          </cell>
          <cell r="C30" t="str">
            <v>Excavación para estructuras</v>
          </cell>
          <cell r="D30">
            <v>8</v>
          </cell>
        </row>
        <row r="31">
          <cell r="B31" t="str">
            <v>04.03.04</v>
          </cell>
          <cell r="C31" t="str">
            <v>Eliminación de material excedente Ø&lt;30"</v>
          </cell>
          <cell r="D31">
            <v>8.5</v>
          </cell>
        </row>
        <row r="33">
          <cell r="B33">
            <v>3.02</v>
          </cell>
          <cell r="C33" t="str">
            <v>Carguío y transporte de material de préstamo</v>
          </cell>
          <cell r="D33">
            <v>3</v>
          </cell>
        </row>
        <row r="34">
          <cell r="B34">
            <v>3.03</v>
          </cell>
          <cell r="C34" t="str">
            <v>RELLENO Y COMPACTADO DE SUPERFICIE DE RODADURA</v>
          </cell>
          <cell r="D34">
            <v>10</v>
          </cell>
        </row>
        <row r="35">
          <cell r="B35">
            <v>4.0199999999999996</v>
          </cell>
          <cell r="C35" t="str">
            <v>REFINE Y PERFILADO DE CUNETAS</v>
          </cell>
          <cell r="D35">
            <v>200</v>
          </cell>
        </row>
        <row r="36">
          <cell r="B36" t="str">
            <v>4.03.02</v>
          </cell>
          <cell r="C36" t="str">
            <v>Excavación para estructuras</v>
          </cell>
          <cell r="D36">
            <v>6.5519999999999996</v>
          </cell>
        </row>
        <row r="37">
          <cell r="B37" t="str">
            <v>4.03.04</v>
          </cell>
          <cell r="C37" t="str">
            <v>Eliminación de material excedente Ø&lt;30"</v>
          </cell>
          <cell r="D37">
            <v>7</v>
          </cell>
        </row>
        <row r="38">
          <cell r="B38" t="str">
            <v>5.02.03</v>
          </cell>
          <cell r="C38" t="str">
            <v>ACERO Ø 3/8 Fy = 4200 Kg/cm2</v>
          </cell>
          <cell r="D38">
            <v>0</v>
          </cell>
        </row>
        <row r="39">
          <cell r="B39" t="str">
            <v>5.02.04</v>
          </cell>
          <cell r="C39" t="str">
            <v>ACERO Ø 1/2" Fy = 4200 Kg/cm2</v>
          </cell>
          <cell r="D39">
            <v>53.68</v>
          </cell>
        </row>
        <row r="41">
          <cell r="B41">
            <v>6.01</v>
          </cell>
          <cell r="C41" t="str">
            <v>ACOPIO Y TRASPORTE DE AGREGADO DE CANTERA A OBRA</v>
          </cell>
          <cell r="D41">
            <v>2</v>
          </cell>
        </row>
        <row r="42">
          <cell r="B42">
            <v>3.03</v>
          </cell>
          <cell r="C42" t="str">
            <v>RELLENO Y COMPACTADO DE SUPERFICIE DE RODADURA</v>
          </cell>
          <cell r="D42">
            <v>80</v>
          </cell>
        </row>
        <row r="43">
          <cell r="B43">
            <v>4.0199999999999996</v>
          </cell>
          <cell r="C43" t="str">
            <v>REFINE Y PERFILADO DE CUNETAS</v>
          </cell>
          <cell r="D43">
            <v>1600</v>
          </cell>
        </row>
        <row r="44">
          <cell r="B44" t="str">
            <v>4.03.03</v>
          </cell>
          <cell r="C44" t="str">
            <v>RELLENO COMPACTADO PARA ESTRUCTURAS CON MATERIAL PROPIO</v>
          </cell>
          <cell r="D44">
            <v>4.0949999999999998</v>
          </cell>
        </row>
        <row r="45">
          <cell r="B45" t="str">
            <v>4.03.10</v>
          </cell>
          <cell r="C45" t="str">
            <v>DRENAJE, TUBO PVC SAP 3"</v>
          </cell>
          <cell r="D45">
            <v>5</v>
          </cell>
        </row>
        <row r="46">
          <cell r="B46" t="str">
            <v>5.02.03</v>
          </cell>
          <cell r="C46" t="str">
            <v>ACERO Ø 3/8 Fy = 4200 Kg/cm2</v>
          </cell>
          <cell r="D46">
            <v>115.71300000000001</v>
          </cell>
        </row>
        <row r="47">
          <cell r="B47" t="str">
            <v>5.02.05</v>
          </cell>
          <cell r="C47" t="str">
            <v>EMPEDRADO e = 20 cm.</v>
          </cell>
          <cell r="D47">
            <v>8.2080000000000002</v>
          </cell>
        </row>
        <row r="51">
          <cell r="B51">
            <v>3.03</v>
          </cell>
          <cell r="C51" t="str">
            <v>RELLENO Y COMPACTADO DE SUPERFICIE DE RODADURA</v>
          </cell>
          <cell r="D51">
            <v>50</v>
          </cell>
        </row>
        <row r="52">
          <cell r="B52">
            <v>4.0199999999999996</v>
          </cell>
          <cell r="C52" t="str">
            <v>REFINE Y PERFILADO DE CUNETAS</v>
          </cell>
          <cell r="D52">
            <v>1000</v>
          </cell>
        </row>
        <row r="53">
          <cell r="B53">
            <v>6.01</v>
          </cell>
          <cell r="C53" t="str">
            <v>ACOPIO Y TRASPORTE DE AGREGADO DE CANTERA A OBRA</v>
          </cell>
          <cell r="D53">
            <v>1.5</v>
          </cell>
        </row>
        <row r="54">
          <cell r="B54" t="str">
            <v>4.03.04</v>
          </cell>
          <cell r="C54" t="str">
            <v>ELIMINACIÓN MATERIAL EXCEDENTE, D&lt;0.30M</v>
          </cell>
          <cell r="D54">
            <v>5.64</v>
          </cell>
        </row>
        <row r="55">
          <cell r="B55" t="str">
            <v>4.03.05</v>
          </cell>
          <cell r="C55" t="str">
            <v>ENCOFRADO Y DESENCOFRADO</v>
          </cell>
          <cell r="D55">
            <v>7.26</v>
          </cell>
        </row>
        <row r="56">
          <cell r="B56" t="str">
            <v>5.02.03</v>
          </cell>
          <cell r="C56" t="str">
            <v>ACERO Ø 3/8 Fy = 4200 Kg/cm2</v>
          </cell>
          <cell r="D56">
            <v>50.31</v>
          </cell>
        </row>
        <row r="57">
          <cell r="B57" t="str">
            <v>5.02.04</v>
          </cell>
          <cell r="C57" t="str">
            <v>ACERO Ø 1/2" Fy = 4200 Kg/cm2</v>
          </cell>
          <cell r="D57">
            <v>8.9459999999999997</v>
          </cell>
        </row>
        <row r="61">
          <cell r="B61" t="str">
            <v>4.03.05</v>
          </cell>
          <cell r="C61" t="str">
            <v>ENCOFRADO Y DESENCOFRADO</v>
          </cell>
          <cell r="D61">
            <v>1.02</v>
          </cell>
        </row>
        <row r="62">
          <cell r="B62">
            <v>3.03</v>
          </cell>
          <cell r="C62" t="str">
            <v>RELLENO Y COMPACTADO DE SUPERFICIE DE RODADURA</v>
          </cell>
          <cell r="D62">
            <v>150</v>
          </cell>
        </row>
        <row r="63">
          <cell r="B63">
            <v>4.0199999999999996</v>
          </cell>
          <cell r="C63" t="str">
            <v>REFINE Y PERFILADO DE CUNETAS</v>
          </cell>
          <cell r="D63">
            <v>3000</v>
          </cell>
        </row>
        <row r="64">
          <cell r="B64">
            <v>6.01</v>
          </cell>
          <cell r="C64" t="str">
            <v>ACOPIO Y TRASPORTE DE AGREGADO DE CANTERA A OBRA</v>
          </cell>
          <cell r="D64">
            <v>2</v>
          </cell>
        </row>
        <row r="65">
          <cell r="B65" t="str">
            <v>5.02.03</v>
          </cell>
          <cell r="C65" t="str">
            <v>ACERO Ø 3/8 Fy = 4200 Kg/cm2</v>
          </cell>
          <cell r="D65">
            <v>40.248000000000005</v>
          </cell>
        </row>
        <row r="66">
          <cell r="B66" t="str">
            <v>5.02.04</v>
          </cell>
          <cell r="C66" t="str">
            <v>ACERO Ø 1/2" Fy = 4200 Kg/cm2</v>
          </cell>
          <cell r="D66">
            <v>17.891999999999999</v>
          </cell>
        </row>
        <row r="70">
          <cell r="B70" t="str">
            <v>4.03.02</v>
          </cell>
          <cell r="C70" t="str">
            <v>EXCAVACIÓN PARA ESTRUCTURAS</v>
          </cell>
          <cell r="D70">
            <v>2.52</v>
          </cell>
        </row>
        <row r="71">
          <cell r="B71">
            <v>3.01</v>
          </cell>
          <cell r="C71" t="str">
            <v>EXTRACCIÓN DE MATERIAL DE PRESTAMO</v>
          </cell>
          <cell r="D71">
            <v>18</v>
          </cell>
        </row>
        <row r="72">
          <cell r="B72">
            <v>3.03</v>
          </cell>
          <cell r="C72" t="str">
            <v>RELLENO Y COMPACTADO DE SUPERFICIE DE RODADURA</v>
          </cell>
          <cell r="D72">
            <v>65</v>
          </cell>
        </row>
        <row r="73">
          <cell r="B73">
            <v>4.0199999999999996</v>
          </cell>
          <cell r="C73" t="str">
            <v>REFINE Y PERFILADO DE CUNETAS</v>
          </cell>
          <cell r="D73">
            <v>1300</v>
          </cell>
        </row>
        <row r="74">
          <cell r="B74">
            <v>6.01</v>
          </cell>
          <cell r="C74" t="str">
            <v>ACOPIO Y TRASPORTE DE AGREGADO DE CANTERA A OBRA</v>
          </cell>
          <cell r="D74">
            <v>40</v>
          </cell>
        </row>
        <row r="75">
          <cell r="B75" t="str">
            <v>4.03.06</v>
          </cell>
          <cell r="C75" t="str">
            <v>CONCRETO f'c=210 Kg/cm2</v>
          </cell>
          <cell r="D75">
            <v>5.0999999999999996</v>
          </cell>
        </row>
        <row r="76">
          <cell r="B76" t="str">
            <v>5.02.03</v>
          </cell>
          <cell r="C76" t="str">
            <v>ACERO Ø 3/8 Fy = 4200 Kg/cm2</v>
          </cell>
          <cell r="D76">
            <v>14.958000000000002</v>
          </cell>
        </row>
        <row r="77">
          <cell r="B77" t="str">
            <v>5.02.04</v>
          </cell>
          <cell r="C77" t="str">
            <v>ACERO Ø 1/2" Fy = 4200 Kg/cm2</v>
          </cell>
          <cell r="D77">
            <v>8.9550000000000001</v>
          </cell>
        </row>
        <row r="79">
          <cell r="B79" t="str">
            <v>4.03.06</v>
          </cell>
          <cell r="C79" t="str">
            <v>CONCRETO f'c=210 Kg/cm2</v>
          </cell>
          <cell r="D79">
            <v>1.8</v>
          </cell>
        </row>
        <row r="80">
          <cell r="B80">
            <v>3.01</v>
          </cell>
          <cell r="C80" t="str">
            <v>EXTRACCIÓN DE MATERIAL DE PRESTAMO</v>
          </cell>
          <cell r="D80">
            <v>30</v>
          </cell>
        </row>
        <row r="81">
          <cell r="B81">
            <v>4.0199999999999996</v>
          </cell>
          <cell r="C81" t="str">
            <v>REFINE Y PERFILADO DE CUNETAS</v>
          </cell>
          <cell r="D81">
            <v>1800</v>
          </cell>
        </row>
        <row r="83">
          <cell r="B83" t="str">
            <v>4.03.03</v>
          </cell>
          <cell r="C83" t="str">
            <v>RELLENO COMPACTADO PARA ESTRUCTURAS CON MATERIAL PROPIO</v>
          </cell>
          <cell r="D83">
            <v>6.7980000000000009</v>
          </cell>
        </row>
        <row r="84">
          <cell r="B84">
            <v>3.01</v>
          </cell>
          <cell r="C84" t="str">
            <v>EXTRACCIÓN DE MATERIAL DE PRESTAMO</v>
          </cell>
          <cell r="D84">
            <v>220</v>
          </cell>
        </row>
        <row r="85">
          <cell r="B85">
            <v>3.02</v>
          </cell>
          <cell r="C85" t="str">
            <v>CARGUIO Y TRANSPORTE DE MATERIAL DE PRESTAMO</v>
          </cell>
          <cell r="D85">
            <v>228</v>
          </cell>
        </row>
        <row r="86">
          <cell r="B86">
            <v>3.03</v>
          </cell>
          <cell r="C86" t="str">
            <v>RELLENO Y COMPACTADO DE SUPERFICIE DE RODADURA</v>
          </cell>
          <cell r="D86">
            <v>228</v>
          </cell>
        </row>
        <row r="87">
          <cell r="B87">
            <v>4.0199999999999996</v>
          </cell>
          <cell r="C87" t="str">
            <v>REFINE Y PERFILADO DE CUNETAS</v>
          </cell>
          <cell r="D87">
            <v>2000</v>
          </cell>
        </row>
        <row r="88">
          <cell r="B88">
            <v>6.01</v>
          </cell>
          <cell r="C88" t="str">
            <v>ACOPIO Y TRASPORTE DE AGREGADO DE CANTERA A OBRA</v>
          </cell>
          <cell r="D88">
            <v>4</v>
          </cell>
        </row>
        <row r="89">
          <cell r="B89" t="str">
            <v>5.02.05</v>
          </cell>
          <cell r="C89" t="str">
            <v>EMPEDRADO e = 20 cm.</v>
          </cell>
          <cell r="D89">
            <v>8.9595000000000002</v>
          </cell>
        </row>
        <row r="91">
          <cell r="B91">
            <v>3.01</v>
          </cell>
          <cell r="C91" t="str">
            <v>EXTRACCIÓN DE MATERIAL DE PRESTAMO</v>
          </cell>
          <cell r="D91">
            <v>151.32</v>
          </cell>
        </row>
        <row r="92">
          <cell r="B92">
            <v>3.02</v>
          </cell>
          <cell r="C92" t="str">
            <v>CARGUIO Y TRANSPORTE DE MATERIAL DE PRESTAMO</v>
          </cell>
          <cell r="D92">
            <v>156</v>
          </cell>
        </row>
        <row r="93">
          <cell r="B93">
            <v>3.03</v>
          </cell>
          <cell r="C93" t="str">
            <v>RELLENO Y COMPACTADO DE SUPERFICIE DE RODADURA</v>
          </cell>
          <cell r="D93">
            <v>156</v>
          </cell>
        </row>
        <row r="94">
          <cell r="B94">
            <v>3.04</v>
          </cell>
          <cell r="C94" t="str">
            <v>RIEGO PARA COMPACTADO</v>
          </cell>
          <cell r="D94">
            <v>25</v>
          </cell>
        </row>
        <row r="95">
          <cell r="B95">
            <v>4.0199999999999996</v>
          </cell>
          <cell r="C95" t="str">
            <v>REFINE Y PERFILADO DE CUNETAS</v>
          </cell>
          <cell r="D95">
            <v>1000</v>
          </cell>
        </row>
        <row r="96">
          <cell r="B96" t="str">
            <v>4.03.05</v>
          </cell>
          <cell r="C96" t="str">
            <v>ENCOFRADO Y DESENCOFRADO</v>
          </cell>
          <cell r="D96">
            <v>9.504999999999999</v>
          </cell>
        </row>
        <row r="97">
          <cell r="B97" t="str">
            <v>5.02.04</v>
          </cell>
          <cell r="C97" t="str">
            <v>ACERO Ø 1/2" Fy = 4200 Kg/cm2</v>
          </cell>
          <cell r="D97">
            <v>26.838000000000001</v>
          </cell>
        </row>
        <row r="98">
          <cell r="B98" t="str">
            <v>5.02.05</v>
          </cell>
          <cell r="C98" t="str">
            <v>EMPEDRADO e = 20 cm.</v>
          </cell>
          <cell r="D98">
            <v>1.6480000000000001</v>
          </cell>
        </row>
        <row r="102">
          <cell r="B102" t="str">
            <v>4.03.06</v>
          </cell>
          <cell r="C102" t="str">
            <v>CONCRETO f'c=210 Kg/cm2</v>
          </cell>
          <cell r="D102">
            <v>9.4757999999999996</v>
          </cell>
        </row>
        <row r="103">
          <cell r="B103">
            <v>3.01</v>
          </cell>
          <cell r="C103" t="str">
            <v>EXTRACCIÓN DE MATERIAL DE PRESTAMO</v>
          </cell>
          <cell r="D103">
            <v>384.12</v>
          </cell>
        </row>
        <row r="104">
          <cell r="B104">
            <v>3.02</v>
          </cell>
          <cell r="C104" t="str">
            <v>CARGUIO Y TRANSPORTE DE MATERIAL DE PRESTAMO</v>
          </cell>
          <cell r="D104">
            <v>396</v>
          </cell>
        </row>
        <row r="105">
          <cell r="B105">
            <v>3.03</v>
          </cell>
          <cell r="C105" t="str">
            <v>RELLENO Y COMPACTADO DE SUPERFICIE DE RODADURA</v>
          </cell>
          <cell r="D105">
            <v>396</v>
          </cell>
        </row>
        <row r="106">
          <cell r="B106">
            <v>3.04</v>
          </cell>
          <cell r="C106" t="str">
            <v>RIEGO PARA COMPACTADO</v>
          </cell>
          <cell r="D106">
            <v>80</v>
          </cell>
        </row>
        <row r="107">
          <cell r="B107">
            <v>4.0199999999999996</v>
          </cell>
          <cell r="C107" t="str">
            <v>REFINE Y PERFILADO DE CUNETAS</v>
          </cell>
          <cell r="D107">
            <v>4000</v>
          </cell>
        </row>
        <row r="108">
          <cell r="B108" t="str">
            <v>5.02.04</v>
          </cell>
          <cell r="C108" t="str">
            <v>ACERO Ø 1/2" Fy = 4200 Kg/cm2</v>
          </cell>
          <cell r="D108">
            <v>5.97</v>
          </cell>
        </row>
        <row r="112">
          <cell r="B112" t="str">
            <v>4.03.06</v>
          </cell>
          <cell r="C112" t="str">
            <v>CONCRETO f'c=210 Kg/cm2</v>
          </cell>
          <cell r="D112">
            <v>2.6189999999999998</v>
          </cell>
        </row>
        <row r="113">
          <cell r="B113">
            <v>3.01</v>
          </cell>
          <cell r="C113" t="str">
            <v>EXTRACCIÓN DE MATERIAL DE PRESTAMO</v>
          </cell>
          <cell r="D113">
            <v>325.92</v>
          </cell>
        </row>
        <row r="114">
          <cell r="B114">
            <v>3.02</v>
          </cell>
          <cell r="C114" t="str">
            <v>CARGUIO Y TRANSPORTE DE MATERIAL DE PRESTAMO</v>
          </cell>
          <cell r="D114">
            <v>336</v>
          </cell>
        </row>
        <row r="115">
          <cell r="B115">
            <v>3.03</v>
          </cell>
          <cell r="C115" t="str">
            <v>RELLENO Y COMPACTADO DE SUPERFICIE DE RODADURA</v>
          </cell>
          <cell r="D115">
            <v>336</v>
          </cell>
        </row>
        <row r="116">
          <cell r="B116">
            <v>3.04</v>
          </cell>
          <cell r="C116" t="str">
            <v>RIEGO PARA COMPACTADO</v>
          </cell>
          <cell r="D116">
            <v>39</v>
          </cell>
        </row>
        <row r="117">
          <cell r="B117">
            <v>4.0199999999999996</v>
          </cell>
          <cell r="C117" t="str">
            <v>REFINE Y PERFILADO DE CUNETAS</v>
          </cell>
          <cell r="D117">
            <v>3000</v>
          </cell>
        </row>
        <row r="118">
          <cell r="B118" t="str">
            <v>4.03.01</v>
          </cell>
          <cell r="C118" t="str">
            <v>TRAZO Y REPLANTEO PARA EXTRUCTUAS</v>
          </cell>
          <cell r="D118">
            <v>50</v>
          </cell>
        </row>
        <row r="119">
          <cell r="B119" t="str">
            <v>4.03.08</v>
          </cell>
          <cell r="C119" t="str">
            <v>CONCRETO CICLOPEO f'c= 175 kg/cm2 + 30% P.M.</v>
          </cell>
          <cell r="D119">
            <v>6.96</v>
          </cell>
        </row>
        <row r="120">
          <cell r="B120" t="str">
            <v>5.02.04</v>
          </cell>
          <cell r="C120" t="str">
            <v>ACERO Ø 1/2" Fy = 4200 Kg/cm2</v>
          </cell>
          <cell r="D120">
            <v>25.87</v>
          </cell>
        </row>
        <row r="124">
          <cell r="B124">
            <v>3.01</v>
          </cell>
          <cell r="C124" t="str">
            <v>EXTRACCIÓN DE MATERIAL DE PRESTAMO</v>
          </cell>
          <cell r="D124">
            <v>232.8</v>
          </cell>
        </row>
        <row r="125">
          <cell r="B125">
            <v>3.02</v>
          </cell>
          <cell r="C125" t="str">
            <v>CARGUIO Y TRANSPORTE DE MATERIAL DE PRESTAMO</v>
          </cell>
          <cell r="D125">
            <v>240</v>
          </cell>
        </row>
        <row r="126">
          <cell r="B126">
            <v>3.03</v>
          </cell>
          <cell r="C126" t="str">
            <v>RELLENO Y COMPACTADO DE SUPERFICIE DE RODADURA</v>
          </cell>
          <cell r="D126">
            <v>240</v>
          </cell>
        </row>
        <row r="127">
          <cell r="B127">
            <v>3.04</v>
          </cell>
          <cell r="C127" t="str">
            <v>RIEGO PARA COMPACTADO</v>
          </cell>
          <cell r="D127">
            <v>24.9</v>
          </cell>
        </row>
        <row r="128">
          <cell r="B128">
            <v>4.0199999999999996</v>
          </cell>
          <cell r="C128" t="str">
            <v>REFINE Y PERFILADO DE CUNETAS</v>
          </cell>
          <cell r="D128">
            <v>3000</v>
          </cell>
        </row>
        <row r="129">
          <cell r="B129" t="str">
            <v>4.03.02</v>
          </cell>
          <cell r="C129" t="str">
            <v>EXCAVACIÓN PARA ESTRUCTURAS</v>
          </cell>
          <cell r="D129">
            <v>12.32</v>
          </cell>
        </row>
        <row r="130">
          <cell r="B130" t="str">
            <v>4.03.04</v>
          </cell>
          <cell r="C130" t="str">
            <v>ELIMINACIÓN MATERIAL EXCEDENTE, D&lt;0.30M</v>
          </cell>
          <cell r="D130">
            <v>12.6896</v>
          </cell>
        </row>
        <row r="131">
          <cell r="B131" t="str">
            <v>5.02.02</v>
          </cell>
          <cell r="C131" t="str">
            <v>EXTRACCION DE MADERA PARA ENCOFRADOS</v>
          </cell>
          <cell r="D131">
            <v>123.69</v>
          </cell>
        </row>
        <row r="135">
          <cell r="B135">
            <v>3.01</v>
          </cell>
          <cell r="C135" t="str">
            <v>EXTRACCIÓN DE MATERIAL DE PRESTAMO</v>
          </cell>
          <cell r="D135">
            <v>209.52</v>
          </cell>
        </row>
        <row r="136">
          <cell r="B136">
            <v>3.02</v>
          </cell>
          <cell r="C136" t="str">
            <v>CARGUIO Y TRANSPORTE DE MATERIAL DE PRESTAMO</v>
          </cell>
          <cell r="D136">
            <v>216</v>
          </cell>
        </row>
        <row r="137">
          <cell r="B137">
            <v>3.03</v>
          </cell>
          <cell r="C137" t="str">
            <v>RELLENO Y COMPACTADO DE SUPERFICIE DE RODADURA</v>
          </cell>
          <cell r="D137">
            <v>216</v>
          </cell>
        </row>
        <row r="138">
          <cell r="B138">
            <v>4.0199999999999996</v>
          </cell>
          <cell r="C138" t="str">
            <v>REFINE Y PERFILADO DE CUNETAS</v>
          </cell>
          <cell r="D138">
            <v>4000</v>
          </cell>
        </row>
        <row r="140">
          <cell r="B140">
            <v>6.01</v>
          </cell>
          <cell r="C140" t="str">
            <v>ACOPIO Y TRASPORTE DE AGREGADO DE CANTERA A OBRA</v>
          </cell>
          <cell r="D140">
            <v>6</v>
          </cell>
        </row>
        <row r="141">
          <cell r="B141" t="str">
            <v>4.03.04</v>
          </cell>
          <cell r="C141" t="str">
            <v>ELIMINACIÓN MATERIAL EXCEDENTE, D&lt;0.30M</v>
          </cell>
          <cell r="D141">
            <v>2</v>
          </cell>
        </row>
        <row r="142">
          <cell r="B142" t="str">
            <v>4.03.05</v>
          </cell>
          <cell r="C142" t="str">
            <v>ENCOFRADO Y DESENCOFRADO</v>
          </cell>
          <cell r="D142">
            <v>4.4799999999999995</v>
          </cell>
        </row>
        <row r="143">
          <cell r="B143" t="str">
            <v>4.03.08</v>
          </cell>
          <cell r="C143" t="str">
            <v>CONCRETO CICLOPEO f'c= 175 kg/cm2 + 30% P.M.</v>
          </cell>
          <cell r="D143">
            <v>3.5</v>
          </cell>
        </row>
        <row r="145">
          <cell r="B145">
            <v>6.01</v>
          </cell>
          <cell r="C145" t="str">
            <v>ACOPIO Y TRASPORTE DE AGREGADO DE CANTERA A OBRA</v>
          </cell>
          <cell r="D145">
            <v>0.5</v>
          </cell>
        </row>
        <row r="146">
          <cell r="B146" t="str">
            <v>4.03.02</v>
          </cell>
          <cell r="C146" t="str">
            <v>EXCAVACIÓN PARA ESTRUCTURAS</v>
          </cell>
          <cell r="D146">
            <v>1.7800199999999999</v>
          </cell>
        </row>
        <row r="147">
          <cell r="B147" t="str">
            <v>4.03.04</v>
          </cell>
          <cell r="C147" t="str">
            <v>ELIMINACIÓN MATERIAL EXCEDENTE, D&lt;0.30M</v>
          </cell>
          <cell r="D147">
            <v>2</v>
          </cell>
        </row>
        <row r="148">
          <cell r="B148" t="str">
            <v>4.03.05</v>
          </cell>
          <cell r="C148" t="str">
            <v>ENCOFRADO Y DESENCOFRADO</v>
          </cell>
          <cell r="D148">
            <v>5.742</v>
          </cell>
        </row>
        <row r="150">
          <cell r="B150">
            <v>6.01</v>
          </cell>
          <cell r="C150" t="str">
            <v>ACOPIO Y TRASPORTE DE AGREGADO DE CANTERA A OBRA</v>
          </cell>
          <cell r="D150">
            <v>3</v>
          </cell>
        </row>
        <row r="151">
          <cell r="B151" t="str">
            <v>4.03.02</v>
          </cell>
          <cell r="C151" t="str">
            <v>EXCAVACIÓN PARA ESTRUCTURAS</v>
          </cell>
          <cell r="D151">
            <v>1.92</v>
          </cell>
        </row>
        <row r="152">
          <cell r="B152" t="str">
            <v>4.03.04</v>
          </cell>
          <cell r="C152" t="str">
            <v>ELIMINACIÓN MATERIAL EXCEDENTE, D&lt;0.30M</v>
          </cell>
          <cell r="D152">
            <v>1.9776</v>
          </cell>
        </row>
        <row r="153">
          <cell r="B153" t="str">
            <v>4.03.07</v>
          </cell>
          <cell r="C153" t="str">
            <v>CONCRETO f'c=210 Kg/cm2 + 60% P.M</v>
          </cell>
          <cell r="D153">
            <v>3.55</v>
          </cell>
        </row>
        <row r="154">
          <cell r="B154" t="str">
            <v>5.02.04</v>
          </cell>
          <cell r="C154" t="str">
            <v>ACERO Ø 1/2" Fy = 4200 Kg/cm2</v>
          </cell>
          <cell r="D154">
            <v>17.91</v>
          </cell>
        </row>
        <row r="156">
          <cell r="B156" t="str">
            <v>4.03.02</v>
          </cell>
          <cell r="C156" t="str">
            <v>EXCAVACIÓN PARA ESTRUCTURAS</v>
          </cell>
          <cell r="D156">
            <v>20.384</v>
          </cell>
        </row>
        <row r="157">
          <cell r="B157" t="str">
            <v>4.03.04</v>
          </cell>
          <cell r="C157" t="str">
            <v>ELIMINACIÓN MATERIAL EXCEDENTE, D&lt;0.30M</v>
          </cell>
          <cell r="D157">
            <v>20.995520000000003</v>
          </cell>
        </row>
        <row r="159">
          <cell r="B159" t="str">
            <v>4.03.02</v>
          </cell>
          <cell r="C159" t="str">
            <v>EXCAVACIÓN PARA ESTRUCTURAS</v>
          </cell>
          <cell r="D159">
            <v>1.2</v>
          </cell>
        </row>
        <row r="160">
          <cell r="B160" t="str">
            <v>4.03.04</v>
          </cell>
          <cell r="C160" t="str">
            <v>ELIMINACIÓN MATERIAL EXCEDENTE, D&lt;0.30M</v>
          </cell>
          <cell r="D160">
            <v>3.7</v>
          </cell>
        </row>
        <row r="161">
          <cell r="B161" t="str">
            <v>5.02.05</v>
          </cell>
          <cell r="C161" t="str">
            <v>EMPEDRADO e = 20 cm.</v>
          </cell>
          <cell r="D161">
            <v>3.3990000000000005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DE METRADOS"/>
      <sheetName val="ACERO"/>
      <sheetName val="Datos"/>
      <sheetName val="deductivos"/>
      <sheetName val="METRADOS ACERO OBR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tas"/>
      <sheetName val="Taller"/>
      <sheetName val="Oper"/>
      <sheetName val="Deprec"/>
      <sheetName val="Dis_Mec"/>
      <sheetName val="C_MtoxMes"/>
      <sheetName val="Cost"/>
      <sheetName val="Gra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la_Pers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7-04VAL"/>
      <sheetName val="F-07-04VAL.M.M"/>
      <sheetName val="F-07-04VAL.P.N. "/>
      <sheetName val="METRADO-NOVIEMBRE"/>
      <sheetName val="METRADO PN"/>
      <sheetName val="ACUMULADO-OCT REND"/>
      <sheetName val="GRAFICO OCT"/>
      <sheetName val="ACUMULADOxCUADRILLA"/>
      <sheetName val="CUADRILLA"/>
      <sheetName val="OCTUBRE"/>
      <sheetName val="CALENDARIO"/>
      <sheetName val="Hoja1"/>
      <sheetName val="ACUMULADO-ABRIL"/>
      <sheetName val="ANALISIS ALQUILER FERREYROS"/>
      <sheetName val="JAPO-MAX"/>
      <sheetName val="f-05"/>
      <sheetName val="F-07-04VAL_M_M"/>
      <sheetName val="F-07-04VAL_P_N__"/>
      <sheetName val="METRADO_PN"/>
      <sheetName val="ACUMULADO-OCT_REND"/>
      <sheetName val="GRAFICO_OCT"/>
      <sheetName val="ANALISIS_ALQUILER_FERREY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A9" t="str">
            <v xml:space="preserve">C. ENCOFRADORES </v>
          </cell>
          <cell r="B9">
            <v>0</v>
          </cell>
          <cell r="C9">
            <v>0</v>
          </cell>
          <cell r="D9">
            <v>0</v>
          </cell>
        </row>
        <row r="10">
          <cell r="A10">
            <v>0</v>
          </cell>
          <cell r="B10" t="str">
            <v>OPERARIO</v>
          </cell>
          <cell r="C10" t="str">
            <v>OFICIAL</v>
          </cell>
          <cell r="D10" t="str">
            <v>PEON</v>
          </cell>
        </row>
        <row r="11">
          <cell r="A11">
            <v>0</v>
          </cell>
          <cell r="B11">
            <v>1</v>
          </cell>
          <cell r="C11">
            <v>1</v>
          </cell>
          <cell r="D11">
            <v>1</v>
          </cell>
        </row>
        <row r="12">
          <cell r="A12" t="str">
            <v>CUADRILLA</v>
          </cell>
          <cell r="B12" t="str">
            <v>APELLIDOS Y NOMBRES</v>
          </cell>
          <cell r="C12" t="str">
            <v>CATEGORÍA</v>
          </cell>
          <cell r="D12" t="str">
            <v>OBSERVACIONES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</row>
        <row r="14">
          <cell r="A14">
            <v>0</v>
          </cell>
          <cell r="B14" t="str">
            <v>OPERARIO</v>
          </cell>
          <cell r="C14" t="str">
            <v>OFICIAL</v>
          </cell>
          <cell r="D14" t="str">
            <v>PEON</v>
          </cell>
        </row>
        <row r="15">
          <cell r="A15" t="str">
            <v>ENCOF-01</v>
          </cell>
          <cell r="B15">
            <v>1</v>
          </cell>
          <cell r="C15">
            <v>1</v>
          </cell>
          <cell r="D15">
            <v>0</v>
          </cell>
        </row>
        <row r="16">
          <cell r="A16">
            <v>0</v>
          </cell>
          <cell r="B16" t="str">
            <v>PERALTA BURGOS VICTOR FELIX</v>
          </cell>
          <cell r="C16" t="str">
            <v>PEON</v>
          </cell>
          <cell r="D16" t="str">
            <v>OPERARIO</v>
          </cell>
        </row>
        <row r="17">
          <cell r="A17">
            <v>0</v>
          </cell>
          <cell r="B17" t="str">
            <v>CCANSAYA LAURA VICTOR</v>
          </cell>
          <cell r="C17" t="str">
            <v>PEON</v>
          </cell>
          <cell r="D17" t="str">
            <v>OFICIAL</v>
          </cell>
        </row>
        <row r="18">
          <cell r="A18">
            <v>0</v>
          </cell>
          <cell r="B18">
            <v>0</v>
          </cell>
          <cell r="C18" t="str">
            <v>PEON</v>
          </cell>
          <cell r="D18">
            <v>0</v>
          </cell>
        </row>
        <row r="19">
          <cell r="A19">
            <v>0</v>
          </cell>
          <cell r="B19" t="str">
            <v>OPERARIO</v>
          </cell>
          <cell r="C19" t="str">
            <v>OFICIAL</v>
          </cell>
          <cell r="D19" t="str">
            <v>PEON</v>
          </cell>
        </row>
        <row r="20">
          <cell r="A20" t="str">
            <v>ENCOF-02</v>
          </cell>
          <cell r="B20">
            <v>1</v>
          </cell>
          <cell r="C20">
            <v>1</v>
          </cell>
          <cell r="D20">
            <v>0</v>
          </cell>
        </row>
        <row r="21">
          <cell r="A21">
            <v>0</v>
          </cell>
          <cell r="B21" t="str">
            <v>LUCANA AGUILAR FAUSTINO</v>
          </cell>
          <cell r="C21" t="str">
            <v>PEON</v>
          </cell>
          <cell r="D21" t="str">
            <v>OPERARIO</v>
          </cell>
        </row>
        <row r="22">
          <cell r="A22">
            <v>0</v>
          </cell>
          <cell r="B22" t="str">
            <v>DELGADO TORRES JAIME (OBS)</v>
          </cell>
          <cell r="C22" t="str">
            <v>OFICIAL</v>
          </cell>
          <cell r="D22" t="str">
            <v>OFICIAL</v>
          </cell>
        </row>
        <row r="23">
          <cell r="A23">
            <v>0</v>
          </cell>
          <cell r="B23">
            <v>0</v>
          </cell>
          <cell r="C23" t="str">
            <v>PEON</v>
          </cell>
          <cell r="D23">
            <v>0</v>
          </cell>
        </row>
        <row r="24">
          <cell r="A24">
            <v>0</v>
          </cell>
          <cell r="B24" t="str">
            <v>OPERARIO</v>
          </cell>
          <cell r="C24" t="str">
            <v>OFICIAL</v>
          </cell>
          <cell r="D24" t="str">
            <v>PEON</v>
          </cell>
        </row>
        <row r="25">
          <cell r="A25" t="str">
            <v>ENCOF-03</v>
          </cell>
          <cell r="B25">
            <v>1</v>
          </cell>
          <cell r="C25">
            <v>1</v>
          </cell>
          <cell r="D25">
            <v>0</v>
          </cell>
        </row>
        <row r="26">
          <cell r="A26">
            <v>0</v>
          </cell>
          <cell r="B26" t="str">
            <v>CACERES CASTRO VICENTE</v>
          </cell>
          <cell r="C26" t="str">
            <v>PEON</v>
          </cell>
          <cell r="D26" t="str">
            <v>OPERARIO</v>
          </cell>
        </row>
        <row r="27">
          <cell r="A27">
            <v>0</v>
          </cell>
          <cell r="B27" t="str">
            <v>PACHECO HUAÑAC JORGE LUIS</v>
          </cell>
          <cell r="C27" t="str">
            <v>PEON</v>
          </cell>
          <cell r="D27" t="str">
            <v>OFICIAL</v>
          </cell>
        </row>
        <row r="28">
          <cell r="A28">
            <v>0</v>
          </cell>
          <cell r="B28">
            <v>0</v>
          </cell>
          <cell r="C28" t="str">
            <v>PEON</v>
          </cell>
          <cell r="D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</row>
        <row r="30">
          <cell r="A30" t="str">
            <v xml:space="preserve">C. ACERO </v>
          </cell>
          <cell r="B30">
            <v>0</v>
          </cell>
          <cell r="C30">
            <v>0</v>
          </cell>
          <cell r="D30">
            <v>0</v>
          </cell>
        </row>
        <row r="31">
          <cell r="A31">
            <v>0</v>
          </cell>
          <cell r="B31" t="str">
            <v>OPERARIO</v>
          </cell>
          <cell r="C31" t="str">
            <v>OFICIAL</v>
          </cell>
          <cell r="D31" t="str">
            <v>PEON</v>
          </cell>
        </row>
        <row r="32">
          <cell r="A32">
            <v>0</v>
          </cell>
          <cell r="B32">
            <v>1</v>
          </cell>
          <cell r="C32">
            <v>1</v>
          </cell>
          <cell r="D32">
            <v>0</v>
          </cell>
        </row>
        <row r="33">
          <cell r="A33" t="str">
            <v>CUADRILLA</v>
          </cell>
          <cell r="B33" t="str">
            <v>APELLIDOS Y NOMBRES</v>
          </cell>
          <cell r="C33" t="str">
            <v>CATEGORÍA</v>
          </cell>
          <cell r="D33" t="str">
            <v>OBSERVACIONES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</row>
        <row r="35">
          <cell r="A35">
            <v>0</v>
          </cell>
          <cell r="B35" t="str">
            <v>OPERARIO</v>
          </cell>
          <cell r="C35" t="str">
            <v>OFICIAL</v>
          </cell>
          <cell r="D35" t="str">
            <v>PEON</v>
          </cell>
        </row>
        <row r="36">
          <cell r="A36" t="str">
            <v>ACERO</v>
          </cell>
          <cell r="B36">
            <v>1</v>
          </cell>
          <cell r="C36">
            <v>1</v>
          </cell>
          <cell r="D36">
            <v>1</v>
          </cell>
        </row>
        <row r="37">
          <cell r="A37">
            <v>0</v>
          </cell>
          <cell r="B37" t="str">
            <v>QUISPE CRUZ ELID</v>
          </cell>
          <cell r="C37" t="str">
            <v>PEON</v>
          </cell>
          <cell r="D37" t="str">
            <v>OPERARIO</v>
          </cell>
        </row>
        <row r="38">
          <cell r="A38">
            <v>0</v>
          </cell>
          <cell r="B38" t="str">
            <v>VARGAS SALCEDO BENJAMIN</v>
          </cell>
          <cell r="C38" t="str">
            <v>PEON</v>
          </cell>
          <cell r="D38" t="str">
            <v>OFICIAL</v>
          </cell>
        </row>
        <row r="39">
          <cell r="A39">
            <v>0</v>
          </cell>
          <cell r="B39" t="str">
            <v>PIZARRO ANCALLE EDWIN</v>
          </cell>
          <cell r="C39" t="str">
            <v>PEON</v>
          </cell>
          <cell r="D39" t="str">
            <v>PEON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</row>
        <row r="41">
          <cell r="A41" t="str">
            <v xml:space="preserve">ALBAÑILES - MUROS </v>
          </cell>
          <cell r="B41">
            <v>0</v>
          </cell>
          <cell r="C41">
            <v>0</v>
          </cell>
          <cell r="D41">
            <v>0</v>
          </cell>
        </row>
        <row r="42">
          <cell r="A42">
            <v>0</v>
          </cell>
          <cell r="B42" t="str">
            <v>OPERARIO</v>
          </cell>
          <cell r="C42" t="str">
            <v>OFICIAL</v>
          </cell>
          <cell r="D42" t="str">
            <v>PEON</v>
          </cell>
        </row>
        <row r="43">
          <cell r="A43">
            <v>0</v>
          </cell>
          <cell r="B43">
            <v>1</v>
          </cell>
          <cell r="C43">
            <v>0</v>
          </cell>
          <cell r="D43">
            <v>0.5</v>
          </cell>
        </row>
        <row r="44">
          <cell r="A44" t="str">
            <v>CUADRILLA</v>
          </cell>
          <cell r="B44" t="str">
            <v>APELLIDOS Y NOMBRES</v>
          </cell>
          <cell r="C44" t="str">
            <v>CATEGORÍA</v>
          </cell>
          <cell r="D44" t="str">
            <v>OBSERVACIONES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</row>
        <row r="46">
          <cell r="A46">
            <v>0</v>
          </cell>
          <cell r="B46" t="str">
            <v>OPERARIO</v>
          </cell>
          <cell r="C46" t="str">
            <v>OFICIAL</v>
          </cell>
          <cell r="D46" t="str">
            <v>PEON</v>
          </cell>
        </row>
        <row r="47">
          <cell r="A47" t="str">
            <v>ALB-M-01</v>
          </cell>
          <cell r="B47">
            <v>2</v>
          </cell>
          <cell r="C47">
            <v>0</v>
          </cell>
          <cell r="D47">
            <v>1</v>
          </cell>
        </row>
        <row r="48">
          <cell r="A48">
            <v>0</v>
          </cell>
          <cell r="B48" t="str">
            <v>SALAZAR HUAMAN ALEX</v>
          </cell>
          <cell r="C48" t="str">
            <v>PEON</v>
          </cell>
          <cell r="D48" t="str">
            <v>OPERARIO</v>
          </cell>
        </row>
        <row r="49">
          <cell r="A49">
            <v>0</v>
          </cell>
          <cell r="B49" t="str">
            <v>ROJAS AIMA JULIO</v>
          </cell>
          <cell r="C49" t="str">
            <v>PEON</v>
          </cell>
          <cell r="D49" t="str">
            <v>OPERARIO</v>
          </cell>
        </row>
        <row r="50">
          <cell r="A50">
            <v>0</v>
          </cell>
          <cell r="B50" t="str">
            <v>PERALTA QUISPE LUIS</v>
          </cell>
          <cell r="C50" t="str">
            <v>PEON</v>
          </cell>
          <cell r="D50" t="str">
            <v>PEON</v>
          </cell>
        </row>
        <row r="51">
          <cell r="A51">
            <v>0</v>
          </cell>
          <cell r="B51">
            <v>0</v>
          </cell>
          <cell r="C51">
            <v>0</v>
          </cell>
          <cell r="D51">
            <v>0</v>
          </cell>
        </row>
        <row r="52">
          <cell r="A52">
            <v>0</v>
          </cell>
          <cell r="B52" t="str">
            <v>OPERARIO</v>
          </cell>
          <cell r="C52" t="str">
            <v>OFICIAL</v>
          </cell>
          <cell r="D52" t="str">
            <v>PEON</v>
          </cell>
        </row>
        <row r="53">
          <cell r="A53" t="str">
            <v>ALB-M-02</v>
          </cell>
          <cell r="B53">
            <v>1</v>
          </cell>
          <cell r="C53">
            <v>0</v>
          </cell>
          <cell r="D53">
            <v>1</v>
          </cell>
        </row>
        <row r="54">
          <cell r="A54">
            <v>0</v>
          </cell>
          <cell r="B54" t="str">
            <v>LIGAS HUAMAN ANDRES</v>
          </cell>
          <cell r="C54" t="str">
            <v>PEON</v>
          </cell>
          <cell r="D54" t="str">
            <v>OPERARIO</v>
          </cell>
        </row>
        <row r="55">
          <cell r="A55">
            <v>0</v>
          </cell>
          <cell r="B55">
            <v>0</v>
          </cell>
          <cell r="C55" t="str">
            <v>OPERARIO</v>
          </cell>
          <cell r="D55">
            <v>0</v>
          </cell>
        </row>
        <row r="56">
          <cell r="A56">
            <v>0</v>
          </cell>
          <cell r="B56" t="str">
            <v>TAMAYO AVALOS LINO</v>
          </cell>
          <cell r="C56" t="str">
            <v>PEON</v>
          </cell>
          <cell r="D56" t="str">
            <v>PEON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</row>
        <row r="58">
          <cell r="A58" t="str">
            <v>C. ALBAÑILES - TARRAJEO</v>
          </cell>
          <cell r="B58">
            <v>0</v>
          </cell>
          <cell r="C58">
            <v>0</v>
          </cell>
          <cell r="D58">
            <v>0</v>
          </cell>
        </row>
        <row r="59">
          <cell r="A59">
            <v>0</v>
          </cell>
          <cell r="B59" t="str">
            <v>OPERARIO</v>
          </cell>
          <cell r="C59" t="str">
            <v>OFICIAL</v>
          </cell>
          <cell r="D59" t="str">
            <v>PEON</v>
          </cell>
        </row>
        <row r="60">
          <cell r="A60">
            <v>0</v>
          </cell>
          <cell r="B60">
            <v>1</v>
          </cell>
          <cell r="C60">
            <v>0</v>
          </cell>
          <cell r="D60">
            <v>0.5</v>
          </cell>
        </row>
        <row r="61">
          <cell r="A61" t="str">
            <v>CUADRILLA</v>
          </cell>
          <cell r="B61" t="str">
            <v>APELLIDOS Y NOMBRES</v>
          </cell>
          <cell r="C61" t="str">
            <v>CATEGORÍA</v>
          </cell>
          <cell r="D61" t="str">
            <v>OBSERVACIONES</v>
          </cell>
        </row>
        <row r="62">
          <cell r="A62">
            <v>0</v>
          </cell>
          <cell r="B62">
            <v>0</v>
          </cell>
          <cell r="C62">
            <v>0</v>
          </cell>
          <cell r="D62">
            <v>0</v>
          </cell>
        </row>
        <row r="63">
          <cell r="A63">
            <v>0</v>
          </cell>
          <cell r="B63" t="str">
            <v>OPERARIO</v>
          </cell>
          <cell r="C63" t="str">
            <v>OFICIAL</v>
          </cell>
          <cell r="D63" t="str">
            <v>PEON</v>
          </cell>
        </row>
        <row r="64">
          <cell r="A64" t="str">
            <v>TARRAJEO-01</v>
          </cell>
          <cell r="B64">
            <v>2</v>
          </cell>
          <cell r="C64">
            <v>0</v>
          </cell>
          <cell r="D64">
            <v>1</v>
          </cell>
        </row>
        <row r="65">
          <cell r="A65">
            <v>0</v>
          </cell>
          <cell r="B65" t="str">
            <v>ANCALLE CARMONA JUAN</v>
          </cell>
          <cell r="C65" t="str">
            <v>PEON</v>
          </cell>
          <cell r="D65" t="str">
            <v>OPERARIO</v>
          </cell>
        </row>
        <row r="66">
          <cell r="A66">
            <v>0</v>
          </cell>
          <cell r="B66" t="str">
            <v>MAMANI QUISPE PAULINO</v>
          </cell>
          <cell r="C66" t="str">
            <v>PEON</v>
          </cell>
          <cell r="D66" t="str">
            <v>OPERARIO</v>
          </cell>
        </row>
        <row r="67">
          <cell r="A67">
            <v>0</v>
          </cell>
          <cell r="B67" t="str">
            <v>FLORES FORONDA WALDIR</v>
          </cell>
          <cell r="C67" t="str">
            <v>PEON</v>
          </cell>
          <cell r="D67" t="str">
            <v>PEON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</row>
        <row r="69">
          <cell r="A69">
            <v>0</v>
          </cell>
          <cell r="B69" t="str">
            <v>OPERARIO</v>
          </cell>
          <cell r="C69" t="str">
            <v>OFICIAL</v>
          </cell>
          <cell r="D69" t="str">
            <v>PEON</v>
          </cell>
        </row>
        <row r="70">
          <cell r="A70" t="str">
            <v>TARRAJEO-02</v>
          </cell>
          <cell r="B70">
            <v>1</v>
          </cell>
          <cell r="C70">
            <v>0</v>
          </cell>
          <cell r="D70">
            <v>1</v>
          </cell>
        </row>
        <row r="71">
          <cell r="A71">
            <v>0</v>
          </cell>
          <cell r="B71" t="str">
            <v>VELASQUEZ PUMA MARCO ANTONIO</v>
          </cell>
          <cell r="C71" t="str">
            <v>PEON</v>
          </cell>
          <cell r="D71" t="str">
            <v>OPERARIO</v>
          </cell>
        </row>
        <row r="72">
          <cell r="A72">
            <v>0</v>
          </cell>
          <cell r="B72">
            <v>0</v>
          </cell>
          <cell r="C72" t="str">
            <v>OPERARIO</v>
          </cell>
          <cell r="D72">
            <v>0</v>
          </cell>
        </row>
        <row r="73">
          <cell r="A73">
            <v>0</v>
          </cell>
          <cell r="B73" t="str">
            <v>BOLIVAR QUISPE NICOMEDES</v>
          </cell>
          <cell r="C73" t="str">
            <v>PEON</v>
          </cell>
          <cell r="D73" t="str">
            <v>PEON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B75" t="str">
            <v>OPERARIO</v>
          </cell>
          <cell r="C75" t="str">
            <v>OFICIAL</v>
          </cell>
          <cell r="D75" t="str">
            <v>PEON</v>
          </cell>
        </row>
        <row r="76">
          <cell r="A76" t="str">
            <v>TARRAJEO-03</v>
          </cell>
          <cell r="B76">
            <v>2</v>
          </cell>
          <cell r="C76">
            <v>0</v>
          </cell>
          <cell r="D76">
            <v>1</v>
          </cell>
        </row>
        <row r="77">
          <cell r="A77">
            <v>0</v>
          </cell>
          <cell r="B77" t="str">
            <v>GUZMAN SOTA JORGE</v>
          </cell>
          <cell r="C77" t="str">
            <v>OFICIAL</v>
          </cell>
          <cell r="D77" t="str">
            <v>OPERARIO</v>
          </cell>
        </row>
        <row r="78">
          <cell r="A78">
            <v>0</v>
          </cell>
          <cell r="B78" t="str">
            <v>HUALLPARIMACHI HUAMAN PEPE</v>
          </cell>
          <cell r="C78" t="str">
            <v>OFICIAL</v>
          </cell>
          <cell r="D78" t="str">
            <v>OPERARIO</v>
          </cell>
        </row>
        <row r="79">
          <cell r="A79">
            <v>0</v>
          </cell>
          <cell r="B79" t="str">
            <v>OTAZU ORTIZ RICARDO</v>
          </cell>
          <cell r="C79" t="str">
            <v>PEON</v>
          </cell>
          <cell r="D79" t="str">
            <v>PEON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</row>
        <row r="81">
          <cell r="A81" t="str">
            <v>C. VACIADO DE CONCRETO</v>
          </cell>
          <cell r="B81">
            <v>0</v>
          </cell>
          <cell r="C81">
            <v>0</v>
          </cell>
          <cell r="D81">
            <v>0</v>
          </cell>
        </row>
        <row r="82">
          <cell r="A82">
            <v>0</v>
          </cell>
          <cell r="B82" t="str">
            <v>OPERARIO</v>
          </cell>
          <cell r="C82" t="str">
            <v>OFICIAL</v>
          </cell>
          <cell r="D82" t="str">
            <v>PEON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8</v>
          </cell>
        </row>
        <row r="84">
          <cell r="A84" t="str">
            <v>CUADRILLA</v>
          </cell>
          <cell r="B84" t="str">
            <v>APELLIDOS Y NOMBRES</v>
          </cell>
          <cell r="C84" t="str">
            <v>CATEGORÍA</v>
          </cell>
          <cell r="D84" t="str">
            <v>OBSERVACIONES</v>
          </cell>
        </row>
        <row r="85">
          <cell r="A85">
            <v>0</v>
          </cell>
          <cell r="B85">
            <v>0</v>
          </cell>
          <cell r="C85">
            <v>0</v>
          </cell>
          <cell r="D85">
            <v>0</v>
          </cell>
        </row>
        <row r="86">
          <cell r="A86">
            <v>0</v>
          </cell>
          <cell r="B86" t="str">
            <v>OPERARIO</v>
          </cell>
          <cell r="C86" t="str">
            <v>OFICIAL</v>
          </cell>
          <cell r="D86" t="str">
            <v>PEON</v>
          </cell>
        </row>
        <row r="87">
          <cell r="A87" t="str">
            <v>CONCRETO</v>
          </cell>
          <cell r="B87">
            <v>0</v>
          </cell>
          <cell r="C87">
            <v>0</v>
          </cell>
          <cell r="D87">
            <v>7</v>
          </cell>
        </row>
        <row r="88">
          <cell r="A88">
            <v>0</v>
          </cell>
          <cell r="B88" t="str">
            <v>ARONE QUISPE FRANCISCA</v>
          </cell>
          <cell r="C88" t="str">
            <v>PEON</v>
          </cell>
          <cell r="D88" t="str">
            <v>PEON</v>
          </cell>
        </row>
        <row r="89">
          <cell r="A89">
            <v>0</v>
          </cell>
          <cell r="B89" t="str">
            <v>CAYHUALLA CABANA CARMEN ROSA</v>
          </cell>
          <cell r="C89" t="str">
            <v>PEON (FIJO)</v>
          </cell>
          <cell r="D89" t="str">
            <v>PEON</v>
          </cell>
        </row>
        <row r="90">
          <cell r="A90">
            <v>0</v>
          </cell>
          <cell r="B90" t="str">
            <v>CHALCO LLAVILLA ALEJANDRO</v>
          </cell>
          <cell r="C90" t="str">
            <v>PEON (FIJO)</v>
          </cell>
          <cell r="D90" t="str">
            <v>PEON</v>
          </cell>
        </row>
        <row r="91">
          <cell r="A91">
            <v>0</v>
          </cell>
          <cell r="B91" t="str">
            <v>DURAN TTITO CIRILO</v>
          </cell>
          <cell r="C91" t="str">
            <v>PEON (FIJO)</v>
          </cell>
          <cell r="D91" t="str">
            <v>PEON</v>
          </cell>
        </row>
        <row r="92">
          <cell r="A92">
            <v>0</v>
          </cell>
          <cell r="B92" t="str">
            <v>ESCALANTE CHAMBI ARMANDO</v>
          </cell>
          <cell r="C92" t="str">
            <v>PEON</v>
          </cell>
          <cell r="D92" t="str">
            <v>PEON</v>
          </cell>
        </row>
        <row r="93">
          <cell r="A93">
            <v>0</v>
          </cell>
          <cell r="B93" t="str">
            <v>SALAS VILLAGRA MARISOL</v>
          </cell>
          <cell r="C93" t="str">
            <v>PEON</v>
          </cell>
          <cell r="D93" t="str">
            <v>PEON</v>
          </cell>
        </row>
        <row r="94">
          <cell r="A94">
            <v>0</v>
          </cell>
          <cell r="B94" t="str">
            <v>MENDOZA AGUIRRE VEREO GONZALO</v>
          </cell>
          <cell r="C94" t="str">
            <v>PEON</v>
          </cell>
          <cell r="D94" t="str">
            <v>PEON</v>
          </cell>
        </row>
        <row r="95">
          <cell r="A95">
            <v>0</v>
          </cell>
          <cell r="B95">
            <v>0</v>
          </cell>
          <cell r="C95">
            <v>0</v>
          </cell>
          <cell r="D95">
            <v>0</v>
          </cell>
        </row>
        <row r="96">
          <cell r="A96" t="str">
            <v>C. PINTURA</v>
          </cell>
          <cell r="B96">
            <v>0</v>
          </cell>
          <cell r="C96">
            <v>0</v>
          </cell>
          <cell r="D96">
            <v>0</v>
          </cell>
        </row>
        <row r="97">
          <cell r="A97">
            <v>0</v>
          </cell>
          <cell r="B97" t="str">
            <v>OPERARIO</v>
          </cell>
          <cell r="C97" t="str">
            <v>OFICIAL</v>
          </cell>
          <cell r="D97" t="str">
            <v>PEON</v>
          </cell>
        </row>
        <row r="98">
          <cell r="A98">
            <v>0</v>
          </cell>
          <cell r="B98">
            <v>1</v>
          </cell>
          <cell r="C98">
            <v>0</v>
          </cell>
          <cell r="D98">
            <v>0.5</v>
          </cell>
        </row>
        <row r="99">
          <cell r="A99" t="str">
            <v>CUADRILLA</v>
          </cell>
          <cell r="B99" t="str">
            <v>APELLIDOS Y NOMBRES</v>
          </cell>
          <cell r="C99" t="str">
            <v>CATEGORÍA</v>
          </cell>
          <cell r="D99" t="str">
            <v>OBSERVACIONES</v>
          </cell>
        </row>
        <row r="100">
          <cell r="A100">
            <v>0</v>
          </cell>
          <cell r="B100">
            <v>0</v>
          </cell>
          <cell r="C100">
            <v>0</v>
          </cell>
          <cell r="D100">
            <v>0</v>
          </cell>
        </row>
        <row r="101">
          <cell r="A101">
            <v>0</v>
          </cell>
          <cell r="B101" t="str">
            <v>OPERARIO</v>
          </cell>
          <cell r="C101" t="str">
            <v>OFICIAL</v>
          </cell>
          <cell r="D101" t="str">
            <v>PEON</v>
          </cell>
        </row>
        <row r="102">
          <cell r="A102" t="str">
            <v>PINTURA</v>
          </cell>
          <cell r="B102">
            <v>1</v>
          </cell>
          <cell r="C102">
            <v>0</v>
          </cell>
          <cell r="D102">
            <v>9</v>
          </cell>
        </row>
        <row r="103">
          <cell r="A103">
            <v>0</v>
          </cell>
          <cell r="B103" t="str">
            <v>LUNA HAYCOCHEA NIEVES AGUSTO (JEFE)</v>
          </cell>
          <cell r="C103" t="str">
            <v>PEON</v>
          </cell>
          <cell r="D103" t="str">
            <v>OPERARIO</v>
          </cell>
        </row>
        <row r="104">
          <cell r="A104">
            <v>0</v>
          </cell>
          <cell r="B104" t="str">
            <v>AGUILAR QUISPE ALGREDO</v>
          </cell>
          <cell r="C104" t="str">
            <v>PEON</v>
          </cell>
          <cell r="D104" t="str">
            <v>PEON</v>
          </cell>
        </row>
        <row r="105">
          <cell r="A105">
            <v>0</v>
          </cell>
          <cell r="B105" t="str">
            <v>ESCOBAR GONZALES ANA MARIA</v>
          </cell>
          <cell r="C105" t="str">
            <v>PEON</v>
          </cell>
          <cell r="D105" t="str">
            <v>PEON</v>
          </cell>
        </row>
        <row r="106">
          <cell r="A106">
            <v>0</v>
          </cell>
          <cell r="B106" t="str">
            <v>CORDOBA QUISPE MARCO ANTONIO</v>
          </cell>
          <cell r="C106" t="str">
            <v>PEON</v>
          </cell>
          <cell r="D106" t="str">
            <v>PEON</v>
          </cell>
        </row>
        <row r="107">
          <cell r="A107">
            <v>0</v>
          </cell>
          <cell r="B107" t="str">
            <v>CALLAPIÑA MENDOZA HILDA</v>
          </cell>
          <cell r="C107" t="str">
            <v>PEON</v>
          </cell>
          <cell r="D107" t="str">
            <v>PEON</v>
          </cell>
        </row>
        <row r="108">
          <cell r="A108">
            <v>0</v>
          </cell>
          <cell r="B108" t="str">
            <v>CUSI GONZA WALTER</v>
          </cell>
          <cell r="C108" t="str">
            <v>PEON</v>
          </cell>
          <cell r="D108" t="str">
            <v>PEON</v>
          </cell>
        </row>
        <row r="109">
          <cell r="A109">
            <v>0</v>
          </cell>
          <cell r="B109" t="str">
            <v>QUISPE HUANCA ANGEL</v>
          </cell>
          <cell r="C109" t="str">
            <v>PEON</v>
          </cell>
          <cell r="D109" t="str">
            <v>PEON</v>
          </cell>
        </row>
        <row r="110">
          <cell r="A110">
            <v>0</v>
          </cell>
          <cell r="B110" t="str">
            <v>HERENCIA FIERRO SONIA</v>
          </cell>
          <cell r="C110" t="str">
            <v>PEON</v>
          </cell>
          <cell r="D110" t="str">
            <v>PEON</v>
          </cell>
        </row>
        <row r="111">
          <cell r="A111">
            <v>0</v>
          </cell>
          <cell r="B111" t="str">
            <v>CONDORI CONDORI PAULINA</v>
          </cell>
          <cell r="C111" t="str">
            <v>PEON</v>
          </cell>
          <cell r="D111" t="str">
            <v>PEON</v>
          </cell>
        </row>
        <row r="112">
          <cell r="A112">
            <v>0</v>
          </cell>
          <cell r="B112" t="str">
            <v>PUMA PEREIRA YASIRA</v>
          </cell>
          <cell r="C112" t="str">
            <v>PEON</v>
          </cell>
          <cell r="D112" t="str">
            <v>PEON</v>
          </cell>
        </row>
        <row r="114">
          <cell r="A114" t="str">
            <v>C. DEMOLISION DE CONCRETO</v>
          </cell>
          <cell r="B114">
            <v>0</v>
          </cell>
          <cell r="C114">
            <v>0</v>
          </cell>
          <cell r="D114">
            <v>0</v>
          </cell>
        </row>
        <row r="115">
          <cell r="A115">
            <v>0</v>
          </cell>
          <cell r="B115" t="str">
            <v>OPERARIO</v>
          </cell>
          <cell r="C115" t="str">
            <v>OFICIAL</v>
          </cell>
          <cell r="D115" t="str">
            <v>PEON</v>
          </cell>
        </row>
        <row r="116">
          <cell r="A116">
            <v>0</v>
          </cell>
          <cell r="B116">
            <v>1</v>
          </cell>
          <cell r="C116">
            <v>0.5</v>
          </cell>
          <cell r="D116">
            <v>1</v>
          </cell>
        </row>
        <row r="117">
          <cell r="A117" t="str">
            <v>CUADRILLA</v>
          </cell>
          <cell r="B117" t="str">
            <v>APELLIDOS Y NOMBRES</v>
          </cell>
          <cell r="C117" t="str">
            <v>CATEGORÍA</v>
          </cell>
          <cell r="D117" t="str">
            <v>OBSERVACIONES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</row>
        <row r="119">
          <cell r="A119">
            <v>0</v>
          </cell>
          <cell r="B119" t="str">
            <v>OPERARIO</v>
          </cell>
          <cell r="C119" t="str">
            <v>OFICIAL</v>
          </cell>
          <cell r="D119" t="str">
            <v>PEON</v>
          </cell>
        </row>
        <row r="120">
          <cell r="A120" t="str">
            <v>DEMOLISION</v>
          </cell>
          <cell r="B120">
            <v>1</v>
          </cell>
          <cell r="C120">
            <v>1</v>
          </cell>
          <cell r="D120">
            <v>7</v>
          </cell>
        </row>
        <row r="121">
          <cell r="A121">
            <v>0</v>
          </cell>
          <cell r="B121" t="str">
            <v>CALDERON QUISPE VICTOR</v>
          </cell>
          <cell r="C121" t="str">
            <v>PEON</v>
          </cell>
          <cell r="D121" t="str">
            <v>OPERARIO</v>
          </cell>
        </row>
        <row r="122">
          <cell r="A122">
            <v>0</v>
          </cell>
          <cell r="B122" t="str">
            <v>LEON ACSARAYA SABINO</v>
          </cell>
          <cell r="C122" t="str">
            <v>PEON</v>
          </cell>
          <cell r="D122" t="str">
            <v>OFICIAL</v>
          </cell>
        </row>
        <row r="123">
          <cell r="A123">
            <v>0</v>
          </cell>
          <cell r="B123" t="str">
            <v>CHOA RONDAN CARLOS</v>
          </cell>
          <cell r="C123" t="str">
            <v>PEON</v>
          </cell>
          <cell r="D123" t="str">
            <v>PEON</v>
          </cell>
        </row>
        <row r="124">
          <cell r="A124">
            <v>0</v>
          </cell>
          <cell r="B124" t="str">
            <v>CCAHUANA JAQQUEHUA WILBER</v>
          </cell>
          <cell r="C124" t="str">
            <v>PEON</v>
          </cell>
          <cell r="D124" t="str">
            <v>PEON</v>
          </cell>
        </row>
        <row r="125">
          <cell r="A125">
            <v>0</v>
          </cell>
          <cell r="B125" t="str">
            <v>SALAZAR HUAMAN ALEX</v>
          </cell>
          <cell r="C125" t="str">
            <v>PEON</v>
          </cell>
          <cell r="D125" t="str">
            <v>PEON</v>
          </cell>
        </row>
        <row r="126">
          <cell r="A126">
            <v>0</v>
          </cell>
          <cell r="B126" t="str">
            <v>ROJAS AIMA JULIO</v>
          </cell>
          <cell r="C126" t="str">
            <v>PEON</v>
          </cell>
          <cell r="D126" t="str">
            <v>PEON</v>
          </cell>
        </row>
        <row r="127">
          <cell r="A127">
            <v>0</v>
          </cell>
          <cell r="B127" t="str">
            <v>PERALTA QUISPE LUIS</v>
          </cell>
          <cell r="C127" t="str">
            <v>PEON</v>
          </cell>
          <cell r="D127" t="str">
            <v>PEON</v>
          </cell>
        </row>
        <row r="128">
          <cell r="A128">
            <v>0</v>
          </cell>
          <cell r="B128" t="str">
            <v>LIGAS HUAMAN ANDRES</v>
          </cell>
          <cell r="C128" t="str">
            <v>PEON</v>
          </cell>
          <cell r="D128" t="str">
            <v>PEON</v>
          </cell>
        </row>
        <row r="129">
          <cell r="A129">
            <v>0</v>
          </cell>
          <cell r="B129" t="str">
            <v>MOTESINOS CCORIMANYA WILFREDO</v>
          </cell>
          <cell r="C129" t="str">
            <v>PEON</v>
          </cell>
          <cell r="D129" t="str">
            <v>PEON</v>
          </cell>
        </row>
        <row r="130">
          <cell r="A130">
            <v>0</v>
          </cell>
          <cell r="B130">
            <v>0</v>
          </cell>
          <cell r="C130">
            <v>0</v>
          </cell>
          <cell r="D130">
            <v>0</v>
          </cell>
        </row>
        <row r="131">
          <cell r="A131" t="str">
            <v>C. EXCAVACION, ACARREO Y RELLENO</v>
          </cell>
          <cell r="B131">
            <v>0</v>
          </cell>
          <cell r="C131">
            <v>0</v>
          </cell>
          <cell r="D131">
            <v>0</v>
          </cell>
        </row>
        <row r="132">
          <cell r="A132">
            <v>0</v>
          </cell>
          <cell r="B132" t="str">
            <v>OPERARIO</v>
          </cell>
          <cell r="C132" t="str">
            <v>OFICIAL</v>
          </cell>
          <cell r="D132" t="str">
            <v>PEON</v>
          </cell>
        </row>
        <row r="133">
          <cell r="A133">
            <v>0</v>
          </cell>
          <cell r="B133">
            <v>0</v>
          </cell>
          <cell r="C133">
            <v>0</v>
          </cell>
          <cell r="D133">
            <v>1</v>
          </cell>
        </row>
        <row r="134">
          <cell r="A134" t="str">
            <v>CUADRILLA</v>
          </cell>
          <cell r="B134" t="str">
            <v>APELLIDOS Y NOMBRES</v>
          </cell>
          <cell r="C134" t="str">
            <v>CATEGORÍA</v>
          </cell>
          <cell r="D134" t="str">
            <v>OBSERVACIONES</v>
          </cell>
        </row>
        <row r="135">
          <cell r="A135">
            <v>0</v>
          </cell>
          <cell r="B135">
            <v>0</v>
          </cell>
          <cell r="C135">
            <v>0</v>
          </cell>
          <cell r="D135">
            <v>0</v>
          </cell>
        </row>
        <row r="136">
          <cell r="A136">
            <v>0</v>
          </cell>
          <cell r="B136" t="str">
            <v>OPERARIO</v>
          </cell>
          <cell r="C136" t="str">
            <v>OFICIAL</v>
          </cell>
          <cell r="D136" t="str">
            <v>PEON</v>
          </cell>
        </row>
        <row r="137">
          <cell r="A137" t="str">
            <v>EX, ACAR Y RELL</v>
          </cell>
          <cell r="B137">
            <v>0</v>
          </cell>
          <cell r="C137">
            <v>0</v>
          </cell>
          <cell r="D137">
            <v>7</v>
          </cell>
        </row>
        <row r="138">
          <cell r="A138">
            <v>0</v>
          </cell>
          <cell r="B138" t="str">
            <v>ATAULLUCO OROSCO RENE</v>
          </cell>
          <cell r="C138" t="str">
            <v>PEON</v>
          </cell>
          <cell r="D138" t="str">
            <v>PEON</v>
          </cell>
        </row>
        <row r="139">
          <cell r="A139">
            <v>0</v>
          </cell>
          <cell r="B139" t="str">
            <v>CHAVEZ QUISPE LUIS VICTORINO</v>
          </cell>
          <cell r="C139" t="str">
            <v>PEON</v>
          </cell>
          <cell r="D139" t="str">
            <v>PEON</v>
          </cell>
        </row>
        <row r="140">
          <cell r="A140">
            <v>0</v>
          </cell>
          <cell r="B140" t="str">
            <v>AYLAS CABO ISIAS JULIO (MUDO)</v>
          </cell>
          <cell r="C140" t="str">
            <v>PEON</v>
          </cell>
          <cell r="D140" t="str">
            <v>PEON</v>
          </cell>
        </row>
        <row r="141">
          <cell r="A141">
            <v>0</v>
          </cell>
          <cell r="B141" t="str">
            <v>PACCO ORDOÑEZ HILARIA</v>
          </cell>
          <cell r="C141" t="str">
            <v>PEON</v>
          </cell>
          <cell r="D141" t="str">
            <v>PEON</v>
          </cell>
        </row>
        <row r="142">
          <cell r="A142">
            <v>0</v>
          </cell>
          <cell r="B142" t="str">
            <v>HUAMAN HUAMAN AMERICO (MUDO)</v>
          </cell>
          <cell r="C142" t="str">
            <v>PEON</v>
          </cell>
          <cell r="D142" t="str">
            <v>PEON</v>
          </cell>
        </row>
        <row r="143">
          <cell r="A143">
            <v>0</v>
          </cell>
          <cell r="B143" t="str">
            <v xml:space="preserve">ZANABRIA CABRERA DOLORES </v>
          </cell>
          <cell r="C143" t="str">
            <v>PEON</v>
          </cell>
          <cell r="D143" t="str">
            <v>PEON</v>
          </cell>
        </row>
        <row r="144">
          <cell r="A144">
            <v>0</v>
          </cell>
          <cell r="B144" t="str">
            <v>TAMAYO AVALOS LINO</v>
          </cell>
          <cell r="C144" t="str">
            <v>PEON</v>
          </cell>
          <cell r="D144" t="str">
            <v>PEON</v>
          </cell>
        </row>
        <row r="145">
          <cell r="A145">
            <v>0</v>
          </cell>
        </row>
        <row r="146">
          <cell r="A146" t="str">
            <v>C. PICADO DE CONCRETO</v>
          </cell>
          <cell r="B146">
            <v>0</v>
          </cell>
          <cell r="C146">
            <v>0</v>
          </cell>
          <cell r="D146">
            <v>0</v>
          </cell>
        </row>
        <row r="147">
          <cell r="A147">
            <v>0</v>
          </cell>
          <cell r="B147" t="str">
            <v>OPERARIO</v>
          </cell>
          <cell r="C147" t="str">
            <v>OFICIAL</v>
          </cell>
          <cell r="D147" t="str">
            <v>PEON</v>
          </cell>
        </row>
        <row r="148">
          <cell r="A148">
            <v>0</v>
          </cell>
          <cell r="B148">
            <v>0</v>
          </cell>
          <cell r="C148">
            <v>0</v>
          </cell>
          <cell r="D148">
            <v>1</v>
          </cell>
        </row>
        <row r="149">
          <cell r="A149" t="str">
            <v>CUADRILLA</v>
          </cell>
          <cell r="B149" t="str">
            <v>APELLIDOS Y NOMBRES</v>
          </cell>
          <cell r="C149" t="str">
            <v>CATEGORÍA</v>
          </cell>
          <cell r="D149" t="str">
            <v>OBSERVACIONES</v>
          </cell>
        </row>
        <row r="150">
          <cell r="A150">
            <v>0</v>
          </cell>
          <cell r="B150">
            <v>0</v>
          </cell>
          <cell r="C150">
            <v>0</v>
          </cell>
          <cell r="D150">
            <v>0</v>
          </cell>
        </row>
        <row r="151">
          <cell r="A151">
            <v>0</v>
          </cell>
          <cell r="B151" t="str">
            <v>OPERARIO</v>
          </cell>
          <cell r="C151" t="str">
            <v>OFICIAL</v>
          </cell>
          <cell r="D151" t="str">
            <v>PEON</v>
          </cell>
        </row>
        <row r="152">
          <cell r="A152" t="str">
            <v>PICADO</v>
          </cell>
          <cell r="B152">
            <v>0</v>
          </cell>
          <cell r="C152">
            <v>0</v>
          </cell>
          <cell r="D152">
            <v>1</v>
          </cell>
        </row>
        <row r="153">
          <cell r="A153">
            <v>0</v>
          </cell>
          <cell r="B153" t="str">
            <v>SALGADO BARRIENTOS ERNESTO</v>
          </cell>
          <cell r="C153" t="str">
            <v>PEON</v>
          </cell>
          <cell r="D153" t="str">
            <v>PEON</v>
          </cell>
        </row>
        <row r="154">
          <cell r="A154">
            <v>0</v>
          </cell>
          <cell r="B154">
            <v>0</v>
          </cell>
          <cell r="C154">
            <v>0</v>
          </cell>
          <cell r="D154">
            <v>0</v>
          </cell>
        </row>
        <row r="155">
          <cell r="A155" t="str">
            <v>C. CURADO DE CONCRETO</v>
          </cell>
          <cell r="B155">
            <v>0</v>
          </cell>
          <cell r="C155">
            <v>0</v>
          </cell>
          <cell r="D155">
            <v>0</v>
          </cell>
        </row>
        <row r="156">
          <cell r="A156">
            <v>0</v>
          </cell>
          <cell r="B156" t="str">
            <v>OPERARIO</v>
          </cell>
          <cell r="C156" t="str">
            <v>OFICIAL</v>
          </cell>
          <cell r="D156" t="str">
            <v>PEON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1</v>
          </cell>
        </row>
        <row r="158">
          <cell r="A158" t="str">
            <v>CUADRILLA</v>
          </cell>
          <cell r="B158" t="str">
            <v>APELLIDOS Y NOMBRES</v>
          </cell>
          <cell r="C158" t="str">
            <v>CATEGORÍA</v>
          </cell>
          <cell r="D158" t="str">
            <v>OBSERVACIONES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</row>
        <row r="160">
          <cell r="A160">
            <v>0</v>
          </cell>
          <cell r="B160" t="str">
            <v>OPERARIO</v>
          </cell>
          <cell r="C160" t="str">
            <v>OFICIAL</v>
          </cell>
          <cell r="D160" t="str">
            <v>PEON</v>
          </cell>
        </row>
        <row r="161">
          <cell r="A161" t="str">
            <v>CURADO</v>
          </cell>
          <cell r="B161">
            <v>0</v>
          </cell>
          <cell r="C161">
            <v>0</v>
          </cell>
          <cell r="D161">
            <v>1</v>
          </cell>
        </row>
        <row r="162">
          <cell r="A162">
            <v>0</v>
          </cell>
          <cell r="B162" t="str">
            <v>QUISPE VARGAS ERCILIA</v>
          </cell>
          <cell r="C162" t="str">
            <v>PEON</v>
          </cell>
          <cell r="D162" t="str">
            <v>PEON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</row>
        <row r="164">
          <cell r="A164" t="str">
            <v>WINCHE ELECTRICO</v>
          </cell>
          <cell r="B164">
            <v>0</v>
          </cell>
          <cell r="C164">
            <v>0</v>
          </cell>
          <cell r="D164">
            <v>0</v>
          </cell>
        </row>
        <row r="165">
          <cell r="A165">
            <v>0</v>
          </cell>
          <cell r="B165" t="str">
            <v>OPERARIO</v>
          </cell>
          <cell r="C165" t="str">
            <v>OFICIAL</v>
          </cell>
          <cell r="D165" t="str">
            <v>PEON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1</v>
          </cell>
        </row>
        <row r="167">
          <cell r="A167" t="str">
            <v>CUADRILLA</v>
          </cell>
          <cell r="B167" t="str">
            <v>APELLIDOS Y NOMBRES</v>
          </cell>
          <cell r="C167" t="str">
            <v>CATEGORÍA</v>
          </cell>
          <cell r="D167" t="str">
            <v>OBSERVACIONES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</row>
        <row r="169">
          <cell r="A169">
            <v>0</v>
          </cell>
          <cell r="B169" t="str">
            <v>OPERARIO</v>
          </cell>
          <cell r="C169" t="str">
            <v>OFICIAL</v>
          </cell>
          <cell r="D169" t="str">
            <v>PEON</v>
          </cell>
        </row>
        <row r="170">
          <cell r="A170" t="str">
            <v>WINCHE</v>
          </cell>
          <cell r="B170">
            <v>0</v>
          </cell>
          <cell r="C170">
            <v>0</v>
          </cell>
          <cell r="D170">
            <v>1</v>
          </cell>
        </row>
        <row r="171">
          <cell r="A171">
            <v>0</v>
          </cell>
          <cell r="B171" t="str">
            <v>LOPEZ ZEGARRA JUAN DE DIOS</v>
          </cell>
          <cell r="C171" t="str">
            <v>PEON</v>
          </cell>
          <cell r="D171" t="str">
            <v>PEON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</row>
        <row r="173">
          <cell r="A173" t="str">
            <v>C. ZARANDEO</v>
          </cell>
          <cell r="B173">
            <v>0</v>
          </cell>
          <cell r="C173">
            <v>0</v>
          </cell>
          <cell r="D173">
            <v>0</v>
          </cell>
        </row>
        <row r="174">
          <cell r="A174">
            <v>0</v>
          </cell>
          <cell r="B174" t="str">
            <v>OPERARIO</v>
          </cell>
          <cell r="C174" t="str">
            <v>OFICIAL</v>
          </cell>
          <cell r="D174" t="str">
            <v>PEON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1</v>
          </cell>
        </row>
        <row r="176">
          <cell r="A176" t="str">
            <v>CUADRILLA</v>
          </cell>
          <cell r="B176" t="str">
            <v>APELLIDOS Y NOMBRES</v>
          </cell>
          <cell r="C176" t="str">
            <v>CATEGORÍA</v>
          </cell>
          <cell r="D176" t="str">
            <v>OBSERVACIONES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</row>
        <row r="178">
          <cell r="A178">
            <v>0</v>
          </cell>
          <cell r="B178" t="str">
            <v>OPERARIO</v>
          </cell>
          <cell r="C178" t="str">
            <v>OFICIAL</v>
          </cell>
          <cell r="D178" t="str">
            <v>PEON</v>
          </cell>
        </row>
        <row r="179">
          <cell r="A179" t="str">
            <v>ZARANDEO</v>
          </cell>
          <cell r="B179">
            <v>0</v>
          </cell>
          <cell r="C179">
            <v>0</v>
          </cell>
          <cell r="D179">
            <v>1</v>
          </cell>
        </row>
        <row r="180">
          <cell r="A180">
            <v>0</v>
          </cell>
          <cell r="B180" t="str">
            <v>ESCALANTE ORELLANO LUZMILA</v>
          </cell>
          <cell r="C180" t="str">
            <v>PEON</v>
          </cell>
          <cell r="D180" t="str">
            <v>PEON</v>
          </cell>
        </row>
        <row r="182">
          <cell r="A182" t="str">
            <v>ELECTRICISTAS</v>
          </cell>
          <cell r="B182">
            <v>0</v>
          </cell>
          <cell r="C182">
            <v>0</v>
          </cell>
          <cell r="D182">
            <v>0</v>
          </cell>
        </row>
        <row r="183">
          <cell r="A183">
            <v>0</v>
          </cell>
          <cell r="B183" t="str">
            <v>OPERARIO</v>
          </cell>
          <cell r="C183" t="str">
            <v>OFICIAL</v>
          </cell>
          <cell r="D183" t="str">
            <v>PEON</v>
          </cell>
        </row>
        <row r="184">
          <cell r="A184">
            <v>0</v>
          </cell>
          <cell r="B184">
            <v>0</v>
          </cell>
          <cell r="C184">
            <v>1</v>
          </cell>
          <cell r="D184">
            <v>1</v>
          </cell>
        </row>
        <row r="185">
          <cell r="A185" t="str">
            <v>CUADRILLA</v>
          </cell>
          <cell r="B185" t="str">
            <v>APELLIDOS Y NOMBRES</v>
          </cell>
          <cell r="C185" t="str">
            <v>CATEGORÍA</v>
          </cell>
          <cell r="D185" t="str">
            <v>OBSERVACIONES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</row>
        <row r="187">
          <cell r="A187">
            <v>0</v>
          </cell>
          <cell r="B187" t="str">
            <v>OPERARIO</v>
          </cell>
          <cell r="C187" t="str">
            <v>OFICIAL</v>
          </cell>
          <cell r="D187" t="str">
            <v>PEON</v>
          </cell>
        </row>
        <row r="188">
          <cell r="A188" t="str">
            <v>ELECT</v>
          </cell>
          <cell r="B188">
            <v>0</v>
          </cell>
          <cell r="C188">
            <v>1</v>
          </cell>
          <cell r="D188">
            <v>1</v>
          </cell>
        </row>
        <row r="189">
          <cell r="A189">
            <v>0</v>
          </cell>
          <cell r="B189" t="str">
            <v>PILLCO AUCCAPUMA PERCY ELVIS</v>
          </cell>
          <cell r="C189" t="str">
            <v>OFICIAL</v>
          </cell>
          <cell r="D189" t="str">
            <v>OFICIAL</v>
          </cell>
        </row>
        <row r="190">
          <cell r="A190">
            <v>0</v>
          </cell>
          <cell r="B190" t="str">
            <v>MORENO PACHA JUAN CARLOS</v>
          </cell>
          <cell r="C190" t="str">
            <v>PEON</v>
          </cell>
          <cell r="D190" t="str">
            <v>PEON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</row>
        <row r="192">
          <cell r="A192" t="str">
            <v>C. GASFITEROS</v>
          </cell>
          <cell r="B192">
            <v>0</v>
          </cell>
          <cell r="C192">
            <v>0</v>
          </cell>
          <cell r="D192">
            <v>0</v>
          </cell>
        </row>
        <row r="193">
          <cell r="A193">
            <v>0</v>
          </cell>
          <cell r="B193" t="str">
            <v>OPERARIO</v>
          </cell>
          <cell r="C193" t="str">
            <v>OFICIAL</v>
          </cell>
          <cell r="D193" t="str">
            <v>PEON</v>
          </cell>
        </row>
        <row r="194">
          <cell r="A194">
            <v>0</v>
          </cell>
          <cell r="B194">
            <v>0</v>
          </cell>
          <cell r="C194">
            <v>1</v>
          </cell>
          <cell r="D194">
            <v>1</v>
          </cell>
        </row>
        <row r="195">
          <cell r="A195" t="str">
            <v>CUADRILLA</v>
          </cell>
          <cell r="B195" t="str">
            <v>APELLIDOS Y NOMBRES</v>
          </cell>
          <cell r="C195" t="str">
            <v>CATEGORÍA</v>
          </cell>
          <cell r="D195" t="str">
            <v>OBSERVACIONES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</row>
        <row r="197">
          <cell r="A197">
            <v>0</v>
          </cell>
          <cell r="B197" t="str">
            <v>OPERARIO</v>
          </cell>
          <cell r="C197" t="str">
            <v>OFICIAL</v>
          </cell>
          <cell r="D197" t="str">
            <v>PEON</v>
          </cell>
        </row>
        <row r="198">
          <cell r="A198" t="str">
            <v>GASFIT</v>
          </cell>
          <cell r="B198">
            <v>0</v>
          </cell>
          <cell r="C198">
            <v>1</v>
          </cell>
          <cell r="D198">
            <v>1</v>
          </cell>
        </row>
        <row r="199">
          <cell r="A199">
            <v>0</v>
          </cell>
          <cell r="B199" t="str">
            <v>DUEÑAS ARIZABAL VICTOR HUGO</v>
          </cell>
          <cell r="C199" t="str">
            <v>OFICIAL</v>
          </cell>
          <cell r="D199" t="str">
            <v>OFICIAL</v>
          </cell>
        </row>
        <row r="200">
          <cell r="A200">
            <v>0</v>
          </cell>
          <cell r="B200" t="str">
            <v>ESPINOZA LLACTA JUSTINO</v>
          </cell>
          <cell r="C200" t="str">
            <v>PEON</v>
          </cell>
          <cell r="D200" t="str">
            <v>PEON</v>
          </cell>
        </row>
        <row r="201">
          <cell r="A201">
            <v>0</v>
          </cell>
          <cell r="C201">
            <v>0</v>
          </cell>
        </row>
        <row r="202">
          <cell r="A202" t="str">
            <v>C. LIMPIEZA</v>
          </cell>
          <cell r="B202">
            <v>0</v>
          </cell>
          <cell r="C202">
            <v>0</v>
          </cell>
          <cell r="D202">
            <v>0</v>
          </cell>
        </row>
        <row r="203">
          <cell r="A203">
            <v>0</v>
          </cell>
          <cell r="B203" t="str">
            <v>OPERARIO</v>
          </cell>
          <cell r="C203" t="str">
            <v>OFICIAL</v>
          </cell>
          <cell r="D203" t="str">
            <v>PEON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1</v>
          </cell>
        </row>
        <row r="205">
          <cell r="A205" t="str">
            <v>CUADRILLA</v>
          </cell>
          <cell r="B205" t="str">
            <v>APELLIDOS Y NOMBRES</v>
          </cell>
          <cell r="C205" t="str">
            <v>CATEGORÍA</v>
          </cell>
          <cell r="D205" t="str">
            <v>OBSERVACIONES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</row>
        <row r="207">
          <cell r="A207">
            <v>0</v>
          </cell>
          <cell r="B207" t="str">
            <v>OPERARIO</v>
          </cell>
          <cell r="C207" t="str">
            <v>OFICIAL</v>
          </cell>
          <cell r="D207" t="str">
            <v>PEON</v>
          </cell>
        </row>
        <row r="208">
          <cell r="A208" t="str">
            <v>LIMPIEZA</v>
          </cell>
          <cell r="B208">
            <v>0</v>
          </cell>
          <cell r="C208">
            <v>0</v>
          </cell>
          <cell r="D208">
            <v>1</v>
          </cell>
        </row>
        <row r="209">
          <cell r="A209">
            <v>0</v>
          </cell>
          <cell r="B209" t="str">
            <v>PONCE MEZA VERONICA</v>
          </cell>
          <cell r="C209" t="str">
            <v>PEON</v>
          </cell>
          <cell r="D209" t="str">
            <v>PEON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7-04VAL"/>
      <sheetName val="F-07-04VAL.M.M"/>
      <sheetName val="F-07-04VAL.P.N. "/>
      <sheetName val="METRADO-RENDIMIENTOS-MAYO"/>
      <sheetName val="JUSTIF METRADO PN 2021"/>
      <sheetName val="ACUMULADO-MAYO REND"/>
      <sheetName val="GRAFICO MAYO"/>
      <sheetName val="ACUMULADOxCUADRILLA"/>
      <sheetName val="CUADRILLA"/>
      <sheetName val="ABRIL"/>
      <sheetName val="CALENDARIO"/>
      <sheetName val="Hoja1"/>
      <sheetName val="ACUMULADO-ABRIL"/>
      <sheetName val="exp"/>
      <sheetName val="Milestones&amp;Weights"/>
      <sheetName val="ALT-PREC"/>
    </sheetNames>
    <sheetDataSet>
      <sheetData sheetId="0"/>
      <sheetData sheetId="1"/>
      <sheetData sheetId="2"/>
      <sheetData sheetId="3">
        <row r="4">
          <cell r="AG4" t="str">
            <v>ENCOF-01</v>
          </cell>
          <cell r="AH4" t="str">
            <v>ENCOF-02</v>
          </cell>
          <cell r="AI4" t="str">
            <v>ACERO-01</v>
          </cell>
          <cell r="AJ4" t="str">
            <v>ACERO-02</v>
          </cell>
          <cell r="AK4" t="str">
            <v>ALB-M-01</v>
          </cell>
          <cell r="AL4" t="str">
            <v>ALB-M-02</v>
          </cell>
          <cell r="AM4" t="str">
            <v>ALB-M-03</v>
          </cell>
          <cell r="AN4" t="str">
            <v>TARRAJEO-01</v>
          </cell>
          <cell r="AO4" t="str">
            <v>TARRAJEO-02</v>
          </cell>
          <cell r="AP4" t="str">
            <v>TARRAJEO-03</v>
          </cell>
          <cell r="AQ4" t="str">
            <v>TARRAJEO-04</v>
          </cell>
          <cell r="AR4" t="str">
            <v>TARRAJEO-05</v>
          </cell>
          <cell r="AS4" t="str">
            <v>TARRAJEO-06</v>
          </cell>
          <cell r="AT4" t="str">
            <v>TARRAJEO-07</v>
          </cell>
          <cell r="AU4" t="str">
            <v>TARRAJEO-08</v>
          </cell>
          <cell r="AV4" t="str">
            <v>TARRAJEO-09</v>
          </cell>
          <cell r="AW4" t="str">
            <v>TARRAJEO-10</v>
          </cell>
          <cell r="AX4" t="str">
            <v>PICADO-01</v>
          </cell>
          <cell r="AY4" t="str">
            <v>CONCRETO-01</v>
          </cell>
          <cell r="AZ4" t="str">
            <v>LIMP-01</v>
          </cell>
          <cell r="BA4" t="str">
            <v>DEMO-01</v>
          </cell>
          <cell r="BB4" t="str">
            <v>CURADO-01</v>
          </cell>
          <cell r="BC4" t="str">
            <v>SOLD-01</v>
          </cell>
          <cell r="BD4" t="str">
            <v>WINCHE-01</v>
          </cell>
          <cell r="BE4" t="str">
            <v>ELECT-01</v>
          </cell>
          <cell r="BF4" t="str">
            <v>GASFIT-01</v>
          </cell>
          <cell r="BG4" t="str">
            <v>RELLENO-01</v>
          </cell>
          <cell r="BH4" t="str">
            <v>COCINA-01</v>
          </cell>
          <cell r="BI4" t="str">
            <v>LIMP.COV-01</v>
          </cell>
          <cell r="BJ4" t="str">
            <v>PERS.TEC-01</v>
          </cell>
          <cell r="BK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-C NOV"/>
      <sheetName val="MD NOV"/>
      <sheetName val="RESUMEN."/>
      <sheetName val="D-2 NOV"/>
      <sheetName val="Tablas"/>
      <sheetName val="PAT-CS"/>
      <sheetName val="C-CH"/>
      <sheetName val="ENCARGO"/>
    </sheetNames>
    <sheetDataSet>
      <sheetData sheetId="0"/>
      <sheetData sheetId="1"/>
      <sheetData sheetId="2"/>
      <sheetData sheetId="3"/>
      <sheetData sheetId="4">
        <row r="5">
          <cell r="B5" t="str">
            <v>AGUA</v>
          </cell>
        </row>
        <row r="6">
          <cell r="B6" t="str">
            <v>AGUA ACILADA</v>
          </cell>
        </row>
        <row r="7">
          <cell r="B7" t="str">
            <v>AGUA MINERAL EN BIDONES</v>
          </cell>
        </row>
        <row r="8">
          <cell r="B8" t="str">
            <v>AGUA MINERAL EN BOTELLAS</v>
          </cell>
        </row>
        <row r="9">
          <cell r="B9" t="str">
            <v>AGUA OXIGENADA</v>
          </cell>
        </row>
        <row r="10">
          <cell r="B10" t="str">
            <v>ALAMBRE GALVANIZADO N°14</v>
          </cell>
        </row>
        <row r="11">
          <cell r="B11" t="str">
            <v>ALAMBRE GALVANIZADO N°16</v>
          </cell>
        </row>
        <row r="12">
          <cell r="B12" t="str">
            <v>ALAMBRE NEGRO N° 16</v>
          </cell>
        </row>
        <row r="13">
          <cell r="B13" t="str">
            <v>ALAMBRE NEGRO N° 8</v>
          </cell>
        </row>
        <row r="14">
          <cell r="B14" t="str">
            <v>ALCOHOL</v>
          </cell>
        </row>
        <row r="15">
          <cell r="B15" t="str">
            <v>ALDABA DE 4"</v>
          </cell>
        </row>
        <row r="16">
          <cell r="B16" t="str">
            <v>ALGODÓN X 25 GR</v>
          </cell>
        </row>
        <row r="17">
          <cell r="B17" t="str">
            <v>AMPICILINA</v>
          </cell>
        </row>
        <row r="18">
          <cell r="B18" t="str">
            <v>ANDAMIO METALICO</v>
          </cell>
        </row>
        <row r="19">
          <cell r="B19" t="str">
            <v>ANGULO   DE 2"X2"X1/4" X 6 M  AREQUIPA</v>
          </cell>
        </row>
        <row r="20">
          <cell r="B20" t="str">
            <v>APRONAX</v>
          </cell>
        </row>
        <row r="21">
          <cell r="B21" t="str">
            <v>ARCHIVADOR DE L/ANCHO PARA FORM A-4</v>
          </cell>
        </row>
        <row r="22">
          <cell r="B22" t="str">
            <v>ARCHIVADOR DE L/ANCHO PARA FORM A-5</v>
          </cell>
        </row>
        <row r="23">
          <cell r="B23" t="str">
            <v>ARENA FINA</v>
          </cell>
        </row>
        <row r="24">
          <cell r="B24" t="str">
            <v>ARENA GRUESA</v>
          </cell>
        </row>
        <row r="25">
          <cell r="B25" t="str">
            <v>ARNES DE SEGURIDAD DE CUERPO ENTERO C/ LINEA DE VIDA</v>
          </cell>
        </row>
        <row r="26">
          <cell r="B26" t="str">
            <v>ARPILLERA  ANCHO = 2.50M.</v>
          </cell>
        </row>
        <row r="27">
          <cell r="B27" t="str">
            <v>BACTRIN FORTE</v>
          </cell>
        </row>
        <row r="28">
          <cell r="B28" t="str">
            <v>BADILEJO MEDIANO</v>
          </cell>
        </row>
        <row r="29">
          <cell r="B29" t="str">
            <v>BALDES DE 5 GALONES</v>
          </cell>
        </row>
        <row r="30">
          <cell r="B30" t="str">
            <v>BALDES DE 5 GALONES C/OTRO PRECIO</v>
          </cell>
        </row>
        <row r="31">
          <cell r="B31" t="str">
            <v>BANDEJA PORTAPAPELERA</v>
          </cell>
        </row>
        <row r="32">
          <cell r="B32" t="str">
            <v>BARNIZ PARA MADERA</v>
          </cell>
        </row>
        <row r="33">
          <cell r="B33" t="str">
            <v>BARRETA   3 M</v>
          </cell>
        </row>
        <row r="34">
          <cell r="B34" t="str">
            <v xml:space="preserve">BATEA </v>
          </cell>
        </row>
        <row r="35">
          <cell r="B35" t="str">
            <v>BATERIA PARA CAMARA FOTOGRAFICA</v>
          </cell>
        </row>
        <row r="36">
          <cell r="B36" t="str">
            <v>BISAGRA CAPUCHINA ALUMINIZADA 4"</v>
          </cell>
        </row>
        <row r="37">
          <cell r="B37" t="str">
            <v>BLOQUE DE CONCRETO DE  15X20X30</v>
          </cell>
        </row>
        <row r="38">
          <cell r="B38" t="str">
            <v>BORRADOR BR40</v>
          </cell>
        </row>
        <row r="39">
          <cell r="B39" t="str">
            <v>BOTAS DE CUERO  CAT</v>
          </cell>
        </row>
        <row r="40">
          <cell r="B40" t="str">
            <v>BOTAS DE JEBE</v>
          </cell>
        </row>
        <row r="41">
          <cell r="B41" t="str">
            <v>BOTIQUIN PARA LA OBRA (EQUIPADO PRIMEROS AUXILIOS)</v>
          </cell>
        </row>
        <row r="42">
          <cell r="B42" t="str">
            <v>BROCHA 2"</v>
          </cell>
        </row>
        <row r="43">
          <cell r="B43" t="str">
            <v>BROCHA 4"</v>
          </cell>
        </row>
        <row r="44">
          <cell r="B44" t="str">
            <v>CALAMINA GALVANIZADA 1.83X0.83X0.4MM</v>
          </cell>
        </row>
        <row r="45">
          <cell r="B45" t="str">
            <v>CAMARA DIGITAL  13  MEGAPIX</v>
          </cell>
        </row>
        <row r="46">
          <cell r="B46" t="str">
            <v>CANDADOS</v>
          </cell>
        </row>
        <row r="47">
          <cell r="B47" t="str">
            <v>CARGADOR DE BATERIAS</v>
          </cell>
        </row>
        <row r="48">
          <cell r="B48" t="str">
            <v>CARRETILLAS BUGUIES + ACCESORIOS</v>
          </cell>
        </row>
        <row r="49">
          <cell r="B49" t="str">
            <v>CARTEL DE OBRA 2.40X3.60M - TIPO GIGANTOGRAFIA</v>
          </cell>
        </row>
        <row r="50">
          <cell r="B50" t="str">
            <v>CASCOS BLANCO 3M</v>
          </cell>
        </row>
        <row r="51">
          <cell r="B51" t="str">
            <v>CASCOS DE PROTECCION COLOR NARANJA</v>
          </cell>
        </row>
        <row r="52">
          <cell r="B52" t="str">
            <v>CEMENTO PORTLAND TIPO I (42.5 KG)</v>
          </cell>
        </row>
        <row r="53">
          <cell r="B53" t="str">
            <v>CERAMICA CELIMA 0.30X0.30 CM</v>
          </cell>
        </row>
        <row r="54">
          <cell r="B54" t="str">
            <v>CERRADURA GEO PARA BAÑO</v>
          </cell>
        </row>
        <row r="55">
          <cell r="B55" t="str">
            <v>CERRADURA SCHLAGE ORBIT SERIE "A" EXTERIOR</v>
          </cell>
        </row>
        <row r="56">
          <cell r="B56" t="str">
            <v>CHALECO LIVIANO C/CINTA REFLECTIVA C/NARANJA</v>
          </cell>
        </row>
        <row r="57">
          <cell r="B57" t="str">
            <v>CILINDRO PLASTICO CAP. 50 GL.</v>
          </cell>
        </row>
        <row r="58">
          <cell r="B58" t="str">
            <v>CILINDRO PLASTICO CAP. 50 GLN C/OTRO PRECIO</v>
          </cell>
        </row>
        <row r="59">
          <cell r="B59" t="str">
            <v>CINCEL  1" X 20 CM</v>
          </cell>
        </row>
        <row r="60">
          <cell r="B60" t="str">
            <v>CINTA DE EMBALAJE</v>
          </cell>
        </row>
        <row r="61">
          <cell r="B61" t="str">
            <v>CINTA DE SEGURIDAD</v>
          </cell>
        </row>
        <row r="62">
          <cell r="B62" t="str">
            <v>CINTA MASKING  1"</v>
          </cell>
        </row>
        <row r="63">
          <cell r="B63" t="str">
            <v>CINTA MASKING 2''</v>
          </cell>
        </row>
        <row r="64">
          <cell r="B64" t="str">
            <v>CINTA TEFLON</v>
          </cell>
        </row>
        <row r="65">
          <cell r="B65" t="str">
            <v>CLAVO DE 1"</v>
          </cell>
        </row>
        <row r="66">
          <cell r="B66" t="str">
            <v>CLAVO DE 2"</v>
          </cell>
        </row>
        <row r="67">
          <cell r="B67" t="str">
            <v>CLAVO DE 3"</v>
          </cell>
        </row>
        <row r="68">
          <cell r="B68" t="str">
            <v>CLAVO DE 4"</v>
          </cell>
        </row>
        <row r="69">
          <cell r="B69" t="str">
            <v>CLAVO DE 5"</v>
          </cell>
        </row>
        <row r="70">
          <cell r="B70" t="str">
            <v>CLAVO DE 6"</v>
          </cell>
        </row>
        <row r="71">
          <cell r="B71" t="str">
            <v>CLAVO PARA MADERA C/C 2"</v>
          </cell>
        </row>
        <row r="72">
          <cell r="B72" t="str">
            <v>CLAVO PARA MADERA C/C 3"</v>
          </cell>
        </row>
        <row r="73">
          <cell r="B73" t="str">
            <v>CLAVOS PARA CALAMINA</v>
          </cell>
        </row>
        <row r="74">
          <cell r="B74" t="str">
            <v>CLIP TIPO MARIPOSA X 100 UNID</v>
          </cell>
        </row>
        <row r="75">
          <cell r="B75" t="str">
            <v>CLIP WINGO PEQUEÑO X 100 UNID</v>
          </cell>
        </row>
        <row r="76">
          <cell r="B76" t="str">
            <v>COBERTURA CALAMINON TIPO "T"</v>
          </cell>
        </row>
        <row r="77">
          <cell r="B77" t="str">
            <v>COBERTURA CALAMINON TIPO "T" 1.2 X 4.5M</v>
          </cell>
        </row>
        <row r="78">
          <cell r="B78" t="str">
            <v>COMBA DE 25 LBS</v>
          </cell>
        </row>
        <row r="79">
          <cell r="B79" t="str">
            <v>COMBO 5 LBS</v>
          </cell>
        </row>
        <row r="80">
          <cell r="B80" t="str">
            <v>CONO DE SEGURIDAD</v>
          </cell>
        </row>
        <row r="81">
          <cell r="B81" t="str">
            <v>CORDEL</v>
          </cell>
        </row>
        <row r="82">
          <cell r="B82" t="str">
            <v>CORRECTOR ORTOGRAFICO</v>
          </cell>
        </row>
        <row r="83">
          <cell r="B83" t="str">
            <v>CUADERNO 50 HOJAS</v>
          </cell>
        </row>
        <row r="84">
          <cell r="B84" t="str">
            <v>CUADERNO DE CARGO</v>
          </cell>
        </row>
        <row r="85">
          <cell r="B85" t="str">
            <v>CUADERNO DE OBRA AUTOCOPIABLE 1X3COPIAS X 50 HOJAS</v>
          </cell>
        </row>
        <row r="86">
          <cell r="B86" t="str">
            <v>CUADERNO ESPIRALADO 200 HJAS</v>
          </cell>
        </row>
        <row r="87">
          <cell r="B87" t="str">
            <v>CUERPO DE ANDAMIO METALICO</v>
          </cell>
        </row>
        <row r="88">
          <cell r="B88" t="str">
            <v>CUTER GRANDE</v>
          </cell>
        </row>
        <row r="89">
          <cell r="B89" t="str">
            <v>DISCO DE CORTE P/METAL 7''</v>
          </cell>
        </row>
        <row r="90">
          <cell r="B90" t="str">
            <v>DISCO DE CORTE TIPO SIERRA P/MADERA 7''</v>
          </cell>
        </row>
        <row r="91">
          <cell r="B91" t="str">
            <v>DISCO DE PULIDO P/METAL 7''</v>
          </cell>
        </row>
        <row r="92">
          <cell r="B92" t="str">
            <v>DISCO PULIDO P/MADERA 7''</v>
          </cell>
        </row>
        <row r="93">
          <cell r="B93" t="str">
            <v>DOLOFLAN</v>
          </cell>
        </row>
        <row r="94">
          <cell r="B94" t="str">
            <v>ELECTRODO CELLOCORD 1/8"</v>
          </cell>
        </row>
        <row r="95">
          <cell r="B95" t="str">
            <v>ENGRAMPADOR TIPO ALICATE</v>
          </cell>
        </row>
        <row r="96">
          <cell r="B96" t="str">
            <v>ESCALERA DE ALUMINIO PLEGABLE TIPO ALICATE</v>
          </cell>
        </row>
        <row r="97">
          <cell r="B97" t="str">
            <v>ESCALERA DE ALUMINIO TIPO TIJERA</v>
          </cell>
        </row>
        <row r="98">
          <cell r="B98" t="str">
            <v>ESCOBA</v>
          </cell>
        </row>
        <row r="99">
          <cell r="B99" t="str">
            <v>ESCRITORIO</v>
          </cell>
        </row>
        <row r="100">
          <cell r="B100" t="str">
            <v>ESPARADRAPO</v>
          </cell>
        </row>
        <row r="101">
          <cell r="B101" t="str">
            <v>ESPATULA 4''</v>
          </cell>
        </row>
        <row r="102">
          <cell r="B102" t="str">
            <v>ESPIRALADORA A4</v>
          </cell>
        </row>
        <row r="103">
          <cell r="B103" t="str">
            <v>ESTANTE DE 4 NIVELES</v>
          </cell>
        </row>
        <row r="104">
          <cell r="B104" t="str">
            <v>ESTOBOL AUTOPERFORANTE 3" CON CAPUCHA</v>
          </cell>
        </row>
        <row r="105">
          <cell r="B105" t="str">
            <v>EXTINTOR DE POLVO QUIMICO SECO (PQS)</v>
          </cell>
        </row>
        <row r="106">
          <cell r="B106" t="str">
            <v>FASTENERX50 UND</v>
          </cell>
        </row>
        <row r="107">
          <cell r="B107" t="str">
            <v>FILES X 25  UND</v>
          </cell>
        </row>
        <row r="108">
          <cell r="B108" t="str">
            <v>FLUORESCENTE CIRCULAR CON ADAPTADOR 22WAT</v>
          </cell>
        </row>
        <row r="109">
          <cell r="B109" t="str">
            <v>FLUORESCENTE RECTO IPSE DE 22WAT</v>
          </cell>
        </row>
        <row r="110">
          <cell r="B110" t="str">
            <v>FOCOS DE ILUMINACION</v>
          </cell>
        </row>
        <row r="111">
          <cell r="B111" t="str">
            <v>FOLDERES</v>
          </cell>
        </row>
        <row r="112">
          <cell r="B112" t="str">
            <v>FRAGUA</v>
          </cell>
        </row>
        <row r="113">
          <cell r="B113" t="str">
            <v>FROTACHO 20 X 25</v>
          </cell>
        </row>
        <row r="114">
          <cell r="B114" t="str">
            <v>GASA FRACCIONADA X 10 PZAS.</v>
          </cell>
        </row>
        <row r="115">
          <cell r="B115" t="str">
            <v>GASOLINA 84 OCT</v>
          </cell>
        </row>
        <row r="116">
          <cell r="B116" t="str">
            <v>GRAPAS</v>
          </cell>
        </row>
        <row r="117">
          <cell r="B117" t="str">
            <v>GRIFERIA  DE DUCHA  CROMADA INCL. ACCESORIOS</v>
          </cell>
        </row>
        <row r="118">
          <cell r="B118" t="str">
            <v>GUANTES DE CUERO</v>
          </cell>
        </row>
        <row r="119">
          <cell r="B119" t="str">
            <v>GUANTES DE JEBE</v>
          </cell>
        </row>
        <row r="120">
          <cell r="B120" t="str">
            <v>GUILLOTINA</v>
          </cell>
        </row>
        <row r="121">
          <cell r="B121" t="str">
            <v>HOJA DE CAPASHI</v>
          </cell>
        </row>
        <row r="122">
          <cell r="B122" t="str">
            <v>HONGOCID</v>
          </cell>
        </row>
        <row r="123">
          <cell r="B123" t="str">
            <v>HORMIGON</v>
          </cell>
        </row>
        <row r="124">
          <cell r="B124" t="str">
            <v>IMPRESORA HP LASERJET P1102W</v>
          </cell>
        </row>
        <row r="125">
          <cell r="B125" t="str">
            <v>IMPRIMANTE</v>
          </cell>
        </row>
        <row r="126">
          <cell r="B126" t="str">
            <v>INODORO BLANCO C/TANQUE BAJO INCL. ACCESORIOS</v>
          </cell>
        </row>
        <row r="127">
          <cell r="B127" t="str">
            <v>INTERRUPTOR SIMPLE C/ LUZ PILOTO</v>
          </cell>
        </row>
        <row r="128">
          <cell r="B128" t="str">
            <v>JUNQUILLO 1 1/2" X 1/2 X 10' AGUANO</v>
          </cell>
        </row>
        <row r="129">
          <cell r="B129" t="str">
            <v>KIT COMPLETO DE ACCESORIOS PARA INODORO</v>
          </cell>
        </row>
        <row r="130">
          <cell r="B130" t="str">
            <v>LADRILLO PASTELERO DE 3X24X24 CM</v>
          </cell>
        </row>
        <row r="131">
          <cell r="B131" t="str">
            <v>LAPICERO AZUL/NEGRO 033 FABER CASTELL</v>
          </cell>
        </row>
        <row r="132">
          <cell r="B132" t="str">
            <v>LAPIZ HB</v>
          </cell>
        </row>
        <row r="133">
          <cell r="B133" t="str">
            <v>LAVATORIO  SIMPLE 37x50 INCL. ACCESORIOS</v>
          </cell>
        </row>
        <row r="134">
          <cell r="B134" t="str">
            <v xml:space="preserve">LAVATORIO DE 1 POZA DE ACERO INOXIDABLE 94x50 INCL. ACCESORIOS </v>
          </cell>
        </row>
        <row r="135">
          <cell r="B135" t="str">
            <v>LAVATORIO DE POZA DE ACERO INOXIDABLE Y ACCESORIOS</v>
          </cell>
        </row>
        <row r="136">
          <cell r="B136" t="str">
            <v>LAVATORIO TIPO OVALIN INCL. PEDESTAL Y ACCESORIOS</v>
          </cell>
        </row>
        <row r="137">
          <cell r="B137" t="str">
            <v>LENTES DE SEGURIDAD CLAROS</v>
          </cell>
        </row>
        <row r="138">
          <cell r="B138" t="str">
            <v>LENTES DE SEGURIDAD OSCUROS</v>
          </cell>
        </row>
        <row r="139">
          <cell r="B139" t="str">
            <v>LIBRETA DE CAMPO</v>
          </cell>
        </row>
        <row r="140">
          <cell r="B140" t="str">
            <v>LIBRETA TOPOGRÁFICA FIELD BOOK</v>
          </cell>
        </row>
        <row r="141">
          <cell r="B141" t="str">
            <v>LIBRETA TOPOGRÁFICA LEVEL BOOK</v>
          </cell>
        </row>
        <row r="142">
          <cell r="B142" t="str">
            <v>LIJA DE FIERRO #80</v>
          </cell>
        </row>
        <row r="143">
          <cell r="B143" t="str">
            <v>LIJA DE FIERRO #40</v>
          </cell>
        </row>
        <row r="144">
          <cell r="B144" t="str">
            <v>LIJA PARA MADERA</v>
          </cell>
        </row>
        <row r="145">
          <cell r="B145" t="str">
            <v>LIJA PARA MADERA</v>
          </cell>
        </row>
        <row r="146">
          <cell r="B146" t="str">
            <v>LINTERNAS DOS PILAS</v>
          </cell>
        </row>
        <row r="147">
          <cell r="B147" t="str">
            <v>LISTONES 2X3X10' AGUANO</v>
          </cell>
        </row>
        <row r="148">
          <cell r="B148" t="str">
            <v>LLANTAS DE REPUESTOS DE CARRETILLA Y/O BUGUIES</v>
          </cell>
        </row>
        <row r="149">
          <cell r="B149" t="str">
            <v>MACHIHEMBRADO 1"X4"X10'</v>
          </cell>
        </row>
        <row r="150">
          <cell r="B150" t="str">
            <v>MADERA CEDRO</v>
          </cell>
        </row>
        <row r="151">
          <cell r="B151" t="str">
            <v>MADERA CORRIENTE</v>
          </cell>
        </row>
        <row r="152">
          <cell r="B152" t="str">
            <v>MADERA CORRIENTE TABLON 2"X8"X10'</v>
          </cell>
        </row>
        <row r="153">
          <cell r="B153" t="str">
            <v>MADERA ROLLIZA 4"X3M</v>
          </cell>
        </row>
        <row r="154">
          <cell r="B154" t="str">
            <v>MADERA ROLLIZO DE 5"X3.5M.</v>
          </cell>
        </row>
        <row r="155">
          <cell r="B155" t="str">
            <v>MADERA TORNILLO</v>
          </cell>
        </row>
        <row r="156">
          <cell r="B156" t="str">
            <v>MALLA DE SEGURIDAD</v>
          </cell>
        </row>
        <row r="157">
          <cell r="B157" t="str">
            <v>MALLA MOSQUITERO DE FG°</v>
          </cell>
        </row>
        <row r="158">
          <cell r="B158" t="str">
            <v>MANGOS DE PICO</v>
          </cell>
        </row>
        <row r="159">
          <cell r="B159" t="str">
            <v>MANGOS DE RASTRILLO</v>
          </cell>
        </row>
        <row r="160">
          <cell r="B160" t="str">
            <v>MANGUERA REFORZADA 1/2''</v>
          </cell>
        </row>
        <row r="161">
          <cell r="B161" t="str">
            <v>MANGUERA TRANSPARENTE DE 3/8</v>
          </cell>
        </row>
        <row r="162">
          <cell r="B162" t="str">
            <v>MEMORIA USB 4 GB</v>
          </cell>
        </row>
        <row r="163">
          <cell r="B163" t="str">
            <v>MINA HB</v>
          </cell>
        </row>
        <row r="164">
          <cell r="B164" t="str">
            <v>OTROS</v>
          </cell>
        </row>
        <row r="165">
          <cell r="B165" t="str">
            <v>OTROS (HERRAMIENTAS)</v>
          </cell>
        </row>
        <row r="166">
          <cell r="B166" t="str">
            <v>OVALIN</v>
          </cell>
        </row>
        <row r="167">
          <cell r="B167" t="str">
            <v>PALAS TIPO CUCHARA</v>
          </cell>
        </row>
        <row r="168">
          <cell r="B168" t="str">
            <v>PALAS TIPO CUCHARA C/ MANGO</v>
          </cell>
        </row>
        <row r="169">
          <cell r="B169" t="str">
            <v>PALETA DE MADERA</v>
          </cell>
        </row>
        <row r="170">
          <cell r="B170" t="str">
            <v>PANADOL</v>
          </cell>
        </row>
        <row r="171">
          <cell r="B171" t="str">
            <v>PAPEL BOND 80 GR A-4 AMARILLO</v>
          </cell>
        </row>
        <row r="172">
          <cell r="B172" t="str">
            <v>PAPEL BOND 80 GR A-4 AZUL</v>
          </cell>
        </row>
        <row r="173">
          <cell r="B173" t="str">
            <v>PAPEL BOND 80 GR A-4 BLANCO</v>
          </cell>
        </row>
        <row r="174">
          <cell r="B174" t="str">
            <v>PARTE DE CONTROL VISIBLE DE ALMACÉN</v>
          </cell>
        </row>
        <row r="175">
          <cell r="B175" t="str">
            <v>PARTES DIARIOS MAQUINARIA  1X3 COPIAS</v>
          </cell>
        </row>
        <row r="176">
          <cell r="B176" t="str">
            <v>PASTA MURAL</v>
          </cell>
        </row>
        <row r="177">
          <cell r="B177" t="str">
            <v>PEGAMENTO DE CERAMICO EN POLVO (X25 KG)</v>
          </cell>
        </row>
        <row r="178">
          <cell r="B178" t="str">
            <v>PEGAMENTO EN BARRA</v>
          </cell>
        </row>
        <row r="179">
          <cell r="B179" t="str">
            <v>PEGAMENTO PARA PVC DE 1/4 GLN</v>
          </cell>
        </row>
        <row r="180">
          <cell r="B180" t="str">
            <v>PERFORADOR</v>
          </cell>
        </row>
        <row r="181">
          <cell r="B181" t="str">
            <v>PETROLEO D-2</v>
          </cell>
        </row>
        <row r="182">
          <cell r="B182" t="str">
            <v>PICOS</v>
          </cell>
        </row>
        <row r="183">
          <cell r="B183" t="str">
            <v>PICOS C/PUNTA TRAMONTINA</v>
          </cell>
        </row>
        <row r="184">
          <cell r="B184" t="str">
            <v>PIEDRA GRANDE 6'' - 8  ''</v>
          </cell>
        </row>
        <row r="185">
          <cell r="B185" t="str">
            <v>PILAS DURACELL A</v>
          </cell>
        </row>
        <row r="186">
          <cell r="B186" t="str">
            <v>PINTOQ DE 8ml. x 1"</v>
          </cell>
        </row>
        <row r="187">
          <cell r="B187" t="str">
            <v>PINTURA ESMALTE ANTICORROSIVO</v>
          </cell>
        </row>
        <row r="188">
          <cell r="B188" t="str">
            <v>PINTURA ESMALTE SINCROMATO</v>
          </cell>
        </row>
        <row r="189">
          <cell r="B189" t="str">
            <v>PINTURA ESMALTE SINTETICO</v>
          </cell>
        </row>
        <row r="190">
          <cell r="B190" t="str">
            <v>PINTURA LATEX</v>
          </cell>
        </row>
        <row r="191">
          <cell r="B191" t="str">
            <v>PLANCHA DE ACERO 16MM X 1.22 X 2.40 DE 16MM</v>
          </cell>
        </row>
        <row r="192">
          <cell r="B192" t="str">
            <v>PLANCHA ONDULADA DE FIBROCEMENTO 0.83 X 3.05M</v>
          </cell>
        </row>
        <row r="193">
          <cell r="B193" t="str">
            <v>PLATINA DE 1 1/2" X 1/8" X 6M</v>
          </cell>
        </row>
        <row r="194">
          <cell r="B194" t="str">
            <v>PLUMON INDELEBLE DELGADO DIFER. COLORES</v>
          </cell>
        </row>
        <row r="195">
          <cell r="B195" t="str">
            <v>PLUMON INDELEBLE GRUESO DIFER. COLORES</v>
          </cell>
        </row>
        <row r="196">
          <cell r="B196" t="str">
            <v>PLUMONES DELGADOS FC 45</v>
          </cell>
        </row>
        <row r="197">
          <cell r="B197" t="str">
            <v>PLUMONES GRUESOS PARA PAPEL FC</v>
          </cell>
        </row>
        <row r="198">
          <cell r="B198" t="str">
            <v>PORTAMINAS</v>
          </cell>
        </row>
        <row r="199">
          <cell r="B199" t="str">
            <v>POST IT CUADRADO COLORES</v>
          </cell>
        </row>
        <row r="200">
          <cell r="B200" t="str">
            <v>PRESERVANTE DE MADERA</v>
          </cell>
        </row>
        <row r="201">
          <cell r="B201" t="str">
            <v>PROTECTOR BUCAL DESCARTABLE</v>
          </cell>
        </row>
        <row r="202">
          <cell r="B202" t="str">
            <v>RASTRILLO</v>
          </cell>
        </row>
        <row r="203">
          <cell r="B203" t="str">
            <v>RECOGEDOR</v>
          </cell>
        </row>
        <row r="204">
          <cell r="B204" t="str">
            <v>REGLA DE ALUMINIO 1" X 4" X 8'</v>
          </cell>
        </row>
        <row r="205">
          <cell r="B205" t="str">
            <v>REGLA METALICA DE 30 CM</v>
          </cell>
        </row>
        <row r="206">
          <cell r="B206" t="str">
            <v>REPUESTOS PARA PORTAMINAS</v>
          </cell>
        </row>
        <row r="207">
          <cell r="B207" t="str">
            <v>RESALTADOR</v>
          </cell>
        </row>
        <row r="208">
          <cell r="B208" t="str">
            <v>RODILLO 12'' P/PINTURA</v>
          </cell>
        </row>
        <row r="209">
          <cell r="B209" t="str">
            <v>SCANNER</v>
          </cell>
        </row>
        <row r="210">
          <cell r="B210" t="str">
            <v>SELLO DE OBRA</v>
          </cell>
        </row>
        <row r="211">
          <cell r="B211" t="str">
            <v>SILLAS</v>
          </cell>
        </row>
        <row r="212">
          <cell r="B212" t="str">
            <v>SOCKET PARA ARTEFACTO FLOURESCENTE</v>
          </cell>
        </row>
        <row r="213">
          <cell r="B213" t="str">
            <v>SUMIDERO DE BRONCE DE 2"</v>
          </cell>
        </row>
        <row r="214">
          <cell r="B214" t="str">
            <v>TABLAS</v>
          </cell>
        </row>
        <row r="215">
          <cell r="B215" t="str">
            <v>TABLERO ACRILICO</v>
          </cell>
        </row>
        <row r="216">
          <cell r="B216" t="str">
            <v>TACHO BASURERO MEDIANO</v>
          </cell>
        </row>
        <row r="217">
          <cell r="B217" t="str">
            <v>TAPA  DE CONCRETO PARA CAJAS DE REGISTRO</v>
          </cell>
        </row>
        <row r="218">
          <cell r="B218" t="str">
            <v>TAPAPOROS DE MADERA  ACABADA C/ BARNIZ O LACA</v>
          </cell>
        </row>
        <row r="219">
          <cell r="B219" t="str">
            <v>TEE DE ACERO DE 1 1/2"X1 1/2"X1/8" 6M A. AREQUIPA</v>
          </cell>
        </row>
        <row r="220">
          <cell r="B220" t="str">
            <v>TEROKAL</v>
          </cell>
        </row>
        <row r="221">
          <cell r="B221" t="str">
            <v>THINNER ACRILICO</v>
          </cell>
        </row>
        <row r="222">
          <cell r="B222" t="str">
            <v>THINNER STANDAR</v>
          </cell>
        </row>
        <row r="223">
          <cell r="B223" t="str">
            <v>THONER HP LASERJET 1102</v>
          </cell>
        </row>
        <row r="224">
          <cell r="B224" t="str">
            <v>TIJERA GRANDE C/NEGRO</v>
          </cell>
        </row>
        <row r="225">
          <cell r="B225" t="str">
            <v>TINA DE DUCHA 89x89 INCL. ACCESORIOS</v>
          </cell>
        </row>
        <row r="226">
          <cell r="B226" t="str">
            <v>TINA Y ACCESORIOS</v>
          </cell>
        </row>
        <row r="227">
          <cell r="B227" t="str">
            <v>TOMACORRIENTE DOBLE</v>
          </cell>
        </row>
        <row r="228">
          <cell r="B228" t="str">
            <v>TORNILLO AUTOROSCANTE 2 1/2 X 1/8 &amp; VOLANDOS</v>
          </cell>
        </row>
        <row r="229">
          <cell r="B229" t="str">
            <v>TRAMPA BOTELLA CON DESAGUE DE PVC</v>
          </cell>
        </row>
        <row r="230">
          <cell r="B230" t="str">
            <v>TRAMPA BOTELLA CON DESAGUE DE PVC 2''</v>
          </cell>
        </row>
        <row r="231">
          <cell r="B231" t="str">
            <v>TRAMPA P/LAVATORIO PVC 2"</v>
          </cell>
        </row>
        <row r="232">
          <cell r="B232" t="str">
            <v>TRIPLEY DE 1.20X2.40X8MM.</v>
          </cell>
        </row>
        <row r="233">
          <cell r="B233" t="str">
            <v>TUBO DE ABASTO PARA INODORO 1/2"X5/8"X 35CM.</v>
          </cell>
        </row>
        <row r="234">
          <cell r="B234" t="str">
            <v>TUBO DE ABASTO PARA LAVATORIO1/2" X1/2" X 35CM</v>
          </cell>
        </row>
        <row r="235">
          <cell r="B235" t="str">
            <v>TUBO DE ABASTO REFORZADO DE 1/2</v>
          </cell>
        </row>
        <row r="236">
          <cell r="B236" t="str">
            <v>URINARIO BAMBY (TREBOL) INCL. ACCESORIOS</v>
          </cell>
        </row>
        <row r="237">
          <cell r="B237" t="str">
            <v>VENDAS ELASTICAS</v>
          </cell>
        </row>
        <row r="238">
          <cell r="B238" t="str">
            <v>VENTILADOR GIRATORIO</v>
          </cell>
        </row>
        <row r="239">
          <cell r="B239" t="str">
            <v>WINCHA 5 MT</v>
          </cell>
        </row>
        <row r="240">
          <cell r="B240" t="str">
            <v>WINCHA 50 MT</v>
          </cell>
        </row>
        <row r="241">
          <cell r="B241" t="str">
            <v>YESO (28 KG)</v>
          </cell>
        </row>
        <row r="242">
          <cell r="B242" t="str">
            <v>YODO</v>
          </cell>
        </row>
        <row r="243">
          <cell r="B243" t="str">
            <v>LIJAS P/MADERA</v>
          </cell>
        </row>
        <row r="244">
          <cell r="B244" t="str">
            <v>BARRETA</v>
          </cell>
        </row>
        <row r="245">
          <cell r="B245" t="str">
            <v>CHALECOS CON ESTAMPADO</v>
          </cell>
        </row>
        <row r="246">
          <cell r="B246" t="str">
            <v>GAFAS DE SEGURIDAD</v>
          </cell>
        </row>
        <row r="249">
          <cell r="B249" t="str">
            <v>BISAGRA CAPUCHINA ALUMINIZADA DE 4"</v>
          </cell>
        </row>
        <row r="250">
          <cell r="B250" t="str">
            <v>CERRADURA SCHLAGE ORBIT SERIE "A"</v>
          </cell>
        </row>
        <row r="251">
          <cell r="B251" t="str">
            <v>CERRADURA TIPO BOLA</v>
          </cell>
        </row>
        <row r="252">
          <cell r="B252" t="str">
            <v>ESTOBOL AUTOPERFORANTES DE 3" CON CAPUCHA</v>
          </cell>
        </row>
        <row r="253">
          <cell r="B253" t="str">
            <v>SOCKER PARA ARTEFACTO FLORESCENTE</v>
          </cell>
        </row>
        <row r="255">
          <cell r="B255" t="str">
            <v>MALLA HEXAGONAL GALVANIZADO DE 1/2"</v>
          </cell>
        </row>
        <row r="257">
          <cell r="B257" t="str">
            <v xml:space="preserve">PINTURA </v>
          </cell>
        </row>
        <row r="265">
          <cell r="B265" t="str">
            <v>ADQUISICION DE VEHICULOS, MAQUINARIAS Y OTROS</v>
          </cell>
        </row>
        <row r="266">
          <cell r="B266" t="str">
            <v>COMBUSTIBLES, CARBURANTES, LUBRICANTES Y AFINES</v>
          </cell>
        </row>
        <row r="267">
          <cell r="B267" t="str">
            <v>COMPRA DE OTROS BIENES</v>
          </cell>
        </row>
        <row r="268">
          <cell r="B268" t="str">
            <v>ENSERES</v>
          </cell>
        </row>
        <row r="269">
          <cell r="B269" t="str">
            <v>MATERIALES DE CONSTRUCCION</v>
          </cell>
        </row>
        <row r="270">
          <cell r="B270" t="str">
            <v>MATERIALES DE USO EN OFICINA</v>
          </cell>
        </row>
        <row r="271">
          <cell r="B271" t="str">
            <v>SUMINISTROS MEDICOS</v>
          </cell>
        </row>
        <row r="272">
          <cell r="B272" t="str">
            <v>IMPLEMENTOS DE SEGURIDAD PERSONAL</v>
          </cell>
        </row>
        <row r="273">
          <cell r="B273" t="str">
            <v>MATERIALES ELECTRICOS</v>
          </cell>
        </row>
        <row r="274">
          <cell r="B274" t="str">
            <v>MADERA</v>
          </cell>
        </row>
        <row r="275">
          <cell r="B275" t="str">
            <v>EQUIPOS VARIOS</v>
          </cell>
        </row>
        <row r="287">
          <cell r="B287" t="str">
            <v>MATERIAL</v>
          </cell>
        </row>
        <row r="288">
          <cell r="B288" t="str">
            <v>ALDABA DE 4 "</v>
          </cell>
        </row>
        <row r="289">
          <cell r="B289" t="str">
            <v>ARNEL</v>
          </cell>
        </row>
        <row r="290">
          <cell r="B290" t="str">
            <v>ARPILLERA  ANCHO = 2.50MTR</v>
          </cell>
        </row>
        <row r="291">
          <cell r="B291" t="str">
            <v>BALDES DE 5 GLN</v>
          </cell>
        </row>
        <row r="292">
          <cell r="B292" t="str">
            <v>BAYGON</v>
          </cell>
        </row>
        <row r="293">
          <cell r="B293" t="str">
            <v>BOTAS DE JEBE</v>
          </cell>
        </row>
        <row r="294">
          <cell r="B294" t="str">
            <v>CABLE EXTENSIÓN VULCANIZADO</v>
          </cell>
        </row>
        <row r="295">
          <cell r="B295" t="str">
            <v>CANDADOS DE 50 ML</v>
          </cell>
        </row>
        <row r="296">
          <cell r="B296" t="str">
            <v>CASCOS DE PROTECCION C/ AMARILLO</v>
          </cell>
        </row>
        <row r="297">
          <cell r="B297" t="str">
            <v>CLAVO DE 3"</v>
          </cell>
        </row>
        <row r="298">
          <cell r="B298" t="str">
            <v>CLAVO DE 4"</v>
          </cell>
        </row>
        <row r="299">
          <cell r="B299" t="str">
            <v>CUCHILLA TERMICA 15A</v>
          </cell>
        </row>
        <row r="300">
          <cell r="B300" t="str">
            <v>DISCO DE ACERO</v>
          </cell>
        </row>
        <row r="301">
          <cell r="B301" t="str">
            <v>ESCOBILLA DE ACERO</v>
          </cell>
        </row>
        <row r="302">
          <cell r="B302" t="str">
            <v>ESPATULA DE 4"</v>
          </cell>
        </row>
        <row r="303">
          <cell r="B303" t="str">
            <v>GAFAS DE SEGURIDAD</v>
          </cell>
        </row>
        <row r="304">
          <cell r="B304" t="str">
            <v>GUANTES DE CUERO REFORZADO</v>
          </cell>
        </row>
        <row r="305">
          <cell r="B305" t="str">
            <v>GUANTES DE JEBE INDUSTRIAL</v>
          </cell>
        </row>
        <row r="306">
          <cell r="B306" t="str">
            <v>LEGIA CLORO</v>
          </cell>
        </row>
        <row r="307">
          <cell r="B307" t="str">
            <v>LIJA PARA FIERRO N°40</v>
          </cell>
        </row>
        <row r="308">
          <cell r="B308" t="str">
            <v>LIJA PARA FIERRO N°60</v>
          </cell>
        </row>
        <row r="309">
          <cell r="B309" t="str">
            <v>LIMPIA VIDRIOS</v>
          </cell>
        </row>
        <row r="310">
          <cell r="B310" t="str">
            <v>MALLA ZARDINERA</v>
          </cell>
        </row>
        <row r="311">
          <cell r="B311" t="str">
            <v>MALLA HEXAGONAL</v>
          </cell>
        </row>
        <row r="312">
          <cell r="B312" t="str">
            <v>MANGUERA 3/8</v>
          </cell>
        </row>
        <row r="313">
          <cell r="B313" t="str">
            <v>MASCARILLA ANTIPOLVO</v>
          </cell>
        </row>
        <row r="314">
          <cell r="B314" t="str">
            <v>PALETA DE MADERA</v>
          </cell>
        </row>
        <row r="315">
          <cell r="B315" t="str">
            <v>PEGAMENTO 1/8</v>
          </cell>
        </row>
        <row r="316">
          <cell r="B316" t="str">
            <v>PENASOL</v>
          </cell>
        </row>
        <row r="317">
          <cell r="B317" t="str">
            <v>PLANCHA EMPASTAR STANLEY</v>
          </cell>
        </row>
        <row r="318">
          <cell r="B318" t="str">
            <v>PLANCHAS DE PVC</v>
          </cell>
        </row>
        <row r="319">
          <cell r="B319" t="str">
            <v>PLASTICO  DE 3M DE ANCHO</v>
          </cell>
        </row>
        <row r="320">
          <cell r="B320" t="str">
            <v>PONCHOS</v>
          </cell>
        </row>
        <row r="321">
          <cell r="B321" t="str">
            <v>REGLA DE ALUMINIO</v>
          </cell>
        </row>
        <row r="322">
          <cell r="B322" t="str">
            <v>TARRAJA DE 1/2</v>
          </cell>
        </row>
        <row r="323">
          <cell r="B323" t="str">
            <v>CABLE VOLCANIZADO 2X14 AW6</v>
          </cell>
        </row>
        <row r="324">
          <cell r="B324" t="str">
            <v xml:space="preserve"> CODO 4X90 SAC. PVC.</v>
          </cell>
        </row>
        <row r="325">
          <cell r="B325" t="str">
            <v xml:space="preserve">BROCA PARA CONCRETO </v>
          </cell>
        </row>
        <row r="326">
          <cell r="B326" t="str">
            <v>CINTA TEFLON DE 1/2</v>
          </cell>
        </row>
        <row r="327">
          <cell r="B327" t="str">
            <v>CLAVO DE 2 1/2 PARA MADERA</v>
          </cell>
        </row>
        <row r="328">
          <cell r="B328" t="str">
            <v>CODO PVC DE 1/2</v>
          </cell>
        </row>
        <row r="329">
          <cell r="B329" t="str">
            <v>CODO PVC DE 3/4</v>
          </cell>
        </row>
        <row r="330">
          <cell r="B330" t="str">
            <v>TEE PVC DE 3/4</v>
          </cell>
        </row>
        <row r="331">
          <cell r="B331" t="str">
            <v>MAYA ZARANDA 1/2 PRODAD</v>
          </cell>
        </row>
        <row r="332">
          <cell r="B332" t="str">
            <v>CABLE UNIPOLAR # 14 AW6 THW -90</v>
          </cell>
        </row>
        <row r="333">
          <cell r="B333" t="str">
            <v>CINTA AISLANDT 3 cm</v>
          </cell>
        </row>
        <row r="334">
          <cell r="B334" t="str">
            <v>TOMACORRIENTE DOBLE C/ TIERRA</v>
          </cell>
        </row>
        <row r="335">
          <cell r="B335" t="str">
            <v>EXTENCON VOLCANIZADA</v>
          </cell>
        </row>
        <row r="336">
          <cell r="B336" t="str">
            <v>GRANPA PARA CABLE # 10</v>
          </cell>
        </row>
        <row r="337">
          <cell r="B337" t="str">
            <v>TIJERA DE CORTE DE METAL 12"</v>
          </cell>
        </row>
        <row r="338">
          <cell r="B338" t="str">
            <v>GUANTES DE JABE</v>
          </cell>
        </row>
        <row r="340">
          <cell r="B340" t="str">
            <v>MATERIAL</v>
          </cell>
        </row>
        <row r="341">
          <cell r="B341" t="str">
            <v>ANILLADO DE C/ NEGRO</v>
          </cell>
        </row>
        <row r="342">
          <cell r="B342" t="str">
            <v>ARCHIVADOR A-4</v>
          </cell>
        </row>
        <row r="343">
          <cell r="B343" t="str">
            <v>ARCHIVADOR A-5</v>
          </cell>
        </row>
        <row r="344">
          <cell r="B344" t="str">
            <v>CINTA DE EMBALAJE 2"</v>
          </cell>
        </row>
        <row r="345">
          <cell r="B345" t="str">
            <v>CINTA DE EMBALAJE GRANDE 2"</v>
          </cell>
        </row>
        <row r="346">
          <cell r="B346" t="str">
            <v>FOLDER MANILA A-4</v>
          </cell>
        </row>
        <row r="347">
          <cell r="B347" t="str">
            <v>PAPEL A-4 A COLORES</v>
          </cell>
        </row>
        <row r="348">
          <cell r="B348" t="str">
            <v>PAPEL BOND A-4</v>
          </cell>
        </row>
        <row r="349">
          <cell r="B349" t="str">
            <v>PAPEL BOND A-4 C / AMARILLO</v>
          </cell>
        </row>
        <row r="350">
          <cell r="B350" t="str">
            <v>PAPEL BOND A-4 C / AMARILLO</v>
          </cell>
        </row>
        <row r="351">
          <cell r="B351" t="str">
            <v>PAPEL DE CARBON</v>
          </cell>
        </row>
        <row r="352">
          <cell r="B352" t="str">
            <v>PAPEL LUSTRE</v>
          </cell>
        </row>
        <row r="353">
          <cell r="B353" t="str">
            <v>PAPEL LUSTRE</v>
          </cell>
        </row>
        <row r="354">
          <cell r="B354" t="str">
            <v>PAPEL LUSTRE</v>
          </cell>
        </row>
        <row r="355">
          <cell r="B355" t="str">
            <v>REGLA DE 30 CM</v>
          </cell>
        </row>
        <row r="356">
          <cell r="B356" t="str">
            <v>SACA GRAMPAS</v>
          </cell>
        </row>
        <row r="357">
          <cell r="B357" t="str">
            <v>VINIFAN</v>
          </cell>
        </row>
        <row r="360">
          <cell r="B360" t="str">
            <v>MATERIAL</v>
          </cell>
        </row>
        <row r="361">
          <cell r="B361" t="str">
            <v>TAPAS DE ESPIRALADO</v>
          </cell>
        </row>
        <row r="362">
          <cell r="B362" t="str">
            <v>TIJERA GRANDE</v>
          </cell>
        </row>
        <row r="363">
          <cell r="B363" t="str">
            <v>HOJAS A COLORES</v>
          </cell>
        </row>
        <row r="364">
          <cell r="B364" t="str">
            <v>VINIFAN</v>
          </cell>
        </row>
        <row r="365">
          <cell r="B365" t="str">
            <v>CINTA ADHESIVA</v>
          </cell>
        </row>
      </sheetData>
      <sheetData sheetId="5"/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7-04VAL"/>
      <sheetName val="F-07-04VAL.M.M"/>
      <sheetName val="F-07-04VAL.P.N. "/>
      <sheetName val="METRADO-RENDIMIENTOS-AGOSTO"/>
      <sheetName val="JUSTIF METRADO PN 2021"/>
      <sheetName val="ACUMULADO-MAYO REND"/>
      <sheetName val="GRAFICO JUNIO"/>
      <sheetName val="CUADRILLA"/>
      <sheetName val="JUNIO"/>
      <sheetName val="CALENDARIO"/>
      <sheetName val="ACUMULADOxCUADRILLA"/>
      <sheetName val="Hoja1"/>
      <sheetName val="ACUMULADO-ABRIL"/>
      <sheetName val="F-07-04VAL_M_M"/>
      <sheetName val="F-07-04VAL_P_N__"/>
      <sheetName val="JUSTIF_METRADO_PN_2021"/>
      <sheetName val="ACUMULADO-MAYO_REND"/>
      <sheetName val="GRAFICO_JUNIO"/>
    </sheetNames>
    <sheetDataSet>
      <sheetData sheetId="0"/>
      <sheetData sheetId="1"/>
      <sheetData sheetId="2"/>
      <sheetData sheetId="3">
        <row r="1">
          <cell r="AC1" t="str">
            <v>1/4"</v>
          </cell>
        </row>
        <row r="2">
          <cell r="AC2" t="str">
            <v>8mm</v>
          </cell>
        </row>
        <row r="3">
          <cell r="AC3" t="str">
            <v>3/8"</v>
          </cell>
        </row>
        <row r="4">
          <cell r="AC4" t="str">
            <v>1/2"</v>
          </cell>
        </row>
        <row r="5">
          <cell r="AC5" t="str">
            <v>5/8"</v>
          </cell>
        </row>
        <row r="6">
          <cell r="AC6" t="str">
            <v>3/4"</v>
          </cell>
        </row>
        <row r="7">
          <cell r="AC7" t="str">
            <v>1"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s"/>
      <sheetName val="Membrete"/>
      <sheetName val="Contenido"/>
      <sheetName val="RELACION PARTIDAS"/>
      <sheetName val="VALORIZACION DE OBRA"/>
      <sheetName val="DATOS"/>
      <sheetName val="PART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B4">
            <v>0.25</v>
          </cell>
        </row>
        <row r="5">
          <cell r="B5">
            <v>0.375</v>
          </cell>
        </row>
        <row r="6">
          <cell r="B6">
            <v>0.5</v>
          </cell>
        </row>
        <row r="7">
          <cell r="B7">
            <v>0.625</v>
          </cell>
        </row>
        <row r="8">
          <cell r="B8">
            <v>0.75</v>
          </cell>
        </row>
        <row r="9">
          <cell r="B9">
            <v>1</v>
          </cell>
        </row>
        <row r="10">
          <cell r="B10">
            <v>1.25</v>
          </cell>
        </row>
        <row r="11">
          <cell r="B11">
            <v>1.375</v>
          </cell>
        </row>
        <row r="12">
          <cell r="B12">
            <v>1.5</v>
          </cell>
        </row>
      </sheetData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5">
          <cell r="AO15" t="str">
            <v>OPERARIO</v>
          </cell>
          <cell r="AP15">
            <v>1500</v>
          </cell>
          <cell r="AQ15">
            <v>1700</v>
          </cell>
        </row>
        <row r="16">
          <cell r="AO16" t="str">
            <v xml:space="preserve">OFICIAL </v>
          </cell>
          <cell r="AP16">
            <v>1400</v>
          </cell>
          <cell r="AQ16">
            <v>1500</v>
          </cell>
        </row>
        <row r="17">
          <cell r="AO17" t="str">
            <v>PEON</v>
          </cell>
          <cell r="AP17">
            <v>1100</v>
          </cell>
          <cell r="AQ17">
            <v>1100</v>
          </cell>
        </row>
        <row r="18">
          <cell r="AO18" t="str">
            <v>GUARDIAN</v>
          </cell>
          <cell r="AP18">
            <v>1100</v>
          </cell>
          <cell r="AQ18">
            <v>1300</v>
          </cell>
        </row>
        <row r="19">
          <cell r="AO19" t="str">
            <v>ASIST. ADM.</v>
          </cell>
          <cell r="AP19">
            <v>1500</v>
          </cell>
          <cell r="AQ19">
            <v>1600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Avance_obra"/>
      <sheetName val="Hoja1"/>
      <sheetName val="Amortizacion"/>
      <sheetName val="Resumen"/>
      <sheetName val="Reintegro"/>
      <sheetName val="Ded_no_corres"/>
      <sheetName val="Ded_efect"/>
      <sheetName val="Factor_k"/>
      <sheetName val="ÀÁ6_x0000__x0000__x0000__x0000__x0000_×°="/>
      <sheetName val=""/>
      <sheetName val="Afirmado"/>
      <sheetName val="Pavimentado"/>
      <sheetName val="Emergencia"/>
      <sheetName val="Detalle Emergencia"/>
      <sheetName val="Pyme"/>
      <sheetName val="San Miguel"/>
      <sheetName val="San Miguel - Detallado"/>
      <sheetName val="ÀÁ6"/>
      <sheetName val="VALADC"/>
      <sheetName val="MET"/>
      <sheetName val="RESVAL"/>
      <sheetName val="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6">
          <cell r="B66" t="str">
            <v xml:space="preserve">            MINISTERIO DE LA PRESIDENCIA</v>
          </cell>
        </row>
        <row r="131">
          <cell r="B131" t="str">
            <v xml:space="preserve">            MINISTERIO DE LA PRESIDENCIA</v>
          </cell>
          <cell r="F131" t="str">
            <v>INSPECTOR      :</v>
          </cell>
          <cell r="G131" t="str">
            <v>Ing. RIGOBERTO USCATA MALDONADO</v>
          </cell>
        </row>
        <row r="132">
          <cell r="B132" t="str">
            <v>INSTITUTO NACIONAL DE INFRAESTRUCTURA</v>
          </cell>
          <cell r="F132" t="str">
            <v>CONTRATISTA:</v>
          </cell>
          <cell r="G132" t="str">
            <v>COCSA SRL</v>
          </cell>
        </row>
        <row r="133">
          <cell r="B133" t="str">
            <v xml:space="preserve">                EDUCATIVA Y DE SALUD</v>
          </cell>
          <cell r="F133" t="str">
            <v>LICITACION     :</v>
          </cell>
          <cell r="G133" t="str">
            <v>A.D. N° 022-98 - PRES - INFES</v>
          </cell>
        </row>
        <row r="134">
          <cell r="B134" t="str">
            <v xml:space="preserve">                      INFES</v>
          </cell>
          <cell r="F134" t="str">
            <v>MES                   :</v>
          </cell>
          <cell r="G134" t="str">
            <v>ABRIL 1999  (Del  21-03 al 20-04-99)</v>
          </cell>
        </row>
        <row r="137">
          <cell r="B137" t="str">
            <v>OBRA             :</v>
          </cell>
          <cell r="C137" t="str">
            <v>C.  E. " LOS LIBERTADORES"</v>
          </cell>
        </row>
        <row r="138">
          <cell r="B138" t="str">
            <v>LUGAR          :</v>
          </cell>
          <cell r="C138" t="str">
            <v>AYACUCHO-HUAMANGA-AYACUCHO</v>
          </cell>
        </row>
        <row r="140">
          <cell r="C140" t="str">
            <v>ADELANTO EN EFECTIVO      :</v>
          </cell>
          <cell r="D140">
            <v>37848</v>
          </cell>
          <cell r="E140" t="str">
            <v>INC / I.G.V</v>
          </cell>
          <cell r="G140" t="str">
            <v>FECHA              :</v>
          </cell>
          <cell r="H140">
            <v>36182</v>
          </cell>
        </row>
        <row r="141">
          <cell r="C141" t="str">
            <v>ADELANTO DE MATERIALES:</v>
          </cell>
          <cell r="D141">
            <v>74932</v>
          </cell>
          <cell r="E141" t="str">
            <v>INC / I.G.V</v>
          </cell>
          <cell r="G141" t="str">
            <v>FECHA              :</v>
          </cell>
          <cell r="H141">
            <v>36182</v>
          </cell>
        </row>
        <row r="142">
          <cell r="C142" t="str">
            <v>MONTO DEL CONTRATO       :</v>
          </cell>
          <cell r="D142">
            <v>189239.18</v>
          </cell>
          <cell r="E142" t="str">
            <v>INC / I.G.V</v>
          </cell>
        </row>
        <row r="146">
          <cell r="B146" t="str">
            <v>RESUMEN DE VALORIZACION MENSUAL N° 04</v>
          </cell>
        </row>
        <row r="148">
          <cell r="B148" t="str">
            <v>DESCRIPCION</v>
          </cell>
          <cell r="D148" t="str">
            <v>MONTO</v>
          </cell>
          <cell r="E148" t="str">
            <v>VAL. ACUM.</v>
          </cell>
          <cell r="F148" t="str">
            <v>VALORIZ.</v>
          </cell>
          <cell r="G148" t="str">
            <v>VALORIZ.</v>
          </cell>
          <cell r="H148" t="str">
            <v>%</v>
          </cell>
          <cell r="I148" t="str">
            <v>SALDO POR</v>
          </cell>
        </row>
        <row r="149">
          <cell r="D149" t="str">
            <v>CONTRATADO</v>
          </cell>
          <cell r="E149" t="str">
            <v>ANTERIOR</v>
          </cell>
          <cell r="F149" t="str">
            <v>ACTUAL</v>
          </cell>
          <cell r="G149" t="str">
            <v>ACUM.ACTUAL</v>
          </cell>
          <cell r="H149" t="str">
            <v>AVANCE</v>
          </cell>
          <cell r="I149" t="str">
            <v>VALORIZAR</v>
          </cell>
        </row>
        <row r="151">
          <cell r="B151" t="str">
            <v>A) VALORIZACION CONTRACTUALES</v>
          </cell>
        </row>
        <row r="152">
          <cell r="B152" t="str">
            <v>01</v>
          </cell>
          <cell r="C152" t="str">
            <v>ESTRUCTURAS</v>
          </cell>
          <cell r="D152">
            <v>89235.63</v>
          </cell>
          <cell r="E152">
            <v>67221.570000000007</v>
          </cell>
          <cell r="F152">
            <v>22014.06</v>
          </cell>
          <cell r="G152">
            <v>89235.63</v>
          </cell>
          <cell r="H152">
            <v>0.55642833087207955</v>
          </cell>
          <cell r="I152">
            <v>0</v>
          </cell>
        </row>
        <row r="153">
          <cell r="B153" t="str">
            <v>02</v>
          </cell>
          <cell r="C153" t="str">
            <v>ARQUITECTURA</v>
          </cell>
          <cell r="D153">
            <v>52709.68</v>
          </cell>
          <cell r="E153">
            <v>16700.63</v>
          </cell>
          <cell r="F153">
            <v>36009.050000000003</v>
          </cell>
          <cell r="G153">
            <v>52709.680000000008</v>
          </cell>
          <cell r="H153">
            <v>0.32867094974508987</v>
          </cell>
          <cell r="I153">
            <v>0</v>
          </cell>
        </row>
        <row r="154">
          <cell r="B154" t="str">
            <v>03</v>
          </cell>
          <cell r="C154" t="str">
            <v>INST. SANITARIAS</v>
          </cell>
          <cell r="D154">
            <v>6732.68</v>
          </cell>
          <cell r="E154">
            <v>6388.09</v>
          </cell>
          <cell r="F154">
            <v>344.59</v>
          </cell>
          <cell r="G154">
            <v>6732.68</v>
          </cell>
          <cell r="H154">
            <v>4.198159294326529E-2</v>
          </cell>
          <cell r="I154">
            <v>0</v>
          </cell>
        </row>
        <row r="155">
          <cell r="B155" t="str">
            <v>04</v>
          </cell>
          <cell r="C155" t="str">
            <v>INST. ELECTRICAS</v>
          </cell>
          <cell r="D155">
            <v>11694.2</v>
          </cell>
          <cell r="E155">
            <v>3961.53</v>
          </cell>
          <cell r="F155">
            <v>7732.67</v>
          </cell>
          <cell r="G155">
            <v>11694.2</v>
          </cell>
          <cell r="H155">
            <v>7.2919126439565371E-2</v>
          </cell>
          <cell r="I155">
            <v>0</v>
          </cell>
        </row>
        <row r="157">
          <cell r="B157" t="str">
            <v xml:space="preserve">  TOTAL CONTRACTUAL (V)</v>
          </cell>
          <cell r="D157">
            <v>160372.19</v>
          </cell>
          <cell r="E157">
            <v>94271.82</v>
          </cell>
          <cell r="F157">
            <v>66100.37</v>
          </cell>
          <cell r="G157">
            <v>160372.19</v>
          </cell>
          <cell r="I157">
            <v>0</v>
          </cell>
        </row>
        <row r="158">
          <cell r="B158" t="str">
            <v xml:space="preserve">  PORCENTAJE DE AVANCE</v>
          </cell>
          <cell r="E158">
            <v>0.5878314687852052</v>
          </cell>
          <cell r="F158">
            <v>0.41216853121479474</v>
          </cell>
          <cell r="G158">
            <v>1</v>
          </cell>
          <cell r="I158">
            <v>0</v>
          </cell>
        </row>
        <row r="160">
          <cell r="B160" t="str">
            <v>B) REAJUSTES</v>
          </cell>
        </row>
        <row r="161">
          <cell r="B161" t="str">
            <v>01</v>
          </cell>
          <cell r="C161" t="str">
            <v>ESTRUCTURAS</v>
          </cell>
          <cell r="E161">
            <v>1702.15</v>
          </cell>
          <cell r="F161">
            <v>547.58000000000004</v>
          </cell>
          <cell r="G161">
            <v>2249.73</v>
          </cell>
        </row>
        <row r="162">
          <cell r="B162" t="str">
            <v>02</v>
          </cell>
          <cell r="C162" t="str">
            <v>ARQUITECTURA</v>
          </cell>
          <cell r="E162">
            <v>268.64</v>
          </cell>
          <cell r="F162">
            <v>311.19</v>
          </cell>
          <cell r="G162">
            <v>579.82999999999993</v>
          </cell>
        </row>
        <row r="163">
          <cell r="B163" t="str">
            <v>03</v>
          </cell>
          <cell r="C163" t="str">
            <v>INST. SANITARIAS</v>
          </cell>
          <cell r="E163">
            <v>100.44</v>
          </cell>
          <cell r="F163">
            <v>8.01</v>
          </cell>
          <cell r="G163">
            <v>108.45</v>
          </cell>
        </row>
        <row r="164">
          <cell r="B164" t="str">
            <v>04</v>
          </cell>
          <cell r="C164" t="str">
            <v>INST. ELECTRICAS</v>
          </cell>
          <cell r="E164">
            <v>193.45</v>
          </cell>
          <cell r="F164">
            <v>358.24</v>
          </cell>
          <cell r="G164">
            <v>551.69000000000005</v>
          </cell>
        </row>
        <row r="165">
          <cell r="B165" t="str">
            <v xml:space="preserve">   TOTAL REAJUSTES (S)</v>
          </cell>
          <cell r="E165">
            <v>2264.6799999999998</v>
          </cell>
          <cell r="F165">
            <v>1225.02</v>
          </cell>
          <cell r="G165">
            <v>3489.7</v>
          </cell>
        </row>
        <row r="166">
          <cell r="B166" t="str">
            <v>VALORIZACION BRUTA (VB=V+S)</v>
          </cell>
          <cell r="E166">
            <v>96536.5</v>
          </cell>
          <cell r="F166">
            <v>67325.39</v>
          </cell>
          <cell r="G166">
            <v>163861.89000000001</v>
          </cell>
        </row>
        <row r="168">
          <cell r="B168" t="str">
            <v>C) DEDUCCION</v>
          </cell>
        </row>
        <row r="169">
          <cell r="B169" t="str">
            <v xml:space="preserve"> -</v>
          </cell>
          <cell r="C169" t="str">
            <v>D.R.N.C.</v>
          </cell>
          <cell r="E169">
            <v>0</v>
          </cell>
          <cell r="F169">
            <v>0</v>
          </cell>
          <cell r="G169">
            <v>0</v>
          </cell>
        </row>
        <row r="170">
          <cell r="B170" t="str">
            <v xml:space="preserve"> -</v>
          </cell>
          <cell r="C170" t="str">
            <v>Retenc. Control de</v>
          </cell>
        </row>
        <row r="171">
          <cell r="C171" t="str">
            <v>Reajustes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>SUB - TOTAL</v>
          </cell>
        </row>
        <row r="173">
          <cell r="B173" t="str">
            <v>MONTO VALORIZACION BRUTA (VB)</v>
          </cell>
          <cell r="E173">
            <v>96536.5</v>
          </cell>
          <cell r="F173">
            <v>67325.39</v>
          </cell>
          <cell r="G173">
            <v>163861.89000000001</v>
          </cell>
        </row>
        <row r="175">
          <cell r="B175" t="str">
            <v>D) AMORTIZACIONES (A)</v>
          </cell>
        </row>
        <row r="176">
          <cell r="B176" t="str">
            <v xml:space="preserve">    ADELANTO EN EFECTIVO</v>
          </cell>
          <cell r="D176">
            <v>32075</v>
          </cell>
          <cell r="E176">
            <v>18854.37</v>
          </cell>
          <cell r="F176">
            <v>13220.63</v>
          </cell>
          <cell r="G176">
            <v>32075</v>
          </cell>
          <cell r="H176">
            <v>1</v>
          </cell>
          <cell r="I176">
            <v>0</v>
          </cell>
        </row>
        <row r="177">
          <cell r="B177" t="str">
            <v xml:space="preserve">    ADELANTO DE MATERIALES</v>
          </cell>
          <cell r="D177">
            <v>63502</v>
          </cell>
          <cell r="E177">
            <v>40402.35</v>
          </cell>
          <cell r="F177">
            <v>27791.140837664534</v>
          </cell>
          <cell r="G177">
            <v>68193.490837664533</v>
          </cell>
          <cell r="H177">
            <v>1.0738794185642111</v>
          </cell>
          <cell r="I177">
            <v>-4691.5</v>
          </cell>
        </row>
        <row r="178">
          <cell r="B178" t="str">
            <v xml:space="preserve">    TOTAL AMORTIZACIONES </v>
          </cell>
          <cell r="E178">
            <v>59256.72</v>
          </cell>
          <cell r="F178">
            <v>41011.770837664531</v>
          </cell>
          <cell r="G178">
            <v>100268.49083766453</v>
          </cell>
          <cell r="I178">
            <v>-4691.5</v>
          </cell>
        </row>
        <row r="180">
          <cell r="B180" t="str">
            <v xml:space="preserve">     VALORIZACION NETA (VN = VB - A)</v>
          </cell>
          <cell r="E180">
            <v>37279.78</v>
          </cell>
          <cell r="F180">
            <v>26313.619162335468</v>
          </cell>
          <cell r="G180">
            <v>63593.399162335481</v>
          </cell>
        </row>
        <row r="181">
          <cell r="B181" t="str">
            <v>E) RETENCION DE F.G. (5% VB)</v>
          </cell>
        </row>
        <row r="182">
          <cell r="B182" t="str">
            <v>F) GASTOS DE LICITACION (L)</v>
          </cell>
        </row>
        <row r="183">
          <cell r="B183" t="str">
            <v xml:space="preserve">    MULTA POR ATRASO EN OBRA (M)</v>
          </cell>
        </row>
        <row r="185">
          <cell r="B185" t="str">
            <v>G) MONTOS A PAGAR AL CONTRATISTA</v>
          </cell>
        </row>
        <row r="186">
          <cell r="B186" t="str">
            <v xml:space="preserve">    EN EFECTIVO (VN-FG-L-M)</v>
          </cell>
          <cell r="E186">
            <v>37280</v>
          </cell>
          <cell r="F186">
            <v>26314</v>
          </cell>
          <cell r="G186">
            <v>63594</v>
          </cell>
        </row>
        <row r="187">
          <cell r="B187" t="str">
            <v xml:space="preserve">    EN I.G.V. (VN*18%)</v>
          </cell>
          <cell r="E187">
            <v>6710</v>
          </cell>
          <cell r="F187">
            <v>4736</v>
          </cell>
          <cell r="G187">
            <v>11446</v>
          </cell>
        </row>
        <row r="188">
          <cell r="B188" t="str">
            <v xml:space="preserve">    MONTO TOTAL CON I.G.V.</v>
          </cell>
          <cell r="E188">
            <v>43990</v>
          </cell>
          <cell r="F188">
            <v>31050</v>
          </cell>
          <cell r="G188">
            <v>75040</v>
          </cell>
        </row>
        <row r="190">
          <cell r="B190" t="str">
            <v>TOTAL COMPROMISO</v>
          </cell>
          <cell r="E190">
            <v>43990</v>
          </cell>
          <cell r="F190">
            <v>31050</v>
          </cell>
          <cell r="G190">
            <v>75040</v>
          </cell>
        </row>
      </sheetData>
      <sheetData sheetId="5" refreshError="1">
        <row r="1">
          <cell r="B1" t="str">
            <v xml:space="preserve">            MINISTERIO DE LA PRESIDENCIA</v>
          </cell>
          <cell r="M1" t="str">
            <v>REFERENCIA   :</v>
          </cell>
          <cell r="N1" t="str">
            <v xml:space="preserve"> A.D. N° 022-98-PRES - INFES</v>
          </cell>
        </row>
        <row r="2">
          <cell r="B2" t="str">
            <v>INSTITUTO NACIONAL DE INFRAESTRUCTURA</v>
          </cell>
          <cell r="M2" t="str">
            <v>CONTRATISTA:</v>
          </cell>
          <cell r="N2" t="str">
            <v xml:space="preserve"> COCSA SRL</v>
          </cell>
        </row>
        <row r="3">
          <cell r="B3" t="str">
            <v xml:space="preserve">                EDUCATIVA Y DE SALUD</v>
          </cell>
          <cell r="M3" t="str">
            <v>INSPECTOR     :</v>
          </cell>
          <cell r="N3" t="str">
            <v xml:space="preserve"> ING. RIGOBERTO USCATA MALDONADO</v>
          </cell>
        </row>
        <row r="4">
          <cell r="B4" t="str">
            <v xml:space="preserve">                      INFES</v>
          </cell>
          <cell r="M4" t="str">
            <v>FECHA            :</v>
          </cell>
          <cell r="N4" t="str">
            <v xml:space="preserve"> ABRIL DE 1999</v>
          </cell>
        </row>
        <row r="6">
          <cell r="C6" t="str">
            <v>OBRA             :</v>
          </cell>
          <cell r="D6" t="str">
            <v>C.  E. " LOS LIBERTADORES "</v>
          </cell>
        </row>
        <row r="7">
          <cell r="C7" t="str">
            <v>LUGAR          :</v>
          </cell>
          <cell r="D7" t="str">
            <v>AYACUCHO - HUAMANGA - AYACUCHO</v>
          </cell>
        </row>
        <row r="9">
          <cell r="B9" t="str">
            <v>CALCULO  DEL  REINTEGRO  MAXIMO</v>
          </cell>
        </row>
        <row r="11">
          <cell r="B11" t="str">
            <v>SIN I.G.V.</v>
          </cell>
          <cell r="D11" t="str">
            <v>PRESUPUESTO</v>
          </cell>
          <cell r="E11" t="str">
            <v>PRESUP.</v>
          </cell>
          <cell r="F11" t="str">
            <v>MONTO</v>
          </cell>
          <cell r="G11" t="str">
            <v>ADELANTO</v>
          </cell>
        </row>
        <row r="12">
          <cell r="D12" t="str">
            <v>BASE</v>
          </cell>
          <cell r="E12" t="str">
            <v>DEDUCTIVO</v>
          </cell>
          <cell r="F12" t="str">
            <v>CONTRATADO</v>
          </cell>
          <cell r="G12" t="str">
            <v>EFECTIVO</v>
          </cell>
        </row>
        <row r="13">
          <cell r="B13">
            <v>1</v>
          </cell>
          <cell r="C13" t="str">
            <v>ESTRUCTURAS</v>
          </cell>
          <cell r="D13">
            <v>111544.53750000001</v>
          </cell>
          <cell r="F13">
            <v>89235.63</v>
          </cell>
          <cell r="G13">
            <v>32075</v>
          </cell>
        </row>
        <row r="14">
          <cell r="B14">
            <v>2</v>
          </cell>
          <cell r="C14" t="str">
            <v>ARQUITECTURA</v>
          </cell>
          <cell r="D14">
            <v>65887.100000000006</v>
          </cell>
          <cell r="F14">
            <v>52709.68</v>
          </cell>
        </row>
        <row r="15">
          <cell r="B15">
            <v>3</v>
          </cell>
          <cell r="C15" t="str">
            <v>INST.SANITARIAS</v>
          </cell>
          <cell r="D15">
            <v>8415.85</v>
          </cell>
          <cell r="F15">
            <v>6732.68</v>
          </cell>
        </row>
        <row r="16">
          <cell r="B16">
            <v>4</v>
          </cell>
          <cell r="C16" t="str">
            <v>INST. ELECTRICAS</v>
          </cell>
          <cell r="D16">
            <v>14617.75</v>
          </cell>
          <cell r="F16">
            <v>11694.2</v>
          </cell>
        </row>
        <row r="17">
          <cell r="B17" t="str">
            <v>TOTAL SIN I.G.V.</v>
          </cell>
          <cell r="D17">
            <v>200465.23750000002</v>
          </cell>
          <cell r="E17">
            <v>0</v>
          </cell>
          <cell r="F17">
            <v>160372.19</v>
          </cell>
          <cell r="G17">
            <v>32075</v>
          </cell>
        </row>
        <row r="19">
          <cell r="B19" t="str">
            <v>VAL.</v>
          </cell>
          <cell r="C19" t="str">
            <v>FECHA</v>
          </cell>
          <cell r="D19" t="str">
            <v>PROGRAMADO</v>
          </cell>
          <cell r="H19" t="str">
            <v>REAL</v>
          </cell>
          <cell r="M19" t="str">
            <v>REINTEGRO</v>
          </cell>
          <cell r="N19" t="str">
            <v>DEDUCCIONES</v>
          </cell>
          <cell r="P19" t="str">
            <v>REINTEGRO</v>
          </cell>
        </row>
        <row r="20">
          <cell r="B20" t="str">
            <v>Nro.</v>
          </cell>
          <cell r="D20" t="str">
            <v>V</v>
          </cell>
          <cell r="E20" t="str">
            <v>ACUMULADO</v>
          </cell>
          <cell r="F20" t="str">
            <v>K</v>
          </cell>
          <cell r="G20" t="str">
            <v>R</v>
          </cell>
          <cell r="H20" t="str">
            <v>V</v>
          </cell>
          <cell r="I20" t="str">
            <v>ACUMULADO</v>
          </cell>
          <cell r="J20" t="str">
            <v>K</v>
          </cell>
          <cell r="K20" t="str">
            <v>MES</v>
          </cell>
          <cell r="L20" t="str">
            <v>R</v>
          </cell>
          <cell r="M20" t="str">
            <v>Bruto Autoriz.</v>
          </cell>
          <cell r="N20" t="str">
            <v>EFECTIVO</v>
          </cell>
          <cell r="O20" t="str">
            <v>MATERIALES</v>
          </cell>
          <cell r="P20" t="str">
            <v>AUTORIZADO</v>
          </cell>
        </row>
        <row r="21">
          <cell r="C21" t="str">
            <v xml:space="preserve">ESTRUCTURAS   </v>
          </cell>
        </row>
        <row r="22">
          <cell r="B22">
            <v>1</v>
          </cell>
          <cell r="C22" t="str">
            <v>Febrero-99</v>
          </cell>
          <cell r="D22">
            <v>17934.87</v>
          </cell>
          <cell r="E22">
            <v>17934.87</v>
          </cell>
          <cell r="F22">
            <v>1.0249999999999999</v>
          </cell>
          <cell r="G22">
            <v>448.37174999999837</v>
          </cell>
          <cell r="H22">
            <v>0</v>
          </cell>
          <cell r="I22">
            <v>0</v>
          </cell>
          <cell r="J22">
            <v>1.0249999999999999</v>
          </cell>
          <cell r="K22" t="str">
            <v>ENE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B23">
            <v>2</v>
          </cell>
          <cell r="C23" t="str">
            <v>Marzo-99</v>
          </cell>
          <cell r="D23">
            <v>36511.841</v>
          </cell>
          <cell r="E23">
            <v>54446.710999999996</v>
          </cell>
          <cell r="F23">
            <v>1.048</v>
          </cell>
          <cell r="G23">
            <v>1752.5683680000016</v>
          </cell>
          <cell r="H23">
            <v>48611.51</v>
          </cell>
          <cell r="I23">
            <v>48611.51</v>
          </cell>
          <cell r="J23">
            <v>1.048</v>
          </cell>
          <cell r="K23" t="str">
            <v>FEB</v>
          </cell>
          <cell r="L23">
            <v>2333.35</v>
          </cell>
          <cell r="M23">
            <v>2333.35</v>
          </cell>
          <cell r="N23">
            <v>218.15</v>
          </cell>
          <cell r="O23">
            <v>878.3</v>
          </cell>
          <cell r="P23">
            <v>1236.8999999999999</v>
          </cell>
        </row>
        <row r="24">
          <cell r="B24">
            <v>3</v>
          </cell>
          <cell r="C24" t="str">
            <v>Abril-99</v>
          </cell>
          <cell r="D24">
            <v>34788.92</v>
          </cell>
          <cell r="E24">
            <v>89235.630999999994</v>
          </cell>
          <cell r="F24">
            <v>1.046</v>
          </cell>
          <cell r="G24">
            <v>1600.2903200000014</v>
          </cell>
          <cell r="H24">
            <v>22014.06</v>
          </cell>
          <cell r="I24">
            <v>70625.570000000007</v>
          </cell>
          <cell r="J24">
            <v>1.046</v>
          </cell>
          <cell r="K24" t="str">
            <v>MAR</v>
          </cell>
          <cell r="L24">
            <v>1012.65</v>
          </cell>
          <cell r="M24">
            <v>1012.65</v>
          </cell>
          <cell r="N24">
            <v>90.2</v>
          </cell>
          <cell r="O24">
            <v>374.87</v>
          </cell>
          <cell r="P24">
            <v>547.57999999999993</v>
          </cell>
        </row>
        <row r="26">
          <cell r="C26" t="str">
            <v>SUB-TOTAL</v>
          </cell>
          <cell r="D26">
            <v>89235.630999999994</v>
          </cell>
          <cell r="G26">
            <v>3801.2304380000014</v>
          </cell>
          <cell r="H26">
            <v>70625.570000000007</v>
          </cell>
          <cell r="L26">
            <v>3346</v>
          </cell>
          <cell r="M26">
            <v>3346</v>
          </cell>
          <cell r="N26">
            <v>308.35000000000002</v>
          </cell>
          <cell r="O26">
            <v>1253.17</v>
          </cell>
          <cell r="P26">
            <v>1784.4799999999998</v>
          </cell>
        </row>
        <row r="27">
          <cell r="C27" t="str">
            <v xml:space="preserve">ARQUITECTURA  </v>
          </cell>
        </row>
        <row r="28">
          <cell r="B28">
            <v>1</v>
          </cell>
          <cell r="C28" t="str">
            <v>Febrero-99</v>
          </cell>
          <cell r="D28">
            <v>12934.76</v>
          </cell>
          <cell r="E28">
            <v>12934.76</v>
          </cell>
          <cell r="F28">
            <v>1.014</v>
          </cell>
          <cell r="G28">
            <v>181.08664000000016</v>
          </cell>
          <cell r="H28">
            <v>0</v>
          </cell>
          <cell r="I28">
            <v>0</v>
          </cell>
          <cell r="J28">
            <v>1.014</v>
          </cell>
          <cell r="K28" t="str">
            <v>ENE</v>
          </cell>
          <cell r="L28">
            <v>74.02</v>
          </cell>
          <cell r="M28">
            <v>74.02</v>
          </cell>
          <cell r="N28">
            <v>0</v>
          </cell>
          <cell r="O28">
            <v>0</v>
          </cell>
          <cell r="P28">
            <v>74.02</v>
          </cell>
        </row>
        <row r="29">
          <cell r="B29">
            <v>2</v>
          </cell>
          <cell r="C29" t="str">
            <v>Marzo-99</v>
          </cell>
          <cell r="D29">
            <v>22427.439999999999</v>
          </cell>
          <cell r="E29">
            <v>35362.199999999997</v>
          </cell>
          <cell r="F29">
            <v>1.028</v>
          </cell>
          <cell r="G29">
            <v>627.96832000000052</v>
          </cell>
          <cell r="H29">
            <v>12074.61</v>
          </cell>
          <cell r="I29">
            <v>12074.61</v>
          </cell>
          <cell r="J29">
            <v>1.028</v>
          </cell>
          <cell r="K29" t="str">
            <v>FEB</v>
          </cell>
          <cell r="L29">
            <v>338.09</v>
          </cell>
          <cell r="M29">
            <v>338.09</v>
          </cell>
          <cell r="N29">
            <v>33.35</v>
          </cell>
          <cell r="O29">
            <v>110.12</v>
          </cell>
          <cell r="P29">
            <v>194.61999999999995</v>
          </cell>
        </row>
        <row r="30">
          <cell r="B30">
            <v>3</v>
          </cell>
          <cell r="C30" t="str">
            <v>Abril-99</v>
          </cell>
          <cell r="D30">
            <v>17347.48</v>
          </cell>
          <cell r="E30">
            <v>52709.679999999993</v>
          </cell>
          <cell r="F30">
            <v>1.0349999999999999</v>
          </cell>
          <cell r="G30">
            <v>607.16179999999861</v>
          </cell>
          <cell r="H30">
            <v>36009.050000000003</v>
          </cell>
          <cell r="I30">
            <v>48083.66</v>
          </cell>
          <cell r="J30">
            <v>1.0349999999999999</v>
          </cell>
          <cell r="K30" t="str">
            <v>MAR</v>
          </cell>
          <cell r="L30">
            <v>1260.32</v>
          </cell>
          <cell r="M30">
            <v>1260.32</v>
          </cell>
          <cell r="N30">
            <v>149.16999999999999</v>
          </cell>
          <cell r="O30">
            <v>799.95937155709987</v>
          </cell>
          <cell r="P30">
            <v>311.19062844289999</v>
          </cell>
        </row>
        <row r="32">
          <cell r="C32" t="str">
            <v>SUB-TOTAL</v>
          </cell>
          <cell r="D32">
            <v>52709.679999999993</v>
          </cell>
          <cell r="G32">
            <v>1416.2167599999993</v>
          </cell>
          <cell r="H32">
            <v>48083.66</v>
          </cell>
          <cell r="L32">
            <v>1672.4299999999998</v>
          </cell>
          <cell r="M32">
            <v>1672.4299999999998</v>
          </cell>
          <cell r="N32">
            <v>182.51999999999998</v>
          </cell>
          <cell r="O32">
            <v>910.07937155709988</v>
          </cell>
          <cell r="P32">
            <v>579.83062844289998</v>
          </cell>
        </row>
        <row r="33">
          <cell r="C33" t="str">
            <v>INST. SANITARIAS</v>
          </cell>
        </row>
        <row r="34">
          <cell r="B34">
            <v>1</v>
          </cell>
          <cell r="C34" t="str">
            <v>Febrero-99</v>
          </cell>
          <cell r="D34">
            <v>999.43</v>
          </cell>
          <cell r="E34">
            <v>999.43</v>
          </cell>
          <cell r="F34">
            <v>1.012</v>
          </cell>
          <cell r="G34">
            <v>11.99316000000001</v>
          </cell>
          <cell r="H34">
            <v>3115.22</v>
          </cell>
          <cell r="I34">
            <v>3115.22</v>
          </cell>
          <cell r="J34">
            <v>1.012</v>
          </cell>
          <cell r="K34" t="str">
            <v>ENE</v>
          </cell>
          <cell r="L34">
            <v>27.03</v>
          </cell>
          <cell r="M34">
            <v>27.03</v>
          </cell>
          <cell r="N34">
            <v>0</v>
          </cell>
          <cell r="O34">
            <v>0</v>
          </cell>
          <cell r="P34">
            <v>27.03</v>
          </cell>
        </row>
        <row r="35">
          <cell r="B35">
            <v>2</v>
          </cell>
          <cell r="C35" t="str">
            <v>Marzo-99</v>
          </cell>
          <cell r="D35">
            <v>2789.71</v>
          </cell>
          <cell r="E35">
            <v>3789.14</v>
          </cell>
          <cell r="F35">
            <v>1.0249999999999999</v>
          </cell>
          <cell r="G35">
            <v>69.742749999999759</v>
          </cell>
          <cell r="H35">
            <v>3272.87</v>
          </cell>
          <cell r="I35">
            <v>6388.09</v>
          </cell>
          <cell r="J35">
            <v>1.0249999999999999</v>
          </cell>
          <cell r="K35" t="str">
            <v>FEB</v>
          </cell>
          <cell r="L35">
            <v>81.819999999999993</v>
          </cell>
          <cell r="M35">
            <v>81.819999999999993</v>
          </cell>
          <cell r="N35">
            <v>8.41</v>
          </cell>
          <cell r="O35">
            <v>0</v>
          </cell>
          <cell r="P35">
            <v>73.41</v>
          </cell>
        </row>
        <row r="36">
          <cell r="B36">
            <v>3</v>
          </cell>
          <cell r="C36" t="str">
            <v>Abril-99</v>
          </cell>
          <cell r="D36">
            <v>2943.54</v>
          </cell>
          <cell r="E36">
            <v>6732.68</v>
          </cell>
          <cell r="F36">
            <v>1.026</v>
          </cell>
          <cell r="G36">
            <v>76.532040000000066</v>
          </cell>
          <cell r="H36">
            <v>344.59</v>
          </cell>
          <cell r="I36">
            <v>6732.68</v>
          </cell>
          <cell r="J36">
            <v>1.026</v>
          </cell>
          <cell r="K36" t="str">
            <v>MAR</v>
          </cell>
          <cell r="L36">
            <v>8.9600000000000009</v>
          </cell>
          <cell r="M36">
            <v>8.9600000000000009</v>
          </cell>
          <cell r="N36">
            <v>0.95</v>
          </cell>
          <cell r="O36">
            <v>0</v>
          </cell>
          <cell r="P36">
            <v>8.0100000000000016</v>
          </cell>
        </row>
        <row r="38">
          <cell r="C38" t="str">
            <v>SUB-TOTAL</v>
          </cell>
          <cell r="D38">
            <v>6732.68</v>
          </cell>
          <cell r="G38">
            <v>158.26794999999981</v>
          </cell>
          <cell r="H38">
            <v>6732.68</v>
          </cell>
          <cell r="L38">
            <v>117.81</v>
          </cell>
          <cell r="M38">
            <v>117.81</v>
          </cell>
          <cell r="N38">
            <v>9.36</v>
          </cell>
          <cell r="O38">
            <v>0</v>
          </cell>
          <cell r="P38">
            <v>108.45</v>
          </cell>
        </row>
        <row r="39">
          <cell r="C39" t="str">
            <v>INST. ELECTRICAS</v>
          </cell>
        </row>
        <row r="40">
          <cell r="B40">
            <v>1</v>
          </cell>
          <cell r="C40" t="str">
            <v>Febrero-99</v>
          </cell>
          <cell r="D40">
            <v>2312.25</v>
          </cell>
          <cell r="E40">
            <v>2312.25</v>
          </cell>
          <cell r="F40">
            <v>1.0269999999999999</v>
          </cell>
          <cell r="G40">
            <v>62.430749999999797</v>
          </cell>
          <cell r="H40">
            <v>0</v>
          </cell>
          <cell r="I40">
            <v>0</v>
          </cell>
          <cell r="J40">
            <v>1.0269999999999999</v>
          </cell>
          <cell r="K40" t="str">
            <v>ENE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B41">
            <v>2</v>
          </cell>
          <cell r="C41" t="str">
            <v>Marzo-99</v>
          </cell>
          <cell r="D41">
            <v>5420.96</v>
          </cell>
          <cell r="E41">
            <v>7733.21</v>
          </cell>
          <cell r="F41">
            <v>1.054</v>
          </cell>
          <cell r="G41">
            <v>292.73184000000026</v>
          </cell>
          <cell r="H41">
            <v>3961.53</v>
          </cell>
          <cell r="I41">
            <v>3961.53</v>
          </cell>
          <cell r="J41">
            <v>1.054</v>
          </cell>
          <cell r="K41" t="str">
            <v>FEB</v>
          </cell>
          <cell r="L41">
            <v>213.92</v>
          </cell>
          <cell r="M41">
            <v>213.92</v>
          </cell>
          <cell r="N41">
            <v>20.47</v>
          </cell>
          <cell r="O41">
            <v>0</v>
          </cell>
          <cell r="P41">
            <v>193.45</v>
          </cell>
        </row>
        <row r="42">
          <cell r="B42">
            <v>3</v>
          </cell>
          <cell r="C42" t="str">
            <v>Abril-99</v>
          </cell>
          <cell r="D42">
            <v>3960.99</v>
          </cell>
          <cell r="E42">
            <v>11694.2</v>
          </cell>
          <cell r="F42">
            <v>1.0509999999999999</v>
          </cell>
          <cell r="G42">
            <v>202.01048999999972</v>
          </cell>
          <cell r="H42">
            <v>7732.67</v>
          </cell>
          <cell r="I42">
            <v>11694.2</v>
          </cell>
          <cell r="J42">
            <v>1.0509999999999999</v>
          </cell>
          <cell r="K42" t="str">
            <v>MAR</v>
          </cell>
          <cell r="L42">
            <v>394.37</v>
          </cell>
          <cell r="M42">
            <v>394.37</v>
          </cell>
          <cell r="N42">
            <v>36.130000000000003</v>
          </cell>
          <cell r="O42">
            <v>0</v>
          </cell>
          <cell r="P42">
            <v>358.24</v>
          </cell>
        </row>
        <row r="44">
          <cell r="C44" t="str">
            <v>SUB-TOTAL</v>
          </cell>
          <cell r="D44">
            <v>11694.2</v>
          </cell>
          <cell r="G44">
            <v>557.1730799999998</v>
          </cell>
          <cell r="H44">
            <v>11694.2</v>
          </cell>
          <cell r="L44">
            <v>608.29</v>
          </cell>
          <cell r="M44">
            <v>608.29</v>
          </cell>
          <cell r="N44">
            <v>56.6</v>
          </cell>
          <cell r="O44">
            <v>0</v>
          </cell>
          <cell r="P44">
            <v>551.69000000000005</v>
          </cell>
        </row>
        <row r="46">
          <cell r="C46" t="str">
            <v>T O T A L</v>
          </cell>
          <cell r="D46">
            <v>160372.19099999999</v>
          </cell>
          <cell r="G46">
            <v>5932.8882279999998</v>
          </cell>
          <cell r="H46">
            <v>137136.11000000002</v>
          </cell>
          <cell r="L46">
            <v>5744.53</v>
          </cell>
          <cell r="M46">
            <v>5744.53</v>
          </cell>
          <cell r="N46">
            <v>556.83000000000004</v>
          </cell>
          <cell r="O46">
            <v>2163.2493715570999</v>
          </cell>
          <cell r="P46">
            <v>3024.4506284428999</v>
          </cell>
        </row>
      </sheetData>
      <sheetData sheetId="6" refreshError="1">
        <row r="1">
          <cell r="A1" t="str">
            <v xml:space="preserve">            MINISTERIO DE LA PRESIDENCIA</v>
          </cell>
          <cell r="J1" t="str">
            <v>INSPECTOR      :</v>
          </cell>
          <cell r="K1" t="str">
            <v>Ing. RIGOBERTO USCATA MALDONADO</v>
          </cell>
        </row>
        <row r="2">
          <cell r="A2" t="str">
            <v>INSTITUTO NACIONAL DE INFRAESTRUCTURA</v>
          </cell>
          <cell r="J2" t="str">
            <v>CONTRATISTA:</v>
          </cell>
          <cell r="K2" t="str">
            <v>COCSA SRL</v>
          </cell>
        </row>
        <row r="3">
          <cell r="A3" t="str">
            <v xml:space="preserve">                EDUCATIVA Y DE SALUD</v>
          </cell>
          <cell r="J3" t="str">
            <v>LICITACION     :</v>
          </cell>
          <cell r="K3" t="str">
            <v>A.D. N° 022-98 - PRES - INFES</v>
          </cell>
        </row>
        <row r="4">
          <cell r="A4" t="str">
            <v xml:space="preserve">                      INFES</v>
          </cell>
          <cell r="J4" t="str">
            <v>MES                   :</v>
          </cell>
          <cell r="K4" t="str">
            <v>ABRIL 1999  (Del  21-03 al 20-04-99)</v>
          </cell>
        </row>
        <row r="6">
          <cell r="A6" t="str">
            <v>OBRA            :</v>
          </cell>
          <cell r="B6" t="str">
            <v xml:space="preserve">   C.  E. " LOS LIBERTADORES"</v>
          </cell>
        </row>
        <row r="7">
          <cell r="A7" t="str">
            <v>LUGAR          :</v>
          </cell>
          <cell r="B7" t="str">
            <v xml:space="preserve">   AYACUCHO - HUAMANGA - AYACUCHO</v>
          </cell>
        </row>
        <row r="9">
          <cell r="A9" t="str">
            <v>DEDUCCION  DE  REAJUSTES  QUE  NO  CORRESPONDEN</v>
          </cell>
        </row>
        <row r="11">
          <cell r="A11" t="str">
            <v>MATERIAL</v>
          </cell>
          <cell r="B11" t="str">
            <v>VALORIZACION</v>
          </cell>
          <cell r="C11" t="str">
            <v>IU</v>
          </cell>
          <cell r="D11" t="str">
            <v>MONTO</v>
          </cell>
          <cell r="E11" t="str">
            <v>ADELANTO OTORGADO</v>
          </cell>
          <cell r="G11" t="str">
            <v>COEF.</v>
          </cell>
          <cell r="H11" t="str">
            <v>I N D I C E S</v>
          </cell>
          <cell r="K11" t="str">
            <v>ADELANTO</v>
          </cell>
          <cell r="L11" t="str">
            <v>SALDO DEL</v>
          </cell>
          <cell r="M11" t="str">
            <v>DEDUCCION</v>
          </cell>
        </row>
        <row r="12">
          <cell r="A12" t="str">
            <v>INDICE</v>
          </cell>
          <cell r="D12" t="str">
            <v>VALORIZADO</v>
          </cell>
          <cell r="E12" t="str">
            <v>MONTO</v>
          </cell>
          <cell r="F12" t="str">
            <v>FECHA</v>
          </cell>
          <cell r="G12" t="str">
            <v>INCID.</v>
          </cell>
          <cell r="H12" t="str">
            <v>Io</v>
          </cell>
          <cell r="I12" t="str">
            <v>Ia</v>
          </cell>
          <cell r="J12" t="str">
            <v>Ir</v>
          </cell>
          <cell r="K12" t="str">
            <v>UTILIZADO</v>
          </cell>
          <cell r="L12" t="str">
            <v>ADELANTO</v>
          </cell>
        </row>
        <row r="13">
          <cell r="A13" t="str">
            <v>ESTRUCTURAS :</v>
          </cell>
        </row>
        <row r="14">
          <cell r="B14" t="str">
            <v>01-FEB-99</v>
          </cell>
          <cell r="D14">
            <v>0</v>
          </cell>
          <cell r="E14">
            <v>1427.7212315945906</v>
          </cell>
          <cell r="F14">
            <v>36182</v>
          </cell>
          <cell r="G14">
            <v>1.59995E-2</v>
          </cell>
          <cell r="H14">
            <v>180</v>
          </cell>
          <cell r="I14">
            <v>174.63</v>
          </cell>
          <cell r="J14">
            <v>174.63</v>
          </cell>
          <cell r="K14">
            <v>0</v>
          </cell>
          <cell r="L14">
            <v>1427.7212315945906</v>
          </cell>
          <cell r="M14">
            <v>0</v>
          </cell>
        </row>
        <row r="15">
          <cell r="A15" t="str">
            <v>AGREGADO</v>
          </cell>
          <cell r="B15" t="str">
            <v>02-MAR-99</v>
          </cell>
          <cell r="C15" t="str">
            <v>05</v>
          </cell>
          <cell r="D15">
            <v>0</v>
          </cell>
          <cell r="G15">
            <v>1.59995E-2</v>
          </cell>
          <cell r="J15">
            <v>175.31</v>
          </cell>
          <cell r="K15">
            <v>0</v>
          </cell>
          <cell r="L15">
            <v>1427.7212315945906</v>
          </cell>
          <cell r="M15">
            <v>0</v>
          </cell>
        </row>
        <row r="16">
          <cell r="A16" t="str">
            <v>GRUESO</v>
          </cell>
          <cell r="B16" t="str">
            <v>03-ABR-99</v>
          </cell>
          <cell r="D16">
            <v>0</v>
          </cell>
          <cell r="G16">
            <v>1.59995E-2</v>
          </cell>
          <cell r="J16">
            <v>175.31</v>
          </cell>
          <cell r="K16">
            <v>0</v>
          </cell>
          <cell r="L16">
            <v>1427.7212315945906</v>
          </cell>
          <cell r="M16">
            <v>0</v>
          </cell>
        </row>
        <row r="18">
          <cell r="B18" t="str">
            <v>01-FEB-99</v>
          </cell>
          <cell r="D18">
            <v>0</v>
          </cell>
          <cell r="E18">
            <v>2183.8665876985106</v>
          </cell>
          <cell r="F18">
            <v>36182</v>
          </cell>
          <cell r="G18">
            <v>2.4001999999999999E-2</v>
          </cell>
          <cell r="H18">
            <v>285.77</v>
          </cell>
          <cell r="I18">
            <v>299.35000000000002</v>
          </cell>
          <cell r="J18">
            <v>299.35000000000002</v>
          </cell>
          <cell r="K18">
            <v>0</v>
          </cell>
          <cell r="L18">
            <v>2183.8665876985106</v>
          </cell>
          <cell r="M18">
            <v>0</v>
          </cell>
        </row>
        <row r="19">
          <cell r="A19" t="str">
            <v xml:space="preserve">CEMENTO </v>
          </cell>
          <cell r="B19" t="str">
            <v>02-MAR-99</v>
          </cell>
          <cell r="C19" t="str">
            <v>21</v>
          </cell>
          <cell r="D19">
            <v>0</v>
          </cell>
          <cell r="G19">
            <v>2.4001999999999999E-2</v>
          </cell>
          <cell r="J19">
            <v>311.2</v>
          </cell>
          <cell r="K19">
            <v>0</v>
          </cell>
          <cell r="L19">
            <v>2183.8665876985106</v>
          </cell>
          <cell r="M19">
            <v>0</v>
          </cell>
        </row>
        <row r="20">
          <cell r="A20" t="str">
            <v>TIPO I</v>
          </cell>
          <cell r="B20" t="str">
            <v>03-ABR-99</v>
          </cell>
          <cell r="D20">
            <v>0</v>
          </cell>
          <cell r="G20">
            <v>2.4001999999999999E-2</v>
          </cell>
          <cell r="J20">
            <v>311.2</v>
          </cell>
          <cell r="K20">
            <v>570.41</v>
          </cell>
          <cell r="L20">
            <v>1613.4565876985107</v>
          </cell>
          <cell r="M20">
            <v>23.65</v>
          </cell>
        </row>
        <row r="22">
          <cell r="B22" t="str">
            <v>01-FEB-99</v>
          </cell>
          <cell r="D22">
            <v>0</v>
          </cell>
          <cell r="E22">
            <v>13182.759037573232</v>
          </cell>
          <cell r="F22">
            <v>36182</v>
          </cell>
          <cell r="G22">
            <v>0.14799999999999999</v>
          </cell>
          <cell r="H22">
            <v>351.74</v>
          </cell>
          <cell r="I22">
            <v>345.89</v>
          </cell>
          <cell r="J22">
            <v>345.89</v>
          </cell>
          <cell r="K22">
            <v>0</v>
          </cell>
          <cell r="L22">
            <v>13182.759037573232</v>
          </cell>
          <cell r="M22">
            <v>0</v>
          </cell>
        </row>
        <row r="23">
          <cell r="A23" t="str">
            <v>MADERA</v>
          </cell>
          <cell r="B23" t="str">
            <v>02-MAR-99</v>
          </cell>
          <cell r="C23" t="str">
            <v>43</v>
          </cell>
          <cell r="D23">
            <v>0</v>
          </cell>
          <cell r="G23">
            <v>0.14799999999999999</v>
          </cell>
          <cell r="J23">
            <v>345.98</v>
          </cell>
          <cell r="K23">
            <v>0</v>
          </cell>
          <cell r="L23">
            <v>13182.759037573232</v>
          </cell>
          <cell r="M23">
            <v>0</v>
          </cell>
        </row>
        <row r="24">
          <cell r="A24" t="str">
            <v>NACIONAL</v>
          </cell>
          <cell r="B24" t="str">
            <v>03-ABR-99</v>
          </cell>
          <cell r="D24">
            <v>0</v>
          </cell>
          <cell r="G24">
            <v>0.14799999999999999</v>
          </cell>
          <cell r="J24">
            <v>345.77</v>
          </cell>
          <cell r="K24">
            <v>3233.97</v>
          </cell>
          <cell r="L24">
            <v>9948.7890375732331</v>
          </cell>
          <cell r="M24">
            <v>-1.1000000000000001</v>
          </cell>
        </row>
        <row r="26">
          <cell r="B26" t="str">
            <v>01-FEB-99</v>
          </cell>
          <cell r="D26">
            <v>0</v>
          </cell>
          <cell r="E26">
            <v>30561.482305469133</v>
          </cell>
          <cell r="F26">
            <v>36182</v>
          </cell>
          <cell r="G26">
            <v>0.33800000000000002</v>
          </cell>
          <cell r="H26">
            <v>289.52999999999997</v>
          </cell>
          <cell r="I26">
            <v>309.08</v>
          </cell>
          <cell r="J26">
            <v>309.08</v>
          </cell>
          <cell r="K26">
            <v>0</v>
          </cell>
          <cell r="L26">
            <v>30561.482305469133</v>
          </cell>
          <cell r="M26">
            <v>0</v>
          </cell>
        </row>
        <row r="27">
          <cell r="A27" t="str">
            <v>DÓLAR</v>
          </cell>
          <cell r="B27" t="str">
            <v>02-MAR-99</v>
          </cell>
          <cell r="C27" t="str">
            <v>30</v>
          </cell>
          <cell r="D27">
            <v>0</v>
          </cell>
          <cell r="G27">
            <v>0.33800000000000002</v>
          </cell>
          <cell r="J27">
            <v>323.62</v>
          </cell>
          <cell r="K27">
            <v>0</v>
          </cell>
          <cell r="L27">
            <v>30561.482305469133</v>
          </cell>
          <cell r="M27">
            <v>0</v>
          </cell>
        </row>
        <row r="28">
          <cell r="B28" t="str">
            <v>03-ABR-99</v>
          </cell>
          <cell r="D28">
            <v>0</v>
          </cell>
          <cell r="G28">
            <v>0.33800000000000002</v>
          </cell>
          <cell r="J28">
            <v>322.08999999999997</v>
          </cell>
          <cell r="K28">
            <v>7840.59</v>
          </cell>
          <cell r="L28">
            <v>22720.892305469133</v>
          </cell>
          <cell r="M28">
            <v>352.32</v>
          </cell>
        </row>
        <row r="30">
          <cell r="B30" t="str">
            <v>TOTAL DEL MES</v>
          </cell>
          <cell r="K30">
            <v>11644.97</v>
          </cell>
        </row>
        <row r="31">
          <cell r="B31" t="str">
            <v>TOTAL ACUMULADO</v>
          </cell>
          <cell r="E31">
            <v>47355.829162335467</v>
          </cell>
          <cell r="K31">
            <v>11644.97</v>
          </cell>
          <cell r="L31">
            <v>35710.859162335466</v>
          </cell>
          <cell r="M31">
            <v>374.87</v>
          </cell>
        </row>
        <row r="34">
          <cell r="A34" t="str">
            <v>ARQUITECTURA :</v>
          </cell>
        </row>
        <row r="35">
          <cell r="B35" t="str">
            <v>01-FEB-99</v>
          </cell>
          <cell r="D35">
            <v>0</v>
          </cell>
          <cell r="E35">
            <v>9979.1787124862549</v>
          </cell>
          <cell r="F35" t="str">
            <v>22-Ene-99</v>
          </cell>
          <cell r="G35">
            <v>0.1850068</v>
          </cell>
          <cell r="H35">
            <v>282.79000000000002</v>
          </cell>
          <cell r="I35">
            <v>291.60000000000002</v>
          </cell>
          <cell r="J35">
            <v>291.60000000000002</v>
          </cell>
          <cell r="K35">
            <v>0</v>
          </cell>
          <cell r="L35">
            <v>9979.1787124862549</v>
          </cell>
          <cell r="M35">
            <v>0</v>
          </cell>
        </row>
        <row r="36">
          <cell r="A36" t="str">
            <v>PINTURA</v>
          </cell>
          <cell r="B36" t="str">
            <v>02-MAR-99</v>
          </cell>
          <cell r="C36" t="str">
            <v>54</v>
          </cell>
          <cell r="D36">
            <v>0</v>
          </cell>
          <cell r="G36">
            <v>0.1850068</v>
          </cell>
          <cell r="J36">
            <v>305.54000000000002</v>
          </cell>
          <cell r="K36">
            <v>0</v>
          </cell>
          <cell r="L36">
            <v>9979.1787124862549</v>
          </cell>
          <cell r="M36">
            <v>0</v>
          </cell>
        </row>
        <row r="37">
          <cell r="A37" t="str">
            <v>LATEX</v>
          </cell>
          <cell r="B37" t="str">
            <v>03-ABR-99</v>
          </cell>
          <cell r="D37">
            <v>0</v>
          </cell>
          <cell r="G37">
            <v>0.1850068</v>
          </cell>
          <cell r="J37">
            <v>311</v>
          </cell>
          <cell r="K37">
            <v>9979.1787124862549</v>
          </cell>
          <cell r="L37">
            <v>0</v>
          </cell>
          <cell r="M37">
            <v>684.59304438711808</v>
          </cell>
        </row>
        <row r="39">
          <cell r="A39" t="str">
            <v>PLANCHA</v>
          </cell>
          <cell r="B39" t="str">
            <v>01-FEB-99</v>
          </cell>
          <cell r="D39">
            <v>0</v>
          </cell>
          <cell r="E39">
            <v>6166.9921251782807</v>
          </cell>
          <cell r="F39" t="str">
            <v>22-Ene-99</v>
          </cell>
          <cell r="G39">
            <v>0.11700000000000001</v>
          </cell>
          <cell r="H39">
            <v>163.04</v>
          </cell>
          <cell r="I39">
            <v>166.31</v>
          </cell>
          <cell r="J39">
            <v>166.31</v>
          </cell>
          <cell r="K39">
            <v>0</v>
          </cell>
          <cell r="L39">
            <v>6166.9921251782807</v>
          </cell>
          <cell r="M39">
            <v>0</v>
          </cell>
        </row>
        <row r="40">
          <cell r="A40" t="str">
            <v>ASBESTO</v>
          </cell>
          <cell r="B40" t="str">
            <v>02-MAR-99</v>
          </cell>
          <cell r="C40" t="str">
            <v>59</v>
          </cell>
          <cell r="D40">
            <v>0</v>
          </cell>
          <cell r="G40">
            <v>0.11700000000000001</v>
          </cell>
          <cell r="J40">
            <v>166.31</v>
          </cell>
          <cell r="K40">
            <v>0</v>
          </cell>
          <cell r="L40">
            <v>6166.9921251782807</v>
          </cell>
          <cell r="M40">
            <v>0</v>
          </cell>
        </row>
        <row r="41">
          <cell r="A41" t="str">
            <v>CEMENTO</v>
          </cell>
          <cell r="B41" t="str">
            <v>03-ABR-99</v>
          </cell>
          <cell r="D41">
            <v>0</v>
          </cell>
          <cell r="G41">
            <v>0.11700000000000001</v>
          </cell>
          <cell r="J41">
            <v>169.36</v>
          </cell>
          <cell r="K41">
            <v>6166.9921251782807</v>
          </cell>
          <cell r="L41">
            <v>0</v>
          </cell>
          <cell r="M41">
            <v>115.36632716998177</v>
          </cell>
        </row>
        <row r="43">
          <cell r="B43" t="str">
            <v>TOTAL DEL MES</v>
          </cell>
          <cell r="K43">
            <v>16146.170837664537</v>
          </cell>
          <cell r="M43">
            <v>0</v>
          </cell>
        </row>
        <row r="44">
          <cell r="B44" t="str">
            <v>TOTAL ACUMULADO</v>
          </cell>
          <cell r="E44">
            <v>16146.170837664537</v>
          </cell>
          <cell r="K44">
            <v>16146.170837664537</v>
          </cell>
          <cell r="L44">
            <v>0</v>
          </cell>
          <cell r="M44">
            <v>799.95937155709987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"/>
      <sheetName val="RELACION PARTIDAS"/>
      <sheetName val="VALORIZACION OBRA"/>
      <sheetName val="METRADOS"/>
      <sheetName val="CONCRETO ARMADO"/>
      <sheetName val="M"/>
      <sheetName val="C"/>
      <sheetName val="DATOS"/>
      <sheetName val="FICHA TEC 007 - S 02"/>
      <sheetName val="ESTADO SITUACIONAL"/>
      <sheetName val="PRESUPUESTO"/>
      <sheetName val="VALORIZACIÓN"/>
      <sheetName val="F-23 PARTIDAS"/>
      <sheetName val="F-23 TÍTULOS"/>
      <sheetName val="CURVA S"/>
      <sheetName val="FICHA TEC 015 - S 01"/>
      <sheetName val="RESUMEN DE METRADOS"/>
      <sheetName val="F-23 PARTIDAS T"/>
      <sheetName val="F-11"/>
      <sheetName val="IV FICHA"/>
      <sheetName val="APORTE F18 MAY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K17" t="str">
            <v>V1</v>
          </cell>
        </row>
        <row r="18">
          <cell r="K18" t="str">
            <v>V2</v>
          </cell>
        </row>
        <row r="19">
          <cell r="K19" t="str">
            <v>V3</v>
          </cell>
        </row>
        <row r="20">
          <cell r="K20" t="str">
            <v>V4</v>
          </cell>
        </row>
        <row r="21">
          <cell r="K21" t="str">
            <v>V5</v>
          </cell>
        </row>
        <row r="22">
          <cell r="K22" t="str">
            <v>V6</v>
          </cell>
        </row>
        <row r="23">
          <cell r="K23" t="str">
            <v>V7</v>
          </cell>
        </row>
        <row r="24">
          <cell r="K24" t="str">
            <v>V8</v>
          </cell>
        </row>
        <row r="25">
          <cell r="K25" t="str">
            <v>V9</v>
          </cell>
        </row>
        <row r="26">
          <cell r="K26" t="str">
            <v>V10</v>
          </cell>
        </row>
        <row r="27">
          <cell r="K27" t="str">
            <v>V11</v>
          </cell>
        </row>
        <row r="28">
          <cell r="K28" t="str">
            <v>V12</v>
          </cell>
        </row>
        <row r="29">
          <cell r="K29" t="str">
            <v>V13</v>
          </cell>
        </row>
        <row r="30">
          <cell r="K30" t="str">
            <v>V14</v>
          </cell>
        </row>
        <row r="31">
          <cell r="K31" t="str">
            <v>V15</v>
          </cell>
        </row>
        <row r="32">
          <cell r="K32" t="str">
            <v>V16</v>
          </cell>
        </row>
        <row r="33">
          <cell r="K33" t="str">
            <v>V17</v>
          </cell>
        </row>
        <row r="34">
          <cell r="K34" t="str">
            <v>V18</v>
          </cell>
        </row>
        <row r="35">
          <cell r="K35" t="str">
            <v>V19</v>
          </cell>
        </row>
        <row r="36">
          <cell r="K36" t="str">
            <v>V20</v>
          </cell>
        </row>
        <row r="37">
          <cell r="K37" t="str">
            <v>V21</v>
          </cell>
        </row>
        <row r="38">
          <cell r="K38" t="str">
            <v>V22</v>
          </cell>
        </row>
        <row r="39">
          <cell r="K39" t="str">
            <v>V23</v>
          </cell>
        </row>
        <row r="40">
          <cell r="K40" t="str">
            <v>V24</v>
          </cell>
        </row>
        <row r="41">
          <cell r="K41" t="str">
            <v>V25</v>
          </cell>
        </row>
        <row r="42">
          <cell r="K42" t="str">
            <v>V26</v>
          </cell>
        </row>
        <row r="43">
          <cell r="K43" t="str">
            <v>V27</v>
          </cell>
        </row>
        <row r="44">
          <cell r="K44" t="str">
            <v>V28</v>
          </cell>
        </row>
        <row r="45">
          <cell r="K45" t="str">
            <v>V29</v>
          </cell>
        </row>
        <row r="46">
          <cell r="K46" t="str">
            <v>V30</v>
          </cell>
        </row>
        <row r="47">
          <cell r="K47" t="str">
            <v>V31</v>
          </cell>
        </row>
        <row r="48">
          <cell r="K48" t="str">
            <v>V32</v>
          </cell>
        </row>
        <row r="49">
          <cell r="K49" t="str">
            <v>C1</v>
          </cell>
        </row>
        <row r="50">
          <cell r="K50" t="str">
            <v>C2</v>
          </cell>
        </row>
        <row r="51">
          <cell r="K51" t="str">
            <v>C3</v>
          </cell>
        </row>
        <row r="52">
          <cell r="K52" t="str">
            <v>E1</v>
          </cell>
        </row>
        <row r="53">
          <cell r="K53" t="str">
            <v>E2</v>
          </cell>
        </row>
        <row r="54">
          <cell r="K54" t="str">
            <v>E3</v>
          </cell>
        </row>
        <row r="55">
          <cell r="K55" t="str">
            <v>E4</v>
          </cell>
        </row>
        <row r="56">
          <cell r="K56" t="str">
            <v>F1</v>
          </cell>
        </row>
        <row r="57">
          <cell r="K57" t="str">
            <v>F2</v>
          </cell>
        </row>
        <row r="58">
          <cell r="K58" t="str">
            <v>F3</v>
          </cell>
        </row>
        <row r="59">
          <cell r="K59" t="str">
            <v>PP</v>
          </cell>
        </row>
        <row r="60">
          <cell r="K60" t="str">
            <v>TN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oja2"/>
      <sheetName val="ZAPATAS"/>
      <sheetName val="ESTRIBOS"/>
      <sheetName val="LOSA"/>
      <sheetName val="LOSA DE ACCESO"/>
      <sheetName val="VEREDAS"/>
      <sheetName val="EXTREMO PILOTES"/>
      <sheetName val="SOLADOS"/>
      <sheetName val="formato"/>
      <sheetName val="Hoja1"/>
      <sheetName val="fORMATO (2)"/>
      <sheetName val="1.00f"/>
      <sheetName val="2.00-3.00"/>
      <sheetName val="4.00f"/>
      <sheetName val="5.00f"/>
      <sheetName val="6.00f"/>
      <sheetName val="7.00f"/>
      <sheetName val="8-9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0</v>
          </cell>
          <cell r="B2">
            <v>0</v>
          </cell>
        </row>
        <row r="3">
          <cell r="A3">
            <v>1</v>
          </cell>
          <cell r="B3">
            <v>0.25</v>
          </cell>
        </row>
        <row r="4">
          <cell r="A4">
            <v>2</v>
          </cell>
          <cell r="B4">
            <v>0.25</v>
          </cell>
        </row>
        <row r="5">
          <cell r="A5">
            <v>3</v>
          </cell>
          <cell r="B5">
            <v>0.3</v>
          </cell>
        </row>
        <row r="6">
          <cell r="A6">
            <v>4</v>
          </cell>
          <cell r="B6">
            <v>0.4</v>
          </cell>
        </row>
        <row r="7">
          <cell r="A7">
            <v>5</v>
          </cell>
          <cell r="B7">
            <v>0.6</v>
          </cell>
        </row>
        <row r="8">
          <cell r="A8">
            <v>6</v>
          </cell>
          <cell r="B8">
            <v>0.9</v>
          </cell>
        </row>
        <row r="9">
          <cell r="A9">
            <v>8</v>
          </cell>
          <cell r="B9">
            <v>1.2</v>
          </cell>
        </row>
        <row r="10">
          <cell r="A10">
            <v>9</v>
          </cell>
          <cell r="B10">
            <v>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M"/>
      <sheetName val="RESUMEN"/>
      <sheetName val="OE.1 OP-TP-SS"/>
      <sheetName val="OE.2 ES-MT-CºSº"/>
      <sheetName val="OE.2 ES-CºAº"/>
      <sheetName val="OE.2 METAL"/>
      <sheetName val="Muros de Corte PB1"/>
      <sheetName val="Losas entrepiso PB1"/>
      <sheetName val="OE.2 ES-Varios "/>
      <sheetName val="DATOS"/>
    </sheetNames>
    <sheetDataSet>
      <sheetData sheetId="0">
        <row r="82">
          <cell r="E82" t="str">
            <v>f'c = 280 kg/cm²</v>
          </cell>
        </row>
        <row r="84">
          <cell r="E84" t="str">
            <v>f'c = 140 kg/cm²+50% PM</v>
          </cell>
        </row>
        <row r="85">
          <cell r="E85" t="str">
            <v>f'c = 175 kg/cm²+50% PM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eo Abril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Presupuesto 01"/>
      <sheetName val="Presupuesto 02"/>
      <sheetName val="Presupuesto 03"/>
      <sheetName val="Cronograma Base"/>
      <sheetName val="Formulas Polinómicas"/>
      <sheetName val="Polinomica"/>
      <sheetName val="FORPOL"/>
      <sheetName val="Adelanto Directo"/>
      <sheetName val="Adelanto de Materiales"/>
      <sheetName val="Orden Modelo"/>
      <sheetName val="Justificacion del 60%"/>
      <sheetName val="Metrado 01"/>
      <sheetName val="Metrado 02"/>
      <sheetName val="Metrado 03"/>
      <sheetName val="Facturación"/>
      <sheetName val="Liquidación de Valorización"/>
      <sheetName val="Calculo de Intereses"/>
      <sheetName val="Mayores Gastos Generales"/>
      <sheetName val="Reajuste"/>
      <sheetName val="Deducción Efectivo"/>
      <sheetName val="Deduccion Materiales"/>
      <sheetName val="Val Formual 01"/>
      <sheetName val="Val Formula 02"/>
      <sheetName val="Val Formula 03"/>
      <sheetName val="INDICES"/>
      <sheetName val="Membrete"/>
      <sheetName val="Caratula"/>
      <sheetName val="Indice"/>
      <sheetName val="a) Generalidades"/>
      <sheetName val="b) Sustento Documentario"/>
      <sheetName val="c) De la ejecución de la obra"/>
      <sheetName val="fotografia"/>
      <sheetName val="Conclusiones y Recomendaciones"/>
      <sheetName val="Plan.Metrados"/>
      <sheetName val="ResumValAvanceOb"/>
      <sheetName val="ValFisFINAL"/>
      <sheetName val="ValFisFinMayorMetra"/>
      <sheetName val="ValFisFinPartAdic"/>
      <sheetName val="COMPARATIVO"/>
      <sheetName val="Resum. Gast. 2015"/>
      <sheetName val="Auxil. Estand"/>
      <sheetName val="Movimiento Diario"/>
      <sheetName val="Resumen Mensual"/>
      <sheetName val="F-9(1) Valorizacion Maquinaria"/>
      <sheetName val="F-9(2) Resumen Mensual"/>
      <sheetName val="Reprog. Fisica"/>
      <sheetName val="Reprog.Financiera"/>
      <sheetName val="CRONOG(Proy.VS.Ejecu)"/>
      <sheetName val="F-9(3) Control Diario Maq."/>
    </sheetNames>
    <sheetDataSet>
      <sheetData sheetId="0">
        <row r="2">
          <cell r="B2" t="str">
            <v>C.E. 5033 - 200 MILLAS - AMPLIACION Y REHABILITACION</v>
          </cell>
        </row>
        <row r="10">
          <cell r="B10" t="str">
            <v>ING. JUAN DE DIOS PEREZ ALBELA</v>
          </cell>
        </row>
        <row r="12">
          <cell r="B12" t="str">
            <v>AL 11 DE FEBRERO DE 1999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B2" t="str">
            <v>C.E. 5033 - 200 MILLAS - AMPLIACION Y REHABILITACION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ulo"/>
      <sheetName val="Mensual"/>
      <sheetName val="Formato 1"/>
      <sheetName val="Formato 3"/>
      <sheetName val="Formato 4"/>
      <sheetName val="2.7 Avancefisico"/>
      <sheetName val="2.7 Avancefisico-GG"/>
      <sheetName val="2)Res.AvanceFisico "/>
      <sheetName val="PGG"/>
      <sheetName val="Rendiciones"/>
      <sheetName val="3)Sobrec"/>
      <sheetName val="4) Comparat P+V+F"/>
      <sheetName val="DED-ADIC"/>
      <sheetName val="Val Choa"/>
      <sheetName val="val Chila"/>
      <sheetName val="Val Minas"/>
      <sheetName val="val Mitiga"/>
      <sheetName val="Choaquere"/>
      <sheetName val="Minascucho"/>
      <sheetName val="Cuadro Comparativo en CD. (2)"/>
      <sheetName val="Metra Choaquere"/>
      <sheetName val="Metra Minas"/>
      <sheetName val="Resistencia C°"/>
      <sheetName val="01MET300"/>
      <sheetName val="fases"/>
      <sheetName val="devengado"/>
      <sheetName val="DEVENGADO PACAVMA"/>
      <sheetName val="FASES PACAVMA"/>
      <sheetName val="FASES PACAVMA (2)"/>
      <sheetName val="PROGRAMACIÓN"/>
      <sheetName val="REQUERIMIENTOS"/>
      <sheetName val="Hoja1"/>
      <sheetName val="devengado cusipata"/>
      <sheetName val="fases cusipata"/>
      <sheetName val="fases cusipata (2)"/>
      <sheetName val="PROGRAMACIÓN cusipata"/>
      <sheetName val="REQUERIMIENTOS CUSIPATA"/>
      <sheetName val="PROGRAMACIÓN ACANCA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Datos"/>
      <sheetName val="Presupuesto de Obra"/>
      <sheetName val="Resumen de Gral"/>
      <sheetName val="Resumen Adic."/>
      <sheetName val="Resumen de Planillas"/>
      <sheetName val="Formula 001"/>
      <sheetName val="Formula 002"/>
      <sheetName val="Formula 003"/>
      <sheetName val="Formula 004"/>
      <sheetName val="Formula 005"/>
      <sheetName val="Formula Adic. MM."/>
      <sheetName val="Formula Adic. NP."/>
      <sheetName val="Cronograma"/>
      <sheetName val="Curva de Avance"/>
      <sheetName val="Met. F-001"/>
      <sheetName val="Met. F-002"/>
      <sheetName val="Met. F-003"/>
      <sheetName val="Met. F-004"/>
      <sheetName val="Met. F-005"/>
      <sheetName val="Met. Adic. MM."/>
      <sheetName val="Met. Adic. NP."/>
      <sheetName val="DIAGRAMA DE BARRAS"/>
      <sheetName val="Mov Diar. Almc."/>
      <sheetName val="Mov. Mes. Almc. "/>
      <sheetName val="Tareo"/>
      <sheetName val="Vale Comb."/>
      <sheetName val="Cont. Maq."/>
      <sheetName val="Vol. Amar."/>
      <sheetName val="Vol. Roj."/>
      <sheetName val="Carg. Fron."/>
      <sheetName val="Excavadora"/>
      <sheetName val="Camt. Verd."/>
      <sheetName val="Camt. Blanc"/>
      <sheetName val="Tromp."/>
      <sheetName val="Motocicl."/>
      <sheetName val="Vibradora"/>
      <sheetName val="Obsrvacioneas"/>
      <sheetName val="02"/>
      <sheetName val="04"/>
      <sheetName val="05"/>
      <sheetName val="06"/>
      <sheetName val="07"/>
      <sheetName val="08"/>
      <sheetName val="09"/>
      <sheetName val="11"/>
      <sheetName val="12"/>
      <sheetName val="13"/>
      <sheetName val="14"/>
      <sheetName val="15"/>
      <sheetName val="16"/>
      <sheetName val="18"/>
      <sheetName val="19"/>
      <sheetName val="20"/>
      <sheetName val="AF"/>
    </sheetNames>
    <sheetDataSet>
      <sheetData sheetId="0"/>
      <sheetData sheetId="1">
        <row r="4">
          <cell r="D4" t="str">
            <v>OBRA: AMPLIACIÓN Y MEJORAMIENTO DE CARRETERA CC. HUINCHIRI, SECTOR CHIROCCOLLO DEL DISTRITO DE QUEHUE, CANAS - CUSCO</v>
          </cell>
        </row>
        <row r="5">
          <cell r="D5" t="str">
            <v>UNIDAD GEST.: MUNICIPALIDAD DISTRITAL DE QUEHUE</v>
          </cell>
        </row>
        <row r="9">
          <cell r="D9" t="str">
            <v>MODALIDAD DE EJECUCION: ADMINISTACION DIRECTA</v>
          </cell>
        </row>
        <row r="13">
          <cell r="D13" t="str">
            <v>FTE.FTO: CANON Y SOBRECANON, REGALIAS, RENTA DE ADUANAS Y PARTICIPACIONES</v>
          </cell>
        </row>
        <row r="15">
          <cell r="D15" t="str">
            <v>PRESUPUESTO: S/. 147,500.00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5">
          <cell r="B25" t="str">
            <v>Entrada-BOTAS DE JEBE REFORZADO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REAJUSTE"/>
      <sheetName val="POLINOMICA"/>
      <sheetName val="RECURSOS"/>
      <sheetName val="Datos Generales"/>
      <sheetName val="bloqA"/>
    </sheetNames>
    <sheetDataSet>
      <sheetData sheetId="0"/>
      <sheetData sheetId="1"/>
      <sheetData sheetId="2"/>
      <sheetData sheetId="3"/>
      <sheetData sheetId="4"/>
      <sheetData sheetId="5">
        <row r="97">
          <cell r="C97">
            <v>0</v>
          </cell>
          <cell r="D97">
            <v>0</v>
          </cell>
        </row>
        <row r="98">
          <cell r="C98">
            <v>1</v>
          </cell>
          <cell r="D98" t="e">
            <v>#N/A</v>
          </cell>
        </row>
        <row r="99">
          <cell r="C99">
            <v>2</v>
          </cell>
          <cell r="D99" t="e">
            <v>#N/A</v>
          </cell>
        </row>
        <row r="100">
          <cell r="C100">
            <v>3</v>
          </cell>
          <cell r="D100" t="e">
            <v>#N/A</v>
          </cell>
        </row>
        <row r="101">
          <cell r="C101">
            <v>4</v>
          </cell>
          <cell r="D101" t="e">
            <v>#N/A</v>
          </cell>
        </row>
        <row r="102">
          <cell r="C102">
            <v>5</v>
          </cell>
          <cell r="D102" t="e">
            <v>#N/A</v>
          </cell>
        </row>
        <row r="103">
          <cell r="C103">
            <v>6</v>
          </cell>
          <cell r="D103" t="e">
            <v>#N/A</v>
          </cell>
        </row>
        <row r="104">
          <cell r="C104">
            <v>7</v>
          </cell>
          <cell r="D104" t="e">
            <v>#N/A</v>
          </cell>
        </row>
        <row r="105">
          <cell r="C105">
            <v>8</v>
          </cell>
          <cell r="D105" t="e">
            <v>#N/A</v>
          </cell>
        </row>
        <row r="106">
          <cell r="C106">
            <v>9</v>
          </cell>
          <cell r="D106" t="e">
            <v>#N/A</v>
          </cell>
        </row>
        <row r="107">
          <cell r="C107">
            <v>10</v>
          </cell>
          <cell r="D107" t="e">
            <v>#N/A</v>
          </cell>
        </row>
        <row r="108">
          <cell r="C108">
            <v>11</v>
          </cell>
          <cell r="D108" t="e">
            <v>#N/A</v>
          </cell>
        </row>
        <row r="109">
          <cell r="C109">
            <v>12</v>
          </cell>
          <cell r="D109" t="e">
            <v>#N/A</v>
          </cell>
        </row>
        <row r="110">
          <cell r="C110">
            <v>13</v>
          </cell>
          <cell r="D110" t="e">
            <v>#N/A</v>
          </cell>
        </row>
        <row r="111">
          <cell r="C111">
            <v>14</v>
          </cell>
          <cell r="D111" t="e">
            <v>#N/A</v>
          </cell>
        </row>
        <row r="112">
          <cell r="C112">
            <v>15</v>
          </cell>
          <cell r="D112" t="e">
            <v>#N/A</v>
          </cell>
        </row>
        <row r="113">
          <cell r="C113">
            <v>16</v>
          </cell>
          <cell r="D113" t="e">
            <v>#N/A</v>
          </cell>
        </row>
        <row r="114">
          <cell r="C114">
            <v>17</v>
          </cell>
          <cell r="D114" t="e">
            <v>#N/A</v>
          </cell>
        </row>
        <row r="115">
          <cell r="C115">
            <v>18</v>
          </cell>
          <cell r="D115" t="e">
            <v>#N/A</v>
          </cell>
        </row>
        <row r="116">
          <cell r="C116">
            <v>19</v>
          </cell>
          <cell r="D116" t="e">
            <v>#N/A</v>
          </cell>
        </row>
        <row r="117">
          <cell r="C117">
            <v>20</v>
          </cell>
          <cell r="D117" t="e">
            <v>#N/A</v>
          </cell>
        </row>
        <row r="118">
          <cell r="C118">
            <v>21</v>
          </cell>
          <cell r="D118" t="e">
            <v>#N/A</v>
          </cell>
        </row>
        <row r="119">
          <cell r="C119">
            <v>22</v>
          </cell>
          <cell r="D119" t="e">
            <v>#N/A</v>
          </cell>
        </row>
        <row r="120">
          <cell r="C120">
            <v>23</v>
          </cell>
          <cell r="D120" t="e">
            <v>#N/A</v>
          </cell>
        </row>
        <row r="121">
          <cell r="C121">
            <v>24</v>
          </cell>
          <cell r="D121" t="e">
            <v>#N/A</v>
          </cell>
        </row>
        <row r="122">
          <cell r="C122">
            <v>25</v>
          </cell>
          <cell r="D122" t="e">
            <v>#N/A</v>
          </cell>
        </row>
        <row r="123">
          <cell r="C123">
            <v>26</v>
          </cell>
          <cell r="D123" t="e">
            <v>#N/A</v>
          </cell>
        </row>
        <row r="124">
          <cell r="C124">
            <v>27</v>
          </cell>
          <cell r="D124" t="e">
            <v>#N/A</v>
          </cell>
        </row>
        <row r="125">
          <cell r="C125">
            <v>28</v>
          </cell>
          <cell r="D125" t="e">
            <v>#N/A</v>
          </cell>
        </row>
        <row r="126">
          <cell r="C126">
            <v>29</v>
          </cell>
          <cell r="D126" t="e">
            <v>#N/A</v>
          </cell>
        </row>
        <row r="127">
          <cell r="C127">
            <v>30</v>
          </cell>
          <cell r="D127" t="e">
            <v>#N/A</v>
          </cell>
        </row>
        <row r="128">
          <cell r="C128">
            <v>31</v>
          </cell>
          <cell r="D128" t="e">
            <v>#N/A</v>
          </cell>
        </row>
        <row r="129">
          <cell r="C129">
            <v>32</v>
          </cell>
          <cell r="D129" t="e">
            <v>#N/A</v>
          </cell>
        </row>
        <row r="130">
          <cell r="C130">
            <v>33</v>
          </cell>
          <cell r="D130" t="e">
            <v>#N/A</v>
          </cell>
        </row>
        <row r="131">
          <cell r="C131">
            <v>34</v>
          </cell>
          <cell r="D131" t="e">
            <v>#N/A</v>
          </cell>
        </row>
        <row r="132">
          <cell r="C132">
            <v>35</v>
          </cell>
          <cell r="D132" t="e">
            <v>#N/A</v>
          </cell>
        </row>
        <row r="133">
          <cell r="C133">
            <v>36</v>
          </cell>
          <cell r="D133" t="e">
            <v>#N/A</v>
          </cell>
        </row>
        <row r="134">
          <cell r="C134">
            <v>37</v>
          </cell>
          <cell r="D134" t="e">
            <v>#N/A</v>
          </cell>
        </row>
        <row r="135">
          <cell r="C135">
            <v>38</v>
          </cell>
          <cell r="D135" t="e">
            <v>#N/A</v>
          </cell>
        </row>
        <row r="136">
          <cell r="C136">
            <v>39</v>
          </cell>
          <cell r="D136" t="e">
            <v>#N/A</v>
          </cell>
        </row>
        <row r="137">
          <cell r="C137">
            <v>40</v>
          </cell>
          <cell r="D137" t="e">
            <v>#N/A</v>
          </cell>
        </row>
        <row r="138">
          <cell r="C138">
            <v>41</v>
          </cell>
          <cell r="D138" t="e">
            <v>#N/A</v>
          </cell>
        </row>
        <row r="139">
          <cell r="C139">
            <v>42</v>
          </cell>
          <cell r="D139" t="e">
            <v>#N/A</v>
          </cell>
        </row>
        <row r="140">
          <cell r="C140">
            <v>43</v>
          </cell>
          <cell r="D140" t="e">
            <v>#N/A</v>
          </cell>
        </row>
        <row r="141">
          <cell r="C141">
            <v>44</v>
          </cell>
          <cell r="D141" t="e">
            <v>#N/A</v>
          </cell>
        </row>
        <row r="142">
          <cell r="C142">
            <v>45</v>
          </cell>
          <cell r="D142" t="e">
            <v>#N/A</v>
          </cell>
        </row>
        <row r="143">
          <cell r="C143">
            <v>46</v>
          </cell>
          <cell r="D143" t="e">
            <v>#N/A</v>
          </cell>
        </row>
        <row r="144">
          <cell r="C144">
            <v>47</v>
          </cell>
          <cell r="D144" t="e">
            <v>#N/A</v>
          </cell>
        </row>
        <row r="145">
          <cell r="C145">
            <v>48</v>
          </cell>
          <cell r="D145" t="e">
            <v>#N/A</v>
          </cell>
        </row>
        <row r="146">
          <cell r="C146">
            <v>49</v>
          </cell>
          <cell r="D146" t="e">
            <v>#N/A</v>
          </cell>
        </row>
        <row r="147">
          <cell r="C147">
            <v>50</v>
          </cell>
          <cell r="D147" t="e">
            <v>#N/A</v>
          </cell>
        </row>
        <row r="148">
          <cell r="C148">
            <v>51</v>
          </cell>
          <cell r="D148" t="e">
            <v>#N/A</v>
          </cell>
        </row>
        <row r="149">
          <cell r="C149">
            <v>52</v>
          </cell>
          <cell r="D149" t="e">
            <v>#N/A</v>
          </cell>
        </row>
        <row r="150">
          <cell r="C150">
            <v>53</v>
          </cell>
          <cell r="D150" t="e">
            <v>#N/A</v>
          </cell>
        </row>
        <row r="151">
          <cell r="C151">
            <v>54</v>
          </cell>
          <cell r="D151" t="e">
            <v>#N/A</v>
          </cell>
        </row>
        <row r="152">
          <cell r="C152">
            <v>55</v>
          </cell>
          <cell r="D152" t="e">
            <v>#N/A</v>
          </cell>
        </row>
        <row r="153">
          <cell r="C153">
            <v>56</v>
          </cell>
          <cell r="D153" t="e">
            <v>#N/A</v>
          </cell>
        </row>
        <row r="154">
          <cell r="C154">
            <v>57</v>
          </cell>
          <cell r="D154" t="e">
            <v>#N/A</v>
          </cell>
        </row>
        <row r="155">
          <cell r="C155">
            <v>58</v>
          </cell>
          <cell r="D155" t="e">
            <v>#N/A</v>
          </cell>
        </row>
        <row r="156">
          <cell r="C156">
            <v>59</v>
          </cell>
          <cell r="D156" t="e">
            <v>#N/A</v>
          </cell>
        </row>
        <row r="157">
          <cell r="C157">
            <v>60</v>
          </cell>
          <cell r="D157" t="e">
            <v>#N/A</v>
          </cell>
        </row>
        <row r="158">
          <cell r="C158">
            <v>61</v>
          </cell>
          <cell r="D158" t="e">
            <v>#N/A</v>
          </cell>
        </row>
        <row r="159">
          <cell r="C159">
            <v>62</v>
          </cell>
          <cell r="D159" t="e">
            <v>#N/A</v>
          </cell>
        </row>
        <row r="160">
          <cell r="C160">
            <v>63</v>
          </cell>
          <cell r="D160" t="e">
            <v>#N/A</v>
          </cell>
        </row>
        <row r="161">
          <cell r="C161">
            <v>64</v>
          </cell>
          <cell r="D161" t="e">
            <v>#N/A</v>
          </cell>
        </row>
        <row r="162">
          <cell r="C162">
            <v>65</v>
          </cell>
          <cell r="D162" t="e">
            <v>#N/A</v>
          </cell>
        </row>
        <row r="163">
          <cell r="C163">
            <v>66</v>
          </cell>
          <cell r="D163" t="e">
            <v>#N/A</v>
          </cell>
        </row>
        <row r="164">
          <cell r="C164">
            <v>67</v>
          </cell>
          <cell r="D164" t="e">
            <v>#N/A</v>
          </cell>
        </row>
        <row r="165">
          <cell r="C165">
            <v>68</v>
          </cell>
          <cell r="D165" t="e">
            <v>#N/A</v>
          </cell>
        </row>
        <row r="166">
          <cell r="C166">
            <v>69</v>
          </cell>
          <cell r="D166" t="e">
            <v>#N/A</v>
          </cell>
        </row>
        <row r="167">
          <cell r="C167">
            <v>70</v>
          </cell>
          <cell r="D167" t="e">
            <v>#N/A</v>
          </cell>
        </row>
        <row r="168">
          <cell r="C168">
            <v>71</v>
          </cell>
          <cell r="D168" t="e">
            <v>#N/A</v>
          </cell>
        </row>
        <row r="169">
          <cell r="C169">
            <v>72</v>
          </cell>
          <cell r="D169" t="e">
            <v>#N/A</v>
          </cell>
        </row>
        <row r="170">
          <cell r="C170">
            <v>73</v>
          </cell>
          <cell r="D170" t="e">
            <v>#N/A</v>
          </cell>
        </row>
        <row r="171">
          <cell r="C171">
            <v>74</v>
          </cell>
          <cell r="D171" t="e">
            <v>#N/A</v>
          </cell>
        </row>
        <row r="172">
          <cell r="C172">
            <v>75</v>
          </cell>
          <cell r="D172" t="e">
            <v>#N/A</v>
          </cell>
        </row>
        <row r="173">
          <cell r="C173">
            <v>76</v>
          </cell>
          <cell r="D173" t="e">
            <v>#N/A</v>
          </cell>
        </row>
        <row r="174">
          <cell r="C174">
            <v>77</v>
          </cell>
          <cell r="D174" t="e">
            <v>#N/A</v>
          </cell>
        </row>
        <row r="175">
          <cell r="C175">
            <v>78</v>
          </cell>
          <cell r="D175" t="e">
            <v>#N/A</v>
          </cell>
        </row>
        <row r="176">
          <cell r="C176">
            <v>79</v>
          </cell>
          <cell r="D176" t="e">
            <v>#N/A</v>
          </cell>
        </row>
      </sheetData>
      <sheetData sheetId="6"/>
      <sheetData sheetId="7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AJUSTE"/>
      <sheetName val="Datos Generales"/>
      <sheetName val="FORMATOMETRA"/>
      <sheetName val="FORMATO2"/>
    </sheetNames>
    <sheetDataSet>
      <sheetData sheetId="0">
        <row r="9">
          <cell r="A9" t="str">
            <v>CODIGO</v>
          </cell>
        </row>
      </sheetData>
      <sheetData sheetId="1">
        <row r="11">
          <cell r="A11">
            <v>0</v>
          </cell>
        </row>
        <row r="12">
          <cell r="A12">
            <v>1</v>
          </cell>
          <cell r="B12" t="str">
            <v>TRABAJOS PRELIMINARES</v>
          </cell>
          <cell r="E12" t="e">
            <v>#REF!</v>
          </cell>
          <cell r="F12">
            <v>0</v>
          </cell>
        </row>
        <row r="13">
          <cell r="A13">
            <v>1.1000000000000001</v>
          </cell>
          <cell r="B13" t="str">
            <v>MOVILIZACION DE EQUIPOS</v>
          </cell>
          <cell r="C13" t="str">
            <v>GLB</v>
          </cell>
          <cell r="D13">
            <v>1</v>
          </cell>
          <cell r="E13" t="e">
            <v>#REF!</v>
          </cell>
          <cell r="F13">
            <v>500</v>
          </cell>
        </row>
        <row r="14">
          <cell r="A14">
            <v>1.02</v>
          </cell>
          <cell r="B14" t="str">
            <v>TRAZO Y REPLANTEOS</v>
          </cell>
          <cell r="C14" t="str">
            <v>M2</v>
          </cell>
          <cell r="D14">
            <v>500</v>
          </cell>
          <cell r="E14" t="e">
            <v>#REF!</v>
          </cell>
          <cell r="F14">
            <v>0.84875000000000012</v>
          </cell>
        </row>
        <row r="15">
          <cell r="A15">
            <v>1.03</v>
          </cell>
          <cell r="B15" t="str">
            <v>CAMINO DE ACCESOS</v>
          </cell>
          <cell r="C15" t="str">
            <v>M</v>
          </cell>
          <cell r="D15">
            <v>800</v>
          </cell>
          <cell r="E15" t="e">
            <v>#REF!</v>
          </cell>
          <cell r="F15">
            <v>7.5939999999999994</v>
          </cell>
        </row>
        <row r="16">
          <cell r="A16">
            <v>1.04</v>
          </cell>
          <cell r="B16" t="str">
            <v>DESVIO DE RIOS</v>
          </cell>
          <cell r="C16" t="str">
            <v>M</v>
          </cell>
          <cell r="D16">
            <v>120</v>
          </cell>
          <cell r="E16" t="e">
            <v>#REF!</v>
          </cell>
          <cell r="F16">
            <v>12.87</v>
          </cell>
        </row>
        <row r="17">
          <cell r="A17">
            <v>1.05</v>
          </cell>
          <cell r="B17" t="str">
            <v>LIMPIEZA DEL CAUCE</v>
          </cell>
          <cell r="C17" t="str">
            <v>M</v>
          </cell>
          <cell r="D17">
            <v>85</v>
          </cell>
          <cell r="E17" t="e">
            <v>#REF!</v>
          </cell>
          <cell r="F17">
            <v>18.55</v>
          </cell>
        </row>
        <row r="18">
          <cell r="E18" t="e">
            <v>#REF!</v>
          </cell>
          <cell r="F18">
            <v>0</v>
          </cell>
        </row>
        <row r="19">
          <cell r="A19">
            <v>2</v>
          </cell>
          <cell r="B19" t="str">
            <v>MOVIMIENTO DE TIERRAS</v>
          </cell>
          <cell r="E19" t="e">
            <v>#REF!</v>
          </cell>
          <cell r="F19">
            <v>0</v>
          </cell>
        </row>
        <row r="20">
          <cell r="A20">
            <v>2.0099999999999998</v>
          </cell>
          <cell r="B20" t="str">
            <v>ENCIMADO DE PLATAFORMA</v>
          </cell>
          <cell r="C20" t="str">
            <v>M3</v>
          </cell>
          <cell r="D20">
            <v>720</v>
          </cell>
          <cell r="E20" t="e">
            <v>#REF!</v>
          </cell>
          <cell r="F20">
            <v>2.14</v>
          </cell>
        </row>
        <row r="21">
          <cell r="A21">
            <v>2.02</v>
          </cell>
          <cell r="B21" t="str">
            <v>EXCAVACION DE UÑA</v>
          </cell>
          <cell r="C21" t="str">
            <v>M3</v>
          </cell>
          <cell r="D21">
            <v>480</v>
          </cell>
          <cell r="E21" t="e">
            <v>#REF!</v>
          </cell>
          <cell r="F21">
            <v>2.98</v>
          </cell>
        </row>
        <row r="22">
          <cell r="A22">
            <v>2.0299999999999998</v>
          </cell>
          <cell r="B22" t="str">
            <v>RELLENO SEMICOMPACTADO DE PLATAFORMA</v>
          </cell>
          <cell r="C22" t="str">
            <v>M3</v>
          </cell>
          <cell r="D22">
            <v>1200</v>
          </cell>
          <cell r="E22" t="e">
            <v>#REF!</v>
          </cell>
          <cell r="F22">
            <v>4.1499999999999995</v>
          </cell>
        </row>
        <row r="23">
          <cell r="E23" t="e">
            <v>#REF!</v>
          </cell>
          <cell r="F23">
            <v>0</v>
          </cell>
        </row>
        <row r="24">
          <cell r="A24">
            <v>3</v>
          </cell>
          <cell r="B24" t="str">
            <v>ENROCADO</v>
          </cell>
          <cell r="E24" t="e">
            <v>#REF!</v>
          </cell>
          <cell r="F24">
            <v>0</v>
          </cell>
        </row>
        <row r="25">
          <cell r="A25">
            <v>3.01</v>
          </cell>
          <cell r="B25" t="str">
            <v>EXTRACCION Y PREPARACION DE ROCA</v>
          </cell>
          <cell r="C25" t="str">
            <v>M3</v>
          </cell>
          <cell r="D25">
            <v>200</v>
          </cell>
          <cell r="E25" t="e">
            <v>#REF!</v>
          </cell>
          <cell r="F25">
            <v>5.6454000000000004</v>
          </cell>
        </row>
        <row r="26">
          <cell r="A26">
            <v>3.02</v>
          </cell>
          <cell r="B26" t="str">
            <v>SELECCCION Y CARGUIO DE ROCA</v>
          </cell>
          <cell r="C26" t="str">
            <v>M3</v>
          </cell>
          <cell r="D26">
            <v>560</v>
          </cell>
          <cell r="E26" t="e">
            <v>#REF!</v>
          </cell>
          <cell r="F26">
            <v>5.8025000000000002</v>
          </cell>
        </row>
        <row r="27">
          <cell r="A27">
            <v>3.04</v>
          </cell>
          <cell r="B27" t="str">
            <v>TRANSPORTE DE ROCA</v>
          </cell>
          <cell r="C27" t="str">
            <v>M3</v>
          </cell>
          <cell r="D27">
            <v>620</v>
          </cell>
          <cell r="E27" t="e">
            <v>#REF!</v>
          </cell>
          <cell r="F27">
            <v>5.8</v>
          </cell>
        </row>
        <row r="28">
          <cell r="A28">
            <v>3.05</v>
          </cell>
          <cell r="B28" t="str">
            <v>ACOMODO DE ROCA</v>
          </cell>
          <cell r="C28" t="str">
            <v>M3</v>
          </cell>
          <cell r="D28">
            <v>350</v>
          </cell>
          <cell r="E28" t="e">
            <v>#REF!</v>
          </cell>
          <cell r="F28">
            <v>3.71</v>
          </cell>
        </row>
        <row r="29">
          <cell r="E29" t="e">
            <v>#REF!</v>
          </cell>
          <cell r="F29">
            <v>0</v>
          </cell>
        </row>
        <row r="30">
          <cell r="A30">
            <v>4</v>
          </cell>
          <cell r="B30" t="str">
            <v>INFRAESTRUCTURA DE RIEGO DREN-CANAL</v>
          </cell>
          <cell r="E30" t="e">
            <v>#REF!</v>
          </cell>
          <cell r="F30">
            <v>0</v>
          </cell>
        </row>
        <row r="31">
          <cell r="A31">
            <v>4.01</v>
          </cell>
          <cell r="B31" t="str">
            <v>APERTURA DE DREN</v>
          </cell>
          <cell r="C31" t="str">
            <v>M</v>
          </cell>
          <cell r="D31">
            <v>200</v>
          </cell>
          <cell r="E31" t="e">
            <v>#REF!</v>
          </cell>
          <cell r="F31">
            <v>7.18</v>
          </cell>
        </row>
        <row r="32">
          <cell r="E32" t="e">
            <v>#REF!</v>
          </cell>
          <cell r="F32">
            <v>0</v>
          </cell>
        </row>
        <row r="33">
          <cell r="E33" t="e">
            <v>#REF!</v>
          </cell>
          <cell r="F33">
            <v>0</v>
          </cell>
        </row>
        <row r="34">
          <cell r="E34" t="e">
            <v>#REF!</v>
          </cell>
          <cell r="F34">
            <v>0</v>
          </cell>
        </row>
        <row r="35">
          <cell r="E35" t="e">
            <v>#REF!</v>
          </cell>
          <cell r="F35">
            <v>0</v>
          </cell>
        </row>
        <row r="36">
          <cell r="E36" t="e">
            <v>#REF!</v>
          </cell>
          <cell r="F36">
            <v>0</v>
          </cell>
        </row>
        <row r="37">
          <cell r="E37" t="e">
            <v>#REF!</v>
          </cell>
          <cell r="F37">
            <v>0</v>
          </cell>
        </row>
        <row r="38">
          <cell r="E38" t="e">
            <v>#REF!</v>
          </cell>
          <cell r="F38">
            <v>0</v>
          </cell>
        </row>
        <row r="39">
          <cell r="E39" t="e">
            <v>#REF!</v>
          </cell>
          <cell r="F39">
            <v>0</v>
          </cell>
        </row>
        <row r="40">
          <cell r="E40" t="e">
            <v>#REF!</v>
          </cell>
          <cell r="F40">
            <v>0</v>
          </cell>
        </row>
        <row r="41">
          <cell r="E41" t="e">
            <v>#REF!</v>
          </cell>
          <cell r="F41">
            <v>0</v>
          </cell>
        </row>
        <row r="42">
          <cell r="E42" t="e">
            <v>#REF!</v>
          </cell>
          <cell r="F42">
            <v>0</v>
          </cell>
        </row>
        <row r="43">
          <cell r="E43" t="e">
            <v>#REF!</v>
          </cell>
          <cell r="F43">
            <v>0</v>
          </cell>
        </row>
        <row r="44">
          <cell r="E44" t="e">
            <v>#REF!</v>
          </cell>
          <cell r="F44">
            <v>0</v>
          </cell>
        </row>
        <row r="45">
          <cell r="E45" t="e">
            <v>#REF!</v>
          </cell>
          <cell r="F45">
            <v>0</v>
          </cell>
        </row>
        <row r="46">
          <cell r="E46" t="e">
            <v>#REF!</v>
          </cell>
          <cell r="F46">
            <v>0</v>
          </cell>
        </row>
        <row r="47">
          <cell r="E47" t="e">
            <v>#REF!</v>
          </cell>
          <cell r="F47">
            <v>0</v>
          </cell>
        </row>
        <row r="48">
          <cell r="E48" t="e">
            <v>#REF!</v>
          </cell>
          <cell r="F48">
            <v>0</v>
          </cell>
        </row>
        <row r="49">
          <cell r="E49" t="e">
            <v>#REF!</v>
          </cell>
          <cell r="F49">
            <v>0</v>
          </cell>
        </row>
        <row r="50">
          <cell r="E50" t="e">
            <v>#REF!</v>
          </cell>
          <cell r="F50">
            <v>0</v>
          </cell>
        </row>
        <row r="51">
          <cell r="E51" t="e">
            <v>#REF!</v>
          </cell>
          <cell r="F51">
            <v>0</v>
          </cell>
        </row>
        <row r="52">
          <cell r="E52" t="e">
            <v>#REF!</v>
          </cell>
          <cell r="F52">
            <v>0</v>
          </cell>
        </row>
        <row r="53">
          <cell r="E53" t="e">
            <v>#REF!</v>
          </cell>
          <cell r="F53">
            <v>0</v>
          </cell>
        </row>
        <row r="54">
          <cell r="E54" t="e">
            <v>#REF!</v>
          </cell>
          <cell r="F54">
            <v>0</v>
          </cell>
        </row>
        <row r="55">
          <cell r="E55" t="e">
            <v>#REF!</v>
          </cell>
          <cell r="F55">
            <v>0</v>
          </cell>
        </row>
        <row r="56">
          <cell r="E56" t="e">
            <v>#REF!</v>
          </cell>
          <cell r="F56">
            <v>0</v>
          </cell>
        </row>
        <row r="57">
          <cell r="E57" t="e">
            <v>#REF!</v>
          </cell>
          <cell r="F57">
            <v>0</v>
          </cell>
        </row>
        <row r="58">
          <cell r="E58" t="e">
            <v>#REF!</v>
          </cell>
          <cell r="F58">
            <v>0</v>
          </cell>
        </row>
        <row r="59">
          <cell r="E59" t="e">
            <v>#REF!</v>
          </cell>
          <cell r="F59">
            <v>0</v>
          </cell>
        </row>
        <row r="60">
          <cell r="E60" t="e">
            <v>#REF!</v>
          </cell>
          <cell r="F60">
            <v>0</v>
          </cell>
        </row>
        <row r="61">
          <cell r="E61" t="e">
            <v>#REF!</v>
          </cell>
          <cell r="F61">
            <v>0</v>
          </cell>
        </row>
        <row r="62">
          <cell r="E62" t="e">
            <v>#REF!</v>
          </cell>
          <cell r="F62">
            <v>0</v>
          </cell>
        </row>
        <row r="63">
          <cell r="E63" t="e">
            <v>#REF!</v>
          </cell>
          <cell r="F63">
            <v>0</v>
          </cell>
        </row>
        <row r="64">
          <cell r="E64" t="e">
            <v>#REF!</v>
          </cell>
          <cell r="F64">
            <v>0</v>
          </cell>
        </row>
        <row r="65">
          <cell r="E65" t="e">
            <v>#REF!</v>
          </cell>
          <cell r="F65">
            <v>0</v>
          </cell>
        </row>
        <row r="66">
          <cell r="E66" t="e">
            <v>#REF!</v>
          </cell>
          <cell r="F66">
            <v>0</v>
          </cell>
        </row>
        <row r="67">
          <cell r="E67" t="e">
            <v>#REF!</v>
          </cell>
          <cell r="F67">
            <v>0</v>
          </cell>
        </row>
        <row r="68">
          <cell r="E68" t="e">
            <v>#REF!</v>
          </cell>
          <cell r="F68">
            <v>0</v>
          </cell>
        </row>
        <row r="69">
          <cell r="E69" t="e">
            <v>#REF!</v>
          </cell>
          <cell r="F69">
            <v>0</v>
          </cell>
        </row>
        <row r="70">
          <cell r="E70" t="e">
            <v>#REF!</v>
          </cell>
          <cell r="F70">
            <v>0</v>
          </cell>
        </row>
        <row r="71">
          <cell r="E71" t="e">
            <v>#REF!</v>
          </cell>
          <cell r="F71">
            <v>0</v>
          </cell>
        </row>
        <row r="72">
          <cell r="E72" t="e">
            <v>#REF!</v>
          </cell>
          <cell r="F72">
            <v>0</v>
          </cell>
        </row>
        <row r="73">
          <cell r="E73" t="e">
            <v>#REF!</v>
          </cell>
          <cell r="F73">
            <v>0</v>
          </cell>
        </row>
        <row r="74">
          <cell r="E74" t="e">
            <v>#REF!</v>
          </cell>
          <cell r="F74">
            <v>0</v>
          </cell>
        </row>
        <row r="75">
          <cell r="E75" t="e">
            <v>#REF!</v>
          </cell>
          <cell r="F75">
            <v>0</v>
          </cell>
        </row>
        <row r="76">
          <cell r="E76" t="e">
            <v>#REF!</v>
          </cell>
          <cell r="F76">
            <v>0</v>
          </cell>
        </row>
        <row r="77">
          <cell r="E77" t="e">
            <v>#REF!</v>
          </cell>
          <cell r="F77">
            <v>0</v>
          </cell>
        </row>
        <row r="78">
          <cell r="E78" t="e">
            <v>#REF!</v>
          </cell>
          <cell r="F78">
            <v>0</v>
          </cell>
        </row>
        <row r="79">
          <cell r="E79" t="e">
            <v>#REF!</v>
          </cell>
          <cell r="F79">
            <v>0</v>
          </cell>
        </row>
        <row r="80">
          <cell r="E80" t="e">
            <v>#REF!</v>
          </cell>
          <cell r="F80">
            <v>0</v>
          </cell>
        </row>
        <row r="81">
          <cell r="E81" t="e">
            <v>#REF!</v>
          </cell>
          <cell r="F81">
            <v>0</v>
          </cell>
        </row>
      </sheetData>
      <sheetData sheetId="2">
        <row r="12">
          <cell r="A12">
            <v>4701</v>
          </cell>
          <cell r="B12" t="str">
            <v>CONTROLADOR OFICIAL</v>
          </cell>
          <cell r="C12" t="str">
            <v>HH</v>
          </cell>
          <cell r="E12">
            <v>3.83</v>
          </cell>
          <cell r="F12">
            <v>47</v>
          </cell>
        </row>
        <row r="13">
          <cell r="A13">
            <v>4702</v>
          </cell>
          <cell r="B13" t="str">
            <v>OFICIAL</v>
          </cell>
          <cell r="C13" t="str">
            <v>HH</v>
          </cell>
          <cell r="E13">
            <v>4.4000000000000004</v>
          </cell>
          <cell r="F13">
            <v>47</v>
          </cell>
        </row>
        <row r="14">
          <cell r="A14">
            <v>4703</v>
          </cell>
          <cell r="B14" t="str">
            <v>OPERARIO</v>
          </cell>
          <cell r="C14" t="str">
            <v>HH</v>
          </cell>
          <cell r="E14">
            <v>5.77</v>
          </cell>
          <cell r="F14">
            <v>47</v>
          </cell>
        </row>
        <row r="15">
          <cell r="A15">
            <v>4704</v>
          </cell>
          <cell r="B15" t="str">
            <v>PEON</v>
          </cell>
          <cell r="C15" t="str">
            <v>HH</v>
          </cell>
          <cell r="E15">
            <v>4.3</v>
          </cell>
          <cell r="F15">
            <v>47</v>
          </cell>
        </row>
        <row r="16">
          <cell r="A16">
            <v>4705</v>
          </cell>
          <cell r="B16" t="str">
            <v>PORTAMIRA</v>
          </cell>
          <cell r="C16" t="str">
            <v>HH</v>
          </cell>
          <cell r="E16">
            <v>1.25</v>
          </cell>
          <cell r="F16">
            <v>47</v>
          </cell>
        </row>
        <row r="17">
          <cell r="A17">
            <v>4706</v>
          </cell>
          <cell r="B17" t="str">
            <v>TOPOGRAFO</v>
          </cell>
          <cell r="C17" t="str">
            <v>HH</v>
          </cell>
          <cell r="E17">
            <v>4.22</v>
          </cell>
          <cell r="F17">
            <v>47</v>
          </cell>
        </row>
        <row r="39">
          <cell r="B39" t="str">
            <v>MATERIALES</v>
          </cell>
        </row>
        <row r="40">
          <cell r="A40">
            <v>2101</v>
          </cell>
          <cell r="B40" t="str">
            <v>CEMENTO PORTLAND TIPO I</v>
          </cell>
          <cell r="C40" t="str">
            <v>BLS</v>
          </cell>
          <cell r="E40">
            <v>12.5</v>
          </cell>
          <cell r="F40">
            <v>21</v>
          </cell>
        </row>
        <row r="41">
          <cell r="A41">
            <v>3701</v>
          </cell>
          <cell r="B41" t="str">
            <v>CORDEL</v>
          </cell>
          <cell r="C41" t="str">
            <v>M</v>
          </cell>
          <cell r="E41">
            <v>0.3</v>
          </cell>
          <cell r="F41">
            <v>37</v>
          </cell>
        </row>
        <row r="42">
          <cell r="A42">
            <v>2801</v>
          </cell>
          <cell r="B42" t="str">
            <v>DINAMITA</v>
          </cell>
          <cell r="C42" t="str">
            <v>CART</v>
          </cell>
          <cell r="E42">
            <v>0.69</v>
          </cell>
          <cell r="F42">
            <v>28</v>
          </cell>
        </row>
        <row r="43">
          <cell r="A43">
            <v>4301</v>
          </cell>
          <cell r="B43" t="str">
            <v>ESTACA</v>
          </cell>
          <cell r="C43" t="str">
            <v>UND</v>
          </cell>
          <cell r="E43">
            <v>0.8</v>
          </cell>
          <cell r="F43">
            <v>43</v>
          </cell>
        </row>
        <row r="44">
          <cell r="A44">
            <v>2701</v>
          </cell>
          <cell r="B44" t="str">
            <v>FULMINANTE</v>
          </cell>
          <cell r="C44" t="str">
            <v>PZA</v>
          </cell>
          <cell r="E44">
            <v>0.23</v>
          </cell>
          <cell r="F44">
            <v>27</v>
          </cell>
        </row>
        <row r="45">
          <cell r="A45">
            <v>2702</v>
          </cell>
          <cell r="B45" t="str">
            <v>GUIA DE SEGURIDAD</v>
          </cell>
          <cell r="C45" t="str">
            <v>M</v>
          </cell>
          <cell r="E45">
            <v>0.35</v>
          </cell>
          <cell r="F45">
            <v>27</v>
          </cell>
        </row>
        <row r="46">
          <cell r="A46">
            <v>5401</v>
          </cell>
          <cell r="B46" t="str">
            <v>PINTURA ESMALTE</v>
          </cell>
          <cell r="C46" t="str">
            <v>GLN</v>
          </cell>
          <cell r="E46">
            <v>34</v>
          </cell>
          <cell r="F46">
            <v>54</v>
          </cell>
        </row>
        <row r="47">
          <cell r="A47">
            <v>2901</v>
          </cell>
          <cell r="B47" t="str">
            <v>YESO</v>
          </cell>
          <cell r="C47" t="str">
            <v>KG</v>
          </cell>
          <cell r="E47">
            <v>1.18</v>
          </cell>
          <cell r="F47">
            <v>29</v>
          </cell>
        </row>
        <row r="48">
          <cell r="A48">
            <v>2802</v>
          </cell>
          <cell r="B48" t="str">
            <v>NITRATO DE AMONIO</v>
          </cell>
          <cell r="C48" t="str">
            <v>KG</v>
          </cell>
          <cell r="E48">
            <v>1.86</v>
          </cell>
          <cell r="F48">
            <v>28</v>
          </cell>
        </row>
        <row r="60">
          <cell r="B60" t="str">
            <v>MAQUINARIAS</v>
          </cell>
        </row>
        <row r="61">
          <cell r="A61">
            <v>4901</v>
          </cell>
          <cell r="B61" t="str">
            <v>CARGADOR FRONTAL S/L 3.5YD3 125HP</v>
          </cell>
          <cell r="C61" t="str">
            <v>HM</v>
          </cell>
          <cell r="E61">
            <v>126.52</v>
          </cell>
          <cell r="F61">
            <v>49</v>
          </cell>
        </row>
        <row r="62">
          <cell r="A62">
            <v>4902</v>
          </cell>
          <cell r="B62" t="str">
            <v>COMPRESORA NEUMATICA 87HP 250PCM</v>
          </cell>
          <cell r="C62" t="str">
            <v>HM</v>
          </cell>
          <cell r="E62">
            <v>45.74</v>
          </cell>
          <cell r="F62">
            <v>49</v>
          </cell>
        </row>
        <row r="63">
          <cell r="A63">
            <v>3702</v>
          </cell>
          <cell r="B63" t="str">
            <v>MIRAS Y JALONES</v>
          </cell>
          <cell r="C63" t="str">
            <v>HM</v>
          </cell>
          <cell r="E63">
            <v>2</v>
          </cell>
          <cell r="F63">
            <v>37</v>
          </cell>
        </row>
        <row r="64">
          <cell r="A64">
            <v>4903</v>
          </cell>
          <cell r="B64" t="str">
            <v>MARTILLO NEUMATICO</v>
          </cell>
          <cell r="C64" t="str">
            <v>HM</v>
          </cell>
          <cell r="E64">
            <v>8.44</v>
          </cell>
          <cell r="F64">
            <v>49</v>
          </cell>
        </row>
        <row r="65">
          <cell r="A65">
            <v>3001</v>
          </cell>
          <cell r="B65" t="str">
            <v>NIVEL TOPOGRAFICO</v>
          </cell>
          <cell r="C65" t="str">
            <v>HM</v>
          </cell>
          <cell r="E65">
            <v>4</v>
          </cell>
          <cell r="F65">
            <v>30</v>
          </cell>
        </row>
        <row r="66">
          <cell r="A66">
            <v>4904</v>
          </cell>
          <cell r="B66" t="str">
            <v>EXCAVADORA 115-165HP</v>
          </cell>
          <cell r="C66" t="str">
            <v>HM</v>
          </cell>
          <cell r="E66">
            <v>170.48</v>
          </cell>
          <cell r="F66">
            <v>49</v>
          </cell>
        </row>
        <row r="67">
          <cell r="A67">
            <v>3002</v>
          </cell>
          <cell r="B67" t="str">
            <v>TEOLODITO</v>
          </cell>
          <cell r="C67" t="str">
            <v>HM</v>
          </cell>
          <cell r="E67">
            <v>5.2</v>
          </cell>
          <cell r="F67">
            <v>30</v>
          </cell>
        </row>
        <row r="68">
          <cell r="A68">
            <v>4905</v>
          </cell>
          <cell r="B68" t="str">
            <v>TRACTOR 190-240HP</v>
          </cell>
          <cell r="C68" t="str">
            <v>HM</v>
          </cell>
          <cell r="E68">
            <v>188.85</v>
          </cell>
          <cell r="F68">
            <v>49</v>
          </cell>
        </row>
        <row r="69">
          <cell r="A69">
            <v>4801</v>
          </cell>
          <cell r="B69" t="str">
            <v>VOLQUETE 6X4M3 330HP</v>
          </cell>
          <cell r="C69" t="str">
            <v>HM</v>
          </cell>
          <cell r="E69">
            <v>145.05000000000001</v>
          </cell>
          <cell r="F69">
            <v>48</v>
          </cell>
        </row>
        <row r="70">
          <cell r="A70">
            <v>3703</v>
          </cell>
          <cell r="B70" t="str">
            <v>HERRAMIENTAS</v>
          </cell>
          <cell r="C70" t="str">
            <v>%MO</v>
          </cell>
          <cell r="E70">
            <v>1</v>
          </cell>
          <cell r="F70">
            <v>37</v>
          </cell>
        </row>
        <row r="71">
          <cell r="A71">
            <v>4906</v>
          </cell>
          <cell r="B71" t="str">
            <v>RETROEXCAVADORA</v>
          </cell>
          <cell r="C71" t="str">
            <v>HH</v>
          </cell>
          <cell r="E71">
            <v>170.48</v>
          </cell>
          <cell r="F71">
            <v>49</v>
          </cell>
        </row>
        <row r="72">
          <cell r="A72">
            <v>49</v>
          </cell>
          <cell r="B72" t="str">
            <v>MOVILIZACION DE EQUIPO</v>
          </cell>
          <cell r="C72" t="str">
            <v>GLB</v>
          </cell>
          <cell r="E72">
            <v>500</v>
          </cell>
          <cell r="F72">
            <v>49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 Fotog"/>
      <sheetName val="01"/>
      <sheetName val="02"/>
      <sheetName val="03"/>
      <sheetName val="04"/>
      <sheetName val="06"/>
      <sheetName val="07"/>
      <sheetName val="08"/>
      <sheetName val="09"/>
      <sheetName val="10"/>
      <sheetName val="11"/>
      <sheetName val="13"/>
      <sheetName val="14"/>
      <sheetName val="15"/>
      <sheetName val="16"/>
      <sheetName val="17"/>
      <sheetName val="18"/>
      <sheetName val="20"/>
      <sheetName val="21"/>
      <sheetName val="22"/>
      <sheetName val="23"/>
      <sheetName val="25"/>
      <sheetName val="27"/>
      <sheetName val="30"/>
      <sheetName val="31"/>
      <sheetName val="RESUMEN JULIO 2015"/>
      <sheetName val="Met. F-001"/>
      <sheetName val="Met. MM"/>
      <sheetName val="Met. NP"/>
      <sheetName val="Met. TOTAL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A1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_BASE"/>
      <sheetName val="ACERO AGOSTO"/>
      <sheetName val="Metrado Corte"/>
      <sheetName val="Metrado ABRIL"/>
      <sheetName val="Metrado_octubre 2013"/>
      <sheetName val="Metrado_NOVIEMBRE 2013"/>
      <sheetName val="Metrado_DICIEMBRE 2013"/>
      <sheetName val="Metrado_ENERO_2014"/>
      <sheetName val="METRADOS_TOTALES"/>
      <sheetName val="Valorización general"/>
      <sheetName val="Met. F-001"/>
      <sheetName val="Met. MM."/>
      <sheetName val="Met. NP"/>
      <sheetName val="Valorización_deductivos"/>
      <sheetName val="CARATULA"/>
      <sheetName val="Control"/>
      <sheetName val="Informacion general"/>
      <sheetName val="Ejec_financiera"/>
      <sheetName val="INFOBRAS"/>
      <sheetName val="Cronograma "/>
      <sheetName val="S5"/>
      <sheetName val="Res. Valorización"/>
      <sheetName val="Resumen valorización"/>
      <sheetName val="Financiero"/>
      <sheetName val="Resumen almacen"/>
      <sheetName val="Equipo mecanico"/>
      <sheetName val="MANIFIESTO DE GASTOS"/>
      <sheetName val="Adicionar"/>
      <sheetName val="RES VAL MM 15-18"/>
      <sheetName val="RES VAL MOF 01 - 15"/>
      <sheetName val="RES VAL MOF 01 - 16"/>
      <sheetName val="RES VAL MOF 01 - 18"/>
      <sheetName val="Valorización_Exp_Téc"/>
      <sheetName val="METRADOS DIARIOS"/>
      <sheetName val="Curva S"/>
      <sheetName val="Histograma"/>
      <sheetName val="S6.2"/>
      <sheetName val="RES VAL MOF 02 - 18"/>
      <sheetName val="Valorización_Exp_Modf_02"/>
      <sheetName val="S6.3"/>
      <sheetName val="RES VAL MOF 02 - MM_MODF 01_18"/>
      <sheetName val="Valorización_Mayor_Met_Modf01"/>
      <sheetName val="RES VAL MOF 02 - MM_AD01_18"/>
      <sheetName val="Valorización_Mayor_Met_Adic01"/>
      <sheetName val="RES VAL MOF 02 - AD02_18"/>
      <sheetName val="Valorización_Part_Adic02"/>
      <sheetName val="Valorización_Deductivos_Modf 01"/>
      <sheetName val="SALDO VAL. _MATERIALES"/>
      <sheetName val="Valorización_mayores_metrados"/>
      <sheetName val="Valorización_PCN(1)"/>
      <sheetName val="Valorización_PCN(2)"/>
      <sheetName val="S7"/>
      <sheetName val="PLANILLA DE METRADOS"/>
      <sheetName val="Mov. Tierras"/>
      <sheetName val="S8"/>
      <sheetName val="C.D NOVIEMBRE"/>
      <sheetName val="G.G NOVIEMBRE"/>
      <sheetName val="G.I NOVIEMBRE"/>
      <sheetName val="Hoja1"/>
      <sheetName val="Hoja2"/>
      <sheetName val="S9"/>
      <sheetName val="Mov Diar. Almc."/>
      <sheetName val="S10.3"/>
      <sheetName val="S10.4"/>
      <sheetName val="S11"/>
      <sheetName val="VALORIZACION MAQUINARIA"/>
      <sheetName val="S11.1"/>
      <sheetName val="Cont. Maq."/>
      <sheetName val="Excavadora 324D - A"/>
      <sheetName val="Excavadora 324D (R)"/>
      <sheetName val="Excavadora 336D"/>
      <sheetName val="Vol. Blanco. 15 M3"/>
      <sheetName val="Vol. Scania EG510"/>
      <sheetName val="Motobomba 2&quot;"/>
      <sheetName val="Cama baja"/>
      <sheetName val="Excavadora 315-C"/>
      <sheetName val="Motobomba 4&quot;"/>
      <sheetName val="Carg.Front."/>
      <sheetName val="Vol. Scania II"/>
      <sheetName val="NIVEL"/>
      <sheetName val="Motobomba 4&quot; II"/>
      <sheetName val="Vol. nissan. 12 MDA"/>
      <sheetName val="Vol. MERCEDEZ BENZ"/>
      <sheetName val="Retroexcavadora"/>
      <sheetName val="Vol. Blanco. 10 M3"/>
      <sheetName val="COMPRENSORA"/>
      <sheetName val="MOTOPERFORADORA"/>
      <sheetName val="MOTONIVELADORA"/>
      <sheetName val="Vol. VOLWAGN. 12 MDA"/>
      <sheetName val="Vol. VOLWAGN. 15 MDA"/>
      <sheetName val="Vol. FORLAND. 15 MDP."/>
      <sheetName val="CAMIONETA 4X4 HILUX"/>
      <sheetName val="Tareo P.T."/>
      <sheetName val="Tareo P.O."/>
      <sheetName val="Panel fotográfico"/>
      <sheetName val="Relacion Asientos"/>
      <sheetName val="Met. TC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Relacion de PU"/>
      <sheetName val="Relacion de INSUMOS"/>
      <sheetName val="Analisis de Precios"/>
      <sheetName val="POLINOMICA"/>
      <sheetName val="RECURSOS"/>
      <sheetName val="Datos Generales"/>
      <sheetName val="DATOS"/>
      <sheetName val="PLANILLA ARQ"/>
    </sheetNames>
    <sheetDataSet>
      <sheetData sheetId="0" refreshError="1"/>
      <sheetData sheetId="1" refreshError="1"/>
      <sheetData sheetId="2" refreshError="1">
        <row r="12">
          <cell r="A12">
            <v>433005</v>
          </cell>
          <cell r="B12" t="str">
            <v>OFICINA,ALMACEN Y CASETA DE GUARDANIA</v>
          </cell>
          <cell r="C12" t="str">
            <v>M2</v>
          </cell>
          <cell r="E12">
            <v>70</v>
          </cell>
        </row>
        <row r="13">
          <cell r="A13">
            <v>320160</v>
          </cell>
          <cell r="B13" t="str">
            <v>MOVILIZACION DE EQUIPO</v>
          </cell>
          <cell r="C13" t="str">
            <v>GLB</v>
          </cell>
          <cell r="E13">
            <v>3200</v>
          </cell>
        </row>
        <row r="14">
          <cell r="A14">
            <v>22020</v>
          </cell>
          <cell r="B14" t="str">
            <v>CLAVOS DE CONSTRUCCION PROMEDIO</v>
          </cell>
          <cell r="C14" t="str">
            <v>KG</v>
          </cell>
          <cell r="E14">
            <v>2.12</v>
          </cell>
        </row>
        <row r="15">
          <cell r="A15">
            <v>21001</v>
          </cell>
          <cell r="B15" t="str">
            <v>ALAMBRE NEGRO #8</v>
          </cell>
          <cell r="C15" t="str">
            <v>KG</v>
          </cell>
          <cell r="E15">
            <v>2.0299999999999998</v>
          </cell>
        </row>
        <row r="16">
          <cell r="A16">
            <v>21002</v>
          </cell>
          <cell r="B16" t="str">
            <v>ALAMBRE NEGRO #16</v>
          </cell>
          <cell r="C16" t="str">
            <v>KG</v>
          </cell>
          <cell r="E16">
            <v>2.0299999999999998</v>
          </cell>
        </row>
        <row r="17">
          <cell r="A17">
            <v>22002</v>
          </cell>
          <cell r="B17" t="str">
            <v>CLAVOS CON CABEZA 11/2</v>
          </cell>
          <cell r="C17" t="str">
            <v>KG</v>
          </cell>
          <cell r="E17">
            <v>2.54</v>
          </cell>
        </row>
        <row r="18">
          <cell r="A18">
            <v>30110</v>
          </cell>
          <cell r="B18" t="str">
            <v>ACERO FIERRO CORRUGADO PROMEDIO</v>
          </cell>
          <cell r="C18" t="str">
            <v>KG</v>
          </cell>
          <cell r="E18">
            <v>1.23</v>
          </cell>
        </row>
        <row r="19">
          <cell r="A19">
            <v>40501</v>
          </cell>
          <cell r="B19" t="str">
            <v>ARENA GRUESA</v>
          </cell>
          <cell r="C19" t="str">
            <v>M3</v>
          </cell>
          <cell r="E19">
            <v>16.95</v>
          </cell>
        </row>
        <row r="20">
          <cell r="A20">
            <v>50510</v>
          </cell>
          <cell r="B20" t="str">
            <v>PIEDRA CHANCADA DE 1/2¨ Y 3/4¨</v>
          </cell>
          <cell r="C20" t="str">
            <v>M3</v>
          </cell>
          <cell r="E20">
            <v>42.38</v>
          </cell>
        </row>
        <row r="21">
          <cell r="A21">
            <v>210101</v>
          </cell>
          <cell r="B21" t="str">
            <v>CEMENTO PORTLAND TIPO I</v>
          </cell>
          <cell r="C21" t="str">
            <v>M3</v>
          </cell>
          <cell r="E21">
            <v>12.41</v>
          </cell>
        </row>
        <row r="22">
          <cell r="A22">
            <v>300554</v>
          </cell>
          <cell r="B22" t="str">
            <v>SIKADUR 52(INYECCION EPOXICA)</v>
          </cell>
          <cell r="C22" t="str">
            <v>KG</v>
          </cell>
          <cell r="E22">
            <v>12.41</v>
          </cell>
        </row>
        <row r="23">
          <cell r="A23">
            <v>300555</v>
          </cell>
          <cell r="B23" t="str">
            <v>SIKADUR 42(MORTERO EPOXICO)</v>
          </cell>
          <cell r="C23" t="str">
            <v>KG</v>
          </cell>
          <cell r="E23">
            <v>12.41</v>
          </cell>
        </row>
        <row r="24">
          <cell r="A24">
            <v>300556</v>
          </cell>
          <cell r="B24" t="str">
            <v>SIKADUR 32(PEGANTE DE C. DURO Y FRESCO)</v>
          </cell>
          <cell r="C24" t="str">
            <v>KG</v>
          </cell>
          <cell r="E24">
            <v>49.31</v>
          </cell>
        </row>
        <row r="25">
          <cell r="A25">
            <v>300557</v>
          </cell>
          <cell r="B25" t="str">
            <v>INTRAPLAST(ADITIVO EXPANSOR)</v>
          </cell>
          <cell r="C25" t="str">
            <v>KG</v>
          </cell>
          <cell r="E25">
            <v>2.98</v>
          </cell>
        </row>
        <row r="26">
          <cell r="A26">
            <v>300111</v>
          </cell>
          <cell r="B26" t="str">
            <v>CAL HIDRAULICA(30KG)</v>
          </cell>
          <cell r="C26" t="str">
            <v>BLS</v>
          </cell>
          <cell r="E26">
            <v>1</v>
          </cell>
        </row>
        <row r="27">
          <cell r="A27">
            <v>301010</v>
          </cell>
          <cell r="B27" t="str">
            <v>ELECTRODO TIPO 6012</v>
          </cell>
          <cell r="C27" t="str">
            <v>KG</v>
          </cell>
          <cell r="E27">
            <v>12.71</v>
          </cell>
        </row>
        <row r="28">
          <cell r="A28">
            <v>301011</v>
          </cell>
          <cell r="B28" t="str">
            <v>SOLDADURA TENACITO</v>
          </cell>
          <cell r="C28" t="str">
            <v>KG</v>
          </cell>
          <cell r="E28">
            <v>12.71</v>
          </cell>
        </row>
        <row r="29">
          <cell r="A29">
            <v>380101</v>
          </cell>
          <cell r="B29" t="str">
            <v>HORMIGON</v>
          </cell>
          <cell r="C29" t="str">
            <v>M3</v>
          </cell>
          <cell r="E29">
            <v>16.95</v>
          </cell>
        </row>
        <row r="30">
          <cell r="A30">
            <v>390128</v>
          </cell>
          <cell r="B30" t="str">
            <v>CORDEL</v>
          </cell>
          <cell r="C30" t="str">
            <v>ML</v>
          </cell>
          <cell r="E30">
            <v>1</v>
          </cell>
        </row>
        <row r="31">
          <cell r="A31">
            <v>496501</v>
          </cell>
          <cell r="B31" t="str">
            <v>AGUA</v>
          </cell>
          <cell r="C31" t="str">
            <v>M3</v>
          </cell>
          <cell r="E31">
            <v>8.48</v>
          </cell>
        </row>
        <row r="32">
          <cell r="A32">
            <v>430115</v>
          </cell>
          <cell r="B32" t="str">
            <v>MADERA ENCOFRADO</v>
          </cell>
          <cell r="C32" t="str">
            <v>P2</v>
          </cell>
          <cell r="E32">
            <v>2.12</v>
          </cell>
        </row>
        <row r="33">
          <cell r="A33">
            <v>431014</v>
          </cell>
          <cell r="B33" t="str">
            <v>MADERA TORNILLO PARA CARPINTERIA</v>
          </cell>
          <cell r="C33" t="str">
            <v>P2</v>
          </cell>
          <cell r="E33">
            <v>2.25</v>
          </cell>
        </row>
        <row r="34">
          <cell r="A34">
            <v>430102</v>
          </cell>
          <cell r="B34" t="str">
            <v>MADERA TORNILO-A</v>
          </cell>
          <cell r="C34" t="str">
            <v>P2</v>
          </cell>
          <cell r="E34">
            <v>2.12</v>
          </cell>
        </row>
        <row r="35">
          <cell r="A35">
            <v>430110</v>
          </cell>
          <cell r="B35" t="str">
            <v>MADERA PARA ANDAMIAJE</v>
          </cell>
          <cell r="C35" t="str">
            <v>P2</v>
          </cell>
          <cell r="E35">
            <v>2.12</v>
          </cell>
        </row>
        <row r="36">
          <cell r="A36">
            <v>430120</v>
          </cell>
          <cell r="B36" t="str">
            <v>REGLA DE MADERA</v>
          </cell>
          <cell r="C36" t="str">
            <v>P2</v>
          </cell>
          <cell r="E36">
            <v>3.22</v>
          </cell>
        </row>
        <row r="37">
          <cell r="A37">
            <v>542501</v>
          </cell>
          <cell r="B37" t="str">
            <v>OLEO MATE</v>
          </cell>
          <cell r="C37" t="str">
            <v>GAL</v>
          </cell>
          <cell r="E37">
            <v>39.26</v>
          </cell>
        </row>
        <row r="38">
          <cell r="A38">
            <v>440103</v>
          </cell>
          <cell r="B38" t="str">
            <v>TRIPLAY LUPUNA DE 6mm</v>
          </cell>
          <cell r="C38" t="str">
            <v>UND</v>
          </cell>
          <cell r="E38">
            <v>24.58</v>
          </cell>
        </row>
        <row r="39">
          <cell r="B39" t="str">
            <v>MANO DE OBRA</v>
          </cell>
        </row>
        <row r="40">
          <cell r="A40">
            <v>470501</v>
          </cell>
          <cell r="B40" t="str">
            <v>TOPOGRAFO</v>
          </cell>
          <cell r="C40" t="str">
            <v>HH</v>
          </cell>
          <cell r="E40">
            <v>8.57</v>
          </cell>
        </row>
        <row r="41">
          <cell r="A41">
            <v>470201</v>
          </cell>
          <cell r="B41" t="str">
            <v>OPERARIO</v>
          </cell>
          <cell r="C41" t="str">
            <v>HH</v>
          </cell>
          <cell r="E41">
            <v>8.57</v>
          </cell>
        </row>
        <row r="42">
          <cell r="A42">
            <v>470101</v>
          </cell>
          <cell r="B42" t="str">
            <v>CAPATAZ</v>
          </cell>
          <cell r="C42" t="str">
            <v>HH</v>
          </cell>
          <cell r="E42">
            <v>10.28</v>
          </cell>
        </row>
        <row r="43">
          <cell r="A43">
            <v>470301</v>
          </cell>
          <cell r="B43" t="str">
            <v>OFICIAL</v>
          </cell>
          <cell r="C43" t="str">
            <v>HH</v>
          </cell>
          <cell r="E43">
            <v>7.7</v>
          </cell>
        </row>
        <row r="44">
          <cell r="A44">
            <v>470401</v>
          </cell>
          <cell r="B44" t="str">
            <v>PEON</v>
          </cell>
          <cell r="C44" t="str">
            <v>HH</v>
          </cell>
          <cell r="E44">
            <v>6.87</v>
          </cell>
        </row>
        <row r="45">
          <cell r="B45" t="str">
            <v>EQUIPOS</v>
          </cell>
        </row>
        <row r="46">
          <cell r="A46">
            <v>490111</v>
          </cell>
          <cell r="B46" t="str">
            <v>NIVEL TOPOGRAFICO</v>
          </cell>
          <cell r="C46" t="str">
            <v>HM</v>
          </cell>
          <cell r="E46">
            <v>55</v>
          </cell>
        </row>
        <row r="47">
          <cell r="A47">
            <v>495003</v>
          </cell>
          <cell r="B47" t="str">
            <v>MEZCALDORA DE CONCRETO(TAMBOR) 7P3 ,18 HP</v>
          </cell>
          <cell r="C47" t="str">
            <v>HM</v>
          </cell>
          <cell r="E47">
            <v>15.26</v>
          </cell>
        </row>
        <row r="48">
          <cell r="A48">
            <v>495005</v>
          </cell>
          <cell r="B48" t="str">
            <v>MEZCALDORA DE CONCRETO(TAMBOR) 11P3, 22 HP</v>
          </cell>
          <cell r="C48" t="str">
            <v>HM</v>
          </cell>
          <cell r="E48">
            <v>15.26</v>
          </cell>
        </row>
        <row r="49">
          <cell r="A49">
            <v>495013</v>
          </cell>
          <cell r="B49" t="str">
            <v>VIBRADOR A GASOLINA 1 3/4¨ ,4 HP</v>
          </cell>
          <cell r="C49" t="str">
            <v>HM</v>
          </cell>
          <cell r="E49">
            <v>3.81</v>
          </cell>
        </row>
        <row r="50">
          <cell r="A50">
            <v>496501</v>
          </cell>
          <cell r="B50" t="str">
            <v>CAMION VOLQUETE 4X2,120/140 HP , 4 HP</v>
          </cell>
          <cell r="C50" t="str">
            <v>HM</v>
          </cell>
          <cell r="E50">
            <v>131.87</v>
          </cell>
        </row>
        <row r="51">
          <cell r="A51">
            <v>496505</v>
          </cell>
          <cell r="B51" t="str">
            <v>CAMION VOLQUETE 4X2,140/210 HP , 4 HP</v>
          </cell>
          <cell r="C51" t="str">
            <v>HM</v>
          </cell>
          <cell r="E51">
            <v>131.87</v>
          </cell>
        </row>
        <row r="52">
          <cell r="A52">
            <v>497512</v>
          </cell>
          <cell r="B52" t="str">
            <v>TEODOLITO Y MIRA</v>
          </cell>
          <cell r="C52" t="str">
            <v>HM</v>
          </cell>
          <cell r="E52">
            <v>1</v>
          </cell>
        </row>
        <row r="53">
          <cell r="A53">
            <v>496602</v>
          </cell>
          <cell r="B53" t="str">
            <v>CAMIONETA PICKUP 4X4</v>
          </cell>
          <cell r="C53" t="str">
            <v>HM</v>
          </cell>
          <cell r="E53">
            <v>38.14</v>
          </cell>
        </row>
        <row r="54">
          <cell r="A54">
            <v>499002</v>
          </cell>
          <cell r="B54" t="str">
            <v>WINCHA DE 100mt</v>
          </cell>
          <cell r="C54" t="str">
            <v>PZA</v>
          </cell>
          <cell r="E54">
            <v>10</v>
          </cell>
        </row>
        <row r="56">
          <cell r="B56" t="str">
            <v>HERRAMIENTAS</v>
          </cell>
        </row>
        <row r="57">
          <cell r="A57">
            <v>370000</v>
          </cell>
          <cell r="B57" t="str">
            <v>HERRAMIENTAS %  MANO DE OBRA</v>
          </cell>
          <cell r="C57" t="str">
            <v>%MO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CU"/>
      <sheetName val="PRESUPUESTO"/>
      <sheetName val="CICLO VOLQ"/>
      <sheetName val="RELACION INSUMOS"/>
      <sheetName val="CRONOGRAMA"/>
      <sheetName val="NTM"/>
      <sheetName val="Datos"/>
    </sheetNames>
    <sheetDataSet>
      <sheetData sheetId="0"/>
      <sheetData sheetId="1">
        <row r="3">
          <cell r="A3" t="str">
            <v>ACTIVIDAD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CONTROL"/>
      <sheetName val="F-1 INF ACT."/>
      <sheetName val="F-2 INF GEN"/>
      <sheetName val="F-3 ASP TEC-ADM"/>
      <sheetName val="F-4 ASP FINAN"/>
      <sheetName val="F-5 Control-T-C-A "/>
      <sheetName val="F-6 CRON AVAN.VAL"/>
      <sheetName val="F-7 RES VAL"/>
      <sheetName val="RES val 1"/>
      <sheetName val="F-7A-RES-V-CD"/>
      <sheetName val="F-8 GRAF-PROG-EJEC"/>
      <sheetName val="F-9 VAL OBR"/>
      <sheetName val="F-10,F-11 VAL AD"/>
      <sheetName val="F-13Met. Diario"/>
      <sheetName val="F-13A -Metr. D. MM y PN"/>
      <sheetName val="F-15 RES GAS MEN"/>
      <sheetName val="F-16 RES.EJEC.FIN TOTAL"/>
      <sheetName val="F-17 RES FIN 2016"/>
      <sheetName val="M-G-ENERO 2016   "/>
      <sheetName val="M-G-FEBRERO 2016    "/>
      <sheetName val="F-18 RES.FIN.2015"/>
      <sheetName val="M-G-OCTUBRE 2015"/>
      <sheetName val="M-G-NOVIEMBRE 2015 "/>
      <sheetName val="M-G-DICIEMBRE 2015  "/>
      <sheetName val="F-22 Seguridad"/>
      <sheetName val=" F-24 Fotografias Obra "/>
      <sheetName val="F-26 CD 1"/>
      <sheetName val="Adicio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">
          <cell r="C13" t="str">
            <v>ESTRUCTURAS</v>
          </cell>
          <cell r="D13">
            <v>0</v>
          </cell>
          <cell r="E13">
            <v>0</v>
          </cell>
          <cell r="F13">
            <v>0</v>
          </cell>
          <cell r="G13">
            <v>189385.61440000002</v>
          </cell>
          <cell r="H13">
            <v>0</v>
          </cell>
          <cell r="I13">
            <v>99365.186612500009</v>
          </cell>
          <cell r="J13">
            <v>0</v>
          </cell>
          <cell r="K13">
            <v>0</v>
          </cell>
          <cell r="L13">
            <v>39117.692317020003</v>
          </cell>
          <cell r="M13">
            <v>0</v>
          </cell>
          <cell r="N13">
            <v>0</v>
          </cell>
          <cell r="O13">
            <v>138482.87892952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C14" t="str">
            <v xml:space="preserve">   OBRAS PRELIMINARES</v>
          </cell>
          <cell r="D14">
            <v>0</v>
          </cell>
          <cell r="E14">
            <v>0</v>
          </cell>
          <cell r="F14">
            <v>0</v>
          </cell>
          <cell r="G14">
            <v>5620.3959999999988</v>
          </cell>
          <cell r="H14">
            <v>0</v>
          </cell>
          <cell r="I14">
            <v>4866.5139999999992</v>
          </cell>
          <cell r="J14">
            <v>0</v>
          </cell>
          <cell r="K14">
            <v>0</v>
          </cell>
          <cell r="L14">
            <v>310.19400000000002</v>
          </cell>
          <cell r="M14">
            <v>0</v>
          </cell>
          <cell r="N14">
            <v>0</v>
          </cell>
          <cell r="O14">
            <v>5176.7079999999996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C15" t="str">
            <v xml:space="preserve">      CARTEL DE IDENTIFICACION DE LA OBRA DE 3.60 X 2.40 M</v>
          </cell>
          <cell r="D15" t="str">
            <v>und</v>
          </cell>
          <cell r="E15">
            <v>1</v>
          </cell>
          <cell r="F15">
            <v>586.17999999999995</v>
          </cell>
          <cell r="G15">
            <v>586.17999999999995</v>
          </cell>
          <cell r="H15">
            <v>1</v>
          </cell>
          <cell r="I15">
            <v>586.17999999999995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586.17999999999995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</row>
        <row r="16">
          <cell r="C16" t="str">
            <v xml:space="preserve">      ALMACEN Y OFICINAS</v>
          </cell>
          <cell r="D16" t="str">
            <v>m2</v>
          </cell>
          <cell r="E16">
            <v>40</v>
          </cell>
          <cell r="F16">
            <v>77.400000000000006</v>
          </cell>
          <cell r="G16">
            <v>3096</v>
          </cell>
          <cell r="H16">
            <v>40</v>
          </cell>
          <cell r="I16">
            <v>3096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40</v>
          </cell>
          <cell r="O16">
            <v>3096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</row>
        <row r="17">
          <cell r="C17" t="str">
            <v xml:space="preserve">      LIMPIEZA DE TERRENO MANUAL</v>
          </cell>
          <cell r="D17" t="str">
            <v>m2</v>
          </cell>
          <cell r="E17">
            <v>194.6</v>
          </cell>
          <cell r="F17">
            <v>0.91</v>
          </cell>
          <cell r="G17">
            <v>177.08600000000001</v>
          </cell>
          <cell r="H17">
            <v>194.6</v>
          </cell>
          <cell r="I17">
            <v>177.08600000000001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194.6</v>
          </cell>
          <cell r="O17">
            <v>177.08600000000001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</row>
        <row r="18">
          <cell r="C18" t="str">
            <v xml:space="preserve">      TRAZO NIVELES Y REPLANTEO </v>
          </cell>
          <cell r="D18" t="str">
            <v>m2</v>
          </cell>
          <cell r="E18">
            <v>194.6</v>
          </cell>
          <cell r="F18">
            <v>2.21</v>
          </cell>
          <cell r="G18">
            <v>430.06599999999997</v>
          </cell>
          <cell r="H18">
            <v>194.6</v>
          </cell>
          <cell r="I18">
            <v>430.06599999999997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194.6</v>
          </cell>
          <cell r="O18">
            <v>430.06599999999997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</row>
        <row r="19">
          <cell r="C19" t="str">
            <v xml:space="preserve">      TRAZO NIVELES Y REPLANTEO DURANTE EL PROCESO DE OBRA</v>
          </cell>
          <cell r="D19" t="str">
            <v>m2</v>
          </cell>
          <cell r="E19">
            <v>583.79999999999995</v>
          </cell>
          <cell r="F19">
            <v>2.2799999999999998</v>
          </cell>
          <cell r="G19">
            <v>1331.0639999999999</v>
          </cell>
          <cell r="H19">
            <v>253.14999999999998</v>
          </cell>
          <cell r="I19">
            <v>577.1819999999999</v>
          </cell>
          <cell r="J19">
            <v>0.43362452894826992</v>
          </cell>
          <cell r="K19">
            <v>136.05000000000001</v>
          </cell>
          <cell r="L19">
            <v>310.19400000000002</v>
          </cell>
          <cell r="M19">
            <v>0.23304213771839674</v>
          </cell>
          <cell r="N19">
            <v>389.2</v>
          </cell>
          <cell r="O19">
            <v>887.37599999999986</v>
          </cell>
          <cell r="P19">
            <v>0.66666666666666663</v>
          </cell>
          <cell r="Q19">
            <v>194.59999999999997</v>
          </cell>
          <cell r="R19">
            <v>443.68799999999987</v>
          </cell>
          <cell r="S19">
            <v>0.33333333333333331</v>
          </cell>
        </row>
        <row r="20">
          <cell r="C20" t="str">
            <v xml:space="preserve">   MOVIMIENTO DE TIERRAS</v>
          </cell>
          <cell r="D20">
            <v>0</v>
          </cell>
          <cell r="E20">
            <v>0</v>
          </cell>
          <cell r="F20">
            <v>0</v>
          </cell>
          <cell r="G20">
            <v>12504.5137</v>
          </cell>
          <cell r="H20">
            <v>0</v>
          </cell>
          <cell r="I20">
            <v>10854.489179999999</v>
          </cell>
          <cell r="J20">
            <v>0</v>
          </cell>
          <cell r="K20">
            <v>0</v>
          </cell>
          <cell r="L20">
            <v>889.59879999999998</v>
          </cell>
          <cell r="M20">
            <v>0</v>
          </cell>
          <cell r="N20">
            <v>0</v>
          </cell>
          <cell r="O20">
            <v>11744.08798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 t="str">
            <v xml:space="preserve">      EXCAVACION MANUAL</v>
          </cell>
          <cell r="D21" t="str">
            <v>m3</v>
          </cell>
          <cell r="E21">
            <v>98.13</v>
          </cell>
          <cell r="F21">
            <v>14.44</v>
          </cell>
          <cell r="G21">
            <v>1416.9971999999998</v>
          </cell>
          <cell r="H21">
            <v>98.13</v>
          </cell>
          <cell r="I21">
            <v>1416.9971999999998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98.13</v>
          </cell>
          <cell r="O21">
            <v>1416.9971999999998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</row>
        <row r="22">
          <cell r="C22" t="str">
            <v xml:space="preserve">      RELLENO COMPACTADO MANUAL- CON MATERIAL DE PRESTAMO</v>
          </cell>
          <cell r="D22" t="str">
            <v>m3</v>
          </cell>
          <cell r="E22">
            <v>81.84</v>
          </cell>
          <cell r="F22">
            <v>92.86</v>
          </cell>
          <cell r="G22">
            <v>7599.6624000000002</v>
          </cell>
          <cell r="H22">
            <v>72.257999999999996</v>
          </cell>
          <cell r="I22">
            <v>6709.8778799999991</v>
          </cell>
          <cell r="J22">
            <v>0.88291788856304976</v>
          </cell>
          <cell r="K22">
            <v>9.58</v>
          </cell>
          <cell r="L22">
            <v>889.59879999999998</v>
          </cell>
          <cell r="M22">
            <v>0.11705767350928641</v>
          </cell>
          <cell r="N22">
            <v>81.837999999999994</v>
          </cell>
          <cell r="O22">
            <v>7599.4766799999998</v>
          </cell>
          <cell r="P22">
            <v>0.99997556207233618</v>
          </cell>
          <cell r="Q22">
            <v>2.0000000000095497E-3</v>
          </cell>
          <cell r="R22">
            <v>0.18572000000088679</v>
          </cell>
          <cell r="S22">
            <v>2.4437927663850803E-5</v>
          </cell>
        </row>
        <row r="23">
          <cell r="C23" t="str">
            <v xml:space="preserve">      EXCAVACION A MAQUINA</v>
          </cell>
          <cell r="D23" t="str">
            <v>m3</v>
          </cell>
          <cell r="E23">
            <v>68.63</v>
          </cell>
          <cell r="F23">
            <v>14.41</v>
          </cell>
          <cell r="G23">
            <v>988.95829999999989</v>
          </cell>
          <cell r="H23">
            <v>68.63</v>
          </cell>
          <cell r="I23">
            <v>988.95829999999989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68.63</v>
          </cell>
          <cell r="O23">
            <v>988.95829999999989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</row>
        <row r="24">
          <cell r="C24" t="str">
            <v xml:space="preserve">      ELIMINACION DE MATERIAL EXCEDENTE HASTA  D=100MTS</v>
          </cell>
          <cell r="D24" t="str">
            <v>m3</v>
          </cell>
          <cell r="E24">
            <v>216.79</v>
          </cell>
          <cell r="F24">
            <v>8.02</v>
          </cell>
          <cell r="G24">
            <v>1738.6557999999998</v>
          </cell>
          <cell r="H24">
            <v>216.79</v>
          </cell>
          <cell r="I24">
            <v>1738.6557999999998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216.79</v>
          </cell>
          <cell r="O24">
            <v>1738.6557999999998</v>
          </cell>
          <cell r="P24">
            <v>1</v>
          </cell>
          <cell r="Q24">
            <v>0</v>
          </cell>
          <cell r="R24">
            <v>0</v>
          </cell>
          <cell r="S24">
            <v>0</v>
          </cell>
        </row>
        <row r="25">
          <cell r="C25" t="str">
            <v xml:space="preserve">      NIVELACION INTERIOR Y APISONADO FINAL DEL TERRENO PREVIO AL PISO</v>
          </cell>
          <cell r="D25" t="str">
            <v>m2</v>
          </cell>
          <cell r="E25">
            <v>172</v>
          </cell>
          <cell r="F25">
            <v>4.42</v>
          </cell>
          <cell r="G25">
            <v>760.24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172</v>
          </cell>
          <cell r="R25">
            <v>760.24</v>
          </cell>
          <cell r="S25">
            <v>1</v>
          </cell>
        </row>
        <row r="26">
          <cell r="C26" t="str">
            <v xml:space="preserve">   CONCRETO SIMPLE</v>
          </cell>
          <cell r="D26">
            <v>0</v>
          </cell>
          <cell r="E26">
            <v>0</v>
          </cell>
          <cell r="F26">
            <v>0</v>
          </cell>
          <cell r="G26">
            <v>9580.1440000000002</v>
          </cell>
          <cell r="H26">
            <v>0</v>
          </cell>
          <cell r="I26">
            <v>3983.7158999999997</v>
          </cell>
          <cell r="J26">
            <v>0</v>
          </cell>
          <cell r="K26">
            <v>0</v>
          </cell>
          <cell r="L26">
            <v>1268.0531000000001</v>
          </cell>
          <cell r="M26">
            <v>0</v>
          </cell>
          <cell r="N26">
            <v>0</v>
          </cell>
          <cell r="O26">
            <v>5251.7689999999993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 t="str">
            <v xml:space="preserve">      SOLADO  MEZCLA 1:12 CEMENTO-HORMIGON e=0.10</v>
          </cell>
          <cell r="D27" t="str">
            <v>m2</v>
          </cell>
          <cell r="E27">
            <v>46.68</v>
          </cell>
          <cell r="F27">
            <v>23.88</v>
          </cell>
          <cell r="G27">
            <v>1114.7184</v>
          </cell>
          <cell r="H27">
            <v>13.184999999999999</v>
          </cell>
          <cell r="I27">
            <v>314.85779999999994</v>
          </cell>
          <cell r="J27">
            <v>0.28245501285347041</v>
          </cell>
          <cell r="K27">
            <v>0</v>
          </cell>
          <cell r="L27">
            <v>0</v>
          </cell>
          <cell r="M27">
            <v>0</v>
          </cell>
          <cell r="N27">
            <v>13.184999999999999</v>
          </cell>
          <cell r="O27">
            <v>314.85779999999994</v>
          </cell>
          <cell r="P27">
            <v>0.28245501285347041</v>
          </cell>
          <cell r="Q27">
            <v>33.495000000000005</v>
          </cell>
          <cell r="R27">
            <v>799.86060000000009</v>
          </cell>
          <cell r="S27">
            <v>0.7175449871465297</v>
          </cell>
        </row>
        <row r="28">
          <cell r="C28" t="str">
            <v xml:space="preserve">      CONCRETO SOBRECIMIENTO DE 1:8 CEM-HOR 25% P.M. ANCHO=0.15 M</v>
          </cell>
          <cell r="D28" t="str">
            <v>m3</v>
          </cell>
          <cell r="E28">
            <v>8.8699999999999992</v>
          </cell>
          <cell r="F28">
            <v>325</v>
          </cell>
          <cell r="G28">
            <v>2882.7499999999995</v>
          </cell>
          <cell r="H28">
            <v>6.5924999999999994</v>
          </cell>
          <cell r="I28">
            <v>2142.5625</v>
          </cell>
          <cell r="J28">
            <v>0.74323562570462243</v>
          </cell>
          <cell r="K28">
            <v>2.2774999999999999</v>
          </cell>
          <cell r="L28">
            <v>740.1875</v>
          </cell>
          <cell r="M28">
            <v>0.25676437429537774</v>
          </cell>
          <cell r="N28">
            <v>8.8699999999999992</v>
          </cell>
          <cell r="O28">
            <v>2882.7499999999995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</row>
        <row r="29">
          <cell r="C29" t="str">
            <v xml:space="preserve">      ENCOFRADO Y DESENCOFRADO NORMAL PARA SOBRECIMIENTO DE 0.30 A 0.60 M</v>
          </cell>
          <cell r="D29" t="str">
            <v>m2</v>
          </cell>
          <cell r="E29">
            <v>70.98</v>
          </cell>
          <cell r="F29">
            <v>28.94</v>
          </cell>
          <cell r="G29">
            <v>2054.1612</v>
          </cell>
          <cell r="H29">
            <v>52.739999999999995</v>
          </cell>
          <cell r="I29">
            <v>1526.2955999999999</v>
          </cell>
          <cell r="J29">
            <v>0.74302620456466606</v>
          </cell>
          <cell r="K29">
            <v>18.240000000000002</v>
          </cell>
          <cell r="L29">
            <v>527.86560000000009</v>
          </cell>
          <cell r="M29">
            <v>0.25697379543533394</v>
          </cell>
          <cell r="N29">
            <v>70.97999999999999</v>
          </cell>
          <cell r="O29">
            <v>2054.1612</v>
          </cell>
          <cell r="P29">
            <v>1</v>
          </cell>
          <cell r="Q29">
            <v>0</v>
          </cell>
          <cell r="R29">
            <v>0</v>
          </cell>
          <cell r="S29">
            <v>0</v>
          </cell>
        </row>
        <row r="30">
          <cell r="C30" t="str">
            <v xml:space="preserve">      CONCRETO FC=175 KG/CM2</v>
          </cell>
          <cell r="D30" t="str">
            <v>m3</v>
          </cell>
          <cell r="E30">
            <v>8.08</v>
          </cell>
          <cell r="F30">
            <v>409.19</v>
          </cell>
          <cell r="G30">
            <v>3306.2552000000001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8.08</v>
          </cell>
          <cell r="R30">
            <v>3306.2552000000001</v>
          </cell>
          <cell r="S30">
            <v>1</v>
          </cell>
        </row>
        <row r="31">
          <cell r="C31" t="str">
            <v xml:space="preserve">      ENCOFRADO Y DESENCOFRADO NORMAL PARA FALSA COLUMNA</v>
          </cell>
          <cell r="D31" t="str">
            <v>m2</v>
          </cell>
          <cell r="E31">
            <v>7.68</v>
          </cell>
          <cell r="F31">
            <v>28.94</v>
          </cell>
          <cell r="G31">
            <v>222.25919999999999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7.68</v>
          </cell>
          <cell r="R31">
            <v>222.25919999999999</v>
          </cell>
          <cell r="S31">
            <v>1</v>
          </cell>
        </row>
        <row r="32">
          <cell r="C32" t="str">
            <v xml:space="preserve">   CONCRETO ARMADO</v>
          </cell>
          <cell r="D32">
            <v>0</v>
          </cell>
          <cell r="E32">
            <v>0</v>
          </cell>
          <cell r="F32">
            <v>0</v>
          </cell>
          <cell r="G32">
            <v>111600.85460000002</v>
          </cell>
          <cell r="H32">
            <v>0</v>
          </cell>
          <cell r="I32">
            <v>79660.467532500013</v>
          </cell>
          <cell r="J32">
            <v>0</v>
          </cell>
          <cell r="K32">
            <v>0</v>
          </cell>
          <cell r="L32">
            <v>21758.956417020003</v>
          </cell>
          <cell r="M32">
            <v>0</v>
          </cell>
          <cell r="N32">
            <v>0</v>
          </cell>
          <cell r="O32">
            <v>101419.42394952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 t="str">
            <v xml:space="preserve">      ZAPATAS </v>
          </cell>
          <cell r="D33">
            <v>0</v>
          </cell>
          <cell r="E33">
            <v>0</v>
          </cell>
          <cell r="F33">
            <v>0</v>
          </cell>
          <cell r="G33">
            <v>11332.449400000001</v>
          </cell>
          <cell r="H33">
            <v>0</v>
          </cell>
          <cell r="I33">
            <v>10135.589400000001</v>
          </cell>
          <cell r="J33">
            <v>0</v>
          </cell>
          <cell r="K33">
            <v>0</v>
          </cell>
          <cell r="L33">
            <v>1196.8600000000006</v>
          </cell>
          <cell r="M33">
            <v>0</v>
          </cell>
          <cell r="N33">
            <v>0</v>
          </cell>
          <cell r="O33">
            <v>11332.449400000001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 t="str">
            <v xml:space="preserve">         CONCRETO PARA ZAPATAS  FC=210 KG/CM2</v>
          </cell>
          <cell r="D34" t="str">
            <v>m3</v>
          </cell>
          <cell r="E34">
            <v>22.03</v>
          </cell>
          <cell r="F34">
            <v>412</v>
          </cell>
          <cell r="G34">
            <v>9076.36</v>
          </cell>
          <cell r="H34">
            <v>19.125</v>
          </cell>
          <cell r="I34">
            <v>7879.5</v>
          </cell>
          <cell r="J34">
            <v>0.86813436223331819</v>
          </cell>
          <cell r="K34">
            <v>2.9050000000000011</v>
          </cell>
          <cell r="L34">
            <v>1196.8600000000006</v>
          </cell>
          <cell r="M34">
            <v>0.13186563776668186</v>
          </cell>
          <cell r="N34">
            <v>22.03</v>
          </cell>
          <cell r="O34">
            <v>9076.36</v>
          </cell>
          <cell r="P34">
            <v>1</v>
          </cell>
          <cell r="Q34">
            <v>0</v>
          </cell>
          <cell r="R34">
            <v>0</v>
          </cell>
          <cell r="S34">
            <v>0</v>
          </cell>
        </row>
        <row r="35">
          <cell r="C35" t="str">
            <v xml:space="preserve">         ACERO PARA ZAPATAS FY= 4200 KG/CM2</v>
          </cell>
          <cell r="D35" t="str">
            <v>kg</v>
          </cell>
          <cell r="E35">
            <v>453.03</v>
          </cell>
          <cell r="F35">
            <v>4.9800000000000004</v>
          </cell>
          <cell r="G35">
            <v>2256.0893999999998</v>
          </cell>
          <cell r="H35">
            <v>453.03</v>
          </cell>
          <cell r="I35">
            <v>2256.0893999999998</v>
          </cell>
          <cell r="J35">
            <v>1</v>
          </cell>
          <cell r="K35">
            <v>0</v>
          </cell>
          <cell r="L35">
            <v>0</v>
          </cell>
          <cell r="M35">
            <v>0</v>
          </cell>
          <cell r="N35">
            <v>453.03</v>
          </cell>
          <cell r="O35">
            <v>2256.0893999999998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</row>
        <row r="36">
          <cell r="C36" t="str">
            <v xml:space="preserve">      COLUMNAS</v>
          </cell>
          <cell r="D36">
            <v>0</v>
          </cell>
          <cell r="E36">
            <v>0</v>
          </cell>
          <cell r="F36">
            <v>0</v>
          </cell>
          <cell r="G36">
            <v>26177.7402</v>
          </cell>
          <cell r="H36">
            <v>0</v>
          </cell>
          <cell r="I36">
            <v>23254.557868740001</v>
          </cell>
          <cell r="J36">
            <v>0</v>
          </cell>
          <cell r="K36">
            <v>0</v>
          </cell>
          <cell r="L36">
            <v>2528.7663312599998</v>
          </cell>
          <cell r="M36">
            <v>0</v>
          </cell>
          <cell r="N36">
            <v>0</v>
          </cell>
          <cell r="O36">
            <v>25783.324199999999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 t="str">
            <v xml:space="preserve">         CONCRETO PARA COLUMNA  FC=210 KG/CM2</v>
          </cell>
          <cell r="D37" t="str">
            <v>m3</v>
          </cell>
          <cell r="E37">
            <v>12.65</v>
          </cell>
          <cell r="F37">
            <v>426.34</v>
          </cell>
          <cell r="G37">
            <v>5393.201</v>
          </cell>
          <cell r="H37">
            <v>11.73</v>
          </cell>
          <cell r="I37">
            <v>5000.9682000000003</v>
          </cell>
          <cell r="J37">
            <v>0.92727272727272736</v>
          </cell>
          <cell r="K37">
            <v>0.91999999999999993</v>
          </cell>
          <cell r="L37">
            <v>392.23279999999994</v>
          </cell>
          <cell r="M37">
            <v>7.272727272727271E-2</v>
          </cell>
          <cell r="N37">
            <v>12.65</v>
          </cell>
          <cell r="O37">
            <v>5393.201</v>
          </cell>
          <cell r="P37">
            <v>1</v>
          </cell>
          <cell r="Q37">
            <v>0</v>
          </cell>
          <cell r="R37">
            <v>0</v>
          </cell>
          <cell r="S37">
            <v>0</v>
          </cell>
        </row>
        <row r="38">
          <cell r="C38" t="str">
            <v xml:space="preserve">         ENCOFRADO Y DESENCOFRADO PARA COLUMNAS</v>
          </cell>
          <cell r="D38" t="str">
            <v>m2</v>
          </cell>
          <cell r="E38">
            <v>164.48</v>
          </cell>
          <cell r="F38">
            <v>37.43</v>
          </cell>
          <cell r="G38">
            <v>6156.4863999999998</v>
          </cell>
          <cell r="H38">
            <v>152.49</v>
          </cell>
          <cell r="I38">
            <v>5707.7007000000003</v>
          </cell>
          <cell r="J38">
            <v>0.92710359922178998</v>
          </cell>
          <cell r="K38">
            <v>11.989999999999981</v>
          </cell>
          <cell r="L38">
            <v>448.78569999999928</v>
          </cell>
          <cell r="M38">
            <v>7.2896400778209997E-2</v>
          </cell>
          <cell r="N38">
            <v>164.48</v>
          </cell>
          <cell r="O38">
            <v>6156.4863999999998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</row>
        <row r="39">
          <cell r="C39" t="str">
            <v xml:space="preserve">         ACERO ESTRUCTURAL FY= 4200 KG/CM2</v>
          </cell>
          <cell r="D39" t="str">
            <v>kg</v>
          </cell>
          <cell r="E39">
            <v>2937.36</v>
          </cell>
          <cell r="F39">
            <v>4.9800000000000004</v>
          </cell>
          <cell r="G39">
            <v>14628.052800000001</v>
          </cell>
          <cell r="H39">
            <v>2519.254813</v>
          </cell>
          <cell r="I39">
            <v>12545.888968740001</v>
          </cell>
          <cell r="J39">
            <v>0.85765953543317808</v>
          </cell>
          <cell r="K39">
            <v>338.90518700000007</v>
          </cell>
          <cell r="L39">
            <v>1687.7478312600006</v>
          </cell>
          <cell r="M39">
            <v>0.11537747739466735</v>
          </cell>
          <cell r="N39">
            <v>2858.16</v>
          </cell>
          <cell r="O39">
            <v>14233.6368</v>
          </cell>
          <cell r="P39">
            <v>0.97303701282784538</v>
          </cell>
          <cell r="Q39">
            <v>79.200000000000273</v>
          </cell>
          <cell r="R39">
            <v>394.41600000000142</v>
          </cell>
          <cell r="S39">
            <v>2.696298717215468E-2</v>
          </cell>
        </row>
        <row r="40">
          <cell r="C40" t="str">
            <v xml:space="preserve">      VIGAS</v>
          </cell>
          <cell r="D40">
            <v>0</v>
          </cell>
          <cell r="E40">
            <v>0</v>
          </cell>
          <cell r="F40">
            <v>0</v>
          </cell>
          <cell r="G40">
            <v>41813.7045</v>
          </cell>
          <cell r="H40">
            <v>0</v>
          </cell>
          <cell r="I40">
            <v>29904.644286240004</v>
          </cell>
          <cell r="J40">
            <v>0</v>
          </cell>
          <cell r="K40">
            <v>0</v>
          </cell>
          <cell r="L40">
            <v>6724.0606137600007</v>
          </cell>
          <cell r="M40">
            <v>0</v>
          </cell>
          <cell r="N40">
            <v>0</v>
          </cell>
          <cell r="O40">
            <v>36628.704899999997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 t="str">
            <v xml:space="preserve">         CONCRETO PARA VIGAS FC=210 KG/CM2</v>
          </cell>
          <cell r="D41" t="str">
            <v>m3</v>
          </cell>
          <cell r="E41">
            <v>25.1</v>
          </cell>
          <cell r="F41">
            <v>446.4</v>
          </cell>
          <cell r="G41">
            <v>11204.64</v>
          </cell>
          <cell r="H41">
            <v>17.15325</v>
          </cell>
          <cell r="I41">
            <v>7657.2107999999998</v>
          </cell>
          <cell r="J41">
            <v>0.68339641434262954</v>
          </cell>
          <cell r="K41">
            <v>5.9967499999999996</v>
          </cell>
          <cell r="L41">
            <v>2676.9491999999996</v>
          </cell>
          <cell r="M41">
            <v>0.23891434262948205</v>
          </cell>
          <cell r="N41">
            <v>23.15</v>
          </cell>
          <cell r="O41">
            <v>10334.159999999998</v>
          </cell>
          <cell r="P41">
            <v>0.9223107569721114</v>
          </cell>
          <cell r="Q41">
            <v>1.9500000000000028</v>
          </cell>
          <cell r="R41">
            <v>870.48000000000127</v>
          </cell>
          <cell r="S41">
            <v>7.7689243027888558E-2</v>
          </cell>
        </row>
        <row r="42">
          <cell r="C42" t="str">
            <v xml:space="preserve">         ENCOFRADO Y DESENCOFRADO NORMAL EN VIGAS</v>
          </cell>
          <cell r="D42" t="str">
            <v>m2</v>
          </cell>
          <cell r="E42">
            <v>257.52999999999997</v>
          </cell>
          <cell r="F42">
            <v>40.89</v>
          </cell>
          <cell r="G42">
            <v>10530.401699999999</v>
          </cell>
          <cell r="H42">
            <v>103.4331</v>
          </cell>
          <cell r="I42">
            <v>4229.3794589999998</v>
          </cell>
          <cell r="J42">
            <v>0.40163514930299388</v>
          </cell>
          <cell r="K42">
            <v>91.256900000000002</v>
          </cell>
          <cell r="L42">
            <v>3731.4946410000002</v>
          </cell>
          <cell r="M42">
            <v>0.35435444414243006</v>
          </cell>
          <cell r="N42">
            <v>194.69</v>
          </cell>
          <cell r="O42">
            <v>7960.8741</v>
          </cell>
          <cell r="P42">
            <v>0.75598959344542394</v>
          </cell>
          <cell r="Q42">
            <v>62.839999999999975</v>
          </cell>
          <cell r="R42">
            <v>2569.527599999999</v>
          </cell>
          <cell r="S42">
            <v>0.24401040655457609</v>
          </cell>
        </row>
        <row r="43">
          <cell r="C43" t="str">
            <v xml:space="preserve">         ACERO DE REFUERZO PARA VIGA FY= 4200 KG/CM2</v>
          </cell>
          <cell r="D43" t="str">
            <v>kg</v>
          </cell>
          <cell r="E43">
            <v>4031.86</v>
          </cell>
          <cell r="F43">
            <v>4.9800000000000004</v>
          </cell>
          <cell r="G43">
            <v>20078.662800000002</v>
          </cell>
          <cell r="H43">
            <v>3618.083138</v>
          </cell>
          <cell r="I43">
            <v>18018.054027240003</v>
          </cell>
          <cell r="J43">
            <v>0.89737320690698597</v>
          </cell>
          <cell r="K43">
            <v>63.376862000000074</v>
          </cell>
          <cell r="L43">
            <v>315.6167727600004</v>
          </cell>
          <cell r="M43">
            <v>1.5719013557018366E-2</v>
          </cell>
          <cell r="N43">
            <v>3681.46</v>
          </cell>
          <cell r="O43">
            <v>18333.670800000004</v>
          </cell>
          <cell r="P43">
            <v>0.91309222046400429</v>
          </cell>
          <cell r="Q43">
            <v>350.40000000000009</v>
          </cell>
          <cell r="R43">
            <v>1744.9920000000006</v>
          </cell>
          <cell r="S43">
            <v>8.6907779535995808E-2</v>
          </cell>
        </row>
        <row r="44">
          <cell r="C44" t="str">
            <v xml:space="preserve">      LOSAS ALIGERADAS</v>
          </cell>
          <cell r="D44">
            <v>0</v>
          </cell>
          <cell r="E44">
            <v>0</v>
          </cell>
          <cell r="F44">
            <v>0</v>
          </cell>
          <cell r="G44">
            <v>26921.784500000009</v>
          </cell>
          <cell r="H44">
            <v>0</v>
          </cell>
          <cell r="I44">
            <v>16365.675977520006</v>
          </cell>
          <cell r="J44">
            <v>0</v>
          </cell>
          <cell r="K44">
            <v>0</v>
          </cell>
          <cell r="L44">
            <v>7197.9744720000008</v>
          </cell>
          <cell r="M44">
            <v>0</v>
          </cell>
          <cell r="N44">
            <v>0</v>
          </cell>
          <cell r="O44">
            <v>23563.650449520006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 t="str">
            <v xml:space="preserve">         CONCRETO EN LOSAS ALIGERADAS F'C=210 KG/CM2</v>
          </cell>
          <cell r="D45" t="str">
            <v>m3</v>
          </cell>
          <cell r="E45">
            <v>14.03</v>
          </cell>
          <cell r="F45">
            <v>401.25</v>
          </cell>
          <cell r="G45">
            <v>5629.5374999999995</v>
          </cell>
          <cell r="H45">
            <v>12.36</v>
          </cell>
          <cell r="I45">
            <v>4959.45</v>
          </cell>
          <cell r="J45">
            <v>0.88096935138987886</v>
          </cell>
          <cell r="K45">
            <v>0</v>
          </cell>
          <cell r="L45">
            <v>0</v>
          </cell>
          <cell r="M45">
            <v>0</v>
          </cell>
          <cell r="N45">
            <v>12.36</v>
          </cell>
          <cell r="O45">
            <v>4959.45</v>
          </cell>
          <cell r="P45">
            <v>0.88096935138987886</v>
          </cell>
          <cell r="Q45">
            <v>1.67</v>
          </cell>
          <cell r="R45">
            <v>670.08749999999998</v>
          </cell>
          <cell r="S45">
            <v>0.11903064861012116</v>
          </cell>
        </row>
        <row r="46">
          <cell r="C46" t="str">
            <v xml:space="preserve">         ENCOFRADO Y DESENCOFRADO NORMAL EN LOSAS ALIGERADAS</v>
          </cell>
          <cell r="D46" t="str">
            <v>m2</v>
          </cell>
          <cell r="E46">
            <v>168.08</v>
          </cell>
          <cell r="F46">
            <v>62.14</v>
          </cell>
          <cell r="G46">
            <v>10444.4912</v>
          </cell>
          <cell r="H46">
            <v>23.965199999999996</v>
          </cell>
          <cell r="I46">
            <v>1489.1975279999997</v>
          </cell>
          <cell r="J46">
            <v>0.14258210376011421</v>
          </cell>
          <cell r="K46">
            <v>115.83480000000002</v>
          </cell>
          <cell r="L46">
            <v>7197.9744720000008</v>
          </cell>
          <cell r="M46">
            <v>0.68916468348405524</v>
          </cell>
          <cell r="N46">
            <v>139.80000000000001</v>
          </cell>
          <cell r="O46">
            <v>8687.1720000000005</v>
          </cell>
          <cell r="P46">
            <v>0.83174678724416951</v>
          </cell>
          <cell r="Q46">
            <v>28.28</v>
          </cell>
          <cell r="R46">
            <v>1757.3192000000001</v>
          </cell>
          <cell r="S46">
            <v>0.16825321275583055</v>
          </cell>
        </row>
        <row r="47">
          <cell r="C47" t="str">
            <v xml:space="preserve">         ACERO ESTRUCTURAL FY= 4200 KG/CM2</v>
          </cell>
          <cell r="D47" t="str">
            <v>kg</v>
          </cell>
          <cell r="E47">
            <v>1075.71</v>
          </cell>
          <cell r="F47">
            <v>4.9800000000000004</v>
          </cell>
          <cell r="G47">
            <v>5357.0358000000006</v>
          </cell>
          <cell r="H47">
            <v>1075.7085239999999</v>
          </cell>
          <cell r="I47">
            <v>5357.0284495200003</v>
          </cell>
          <cell r="J47">
            <v>0.99999862788297955</v>
          </cell>
          <cell r="K47">
            <v>0</v>
          </cell>
          <cell r="L47">
            <v>0</v>
          </cell>
          <cell r="M47">
            <v>0</v>
          </cell>
          <cell r="N47">
            <v>1075.7085239999999</v>
          </cell>
          <cell r="O47">
            <v>5357.0284495200003</v>
          </cell>
          <cell r="P47">
            <v>0.99999862788297955</v>
          </cell>
          <cell r="Q47">
            <v>1.4760000001388107E-3</v>
          </cell>
          <cell r="R47">
            <v>7.3504800006912781E-3</v>
          </cell>
          <cell r="S47">
            <v>1.3721170205155763E-6</v>
          </cell>
        </row>
        <row r="48">
          <cell r="C48" t="str">
            <v xml:space="preserve">         LADRILLO DE ARCILLA HUECO 15X30X30 CM  para losa aligerada</v>
          </cell>
          <cell r="D48" t="str">
            <v>und</v>
          </cell>
          <cell r="E48">
            <v>2059.02</v>
          </cell>
          <cell r="F48">
            <v>2.6666666666666701</v>
          </cell>
          <cell r="G48">
            <v>5490.7200000000066</v>
          </cell>
          <cell r="H48">
            <v>1710</v>
          </cell>
          <cell r="I48">
            <v>4560.0000000000055</v>
          </cell>
          <cell r="J48">
            <v>0.83049217588950086</v>
          </cell>
          <cell r="K48">
            <v>0</v>
          </cell>
          <cell r="L48">
            <v>0</v>
          </cell>
          <cell r="M48">
            <v>0</v>
          </cell>
          <cell r="N48">
            <v>1710</v>
          </cell>
          <cell r="O48">
            <v>4560.0000000000055</v>
          </cell>
          <cell r="P48">
            <v>0.83049217588950086</v>
          </cell>
          <cell r="Q48">
            <v>349.02</v>
          </cell>
          <cell r="R48">
            <v>930.72000000000116</v>
          </cell>
          <cell r="S48">
            <v>0.16950782411049917</v>
          </cell>
        </row>
        <row r="49">
          <cell r="C49" t="str">
            <v xml:space="preserve">      ESCALERAS</v>
          </cell>
          <cell r="D49">
            <v>0</v>
          </cell>
          <cell r="E49">
            <v>0</v>
          </cell>
          <cell r="F49">
            <v>0</v>
          </cell>
          <cell r="G49">
            <v>5355.1760000000004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4111.2950000000001</v>
          </cell>
          <cell r="M49">
            <v>0</v>
          </cell>
          <cell r="N49">
            <v>0</v>
          </cell>
          <cell r="O49">
            <v>4111.2950000000001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 t="str">
            <v xml:space="preserve">         CONCRETO F'C=210 KG/CM2 PARA ESCALERAS</v>
          </cell>
          <cell r="D50" t="str">
            <v>m3</v>
          </cell>
          <cell r="E50">
            <v>5.15</v>
          </cell>
          <cell r="F50">
            <v>436.1</v>
          </cell>
          <cell r="G50">
            <v>2245.9150000000004</v>
          </cell>
          <cell r="H50">
            <v>0</v>
          </cell>
          <cell r="I50">
            <v>0</v>
          </cell>
          <cell r="J50">
            <v>0</v>
          </cell>
          <cell r="K50">
            <v>5.14</v>
          </cell>
          <cell r="L50">
            <v>2241.5540000000001</v>
          </cell>
          <cell r="M50">
            <v>0.99805825242718427</v>
          </cell>
          <cell r="N50">
            <v>5.14</v>
          </cell>
          <cell r="O50">
            <v>2241.5540000000001</v>
          </cell>
          <cell r="P50">
            <v>0.99805825242718427</v>
          </cell>
          <cell r="Q50">
            <v>1.0000000000000675E-2</v>
          </cell>
          <cell r="R50">
            <v>4.3610000000002946</v>
          </cell>
          <cell r="S50">
            <v>1.9417475728156649E-3</v>
          </cell>
        </row>
        <row r="51">
          <cell r="C51" t="str">
            <v xml:space="preserve">         ENCOFRADO Y DESENCOFRADO PARA ESCALERAS</v>
          </cell>
          <cell r="D51" t="str">
            <v>m2</v>
          </cell>
          <cell r="E51">
            <v>24.4</v>
          </cell>
          <cell r="F51">
            <v>50.8</v>
          </cell>
          <cell r="G51">
            <v>1239.5199999999998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24.4</v>
          </cell>
          <cell r="R51">
            <v>1239.5199999999998</v>
          </cell>
          <cell r="S51">
            <v>1</v>
          </cell>
        </row>
        <row r="52">
          <cell r="C52" t="str">
            <v xml:space="preserve">         ACERO ESTRUCTURAL FY= 4200 KG/CM2</v>
          </cell>
          <cell r="D52" t="str">
            <v>kg</v>
          </cell>
          <cell r="E52">
            <v>375.45</v>
          </cell>
          <cell r="F52">
            <v>4.9800000000000004</v>
          </cell>
          <cell r="G52">
            <v>1869.7410000000002</v>
          </cell>
          <cell r="H52">
            <v>0</v>
          </cell>
          <cell r="I52">
            <v>0</v>
          </cell>
          <cell r="J52">
            <v>0</v>
          </cell>
          <cell r="K52">
            <v>375.45</v>
          </cell>
          <cell r="L52">
            <v>1869.7410000000002</v>
          </cell>
          <cell r="M52">
            <v>1</v>
          </cell>
          <cell r="N52">
            <v>375.45</v>
          </cell>
          <cell r="O52">
            <v>1869.7410000000002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</row>
        <row r="53">
          <cell r="C53" t="str">
            <v xml:space="preserve">   ESTRUCTURA DE ACERO</v>
          </cell>
          <cell r="D53">
            <v>0</v>
          </cell>
          <cell r="E53">
            <v>0</v>
          </cell>
          <cell r="F53">
            <v>0</v>
          </cell>
          <cell r="G53">
            <v>31236.14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14890.89</v>
          </cell>
          <cell r="M53">
            <v>0</v>
          </cell>
          <cell r="N53">
            <v>0</v>
          </cell>
          <cell r="O53">
            <v>14890.89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 t="str">
            <v xml:space="preserve">      TIJERAL  METALICO 01 </v>
          </cell>
          <cell r="D54" t="str">
            <v>pza</v>
          </cell>
          <cell r="E54">
            <v>7</v>
          </cell>
          <cell r="F54">
            <v>2127.27</v>
          </cell>
          <cell r="G54">
            <v>14890.89</v>
          </cell>
          <cell r="H54">
            <v>0</v>
          </cell>
          <cell r="I54">
            <v>0</v>
          </cell>
          <cell r="J54">
            <v>0</v>
          </cell>
          <cell r="K54">
            <v>7</v>
          </cell>
          <cell r="L54">
            <v>14890.89</v>
          </cell>
          <cell r="M54">
            <v>1</v>
          </cell>
          <cell r="N54">
            <v>7</v>
          </cell>
          <cell r="O54">
            <v>14890.89</v>
          </cell>
          <cell r="P54">
            <v>1</v>
          </cell>
          <cell r="Q54">
            <v>0</v>
          </cell>
          <cell r="R54">
            <v>0</v>
          </cell>
          <cell r="S54">
            <v>0</v>
          </cell>
        </row>
        <row r="55">
          <cell r="C55" t="str">
            <v xml:space="preserve">      correa de tubo de acero negro rectangular de 1.5"X2.5"X2.5MM</v>
          </cell>
          <cell r="D55" t="str">
            <v>m</v>
          </cell>
          <cell r="E55">
            <v>215.5</v>
          </cell>
          <cell r="F55">
            <v>57.7</v>
          </cell>
          <cell r="G55">
            <v>12434.35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215.5</v>
          </cell>
          <cell r="R55">
            <v>12434.35</v>
          </cell>
          <cell r="S55">
            <v>1</v>
          </cell>
        </row>
        <row r="56">
          <cell r="C56" t="str">
            <v xml:space="preserve">      APOYO FIJO P/ESTRUCTURA DE ACERO 01</v>
          </cell>
          <cell r="D56" t="str">
            <v>und</v>
          </cell>
          <cell r="E56">
            <v>14</v>
          </cell>
          <cell r="F56">
            <v>279.35000000000002</v>
          </cell>
          <cell r="G56">
            <v>3910.9000000000005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14</v>
          </cell>
          <cell r="R56">
            <v>3910.9000000000005</v>
          </cell>
          <cell r="S56">
            <v>1</v>
          </cell>
        </row>
        <row r="57">
          <cell r="C57" t="str">
            <v xml:space="preserve">   COBERTURAS</v>
          </cell>
          <cell r="D57">
            <v>0</v>
          </cell>
          <cell r="E57">
            <v>0</v>
          </cell>
          <cell r="F57">
            <v>0</v>
          </cell>
          <cell r="G57">
            <v>17043.5661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C58" t="str">
            <v xml:space="preserve">      CUBIERTA DE TEJA  ANDINA</v>
          </cell>
          <cell r="D58" t="str">
            <v>m2</v>
          </cell>
          <cell r="E58">
            <v>207.31</v>
          </cell>
          <cell r="F58">
            <v>74.61</v>
          </cell>
          <cell r="G58">
            <v>15467.399100000001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207.31</v>
          </cell>
          <cell r="R58">
            <v>15467.399100000001</v>
          </cell>
          <cell r="S58">
            <v>1</v>
          </cell>
        </row>
        <row r="59">
          <cell r="C59" t="str">
            <v xml:space="preserve">      CUMBRERA DE TEJA  ANDINA</v>
          </cell>
          <cell r="D59" t="str">
            <v>m</v>
          </cell>
          <cell r="E59">
            <v>21.55</v>
          </cell>
          <cell r="F59">
            <v>73.14</v>
          </cell>
          <cell r="G59">
            <v>1576.1670000000001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21.55</v>
          </cell>
          <cell r="R59">
            <v>1576.1670000000001</v>
          </cell>
          <cell r="S59">
            <v>1</v>
          </cell>
        </row>
        <row r="60">
          <cell r="C60" t="str">
            <v xml:space="preserve">   ENSAYOS DE CALIDAD EN OBRA</v>
          </cell>
          <cell r="D60">
            <v>0</v>
          </cell>
          <cell r="E60">
            <v>0</v>
          </cell>
          <cell r="F60">
            <v>0</v>
          </cell>
          <cell r="G60">
            <v>1800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 t="str">
            <v xml:space="preserve">      PRUEBA DE CALIDAD DEL CONCRETO </v>
          </cell>
          <cell r="D61" t="str">
            <v>und</v>
          </cell>
          <cell r="E61">
            <v>60</v>
          </cell>
          <cell r="F61">
            <v>30</v>
          </cell>
          <cell r="G61">
            <v>1800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60</v>
          </cell>
          <cell r="R61">
            <v>1800</v>
          </cell>
          <cell r="S61">
            <v>1</v>
          </cell>
        </row>
        <row r="62">
          <cell r="C62" t="str">
            <v>ARQUITECTURA</v>
          </cell>
          <cell r="D62">
            <v>0</v>
          </cell>
          <cell r="E62">
            <v>0</v>
          </cell>
          <cell r="F62">
            <v>0</v>
          </cell>
          <cell r="G62">
            <v>115372.00929999999</v>
          </cell>
          <cell r="H62">
            <v>0</v>
          </cell>
          <cell r="I62">
            <v>1298.7156</v>
          </cell>
          <cell r="J62">
            <v>0</v>
          </cell>
          <cell r="K62">
            <v>0</v>
          </cell>
          <cell r="L62">
            <v>12319.259299999998</v>
          </cell>
          <cell r="M62">
            <v>0</v>
          </cell>
          <cell r="N62">
            <v>0</v>
          </cell>
          <cell r="O62">
            <v>13617.974899999999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C63" t="str">
            <v xml:space="preserve">   MUROS Y TABIQUES DE ALBAÑILERIA</v>
          </cell>
          <cell r="D63">
            <v>0</v>
          </cell>
          <cell r="E63">
            <v>0</v>
          </cell>
          <cell r="F63">
            <v>0</v>
          </cell>
          <cell r="G63">
            <v>15648.810399999998</v>
          </cell>
          <cell r="H63">
            <v>0</v>
          </cell>
          <cell r="I63">
            <v>1298.7156</v>
          </cell>
          <cell r="J63">
            <v>0</v>
          </cell>
          <cell r="K63">
            <v>0</v>
          </cell>
          <cell r="L63">
            <v>12319.259299999998</v>
          </cell>
          <cell r="M63">
            <v>0</v>
          </cell>
          <cell r="N63">
            <v>0</v>
          </cell>
          <cell r="O63">
            <v>13617.974899999999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 t="str">
            <v xml:space="preserve">      MURO DE CABEZA LADRILLO MECANIZADO CARAVISTA DE 24X11X9 CM</v>
          </cell>
          <cell r="D64" t="str">
            <v>m2</v>
          </cell>
          <cell r="E64">
            <v>70.36</v>
          </cell>
          <cell r="F64">
            <v>101.94</v>
          </cell>
          <cell r="G64">
            <v>7172.4983999999995</v>
          </cell>
          <cell r="H64">
            <v>12.74</v>
          </cell>
          <cell r="I64">
            <v>1298.7156</v>
          </cell>
          <cell r="J64">
            <v>0.18106878908470722</v>
          </cell>
          <cell r="K64">
            <v>49.000000000000007</v>
          </cell>
          <cell r="L64">
            <v>4995.0600000000004</v>
          </cell>
          <cell r="M64">
            <v>0.69641841955656636</v>
          </cell>
          <cell r="N64">
            <v>61.740000000000009</v>
          </cell>
          <cell r="O64">
            <v>6293.7756000000008</v>
          </cell>
          <cell r="P64">
            <v>0.87748720864127361</v>
          </cell>
          <cell r="Q64">
            <v>8.6199999999999903</v>
          </cell>
          <cell r="R64">
            <v>878.72279999999898</v>
          </cell>
          <cell r="S64">
            <v>0.12251279135872642</v>
          </cell>
        </row>
        <row r="65">
          <cell r="C65" t="str">
            <v xml:space="preserve">      MURO DE SOGA LADRILLO KING KONG CON CEMENTO-ARENA</v>
          </cell>
          <cell r="D65" t="str">
            <v>m2</v>
          </cell>
          <cell r="E65">
            <v>142.22</v>
          </cell>
          <cell r="F65">
            <v>59.6</v>
          </cell>
          <cell r="G65">
            <v>8476.3119999999999</v>
          </cell>
          <cell r="H65">
            <v>0</v>
          </cell>
          <cell r="I65">
            <v>0</v>
          </cell>
          <cell r="J65">
            <v>0</v>
          </cell>
          <cell r="K65">
            <v>122.88924999999998</v>
          </cell>
          <cell r="L65">
            <v>7324.1992999999984</v>
          </cell>
          <cell r="M65">
            <v>0.86407854028969189</v>
          </cell>
          <cell r="N65">
            <v>122.88924999999998</v>
          </cell>
          <cell r="O65">
            <v>7324.1992999999984</v>
          </cell>
          <cell r="P65">
            <v>0.86407854028969189</v>
          </cell>
          <cell r="Q65">
            <v>19.330750000000023</v>
          </cell>
          <cell r="R65">
            <v>1152.1127000000015</v>
          </cell>
          <cell r="S65">
            <v>0.13592145971030814</v>
          </cell>
        </row>
        <row r="66">
          <cell r="C66" t="str">
            <v xml:space="preserve">   REVOQUES ENLUCIDOS</v>
          </cell>
          <cell r="D66">
            <v>0</v>
          </cell>
          <cell r="E66">
            <v>0</v>
          </cell>
          <cell r="F66">
            <v>0</v>
          </cell>
          <cell r="G66">
            <v>15171.742199999999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 t="str">
            <v xml:space="preserve">      TARRAJEO INTERIOR CON MORTERO 1:3 X1.5 CM (INCLUYE COLUMNAS EMPOTRADAS)</v>
          </cell>
          <cell r="D67" t="str">
            <v>m2</v>
          </cell>
          <cell r="E67">
            <v>113.48</v>
          </cell>
          <cell r="F67">
            <v>22.38</v>
          </cell>
          <cell r="G67">
            <v>2539.6824000000001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113.48</v>
          </cell>
          <cell r="R67">
            <v>2539.6824000000001</v>
          </cell>
          <cell r="S67">
            <v>1</v>
          </cell>
        </row>
        <row r="68">
          <cell r="C68" t="str">
            <v xml:space="preserve">      TARRAJEO EXTERIOR CON MORTERO 1:3 X 1.5 CM (INCLUYE COLUMNAS EMPOTRADAS)</v>
          </cell>
          <cell r="D68" t="str">
            <v>m2</v>
          </cell>
          <cell r="E68">
            <v>116.76</v>
          </cell>
          <cell r="F68">
            <v>26.03</v>
          </cell>
          <cell r="G68">
            <v>3039.2628000000004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116.76</v>
          </cell>
          <cell r="R68">
            <v>3039.2628000000004</v>
          </cell>
          <cell r="S68">
            <v>1</v>
          </cell>
        </row>
        <row r="69">
          <cell r="C69" t="str">
            <v xml:space="preserve">      VESTIDURA DE DERRAMES EN PUERTAS, VENTANAS Y VANOS C:A 1:5</v>
          </cell>
          <cell r="D69" t="str">
            <v>m</v>
          </cell>
          <cell r="E69">
            <v>227.7</v>
          </cell>
          <cell r="F69">
            <v>33.409999999999997</v>
          </cell>
          <cell r="G69">
            <v>7607.4569999999985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227.7</v>
          </cell>
          <cell r="R69">
            <v>7607.4569999999985</v>
          </cell>
          <cell r="S69">
            <v>1</v>
          </cell>
        </row>
        <row r="70">
          <cell r="C70" t="str">
            <v xml:space="preserve">      BRUÑAS</v>
          </cell>
          <cell r="D70" t="str">
            <v>m</v>
          </cell>
          <cell r="E70">
            <v>243.6</v>
          </cell>
          <cell r="F70">
            <v>8.15</v>
          </cell>
          <cell r="G70">
            <v>1985.3400000000001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243.6</v>
          </cell>
          <cell r="R70">
            <v>1985.3400000000001</v>
          </cell>
          <cell r="S70">
            <v>1</v>
          </cell>
        </row>
        <row r="71">
          <cell r="C71" t="str">
            <v xml:space="preserve">   CIELO RASOS</v>
          </cell>
          <cell r="D71">
            <v>0</v>
          </cell>
          <cell r="E71">
            <v>0</v>
          </cell>
          <cell r="F71">
            <v>0</v>
          </cell>
          <cell r="G71">
            <v>15470.6625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 t="str">
            <v xml:space="preserve">      CIELORRASOS CON MEZCLA DE CEMENTO-ARENA</v>
          </cell>
          <cell r="D72" t="str">
            <v>m2</v>
          </cell>
          <cell r="E72">
            <v>157.5</v>
          </cell>
          <cell r="F72">
            <v>25.45</v>
          </cell>
          <cell r="G72">
            <v>4008.375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157.5</v>
          </cell>
          <cell r="R72">
            <v>4008.375</v>
          </cell>
          <cell r="S72">
            <v>1</v>
          </cell>
        </row>
        <row r="73">
          <cell r="C73" t="str">
            <v xml:space="preserve">      CIELO RASO DE DRYWALL CEMENTO</v>
          </cell>
          <cell r="D73" t="str">
            <v>m2</v>
          </cell>
          <cell r="E73">
            <v>183.25</v>
          </cell>
          <cell r="F73">
            <v>62.55</v>
          </cell>
          <cell r="G73">
            <v>11462.2875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183.25</v>
          </cell>
          <cell r="R73">
            <v>11462.2875</v>
          </cell>
          <cell r="S73">
            <v>1</v>
          </cell>
        </row>
        <row r="74">
          <cell r="C74" t="str">
            <v xml:space="preserve">   PISOS Y PAVIMENTOS</v>
          </cell>
          <cell r="D74">
            <v>0</v>
          </cell>
          <cell r="E74">
            <v>0</v>
          </cell>
          <cell r="F74">
            <v>0</v>
          </cell>
          <cell r="G74">
            <v>34736.134299999998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 t="str">
            <v xml:space="preserve">      EMPEDRADO DE PISOS  6"</v>
          </cell>
          <cell r="D75" t="str">
            <v>m2</v>
          </cell>
          <cell r="E75">
            <v>192.43</v>
          </cell>
          <cell r="F75">
            <v>21.4</v>
          </cell>
          <cell r="G75">
            <v>4118.0019999999995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192.43</v>
          </cell>
          <cell r="R75">
            <v>4118.0019999999995</v>
          </cell>
          <cell r="S75">
            <v>1</v>
          </cell>
        </row>
        <row r="76">
          <cell r="C76" t="str">
            <v xml:space="preserve">      FALSO PISO MEZCLA 1:8 e= 0.05m SOBRE RELLENO Y COMPACTADO</v>
          </cell>
          <cell r="D76" t="str">
            <v>m2</v>
          </cell>
          <cell r="E76">
            <v>192.43</v>
          </cell>
          <cell r="F76">
            <v>27.07</v>
          </cell>
          <cell r="G76">
            <v>5209.0801000000001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192.43</v>
          </cell>
          <cell r="R76">
            <v>5209.0801000000001</v>
          </cell>
          <cell r="S76">
            <v>1</v>
          </cell>
        </row>
        <row r="77">
          <cell r="C77" t="str">
            <v xml:space="preserve">      CONTRAPISO DE 50 MM.</v>
          </cell>
          <cell r="D77" t="str">
            <v>m2</v>
          </cell>
          <cell r="E77">
            <v>43.1</v>
          </cell>
          <cell r="F77">
            <v>28.7</v>
          </cell>
          <cell r="G77">
            <v>1236.97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43.1</v>
          </cell>
          <cell r="R77">
            <v>1236.97</v>
          </cell>
          <cell r="S77">
            <v>1</v>
          </cell>
        </row>
        <row r="78">
          <cell r="C78" t="str">
            <v xml:space="preserve">      ENCOFRADO Y DESENCOFRADO PARA VEREDAS</v>
          </cell>
          <cell r="D78" t="str">
            <v>m2</v>
          </cell>
          <cell r="E78">
            <v>12.2</v>
          </cell>
          <cell r="F78">
            <v>24.76</v>
          </cell>
          <cell r="G78">
            <v>302.072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12.2</v>
          </cell>
          <cell r="R78">
            <v>302.072</v>
          </cell>
          <cell r="S78">
            <v>1</v>
          </cell>
        </row>
        <row r="79">
          <cell r="C79" t="str">
            <v xml:space="preserve">      CONCRETO F'C=175 KG/CM2 PARA VEREDAS H=0.10 M </v>
          </cell>
          <cell r="D79" t="str">
            <v>m2</v>
          </cell>
          <cell r="E79">
            <v>7.08</v>
          </cell>
          <cell r="F79">
            <v>77.91</v>
          </cell>
          <cell r="G79">
            <v>551.6028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7.08</v>
          </cell>
          <cell r="R79">
            <v>551.6028</v>
          </cell>
          <cell r="S79">
            <v>1</v>
          </cell>
        </row>
        <row r="80">
          <cell r="C80" t="str">
            <v xml:space="preserve">      PISO DE MADERA MACHI HEMBRADO</v>
          </cell>
          <cell r="D80" t="str">
            <v>m2</v>
          </cell>
          <cell r="E80">
            <v>116</v>
          </cell>
          <cell r="F80">
            <v>73.459999999999994</v>
          </cell>
          <cell r="G80">
            <v>8521.3599999999988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116</v>
          </cell>
          <cell r="R80">
            <v>8521.3599999999988</v>
          </cell>
          <cell r="S80">
            <v>1</v>
          </cell>
        </row>
        <row r="81">
          <cell r="C81" t="str">
            <v xml:space="preserve">      PISO DE MADERA MACHI HEMBRADO 2DO NIVEL</v>
          </cell>
          <cell r="D81" t="str">
            <v>m2</v>
          </cell>
          <cell r="E81">
            <v>116</v>
          </cell>
          <cell r="F81">
            <v>51.68</v>
          </cell>
          <cell r="G81">
            <v>5994.88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116</v>
          </cell>
          <cell r="R81">
            <v>5994.88</v>
          </cell>
          <cell r="S81">
            <v>1</v>
          </cell>
        </row>
        <row r="82">
          <cell r="C82" t="str">
            <v xml:space="preserve">      BRUÑAS EN VEREDA</v>
          </cell>
          <cell r="D82" t="str">
            <v>m</v>
          </cell>
          <cell r="E82">
            <v>189.54</v>
          </cell>
          <cell r="F82">
            <v>8.15</v>
          </cell>
          <cell r="G82">
            <v>1544.751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189.54</v>
          </cell>
          <cell r="R82">
            <v>1544.751</v>
          </cell>
          <cell r="S82">
            <v>1</v>
          </cell>
        </row>
        <row r="83">
          <cell r="C83" t="str">
            <v xml:space="preserve">      JUNTAS ASFALTICA</v>
          </cell>
          <cell r="D83" t="str">
            <v>m</v>
          </cell>
          <cell r="E83">
            <v>20.13</v>
          </cell>
          <cell r="F83">
            <v>1.64</v>
          </cell>
          <cell r="G83">
            <v>33.013199999999998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20.13</v>
          </cell>
          <cell r="R83">
            <v>33.013199999999998</v>
          </cell>
          <cell r="S83">
            <v>1</v>
          </cell>
        </row>
        <row r="84">
          <cell r="C84" t="str">
            <v xml:space="preserve">      CONTRAZOCALO DE AGUANO DE 3/4" X 3" RODON 3/4"</v>
          </cell>
          <cell r="D84" t="str">
            <v>m</v>
          </cell>
          <cell r="E84">
            <v>263.27999999999997</v>
          </cell>
          <cell r="F84">
            <v>27.44</v>
          </cell>
          <cell r="G84">
            <v>7224.4031999999997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263.27999999999997</v>
          </cell>
          <cell r="R84">
            <v>7224.4031999999997</v>
          </cell>
          <cell r="S84">
            <v>1</v>
          </cell>
        </row>
        <row r="85">
          <cell r="C85" t="str">
            <v xml:space="preserve">   CARPINTERIA DE MADERA</v>
          </cell>
          <cell r="D85">
            <v>0</v>
          </cell>
          <cell r="E85">
            <v>0</v>
          </cell>
          <cell r="F85">
            <v>0</v>
          </cell>
          <cell r="G85">
            <v>13409.7372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 t="str">
            <v xml:space="preserve">      PUERTAS DE MADERA TABLEROS REBAJADOS DE 4.5 MM.</v>
          </cell>
          <cell r="D86" t="str">
            <v>m2</v>
          </cell>
          <cell r="E86">
            <v>12.6</v>
          </cell>
          <cell r="F86">
            <v>219.5</v>
          </cell>
          <cell r="G86">
            <v>2765.7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12.6</v>
          </cell>
          <cell r="R86">
            <v>2765.7</v>
          </cell>
          <cell r="S86">
            <v>1</v>
          </cell>
        </row>
        <row r="87">
          <cell r="C87" t="str">
            <v xml:space="preserve">      VENTANA DE MADERA AGUANO</v>
          </cell>
          <cell r="D87" t="str">
            <v>m2</v>
          </cell>
          <cell r="E87">
            <v>95.07</v>
          </cell>
          <cell r="F87">
            <v>111.96</v>
          </cell>
          <cell r="G87">
            <v>10644.037199999999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95.07</v>
          </cell>
          <cell r="R87">
            <v>10644.037199999999</v>
          </cell>
          <cell r="S87">
            <v>1</v>
          </cell>
        </row>
        <row r="88">
          <cell r="C88" t="str">
            <v xml:space="preserve">   CERRAJERIA</v>
          </cell>
          <cell r="D88">
            <v>0</v>
          </cell>
          <cell r="E88">
            <v>0</v>
          </cell>
          <cell r="F88">
            <v>0</v>
          </cell>
          <cell r="G88">
            <v>3259.1000000000004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 t="str">
            <v xml:space="preserve">      CERRADURA PARA PUERTA PRINCIPAL PESADA</v>
          </cell>
          <cell r="D89" t="str">
            <v>pza</v>
          </cell>
          <cell r="E89">
            <v>5</v>
          </cell>
          <cell r="F89">
            <v>110.75</v>
          </cell>
          <cell r="G89">
            <v>553.75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5</v>
          </cell>
          <cell r="R89">
            <v>553.75</v>
          </cell>
          <cell r="S89">
            <v>1</v>
          </cell>
        </row>
        <row r="90">
          <cell r="C90" t="str">
            <v xml:space="preserve">      CERRADURA VENTANA TIPO TARJETERO</v>
          </cell>
          <cell r="D90" t="str">
            <v>pza</v>
          </cell>
          <cell r="E90">
            <v>50</v>
          </cell>
          <cell r="F90">
            <v>32.880000000000003</v>
          </cell>
          <cell r="G90">
            <v>1644.0000000000002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50</v>
          </cell>
          <cell r="R90">
            <v>1644.0000000000002</v>
          </cell>
          <cell r="S90">
            <v>1</v>
          </cell>
        </row>
        <row r="91">
          <cell r="C91" t="str">
            <v xml:space="preserve">      BISAGRA ALUMINIZADA CAPUCHINA DE 4" X 4"</v>
          </cell>
          <cell r="D91" t="str">
            <v>pza</v>
          </cell>
          <cell r="E91">
            <v>20</v>
          </cell>
          <cell r="F91">
            <v>21.44</v>
          </cell>
          <cell r="G91">
            <v>428.8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20</v>
          </cell>
          <cell r="R91">
            <v>428.8</v>
          </cell>
          <cell r="S91">
            <v>1</v>
          </cell>
        </row>
        <row r="92">
          <cell r="C92" t="str">
            <v xml:space="preserve">      PICAPORTE DE FIERRO DE 4"</v>
          </cell>
          <cell r="D92" t="str">
            <v>und</v>
          </cell>
          <cell r="E92">
            <v>10</v>
          </cell>
          <cell r="F92">
            <v>42.88</v>
          </cell>
          <cell r="G92">
            <v>428.8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10</v>
          </cell>
          <cell r="R92">
            <v>428.8</v>
          </cell>
          <cell r="S92">
            <v>1</v>
          </cell>
        </row>
        <row r="93">
          <cell r="C93" t="str">
            <v xml:space="preserve">      JALADOR DE BRONCE</v>
          </cell>
          <cell r="D93" t="str">
            <v>und</v>
          </cell>
          <cell r="E93">
            <v>5</v>
          </cell>
          <cell r="F93">
            <v>40.75</v>
          </cell>
          <cell r="G93">
            <v>203.75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5</v>
          </cell>
          <cell r="R93">
            <v>203.75</v>
          </cell>
          <cell r="S93">
            <v>1</v>
          </cell>
        </row>
        <row r="94">
          <cell r="C94" t="str">
            <v xml:space="preserve">   VIDRIOS, CRISTALES Y SIMILARES</v>
          </cell>
          <cell r="D94">
            <v>0</v>
          </cell>
          <cell r="E94">
            <v>0</v>
          </cell>
          <cell r="F94">
            <v>0</v>
          </cell>
          <cell r="G94">
            <v>8934.7103999999999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 t="str">
            <v xml:space="preserve">      VIDRIO SEMIDOBLE PROVISION Y COLOCACION EN VENTANAS FIERRO</v>
          </cell>
          <cell r="D95" t="str">
            <v>p2</v>
          </cell>
          <cell r="E95">
            <v>942.48</v>
          </cell>
          <cell r="F95">
            <v>9.48</v>
          </cell>
          <cell r="G95">
            <v>8934.7103999999999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942.48</v>
          </cell>
          <cell r="R95">
            <v>8934.7103999999999</v>
          </cell>
          <cell r="S95">
            <v>1</v>
          </cell>
        </row>
        <row r="96">
          <cell r="C96" t="str">
            <v xml:space="preserve">   PINTURA</v>
          </cell>
          <cell r="D96">
            <v>0</v>
          </cell>
          <cell r="E96">
            <v>0</v>
          </cell>
          <cell r="F96">
            <v>0</v>
          </cell>
          <cell r="G96">
            <v>8741.1122999999989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 xml:space="preserve">      PINTURA LATEX 2 MANOS CIELO RASO Y VIGAS</v>
          </cell>
          <cell r="D97" t="str">
            <v>m2</v>
          </cell>
          <cell r="E97">
            <v>340.75</v>
          </cell>
          <cell r="F97">
            <v>9.2899999999999991</v>
          </cell>
          <cell r="G97">
            <v>3165.5674999999997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340.75</v>
          </cell>
          <cell r="R97">
            <v>3165.5674999999997</v>
          </cell>
          <cell r="S97">
            <v>1</v>
          </cell>
        </row>
        <row r="98">
          <cell r="C98" t="str">
            <v xml:space="preserve">      PINTURA LATEX 2 MANOS MUROS INTERIORES Y EXTERIORES</v>
          </cell>
          <cell r="D98" t="str">
            <v>m2</v>
          </cell>
          <cell r="E98">
            <v>423.11</v>
          </cell>
          <cell r="F98">
            <v>9.6199999999999992</v>
          </cell>
          <cell r="G98">
            <v>4070.3181999999997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423.11</v>
          </cell>
          <cell r="R98">
            <v>4070.3181999999997</v>
          </cell>
          <cell r="S98">
            <v>1</v>
          </cell>
        </row>
        <row r="99">
          <cell r="C99" t="str">
            <v xml:space="preserve">      PINTURA BARNIZ EN CARPINTERIA 2 MANOS</v>
          </cell>
          <cell r="D99" t="str">
            <v>m2</v>
          </cell>
          <cell r="E99">
            <v>107.67</v>
          </cell>
          <cell r="F99">
            <v>13.98</v>
          </cell>
          <cell r="G99">
            <v>1505.2266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107.67</v>
          </cell>
          <cell r="R99">
            <v>1505.2266</v>
          </cell>
          <cell r="S99">
            <v>1</v>
          </cell>
        </row>
        <row r="100">
          <cell r="C100" t="str">
            <v>INSTALACIONES ELECTRICAS</v>
          </cell>
          <cell r="D100">
            <v>0</v>
          </cell>
          <cell r="E100">
            <v>0</v>
          </cell>
          <cell r="F100">
            <v>0</v>
          </cell>
          <cell r="G100">
            <v>10217.880000000001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 xml:space="preserve">   INSTALACIONES PUNTOS</v>
          </cell>
          <cell r="D101">
            <v>0</v>
          </cell>
          <cell r="E101">
            <v>0</v>
          </cell>
          <cell r="F101">
            <v>0</v>
          </cell>
          <cell r="G101">
            <v>4268.1000000000004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 xml:space="preserve">      SALIDA DE TECHO CON CABLE AWG TW 2.5 MM (14) + D PVC SEL 16 MM (5/8)</v>
          </cell>
          <cell r="D102" t="str">
            <v>pto</v>
          </cell>
          <cell r="E102">
            <v>30</v>
          </cell>
          <cell r="F102">
            <v>36.11</v>
          </cell>
          <cell r="G102">
            <v>1083.3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30</v>
          </cell>
          <cell r="R102">
            <v>1083.3</v>
          </cell>
          <cell r="S102">
            <v>1</v>
          </cell>
        </row>
        <row r="103">
          <cell r="C103" t="str">
            <v xml:space="preserve">      SALIDA TOMACORRIENTE CON AWG TW 4.0 MM (12) + D PVC SAP 19 MM (3/4)</v>
          </cell>
          <cell r="D103" t="str">
            <v>pto</v>
          </cell>
          <cell r="E103">
            <v>40</v>
          </cell>
          <cell r="F103">
            <v>79.62</v>
          </cell>
          <cell r="G103">
            <v>3184.8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40</v>
          </cell>
          <cell r="R103">
            <v>3184.8</v>
          </cell>
          <cell r="S103">
            <v>1</v>
          </cell>
        </row>
        <row r="104">
          <cell r="C104" t="str">
            <v xml:space="preserve">   CABLES Y TENDIDOS</v>
          </cell>
          <cell r="D104">
            <v>0</v>
          </cell>
          <cell r="E104">
            <v>0</v>
          </cell>
          <cell r="F104">
            <v>0</v>
          </cell>
          <cell r="G104">
            <v>1966.05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 t="str">
            <v xml:space="preserve">      CABLE ELECTRICO TW AWG # 10</v>
          </cell>
          <cell r="D105" t="str">
            <v>m</v>
          </cell>
          <cell r="E105">
            <v>100</v>
          </cell>
          <cell r="F105">
            <v>4.38</v>
          </cell>
          <cell r="G105">
            <v>438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100</v>
          </cell>
          <cell r="R105">
            <v>438</v>
          </cell>
          <cell r="S105">
            <v>1</v>
          </cell>
        </row>
        <row r="106">
          <cell r="C106" t="str">
            <v xml:space="preserve">      CABLE ELECTRICO TW AWG # 12</v>
          </cell>
          <cell r="D106" t="str">
            <v>m</v>
          </cell>
          <cell r="E106">
            <v>310</v>
          </cell>
          <cell r="F106">
            <v>2.75</v>
          </cell>
          <cell r="G106">
            <v>852.5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310</v>
          </cell>
          <cell r="R106">
            <v>852.5</v>
          </cell>
          <cell r="S106">
            <v>1</v>
          </cell>
        </row>
        <row r="107">
          <cell r="C107" t="str">
            <v xml:space="preserve">      CABLE ELECTRICO TW AWG # 14</v>
          </cell>
          <cell r="D107" t="str">
            <v>m</v>
          </cell>
          <cell r="E107">
            <v>295</v>
          </cell>
          <cell r="F107">
            <v>2.29</v>
          </cell>
          <cell r="G107">
            <v>675.55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295</v>
          </cell>
          <cell r="R107">
            <v>675.55</v>
          </cell>
          <cell r="S107">
            <v>1</v>
          </cell>
        </row>
        <row r="108">
          <cell r="C108" t="str">
            <v xml:space="preserve">   TABLERO E INTERRUPTORES</v>
          </cell>
          <cell r="D108">
            <v>0</v>
          </cell>
          <cell r="E108">
            <v>0</v>
          </cell>
          <cell r="F108">
            <v>0</v>
          </cell>
          <cell r="G108">
            <v>874.55000000000007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 t="str">
            <v xml:space="preserve">      TABLERO ELECTRICO DISTRIBUCION TD-01</v>
          </cell>
          <cell r="D109" t="str">
            <v>und</v>
          </cell>
          <cell r="E109">
            <v>1</v>
          </cell>
          <cell r="F109">
            <v>196.35</v>
          </cell>
          <cell r="G109">
            <v>196.35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</v>
          </cell>
          <cell r="R109">
            <v>196.35</v>
          </cell>
          <cell r="S109">
            <v>1</v>
          </cell>
        </row>
        <row r="110">
          <cell r="C110" t="str">
            <v xml:space="preserve">      INTERRUPTOR THERMOMAGNETICO MONOFASICO  2 X 60A</v>
          </cell>
          <cell r="D110" t="str">
            <v>pza</v>
          </cell>
          <cell r="E110">
            <v>1</v>
          </cell>
          <cell r="F110">
            <v>97.88</v>
          </cell>
          <cell r="G110">
            <v>97.88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</v>
          </cell>
          <cell r="R110">
            <v>97.88</v>
          </cell>
          <cell r="S110">
            <v>1</v>
          </cell>
        </row>
        <row r="111">
          <cell r="C111" t="str">
            <v xml:space="preserve">      INTERRUPTOR THERMOMAGNETICO MONOFASICA 2 X 40A</v>
          </cell>
          <cell r="D111" t="str">
            <v>pza</v>
          </cell>
          <cell r="E111">
            <v>2</v>
          </cell>
          <cell r="F111">
            <v>81.900000000000006</v>
          </cell>
          <cell r="G111">
            <v>163.80000000000001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2</v>
          </cell>
          <cell r="R111">
            <v>163.80000000000001</v>
          </cell>
          <cell r="S111">
            <v>1</v>
          </cell>
        </row>
        <row r="112">
          <cell r="C112" t="str">
            <v xml:space="preserve">      INTERRUPTOR THERMOMAGNETICO MONOFASICA 2 X 20A</v>
          </cell>
          <cell r="D112" t="str">
            <v>pza</v>
          </cell>
          <cell r="E112">
            <v>2</v>
          </cell>
          <cell r="F112">
            <v>57.88</v>
          </cell>
          <cell r="G112">
            <v>115.76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2</v>
          </cell>
          <cell r="R112">
            <v>115.76</v>
          </cell>
          <cell r="S112">
            <v>1</v>
          </cell>
        </row>
        <row r="113">
          <cell r="C113" t="str">
            <v xml:space="preserve">      INTERRUPTOR UNIPOLAR SIMPLE C/LUZ VISIBLE</v>
          </cell>
          <cell r="D113" t="str">
            <v>pza</v>
          </cell>
          <cell r="E113">
            <v>2</v>
          </cell>
          <cell r="F113">
            <v>16.579999999999998</v>
          </cell>
          <cell r="G113">
            <v>33.159999999999997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</v>
          </cell>
          <cell r="R113">
            <v>33.159999999999997</v>
          </cell>
          <cell r="S113">
            <v>1</v>
          </cell>
        </row>
        <row r="114">
          <cell r="C114" t="str">
            <v xml:space="preserve">      INTERRUPTOR UNIPOLAR DOBLE C/LUZ VISIBLE</v>
          </cell>
          <cell r="D114" t="str">
            <v>pza</v>
          </cell>
          <cell r="E114">
            <v>12</v>
          </cell>
          <cell r="F114">
            <v>22.3</v>
          </cell>
          <cell r="G114">
            <v>267.60000000000002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12</v>
          </cell>
          <cell r="R114">
            <v>267.60000000000002</v>
          </cell>
          <cell r="S114">
            <v>1</v>
          </cell>
        </row>
        <row r="115">
          <cell r="C115" t="str">
            <v xml:space="preserve">   LUMINARIAS</v>
          </cell>
          <cell r="D115">
            <v>0</v>
          </cell>
          <cell r="E115">
            <v>0</v>
          </cell>
          <cell r="F115">
            <v>0</v>
          </cell>
          <cell r="G115">
            <v>2238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 t="str">
            <v xml:space="preserve">      FLUORESCENTE RECTO ISPE 2 X 40 W INCLUYE EQUIPO Y PANTALLA</v>
          </cell>
          <cell r="D116" t="str">
            <v>und</v>
          </cell>
          <cell r="E116">
            <v>30</v>
          </cell>
          <cell r="F116">
            <v>74.599999999999994</v>
          </cell>
          <cell r="G116">
            <v>2238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30</v>
          </cell>
          <cell r="R116">
            <v>2238</v>
          </cell>
          <cell r="S116">
            <v>1</v>
          </cell>
        </row>
        <row r="117">
          <cell r="C117" t="str">
            <v xml:space="preserve">   PUESTA A TIERRA</v>
          </cell>
          <cell r="D117">
            <v>0</v>
          </cell>
          <cell r="E117">
            <v>0</v>
          </cell>
          <cell r="F117">
            <v>0</v>
          </cell>
          <cell r="G117">
            <v>871.18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 t="str">
            <v xml:space="preserve">      PUESTA A TIERRA</v>
          </cell>
          <cell r="D118" t="str">
            <v>glb</v>
          </cell>
          <cell r="E118">
            <v>1</v>
          </cell>
          <cell r="F118">
            <v>871.18</v>
          </cell>
          <cell r="G118">
            <v>871.18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1</v>
          </cell>
          <cell r="R118">
            <v>871.18</v>
          </cell>
          <cell r="S118">
            <v>1</v>
          </cell>
        </row>
        <row r="119">
          <cell r="C119" t="str">
            <v>INSTALACIONES SANITARIAS</v>
          </cell>
          <cell r="D119">
            <v>0</v>
          </cell>
          <cell r="E119">
            <v>0</v>
          </cell>
          <cell r="F119">
            <v>0</v>
          </cell>
          <cell r="G119">
            <v>26079.587599999999</v>
          </cell>
          <cell r="H119">
            <v>0</v>
          </cell>
          <cell r="I119">
            <v>7700</v>
          </cell>
          <cell r="J119">
            <v>0</v>
          </cell>
          <cell r="K119">
            <v>0</v>
          </cell>
          <cell r="L119">
            <v>7700</v>
          </cell>
          <cell r="M119">
            <v>0</v>
          </cell>
          <cell r="N119">
            <v>0</v>
          </cell>
          <cell r="O119">
            <v>15400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 t="str">
            <v xml:space="preserve">   MOVIMIENTO DE TIERRAS</v>
          </cell>
          <cell r="D120">
            <v>0</v>
          </cell>
          <cell r="E120">
            <v>0</v>
          </cell>
          <cell r="F120">
            <v>0</v>
          </cell>
          <cell r="G120">
            <v>144.0444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 t="str">
            <v xml:space="preserve">      EXCAVACION MANUAL DE MAT. NO CLASIFICADO</v>
          </cell>
          <cell r="D121" t="str">
            <v>m3</v>
          </cell>
          <cell r="E121">
            <v>6.14</v>
          </cell>
          <cell r="F121">
            <v>14.44</v>
          </cell>
          <cell r="G121">
            <v>88.661599999999993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6.14</v>
          </cell>
          <cell r="R121">
            <v>88.661599999999993</v>
          </cell>
          <cell r="S121">
            <v>1</v>
          </cell>
        </row>
        <row r="122">
          <cell r="C122" t="str">
            <v xml:space="preserve">      RELLENO COMPACTADO  A MANO</v>
          </cell>
          <cell r="D122" t="str">
            <v>m3</v>
          </cell>
          <cell r="E122">
            <v>6.14</v>
          </cell>
          <cell r="F122">
            <v>9.02</v>
          </cell>
          <cell r="G122">
            <v>55.382799999999996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6.14</v>
          </cell>
          <cell r="R122">
            <v>55.382799999999996</v>
          </cell>
          <cell r="S122">
            <v>1</v>
          </cell>
        </row>
        <row r="123">
          <cell r="C123" t="str">
            <v xml:space="preserve">   SISTEMA DE EVACUACION DE AGUAS PLUVIALES</v>
          </cell>
          <cell r="D123">
            <v>0</v>
          </cell>
          <cell r="E123">
            <v>0</v>
          </cell>
          <cell r="F123">
            <v>0</v>
          </cell>
          <cell r="G123">
            <v>3085.5432000000001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 xml:space="preserve">      MONTANTE DE BAJADA PVC SAL 3" P/LLUVIAS</v>
          </cell>
          <cell r="D124" t="str">
            <v>m</v>
          </cell>
          <cell r="E124">
            <v>24</v>
          </cell>
          <cell r="F124">
            <v>14.23</v>
          </cell>
          <cell r="G124">
            <v>341.52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24</v>
          </cell>
          <cell r="R124">
            <v>341.52</v>
          </cell>
          <cell r="S124">
            <v>1</v>
          </cell>
        </row>
        <row r="125">
          <cell r="C125" t="str">
            <v xml:space="preserve">      CODO DE PVC SAL SP DE 3"X45º</v>
          </cell>
          <cell r="D125" t="str">
            <v>und</v>
          </cell>
          <cell r="E125">
            <v>8</v>
          </cell>
          <cell r="F125">
            <v>15.37</v>
          </cell>
          <cell r="G125">
            <v>122.96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8</v>
          </cell>
          <cell r="R125">
            <v>122.96</v>
          </cell>
          <cell r="S125">
            <v>1</v>
          </cell>
        </row>
        <row r="126">
          <cell r="C126" t="str">
            <v xml:space="preserve">      CODO PVC SAP 3"X90º</v>
          </cell>
          <cell r="D126" t="str">
            <v>und</v>
          </cell>
          <cell r="E126">
            <v>4</v>
          </cell>
          <cell r="F126">
            <v>23.59</v>
          </cell>
          <cell r="G126">
            <v>94.36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4</v>
          </cell>
          <cell r="R126">
            <v>94.36</v>
          </cell>
          <cell r="S126">
            <v>1</v>
          </cell>
        </row>
        <row r="127">
          <cell r="C127" t="str">
            <v xml:space="preserve">      CANALETA PARA EVACUACION PLUVIAL</v>
          </cell>
          <cell r="D127" t="str">
            <v>m</v>
          </cell>
          <cell r="E127">
            <v>44</v>
          </cell>
          <cell r="F127">
            <v>26.16</v>
          </cell>
          <cell r="G127">
            <v>1151.04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44</v>
          </cell>
          <cell r="R127">
            <v>1151.04</v>
          </cell>
          <cell r="S127">
            <v>1</v>
          </cell>
        </row>
        <row r="128">
          <cell r="C128" t="str">
            <v xml:space="preserve">      TUBERIA DE PVC SAL 4"</v>
          </cell>
          <cell r="D128" t="str">
            <v>m</v>
          </cell>
          <cell r="E128">
            <v>61.44</v>
          </cell>
          <cell r="F128">
            <v>13.53</v>
          </cell>
          <cell r="G128">
            <v>831.28319999999997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61.44</v>
          </cell>
          <cell r="R128">
            <v>831.28319999999997</v>
          </cell>
          <cell r="S128">
            <v>1</v>
          </cell>
        </row>
        <row r="129">
          <cell r="C129" t="str">
            <v xml:space="preserve">      CAJA DE REGISTRO DE DESAGUE 12" X 24"</v>
          </cell>
          <cell r="D129" t="str">
            <v>pza</v>
          </cell>
          <cell r="E129">
            <v>6</v>
          </cell>
          <cell r="F129">
            <v>90.73</v>
          </cell>
          <cell r="G129">
            <v>544.38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6</v>
          </cell>
          <cell r="R129">
            <v>544.38</v>
          </cell>
          <cell r="S129">
            <v>1</v>
          </cell>
        </row>
        <row r="130">
          <cell r="C130" t="str">
            <v xml:space="preserve">   VARIOS</v>
          </cell>
          <cell r="D130">
            <v>0</v>
          </cell>
          <cell r="E130">
            <v>0</v>
          </cell>
          <cell r="F130">
            <v>0</v>
          </cell>
          <cell r="G130">
            <v>22850</v>
          </cell>
          <cell r="H130">
            <v>0</v>
          </cell>
          <cell r="I130">
            <v>7700</v>
          </cell>
          <cell r="J130">
            <v>0</v>
          </cell>
          <cell r="K130">
            <v>0</v>
          </cell>
          <cell r="L130">
            <v>7700</v>
          </cell>
          <cell r="M130">
            <v>0</v>
          </cell>
          <cell r="N130">
            <v>0</v>
          </cell>
          <cell r="O130">
            <v>15400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 t="str">
            <v xml:space="preserve">      PLACA RECORDATORIA</v>
          </cell>
          <cell r="D131">
            <v>0</v>
          </cell>
          <cell r="E131">
            <v>0</v>
          </cell>
          <cell r="F131">
            <v>0</v>
          </cell>
          <cell r="G131">
            <v>450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C132" t="str">
            <v xml:space="preserve">         PLACA RECORDATORIA 0.60 X 0.40</v>
          </cell>
          <cell r="D132" t="str">
            <v>und</v>
          </cell>
          <cell r="E132">
            <v>1</v>
          </cell>
          <cell r="F132">
            <v>450</v>
          </cell>
          <cell r="G132">
            <v>450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450</v>
          </cell>
          <cell r="S132">
            <v>1</v>
          </cell>
        </row>
        <row r="133">
          <cell r="C133" t="str">
            <v xml:space="preserve">      FLETE TERRESTRE</v>
          </cell>
          <cell r="D133">
            <v>0</v>
          </cell>
          <cell r="E133">
            <v>0</v>
          </cell>
          <cell r="F133">
            <v>0</v>
          </cell>
          <cell r="G133">
            <v>22400</v>
          </cell>
          <cell r="H133">
            <v>0</v>
          </cell>
          <cell r="I133">
            <v>7700</v>
          </cell>
          <cell r="J133">
            <v>0</v>
          </cell>
          <cell r="K133">
            <v>0</v>
          </cell>
          <cell r="L133">
            <v>7700</v>
          </cell>
          <cell r="M133">
            <v>0</v>
          </cell>
          <cell r="N133">
            <v>0</v>
          </cell>
          <cell r="O133">
            <v>15400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 t="str">
            <v xml:space="preserve">         FLETE CUSCO-ANDAHUAYLILLAS</v>
          </cell>
          <cell r="D134" t="str">
            <v>vje</v>
          </cell>
          <cell r="E134">
            <v>32</v>
          </cell>
          <cell r="F134">
            <v>700</v>
          </cell>
          <cell r="G134">
            <v>22400</v>
          </cell>
          <cell r="H134">
            <v>11</v>
          </cell>
          <cell r="I134">
            <v>7700</v>
          </cell>
          <cell r="J134">
            <v>0.34375</v>
          </cell>
          <cell r="K134">
            <v>11</v>
          </cell>
          <cell r="L134">
            <v>7700</v>
          </cell>
          <cell r="M134">
            <v>0.34375</v>
          </cell>
          <cell r="N134">
            <v>22</v>
          </cell>
          <cell r="O134">
            <v>15400</v>
          </cell>
          <cell r="P134">
            <v>0.6875</v>
          </cell>
          <cell r="Q134">
            <v>10</v>
          </cell>
          <cell r="R134">
            <v>7000</v>
          </cell>
          <cell r="S134">
            <v>0.3125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36">
          <cell r="L36">
            <v>250000</v>
          </cell>
        </row>
      </sheetData>
      <sheetData sheetId="20"/>
      <sheetData sheetId="21">
        <row r="12">
          <cell r="O12">
            <v>114617.4</v>
          </cell>
        </row>
      </sheetData>
      <sheetData sheetId="22">
        <row r="102">
          <cell r="L102">
            <v>32430</v>
          </cell>
        </row>
      </sheetData>
      <sheetData sheetId="23">
        <row r="81">
          <cell r="L81">
            <v>43891.899999999994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1"/>
      <sheetName val="CUADRO2"/>
      <sheetName val="CUADRO3"/>
      <sheetName val="CUADRO4"/>
      <sheetName val="CUADRO5"/>
      <sheetName val="CUADRO6"/>
      <sheetName val="CUADRO7"/>
      <sheetName val="CUADRO8"/>
      <sheetName val="CUADRO9"/>
      <sheetName val="CRONOGRAMAS"/>
      <sheetName val="BIMENSUAL"/>
      <sheetName val="F.TEC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das"/>
      <sheetName val="CUADERNO"/>
      <sheetName val="BASE DE DATOS"/>
      <sheetName val="MEMBRETE"/>
      <sheetName val="CONTENIDO"/>
      <sheetName val="FICHA TEC"/>
      <sheetName val="MEMORIA DESCRIP"/>
      <sheetName val="F-3 RES.VAL.  "/>
      <sheetName val="VAL. PROGR. EXP MODIFIC "/>
      <sheetName val="informe junio super o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 RISP-DIC-12"/>
      <sheetName val="IND IM RES-DIC-12"/>
      <sheetName val="AV MENSUAL"/>
      <sheetName val="RES AVANCES"/>
      <sheetName val="EJEC (GS)"/>
      <sheetName val="METAS 2013"/>
      <sheetName val="F-13 CUADERNO OBRA"/>
      <sheetName val="SUP SANIAM"/>
      <sheetName val="IND IM RES-DIC-12 (2)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C SNIP</v>
          </cell>
          <cell r="C1" t="str">
            <v>Sec_func-12</v>
          </cell>
          <cell r="D1" t="str">
            <v>sec_func</v>
          </cell>
          <cell r="E1" t="str">
            <v>programa</v>
          </cell>
          <cell r="F1" t="str">
            <v>prod_pry</v>
          </cell>
          <cell r="G1" t="str">
            <v>act_ai_obra</v>
          </cell>
          <cell r="H1" t="str">
            <v>funcion</v>
          </cell>
          <cell r="I1" t="str">
            <v>division_func</v>
          </cell>
          <cell r="J1" t="str">
            <v>grupo_func</v>
          </cell>
          <cell r="K1" t="str">
            <v>meta</v>
          </cell>
          <cell r="L1" t="str">
            <v>finalidad</v>
          </cell>
          <cell r="M1" t="str">
            <v>descripcion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</row>
        <row r="2">
          <cell r="C2">
            <v>123</v>
          </cell>
          <cell r="D2">
            <v>19</v>
          </cell>
          <cell r="E2" t="str">
            <v>0061</v>
          </cell>
          <cell r="F2">
            <v>2153826</v>
          </cell>
          <cell r="G2" t="str">
            <v>4000075</v>
          </cell>
          <cell r="H2" t="str">
            <v>15</v>
          </cell>
          <cell r="I2" t="str">
            <v>033</v>
          </cell>
          <cell r="J2">
            <v>66</v>
          </cell>
          <cell r="K2" t="str">
            <v>00001</v>
          </cell>
          <cell r="L2" t="str">
            <v>0070672</v>
          </cell>
          <cell r="M2" t="str">
            <v>MEJORAMIENTO Y AMPLIACION DE LA TROCHA CARROZABLE OTINGANIA-KINKORENI Y CHAPO ALTO, DISTRITO DE QUELLOUNO- LA CONVENCION-CUSCO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C3">
            <v>130</v>
          </cell>
          <cell r="D3">
            <v>21</v>
          </cell>
          <cell r="E3" t="str">
            <v>0061</v>
          </cell>
          <cell r="F3" t="str">
            <v>2156241</v>
          </cell>
          <cell r="G3" t="str">
            <v>4000075</v>
          </cell>
          <cell r="H3" t="str">
            <v>15</v>
          </cell>
          <cell r="I3" t="str">
            <v>033</v>
          </cell>
          <cell r="J3" t="str">
            <v>0066</v>
          </cell>
          <cell r="K3" t="str">
            <v>00001</v>
          </cell>
          <cell r="L3" t="str">
            <v>0073216</v>
          </cell>
          <cell r="M3" t="str">
            <v>CREACION DE LA TROCHA CARROZABLE OTINGANIA MARGEN DERECHA DISTRITO DE QUELLOUNO - LA CONVENCION - CUSCO, DISTRITO DE QUELLOUNO - LA CONVENCION-CUSCO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C4">
            <v>162</v>
          </cell>
          <cell r="D4">
            <v>87</v>
          </cell>
          <cell r="E4" t="str">
            <v>0083</v>
          </cell>
          <cell r="F4" t="str">
            <v>2160697</v>
          </cell>
          <cell r="G4" t="str">
            <v>4000183</v>
          </cell>
          <cell r="H4" t="str">
            <v>18</v>
          </cell>
          <cell r="I4" t="str">
            <v>040</v>
          </cell>
          <cell r="J4" t="str">
            <v>0089</v>
          </cell>
          <cell r="K4" t="str">
            <v>00001</v>
          </cell>
          <cell r="L4" t="str">
            <v>0082269</v>
          </cell>
          <cell r="M4" t="str">
            <v>MEJORAMIENTO, AMPLIACION DEL SISTEMA DE SANEAMIENTO BASICO INTEGRAL EN LA LOCALIDAD DE LOROHUACHANA ALTA Y BAJA., DISTRITO DE QUELLOUNO - LA CONVENCION-CUSCO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C5">
            <v>25</v>
          </cell>
          <cell r="D5">
            <v>89</v>
          </cell>
          <cell r="E5" t="str">
            <v>9002</v>
          </cell>
          <cell r="F5" t="str">
            <v>2058238</v>
          </cell>
          <cell r="G5" t="str">
            <v>4000075</v>
          </cell>
          <cell r="H5" t="str">
            <v>15</v>
          </cell>
          <cell r="I5" t="str">
            <v>033</v>
          </cell>
          <cell r="J5" t="str">
            <v>0066</v>
          </cell>
          <cell r="K5" t="str">
            <v>00001</v>
          </cell>
          <cell r="L5" t="str">
            <v>0060998</v>
          </cell>
          <cell r="M5" t="str">
            <v>CONSTRUCCION TROCHA CARROZABLE BALCONPATA - CHINTAPATA ALTO CHIRUMBIA TRAMO I 10.66KM, DISTRITO DE QUELLOUNO - LA CONVENCION - CUSCO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C6">
            <v>163</v>
          </cell>
          <cell r="D6">
            <v>90</v>
          </cell>
          <cell r="E6" t="str">
            <v>0083</v>
          </cell>
          <cell r="F6" t="str">
            <v>2160981</v>
          </cell>
          <cell r="G6" t="str">
            <v>4000181</v>
          </cell>
          <cell r="H6" t="str">
            <v>18</v>
          </cell>
          <cell r="I6" t="str">
            <v>040</v>
          </cell>
          <cell r="J6" t="str">
            <v>0089</v>
          </cell>
          <cell r="K6" t="str">
            <v>00001</v>
          </cell>
          <cell r="L6" t="str">
            <v>0095654</v>
          </cell>
          <cell r="M6" t="str">
            <v>AMPLIACION, MEJORAMIENTO DEL SERVICIO DE AGUA POTABLE Y DISPOSICION DE EXCRETAS EN EL CENTRO POBLADO DE PUTUCUSI, DISTRITO DE QUELLOUNO - LA CONVENCION.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128</v>
          </cell>
          <cell r="D7">
            <v>103</v>
          </cell>
          <cell r="E7" t="str">
            <v>0061</v>
          </cell>
          <cell r="F7" t="str">
            <v>2049511</v>
          </cell>
          <cell r="G7" t="str">
            <v>4000075</v>
          </cell>
          <cell r="H7" t="str">
            <v>15</v>
          </cell>
          <cell r="I7" t="str">
            <v>033</v>
          </cell>
          <cell r="J7" t="str">
            <v>0066</v>
          </cell>
          <cell r="K7" t="str">
            <v>00001</v>
          </cell>
          <cell r="L7" t="str">
            <v>0098836</v>
          </cell>
          <cell r="M7" t="str">
            <v>CONSTRUCCION DE TROCHA CARROZABLE HUERTAPATA - ALTO CHIRUMBIA, DISTRITO DE QUELLOUNO - LA CONVENCION - CUSCO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90</v>
          </cell>
          <cell r="D8">
            <v>105</v>
          </cell>
          <cell r="E8" t="str">
            <v>0083</v>
          </cell>
          <cell r="F8" t="str">
            <v>2081401</v>
          </cell>
          <cell r="G8" t="str">
            <v>4000041</v>
          </cell>
          <cell r="H8" t="str">
            <v>18</v>
          </cell>
          <cell r="I8" t="str">
            <v>040</v>
          </cell>
          <cell r="J8" t="str">
            <v>0089</v>
          </cell>
          <cell r="K8" t="str">
            <v>00001</v>
          </cell>
          <cell r="L8" t="str">
            <v>0071381</v>
          </cell>
          <cell r="M8" t="str">
            <v>CONSTRUCCION DEL SISTEMA DE SANEAMIENTO BASICO INTEGRAL EN LA LOCALIDAD DE PALOSANTUYOC, DISTRITO DE QUELLOUNO - LA CONVENCION - CUSCO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191</v>
          </cell>
          <cell r="D9">
            <v>109</v>
          </cell>
          <cell r="E9" t="str">
            <v>0061</v>
          </cell>
          <cell r="F9" t="str">
            <v>2162865</v>
          </cell>
          <cell r="G9" t="str">
            <v>4000179</v>
          </cell>
          <cell r="H9" t="str">
            <v>15</v>
          </cell>
          <cell r="I9" t="str">
            <v>033</v>
          </cell>
          <cell r="J9" t="str">
            <v>0066</v>
          </cell>
          <cell r="K9" t="str">
            <v>00001</v>
          </cell>
          <cell r="L9" t="str">
            <v>0098666</v>
          </cell>
          <cell r="M9" t="str">
            <v>CONSTRUCCION DE PUENTE CARROZABLE SOBRE EL RIO YAVERO EN LA LOCALIDAD DE PENETRACION, DISTRITO DE QUELLOUNO - LA CONVENCION - CUSCO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87</v>
          </cell>
          <cell r="D10">
            <v>151</v>
          </cell>
          <cell r="E10" t="str">
            <v>9002</v>
          </cell>
          <cell r="F10" t="str">
            <v>2133471</v>
          </cell>
          <cell r="G10" t="str">
            <v>4000129</v>
          </cell>
          <cell r="H10" t="str">
            <v>21</v>
          </cell>
          <cell r="I10" t="str">
            <v>046</v>
          </cell>
          <cell r="J10" t="str">
            <v>0102</v>
          </cell>
          <cell r="K10" t="str">
            <v>00001</v>
          </cell>
          <cell r="L10" t="str">
            <v>0060953</v>
          </cell>
          <cell r="M10" t="str">
            <v>CONSTRUCCION DE CAMPO DEPORTIVO Y CERCO PERIMETRICO (ENMALLADO) EN EL SECTOR DE PUTUCUSI, DISTRITO DE QUELLOUNO - LA CONVENCION - CUSCO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136</v>
          </cell>
          <cell r="D11">
            <v>156</v>
          </cell>
          <cell r="E11" t="str">
            <v>0090</v>
          </cell>
          <cell r="F11" t="str">
            <v>2156298</v>
          </cell>
          <cell r="G11" t="str">
            <v>4000036</v>
          </cell>
          <cell r="H11" t="str">
            <v>22</v>
          </cell>
          <cell r="I11" t="str">
            <v>047</v>
          </cell>
          <cell r="J11" t="str">
            <v>0104</v>
          </cell>
          <cell r="K11" t="str">
            <v>00001</v>
          </cell>
          <cell r="L11" t="str">
            <v>0073214</v>
          </cell>
          <cell r="M11" t="str">
            <v>MEJORAMIENTO DE LOS SERVICIOS DE EDUCACION PRIMARIA DE LA I.E. N 501180 SAN JOSE DE SIRPIYOC , DISTRITO DE QUELLOUNO - LA CONVENCION - CUSCO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30</v>
          </cell>
          <cell r="D12">
            <v>182</v>
          </cell>
          <cell r="E12" t="str">
            <v>9002</v>
          </cell>
          <cell r="F12">
            <v>2084782</v>
          </cell>
          <cell r="G12">
            <v>4000183</v>
          </cell>
          <cell r="H12" t="str">
            <v>018</v>
          </cell>
          <cell r="I12" t="str">
            <v>040</v>
          </cell>
          <cell r="J12" t="str">
            <v>0102</v>
          </cell>
          <cell r="K12" t="str">
            <v>00001</v>
          </cell>
          <cell r="L12" t="str">
            <v>0060974</v>
          </cell>
          <cell r="M12" t="str">
            <v>MEJORAMIENTO Y AMPLIACION DEL SISTEMA DE SANEAMIENTO BASICO INTEGRAL EN LA COMUNIDAD, SANTA MARIA  DISTRITO DE QUELLOUNO - LA CONVENCION-CUSCO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65</v>
          </cell>
          <cell r="D13">
            <v>181</v>
          </cell>
          <cell r="E13" t="str">
            <v>9002</v>
          </cell>
          <cell r="F13" t="str">
            <v>2144810</v>
          </cell>
          <cell r="G13" t="str">
            <v>4000183</v>
          </cell>
          <cell r="H13" t="str">
            <v>18</v>
          </cell>
          <cell r="I13" t="str">
            <v>040</v>
          </cell>
          <cell r="J13" t="str">
            <v>0089</v>
          </cell>
          <cell r="K13" t="str">
            <v>00001</v>
          </cell>
          <cell r="L13" t="str">
            <v>0060995</v>
          </cell>
          <cell r="M13" t="str">
            <v>MEJORAMIENTO AMPLIACION DEL SERVICIO DE AGUA POTABLE Y CONSTRUCCION DE LETRINAS EN EL SECTOR DE NUEVA LUZ PUTUCUSI, DISTRITO DE QUELLOUNO - LA CONVENCION-CUSCO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</sheetData>
      <sheetData sheetId="6"/>
      <sheetData sheetId="7"/>
      <sheetData sheetId="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"/>
      <sheetName val="INF"/>
      <sheetName val="CONTENIDO "/>
      <sheetName val="PASO 01-12B"/>
      <sheetName val="PASO 02-12B"/>
      <sheetName val="1.FORMATO 12B"/>
      <sheetName val="2. FORMATO 8A"/>
      <sheetName val="3. FICHA TECNICA"/>
      <sheetName val="4. RES. FIS."/>
      <sheetName val="5. RES. FIN."/>
      <sheetName val="6. CURVA S"/>
      <sheetName val="7. FOTOGRAFIAS"/>
      <sheetName val="12B"/>
      <sheetName val="8. CROVA"/>
    </sheetNames>
    <sheetDataSet>
      <sheetData sheetId="0">
        <row r="3">
          <cell r="C3" t="str">
            <v>FEBRERO DEL 2023</v>
          </cell>
        </row>
        <row r="9">
          <cell r="C9" t="str">
            <v>SBI PACAYMAYO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CUADRO DE NECESIDADES"/>
      <sheetName val="BIENES SIN CATALOGO"/>
      <sheetName val="SERVICIOS"/>
      <sheetName val="SOCTA2"/>
    </sheetNames>
    <sheetDataSet>
      <sheetData sheetId="0">
        <row r="8">
          <cell r="B8" t="str">
            <v>02</v>
          </cell>
          <cell r="C8" t="str">
            <v>ABRASIVOS</v>
          </cell>
        </row>
        <row r="9">
          <cell r="B9" t="str">
            <v>03</v>
          </cell>
          <cell r="C9" t="str">
            <v>ACEROS</v>
          </cell>
        </row>
        <row r="10">
          <cell r="B10" t="str">
            <v>05</v>
          </cell>
          <cell r="C10" t="str">
            <v>AGROPECUARIA, GANADERIA  Y JARDINERIA  :   REPUESTOS, ACCESORIOS Y MAT</v>
          </cell>
        </row>
        <row r="11">
          <cell r="B11" t="str">
            <v>08</v>
          </cell>
          <cell r="C11" t="str">
            <v>ALIMENTO PARA ANIMALES</v>
          </cell>
        </row>
        <row r="12">
          <cell r="B12" t="str">
            <v>09</v>
          </cell>
          <cell r="C12" t="str">
            <v>ALIMENTOS Y BEBIDAS PARA PERSONAS</v>
          </cell>
        </row>
        <row r="13">
          <cell r="B13" t="str">
            <v>12</v>
          </cell>
          <cell r="C13" t="str">
            <v>ARTES GRAFICAS E IMPRESIONES  :   REPUESTOS Y ACCESORIOS</v>
          </cell>
        </row>
        <row r="14">
          <cell r="B14" t="str">
            <v>13</v>
          </cell>
          <cell r="C14" t="str">
            <v>ASEO, LIMPIEZA Y TOCADOR  :   REPUESTOS, ACCESORIOS, UTILES Y MATERIAL</v>
          </cell>
        </row>
        <row r="15">
          <cell r="B15" t="str">
            <v>14</v>
          </cell>
          <cell r="C15" t="str">
            <v>BIENES DE ACTIVO FIJO NO CATALOGADOS POR SBN</v>
          </cell>
        </row>
        <row r="16">
          <cell r="B16" t="str">
            <v>15</v>
          </cell>
          <cell r="C16" t="str">
            <v>CLAVOS, PERNOS, TORNILLOS, SUJETADORES Y AFINES</v>
          </cell>
        </row>
        <row r="17">
          <cell r="B17" t="str">
            <v>16</v>
          </cell>
          <cell r="C17" t="str">
            <v>COCINA, COMEDOR, CAFETERIA  :   REPUESTOS Y ACCESORIOS</v>
          </cell>
        </row>
        <row r="18">
          <cell r="B18" t="str">
            <v>17</v>
          </cell>
          <cell r="C18" t="str">
            <v>COMBUSTIBLES, CARBURANTES Y LUBICANTES</v>
          </cell>
        </row>
        <row r="19">
          <cell r="B19" t="str">
            <v>19</v>
          </cell>
          <cell r="C19" t="str">
            <v>COMUNICACIONES Y TELECOMUNICACIONES: REPUESTOS Y ACCESORIOS</v>
          </cell>
        </row>
        <row r="20">
          <cell r="B20" t="str">
            <v>20</v>
          </cell>
          <cell r="C20" t="str">
            <v>CONSTRUCCIONES  :   MATERIALES, RPTOS Y ACC.  INCLUYE SANITARIOS</v>
          </cell>
        </row>
        <row r="21">
          <cell r="B21" t="str">
            <v>23</v>
          </cell>
          <cell r="C21" t="str">
            <v>DEPORTES Y RECREACION   :   IMPLEMENTOS</v>
          </cell>
        </row>
        <row r="22">
          <cell r="B22" t="str">
            <v>26</v>
          </cell>
          <cell r="C22" t="str">
            <v>ELECTRONICA  :   MATERIALES</v>
          </cell>
        </row>
        <row r="23">
          <cell r="B23" t="str">
            <v>27</v>
          </cell>
          <cell r="C23" t="str">
            <v>ELEVACION, GENERAC, DISTRIB,  Y CONT, DE LA ELECTRICAD : RPTOS. Y ACCE</v>
          </cell>
        </row>
        <row r="24">
          <cell r="B24" t="str">
            <v>28</v>
          </cell>
          <cell r="C24" t="str">
            <v>ELECTRICIDAD :  MATERIALES Y ACCESORIOS</v>
          </cell>
        </row>
        <row r="25">
          <cell r="B25" t="str">
            <v>31</v>
          </cell>
          <cell r="C25" t="str">
            <v>ENSEÑANZA :  RPTOS. ACCESORIOS,  MATERIALES DIDACTICO Y UTILES</v>
          </cell>
        </row>
        <row r="26">
          <cell r="B26" t="str">
            <v>33</v>
          </cell>
          <cell r="C26" t="str">
            <v>EXTERMINACION :  REPUESTOS,  ACCESORIOS  Y PRODUCTOS</v>
          </cell>
        </row>
        <row r="27">
          <cell r="B27" t="str">
            <v>34</v>
          </cell>
          <cell r="C27" t="str">
            <v>FERTILIZANTES</v>
          </cell>
        </row>
        <row r="28">
          <cell r="B28" t="str">
            <v>35</v>
          </cell>
          <cell r="C28" t="str">
            <v>FISICA Y QUIMICA  :   MATERIALES, PRODUCTOS Y REACTIVOS</v>
          </cell>
        </row>
        <row r="29">
          <cell r="B29" t="str">
            <v>37</v>
          </cell>
          <cell r="C29" t="str">
            <v>FOTOGRAFIA, CINEMAT, TV Y FONOT. :  RPTOS.ACCES. Y MATERIALES</v>
          </cell>
        </row>
        <row r="30">
          <cell r="B30" t="str">
            <v>40</v>
          </cell>
          <cell r="C30" t="str">
            <v>FUNDICION Y SOLDADURA  :   RPTOS, ACCESORIOS Y MATERIALES</v>
          </cell>
        </row>
        <row r="31">
          <cell r="B31" t="str">
            <v>41</v>
          </cell>
          <cell r="C31" t="str">
            <v>HERRAMIENTAS  MANUAL Y MECANICAS  :   INCLUYE  ACCESORIOS</v>
          </cell>
        </row>
        <row r="32">
          <cell r="B32" t="str">
            <v>44</v>
          </cell>
          <cell r="C32" t="str">
            <v>IMPRESION, ENCUADERNACION Y PUBLICACION :  MATERIALES</v>
          </cell>
        </row>
        <row r="33">
          <cell r="B33" t="str">
            <v>47</v>
          </cell>
          <cell r="C33" t="str">
            <v>BIENES  IMPRESOS : FORMATOS,  FORMULARIOS Y SIMILARES IMPRESOS</v>
          </cell>
        </row>
        <row r="34">
          <cell r="B34" t="str">
            <v>48</v>
          </cell>
          <cell r="C34" t="str">
            <v>INGENIERIA, DIBUJO Y CARTOGRAFIA :  UTILES Y MATERIALES</v>
          </cell>
        </row>
        <row r="35">
          <cell r="B35" t="str">
            <v>49</v>
          </cell>
          <cell r="C35" t="str">
            <v>INSTRUMENTAL MED Y HOSPITAL :  REPTOS, ACCES, Y MATERIALES</v>
          </cell>
        </row>
        <row r="36">
          <cell r="B36" t="str">
            <v>50</v>
          </cell>
          <cell r="C36" t="str">
            <v>INDUSTRIA :  PROD. PARA FABRICACION, EXCEPTO MATERIAS PRIMAS</v>
          </cell>
        </row>
        <row r="37">
          <cell r="B37" t="str">
            <v>51</v>
          </cell>
          <cell r="C37" t="str">
            <v>LABOR. Y GABINETE: IMPLEM., RPTOS. ACC. Y MATERIALES</v>
          </cell>
        </row>
        <row r="38">
          <cell r="B38" t="str">
            <v>54</v>
          </cell>
          <cell r="C38" t="str">
            <v>LIBROS, DIARIOS,  REVISTAS Y PUBLICACIONES PERIODICAS</v>
          </cell>
        </row>
        <row r="39">
          <cell r="B39" t="str">
            <v>59</v>
          </cell>
          <cell r="C39" t="str">
            <v>MEDICINAS</v>
          </cell>
        </row>
        <row r="40">
          <cell r="B40" t="str">
            <v>63</v>
          </cell>
          <cell r="C40" t="str">
            <v>MINERO Y FERROVIARIO: REPUESTOS, ACCESORIOS Y MATERIALES</v>
          </cell>
        </row>
        <row r="41">
          <cell r="B41" t="str">
            <v>64</v>
          </cell>
          <cell r="C41" t="str">
            <v>ENCERES Y ACCESORIOS  :  INCLUYE AULAS Y TALLERES</v>
          </cell>
        </row>
        <row r="42">
          <cell r="B42" t="str">
            <v>70</v>
          </cell>
          <cell r="C42" t="str">
            <v>OFICINA EQUIPO Y MAQUINARIAS   :  REPUESTOS Y ACCESORIOS</v>
          </cell>
        </row>
        <row r="43">
          <cell r="B43" t="str">
            <v>71</v>
          </cell>
          <cell r="C43" t="str">
            <v>OFICINA  :   UTILES Y MATERIALES</v>
          </cell>
        </row>
        <row r="44">
          <cell r="B44" t="str">
            <v>73</v>
          </cell>
          <cell r="C44" t="str">
            <v>PINTURAS, BARNIS, PEGAM. Y OT. REVESTIM  :  PROD.Y ACCES</v>
          </cell>
        </row>
        <row r="45">
          <cell r="B45" t="str">
            <v>75</v>
          </cell>
          <cell r="C45" t="str">
            <v>PRECIS, MEDIC, REG Y CONTROL: REPUESTOS Y ACCESORIOS</v>
          </cell>
        </row>
        <row r="46">
          <cell r="B46" t="str">
            <v>76</v>
          </cell>
          <cell r="C46" t="str">
            <v>PROCES. AUTOM. DE DATOS  :   RPTOS, ACCESORIOS Y MATERIALES</v>
          </cell>
        </row>
        <row r="47">
          <cell r="B47" t="str">
            <v>77</v>
          </cell>
          <cell r="C47" t="str">
            <v>PISCICULTURA: MATERIALES Y REPUESTOS</v>
          </cell>
        </row>
        <row r="48">
          <cell r="B48" t="str">
            <v>79</v>
          </cell>
          <cell r="C48" t="str">
            <v>ROPA DE CAMA Y EQUIPO DE CAMPAÑA</v>
          </cell>
        </row>
        <row r="49">
          <cell r="B49" t="str">
            <v>80</v>
          </cell>
          <cell r="C49" t="str">
            <v>SEGURIDAD: REPUESTOS, ACCESORIOS Y PROTECTORES</v>
          </cell>
        </row>
        <row r="50">
          <cell r="B50" t="str">
            <v>84</v>
          </cell>
          <cell r="C50" t="str">
            <v>SEÑALIZADORES DE TRANSITO</v>
          </cell>
        </row>
        <row r="51">
          <cell r="B51" t="str">
            <v>85</v>
          </cell>
          <cell r="C51" t="str">
            <v>SIMBOLOS, DISTINTIVOS, CONDECORACIONES Y OBJETOS DECORATIVOS</v>
          </cell>
        </row>
        <row r="52">
          <cell r="B52" t="str">
            <v>87</v>
          </cell>
          <cell r="C52" t="str">
            <v>TALLERES  :   REPUESTOS Y ACCESORIOS</v>
          </cell>
        </row>
        <row r="53">
          <cell r="B53" t="str">
            <v>89</v>
          </cell>
          <cell r="C53" t="str">
            <v>TELAS Y MATERIALES TEXTILES. INCLUYE VESTUARIO</v>
          </cell>
        </row>
        <row r="54">
          <cell r="B54" t="str">
            <v>90</v>
          </cell>
          <cell r="C54" t="str">
            <v>TRANSMISION Y RODAMIENTO: REPUESTOS, ARTICULOS Y ACCESORIOS</v>
          </cell>
        </row>
        <row r="55">
          <cell r="B55" t="str">
            <v>91</v>
          </cell>
          <cell r="C55" t="str">
            <v>TRANSPORTE ACUATICO Y AEREO: REPUESTOS Y ACCESORIOS</v>
          </cell>
        </row>
        <row r="56">
          <cell r="B56" t="str">
            <v>94</v>
          </cell>
          <cell r="C56" t="str">
            <v>TRANSPORTE TERRESTRE: REPUESTOS Y ACCESORIOS</v>
          </cell>
        </row>
        <row r="57">
          <cell r="B57" t="str">
            <v>96</v>
          </cell>
          <cell r="C57" t="str">
            <v>TUBERIAS, CONEXIONES Y ACCESORIOS INC: MANGUERAS Y EMPAQUETA</v>
          </cell>
        </row>
        <row r="58">
          <cell r="B58" t="str">
            <v>99</v>
          </cell>
          <cell r="C58" t="str">
            <v>ZAPATERIA Y TALABARTERIA: PROD., MATERIALES.,  ACC. Y RPTOS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CARATULA"/>
      <sheetName val="2.CONTENIDO"/>
      <sheetName val="OBS"/>
      <sheetName val="METRADO "/>
      <sheetName val="CARTA"/>
      <sheetName val="RESIDENTE"/>
      <sheetName val="N4"/>
      <sheetName val="INFORME"/>
      <sheetName val="Hoja1"/>
      <sheetName val="Almanaque"/>
      <sheetName val="MODIFICACIONES"/>
      <sheetName val="N5"/>
      <sheetName val="4. F26 PARTIDAS"/>
      <sheetName val="N6"/>
      <sheetName val="F15 VALORIZ A"/>
      <sheetName val="F15 VALORIZ B"/>
      <sheetName val="F15 VALORIZ C"/>
      <sheetName val="METRADO inf"/>
      <sheetName val="F15 VALORIZ COM"/>
      <sheetName val="N7"/>
      <sheetName val="N8"/>
      <sheetName val="JPG"/>
      <sheetName val="N9"/>
      <sheetName val="Acta"/>
      <sheetName val="FOTO"/>
      <sheetName val="F21 VAL APORTES"/>
      <sheetName val="VALORIZ APORTE"/>
      <sheetName val="VAL"/>
      <sheetName val="1. ESTADO SITUACIONAL"/>
      <sheetName val=" 2. FICHA TECNICA-201"/>
      <sheetName val="3. F23 TITULOS"/>
      <sheetName val="CROAD"/>
      <sheetName val="SECTORES"/>
      <sheetName val="PROGRAMADO"/>
      <sheetName val="5. F15 VALORIZACION SEMANAL"/>
      <sheetName val="FLETE"/>
      <sheetName val="6. CURVA S"/>
      <sheetName val="7. DATOS-201"/>
      <sheetName val="INF. MI VIVIENDA"/>
    </sheetNames>
    <sheetDataSet>
      <sheetData sheetId="0">
        <row r="5">
          <cell r="F5" t="str">
            <v>MAYO DEL 2022</v>
          </cell>
        </row>
      </sheetData>
      <sheetData sheetId="1"/>
      <sheetData sheetId="2"/>
      <sheetData sheetId="3">
        <row r="3">
          <cell r="N3" t="str">
            <v>MAYO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 ANTERIOR"/>
      <sheetName val="INFORME RESUMEN"/>
      <sheetName val="INFORME"/>
      <sheetName val="Hoja2"/>
      <sheetName val="RESOLUCIONES"/>
      <sheetName val="Hoja1"/>
    </sheetNames>
    <sheetDataSet>
      <sheetData sheetId="0"/>
      <sheetData sheetId="1"/>
      <sheetData sheetId="2"/>
      <sheetData sheetId="3"/>
      <sheetData sheetId="4">
        <row r="3">
          <cell r="A3" t="str">
            <v>SEC FUNC</v>
          </cell>
          <cell r="B3" t="str">
            <v>SNIP Nº</v>
          </cell>
          <cell r="C3" t="str">
            <v>PROGRAMA</v>
          </cell>
          <cell r="D3" t="str">
            <v>PROD/PROY</v>
          </cell>
          <cell r="E3" t="str">
            <v>ACT/AI/OBRA</v>
          </cell>
          <cell r="F3" t="str">
            <v>FUN.</v>
          </cell>
          <cell r="G3" t="str">
            <v>DIV. FUNC.</v>
          </cell>
          <cell r="H3" t="str">
            <v>GRUPO. FUNC</v>
          </cell>
          <cell r="I3" t="str">
            <v>FINALID.</v>
          </cell>
          <cell r="J3" t="str">
            <v>DESCRIPCION DE LA META</v>
          </cell>
          <cell r="K3" t="str">
            <v>SEC FUNC</v>
          </cell>
          <cell r="L3" t="str">
            <v>PIM</v>
          </cell>
          <cell r="M3" t="str">
            <v>CERTIFICADO</v>
          </cell>
          <cell r="N3" t="str">
            <v>SALDO</v>
          </cell>
        </row>
        <row r="4">
          <cell r="A4">
            <v>1</v>
          </cell>
          <cell r="B4">
            <v>0</v>
          </cell>
          <cell r="C4">
            <v>2</v>
          </cell>
          <cell r="D4">
            <v>2003140</v>
          </cell>
          <cell r="E4">
            <v>4000009</v>
          </cell>
          <cell r="F4">
            <v>20</v>
          </cell>
          <cell r="G4">
            <v>44</v>
          </cell>
          <cell r="H4">
            <v>10</v>
          </cell>
          <cell r="I4">
            <v>439</v>
          </cell>
          <cell r="J4" t="str">
            <v>CONSTRUCCION DE CENTRO DE SALUD</v>
          </cell>
          <cell r="K4">
            <v>1</v>
          </cell>
          <cell r="L4">
            <v>18600</v>
          </cell>
          <cell r="M4">
            <v>0</v>
          </cell>
          <cell r="N4">
            <v>18600</v>
          </cell>
        </row>
        <row r="5">
          <cell r="A5">
            <v>2</v>
          </cell>
          <cell r="B5">
            <v>0</v>
          </cell>
          <cell r="C5">
            <v>2</v>
          </cell>
          <cell r="D5">
            <v>2003140</v>
          </cell>
          <cell r="E5">
            <v>4000011</v>
          </cell>
          <cell r="F5">
            <v>20</v>
          </cell>
          <cell r="G5">
            <v>44</v>
          </cell>
          <cell r="H5">
            <v>10</v>
          </cell>
          <cell r="I5">
            <v>30343</v>
          </cell>
          <cell r="J5" t="str">
            <v>CONSTRUCCION DE HOSPITAL MUNICIPAL</v>
          </cell>
          <cell r="K5">
            <v>2</v>
          </cell>
          <cell r="L5">
            <v>79000</v>
          </cell>
          <cell r="M5">
            <v>0</v>
          </cell>
          <cell r="N5">
            <v>79000</v>
          </cell>
        </row>
        <row r="6">
          <cell r="A6">
            <v>3</v>
          </cell>
          <cell r="B6">
            <v>0</v>
          </cell>
          <cell r="C6">
            <v>2</v>
          </cell>
          <cell r="D6">
            <v>2003227</v>
          </cell>
          <cell r="E6">
            <v>4000009</v>
          </cell>
          <cell r="F6">
            <v>20</v>
          </cell>
          <cell r="G6">
            <v>44</v>
          </cell>
          <cell r="H6">
            <v>10</v>
          </cell>
          <cell r="I6">
            <v>439</v>
          </cell>
          <cell r="J6" t="str">
            <v>CONSTRUCCION DE CENTRO DE SALUD</v>
          </cell>
          <cell r="K6">
            <v>3</v>
          </cell>
          <cell r="L6">
            <v>59894</v>
          </cell>
          <cell r="M6">
            <v>0</v>
          </cell>
          <cell r="N6">
            <v>59894</v>
          </cell>
        </row>
        <row r="7">
          <cell r="A7">
            <v>4</v>
          </cell>
          <cell r="B7">
            <v>0</v>
          </cell>
          <cell r="C7">
            <v>36</v>
          </cell>
          <cell r="D7">
            <v>2003267</v>
          </cell>
          <cell r="E7">
            <v>6000042</v>
          </cell>
          <cell r="F7">
            <v>17</v>
          </cell>
          <cell r="G7">
            <v>55</v>
          </cell>
          <cell r="H7">
            <v>124</v>
          </cell>
          <cell r="I7">
            <v>481</v>
          </cell>
          <cell r="J7" t="str">
            <v>CONSTRUCCION DE SISTEMA DE ABASTECIMIENTO DE AGUA POTABLE</v>
          </cell>
          <cell r="K7">
            <v>4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5</v>
          </cell>
          <cell r="B8">
            <v>0</v>
          </cell>
          <cell r="C8">
            <v>42</v>
          </cell>
          <cell r="D8">
            <v>2003124</v>
          </cell>
          <cell r="E8">
            <v>4000101</v>
          </cell>
          <cell r="F8">
            <v>10</v>
          </cell>
          <cell r="G8">
            <v>25</v>
          </cell>
          <cell r="H8">
            <v>50</v>
          </cell>
          <cell r="I8">
            <v>495</v>
          </cell>
          <cell r="J8" t="str">
            <v>CONSTRUCCION DE SISTEMA DE RIEGO</v>
          </cell>
          <cell r="K8">
            <v>5</v>
          </cell>
          <cell r="L8">
            <v>762248</v>
          </cell>
          <cell r="M8">
            <v>0</v>
          </cell>
          <cell r="N8">
            <v>762248</v>
          </cell>
        </row>
        <row r="9">
          <cell r="A9">
            <v>6</v>
          </cell>
          <cell r="B9">
            <v>0</v>
          </cell>
          <cell r="C9">
            <v>44</v>
          </cell>
          <cell r="D9">
            <v>2001383</v>
          </cell>
          <cell r="E9">
            <v>4000018</v>
          </cell>
          <cell r="F9">
            <v>22</v>
          </cell>
          <cell r="G9">
            <v>47</v>
          </cell>
          <cell r="H9">
            <v>10</v>
          </cell>
          <cell r="I9">
            <v>440</v>
          </cell>
          <cell r="J9" t="str">
            <v>CONSTRUCCION DE CENTROS EDUCATIVOS</v>
          </cell>
          <cell r="K9">
            <v>6</v>
          </cell>
          <cell r="L9">
            <v>1621354</v>
          </cell>
          <cell r="M9">
            <v>0</v>
          </cell>
          <cell r="N9">
            <v>1621354</v>
          </cell>
        </row>
        <row r="10">
          <cell r="A10">
            <v>7</v>
          </cell>
          <cell r="B10">
            <v>0</v>
          </cell>
          <cell r="C10">
            <v>44</v>
          </cell>
          <cell r="D10">
            <v>2001383</v>
          </cell>
          <cell r="E10">
            <v>6000008</v>
          </cell>
          <cell r="F10">
            <v>22</v>
          </cell>
          <cell r="G10">
            <v>47</v>
          </cell>
          <cell r="H10">
            <v>10</v>
          </cell>
          <cell r="I10">
            <v>25709</v>
          </cell>
          <cell r="J10" t="str">
            <v>DESARROLLO Y FORTALECIMIENTO DE CAPACIDADES EN PROYECTO EDUCATIVO LOCAL</v>
          </cell>
          <cell r="K10">
            <v>7</v>
          </cell>
          <cell r="L10">
            <v>124401</v>
          </cell>
          <cell r="M10">
            <v>0</v>
          </cell>
          <cell r="N10">
            <v>124401</v>
          </cell>
        </row>
        <row r="11">
          <cell r="A11">
            <v>8</v>
          </cell>
          <cell r="B11">
            <v>0</v>
          </cell>
          <cell r="C11">
            <v>46</v>
          </cell>
          <cell r="D11">
            <v>2000229</v>
          </cell>
          <cell r="E11">
            <v>4000058</v>
          </cell>
          <cell r="F11">
            <v>12</v>
          </cell>
          <cell r="G11">
            <v>28</v>
          </cell>
          <cell r="H11">
            <v>55</v>
          </cell>
          <cell r="I11">
            <v>740</v>
          </cell>
          <cell r="J11" t="str">
            <v>ELECTRIFICACION CENTROS POBLADOS</v>
          </cell>
          <cell r="K11">
            <v>8</v>
          </cell>
          <cell r="L11">
            <v>2983397</v>
          </cell>
          <cell r="M11">
            <v>0</v>
          </cell>
          <cell r="N11">
            <v>2983397</v>
          </cell>
        </row>
        <row r="12">
          <cell r="A12">
            <v>9</v>
          </cell>
          <cell r="B12">
            <v>0</v>
          </cell>
          <cell r="C12">
            <v>46</v>
          </cell>
          <cell r="D12">
            <v>2000229</v>
          </cell>
          <cell r="E12">
            <v>4000058</v>
          </cell>
          <cell r="F12">
            <v>12</v>
          </cell>
          <cell r="G12">
            <v>28</v>
          </cell>
          <cell r="H12">
            <v>55</v>
          </cell>
          <cell r="I12">
            <v>743</v>
          </cell>
          <cell r="J12" t="str">
            <v>ELECTRIFICACION RURAL</v>
          </cell>
          <cell r="K12">
            <v>9</v>
          </cell>
          <cell r="L12">
            <v>140285</v>
          </cell>
          <cell r="M12">
            <v>0</v>
          </cell>
          <cell r="N12">
            <v>140285</v>
          </cell>
        </row>
        <row r="13">
          <cell r="A13">
            <v>10</v>
          </cell>
          <cell r="B13">
            <v>0</v>
          </cell>
          <cell r="C13">
            <v>61</v>
          </cell>
          <cell r="D13">
            <v>2001722</v>
          </cell>
          <cell r="E13">
            <v>4000180</v>
          </cell>
          <cell r="F13">
            <v>15</v>
          </cell>
          <cell r="G13">
            <v>33</v>
          </cell>
          <cell r="H13">
            <v>66</v>
          </cell>
          <cell r="I13">
            <v>4904</v>
          </cell>
          <cell r="J13" t="str">
            <v>CONSTRUCCION PUENTE CARROZABLE</v>
          </cell>
          <cell r="K13">
            <v>10</v>
          </cell>
          <cell r="L13">
            <v>773666</v>
          </cell>
          <cell r="M13">
            <v>0</v>
          </cell>
          <cell r="N13">
            <v>773666</v>
          </cell>
        </row>
        <row r="14">
          <cell r="A14">
            <v>11</v>
          </cell>
          <cell r="B14">
            <v>0</v>
          </cell>
          <cell r="C14">
            <v>61</v>
          </cell>
          <cell r="D14">
            <v>2005978</v>
          </cell>
          <cell r="E14">
            <v>4000071</v>
          </cell>
          <cell r="F14">
            <v>15</v>
          </cell>
          <cell r="G14">
            <v>33</v>
          </cell>
          <cell r="H14">
            <v>66</v>
          </cell>
          <cell r="I14">
            <v>487</v>
          </cell>
          <cell r="J14" t="str">
            <v>CONSTRUCCION DE TROCHA CARROZABLE</v>
          </cell>
          <cell r="K14">
            <v>11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12</v>
          </cell>
          <cell r="B15">
            <v>0</v>
          </cell>
          <cell r="C15">
            <v>61</v>
          </cell>
          <cell r="D15">
            <v>2005978</v>
          </cell>
          <cell r="E15">
            <v>4000180</v>
          </cell>
          <cell r="F15">
            <v>15</v>
          </cell>
          <cell r="G15">
            <v>33</v>
          </cell>
          <cell r="H15">
            <v>66</v>
          </cell>
          <cell r="I15">
            <v>437</v>
          </cell>
          <cell r="J15" t="str">
            <v>CONSTRUCCION DE CARRETERAS</v>
          </cell>
          <cell r="K15">
            <v>12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13</v>
          </cell>
          <cell r="B16">
            <v>0</v>
          </cell>
          <cell r="C16">
            <v>61</v>
          </cell>
          <cell r="D16">
            <v>2007304</v>
          </cell>
          <cell r="E16">
            <v>4000180</v>
          </cell>
          <cell r="F16">
            <v>15</v>
          </cell>
          <cell r="G16">
            <v>33</v>
          </cell>
          <cell r="H16">
            <v>66</v>
          </cell>
          <cell r="I16">
            <v>487</v>
          </cell>
          <cell r="J16" t="str">
            <v>CONSTRUCCION DE TROCHA CARROZABLE</v>
          </cell>
          <cell r="K16">
            <v>13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14</v>
          </cell>
          <cell r="B17">
            <v>0</v>
          </cell>
          <cell r="C17">
            <v>63</v>
          </cell>
          <cell r="D17">
            <v>2003155</v>
          </cell>
          <cell r="E17">
            <v>4000166</v>
          </cell>
          <cell r="F17">
            <v>21</v>
          </cell>
          <cell r="G17">
            <v>46</v>
          </cell>
          <cell r="H17">
            <v>102</v>
          </cell>
          <cell r="I17">
            <v>16222</v>
          </cell>
          <cell r="J17" t="str">
            <v>CONSTRUCCION Y MEJORAMIENTO DE CAMPOS DEPORTIVOS</v>
          </cell>
          <cell r="K17">
            <v>14</v>
          </cell>
          <cell r="L17">
            <v>130838</v>
          </cell>
          <cell r="M17">
            <v>0</v>
          </cell>
          <cell r="N17">
            <v>130838</v>
          </cell>
        </row>
        <row r="18">
          <cell r="A18">
            <v>15</v>
          </cell>
          <cell r="B18">
            <v>0</v>
          </cell>
          <cell r="C18">
            <v>68</v>
          </cell>
          <cell r="D18">
            <v>2005564</v>
          </cell>
          <cell r="E18">
            <v>4000122</v>
          </cell>
          <cell r="F18">
            <v>5</v>
          </cell>
          <cell r="G18">
            <v>16</v>
          </cell>
          <cell r="H18">
            <v>35</v>
          </cell>
          <cell r="I18">
            <v>20078</v>
          </cell>
          <cell r="J18" t="str">
            <v>CONSTRUCCION DE MUROS DE CONTENCION, DEFENSAS RIBEREÑAS Y DIQUES</v>
          </cell>
          <cell r="K18">
            <v>15</v>
          </cell>
          <cell r="L18">
            <v>607400</v>
          </cell>
          <cell r="M18">
            <v>0</v>
          </cell>
          <cell r="N18">
            <v>607400</v>
          </cell>
        </row>
        <row r="19">
          <cell r="A19">
            <v>16</v>
          </cell>
          <cell r="B19">
            <v>0</v>
          </cell>
          <cell r="C19">
            <v>83</v>
          </cell>
          <cell r="D19">
            <v>2000593</v>
          </cell>
          <cell r="E19">
            <v>4000041</v>
          </cell>
          <cell r="F19">
            <v>18</v>
          </cell>
          <cell r="G19">
            <v>40</v>
          </cell>
          <cell r="H19">
            <v>89</v>
          </cell>
          <cell r="I19">
            <v>4948</v>
          </cell>
          <cell r="J19" t="str">
            <v>CONSTRUCCION DE SISTEMA DE ABASTECIMIENTO DE AGUA POTABLE Y DESAGUE</v>
          </cell>
          <cell r="K19">
            <v>16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17</v>
          </cell>
          <cell r="B20">
            <v>0</v>
          </cell>
          <cell r="C20">
            <v>83</v>
          </cell>
          <cell r="D20">
            <v>2000593</v>
          </cell>
          <cell r="E20">
            <v>4000053</v>
          </cell>
          <cell r="F20">
            <v>18</v>
          </cell>
          <cell r="G20">
            <v>40</v>
          </cell>
          <cell r="H20">
            <v>89</v>
          </cell>
          <cell r="I20">
            <v>27361</v>
          </cell>
          <cell r="J20" t="str">
            <v>RECONSTRUCCION DE AGUA Y DESAGUE</v>
          </cell>
          <cell r="K20">
            <v>17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18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18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19</v>
          </cell>
          <cell r="B22">
            <v>0</v>
          </cell>
          <cell r="C22">
            <v>9001</v>
          </cell>
          <cell r="D22">
            <v>3999999</v>
          </cell>
          <cell r="E22">
            <v>5000002</v>
          </cell>
          <cell r="F22">
            <v>3</v>
          </cell>
          <cell r="G22">
            <v>6</v>
          </cell>
          <cell r="H22">
            <v>7</v>
          </cell>
          <cell r="I22">
            <v>1109</v>
          </cell>
          <cell r="J22" t="str">
            <v>NORMAR Y FISCALIZAR</v>
          </cell>
          <cell r="K22">
            <v>19</v>
          </cell>
          <cell r="L22">
            <v>104761</v>
          </cell>
          <cell r="M22">
            <v>42656.79</v>
          </cell>
          <cell r="N22">
            <v>62104.21</v>
          </cell>
        </row>
        <row r="23">
          <cell r="A23">
            <v>20</v>
          </cell>
          <cell r="B23">
            <v>0</v>
          </cell>
          <cell r="C23">
            <v>9001</v>
          </cell>
          <cell r="D23">
            <v>3999999</v>
          </cell>
          <cell r="E23">
            <v>5000003</v>
          </cell>
          <cell r="F23">
            <v>3</v>
          </cell>
          <cell r="G23">
            <v>6</v>
          </cell>
          <cell r="H23">
            <v>8</v>
          </cell>
          <cell r="I23">
            <v>888</v>
          </cell>
          <cell r="J23" t="str">
            <v>GESTION ADMINISTRATIVA</v>
          </cell>
          <cell r="K23">
            <v>20</v>
          </cell>
          <cell r="L23">
            <v>97559</v>
          </cell>
          <cell r="M23">
            <v>40231.879999999997</v>
          </cell>
          <cell r="N23">
            <v>57327.12</v>
          </cell>
        </row>
        <row r="24">
          <cell r="A24">
            <v>21</v>
          </cell>
          <cell r="B24">
            <v>0</v>
          </cell>
          <cell r="C24">
            <v>9002</v>
          </cell>
          <cell r="D24">
            <v>2003130</v>
          </cell>
          <cell r="E24">
            <v>4000123</v>
          </cell>
          <cell r="F24">
            <v>19</v>
          </cell>
          <cell r="G24">
            <v>41</v>
          </cell>
          <cell r="H24">
            <v>10</v>
          </cell>
          <cell r="I24">
            <v>24953</v>
          </cell>
          <cell r="J24" t="str">
            <v>CONSTRUCCION DE INFRAESTRUCTURA PUBLICA MUNICIPAL</v>
          </cell>
          <cell r="K24">
            <v>21</v>
          </cell>
          <cell r="L24">
            <v>395000</v>
          </cell>
          <cell r="M24">
            <v>0</v>
          </cell>
          <cell r="N24">
            <v>395000</v>
          </cell>
        </row>
        <row r="25">
          <cell r="A25">
            <v>22</v>
          </cell>
          <cell r="B25">
            <v>0</v>
          </cell>
          <cell r="C25">
            <v>9002</v>
          </cell>
          <cell r="D25">
            <v>2009064</v>
          </cell>
          <cell r="E25">
            <v>6000008</v>
          </cell>
          <cell r="F25">
            <v>3</v>
          </cell>
          <cell r="G25">
            <v>6</v>
          </cell>
          <cell r="H25">
            <v>11</v>
          </cell>
          <cell r="I25">
            <v>27973</v>
          </cell>
          <cell r="J25" t="str">
            <v>DESARROLLO DE CAPACIDADES CAPACITACION ASESORAMIENTO</v>
          </cell>
          <cell r="K25">
            <v>22</v>
          </cell>
          <cell r="L25">
            <v>5863400</v>
          </cell>
          <cell r="M25">
            <v>0</v>
          </cell>
          <cell r="N25">
            <v>5863400</v>
          </cell>
        </row>
        <row r="26">
          <cell r="A26">
            <v>23</v>
          </cell>
          <cell r="B26">
            <v>54649</v>
          </cell>
          <cell r="C26">
            <v>9002</v>
          </cell>
          <cell r="D26">
            <v>2049493</v>
          </cell>
          <cell r="E26">
            <v>4000071</v>
          </cell>
          <cell r="F26">
            <v>15</v>
          </cell>
          <cell r="G26">
            <v>33</v>
          </cell>
          <cell r="H26">
            <v>66</v>
          </cell>
          <cell r="I26">
            <v>61003</v>
          </cell>
          <cell r="J26" t="str">
            <v>CONSTRUCCION DE LA TROCHA CARROZABLE EN EL SECTOR DE ALTO CHIRUMBIA SAN MARTIN, DISTRITO DE QUELLOUNO - LA CONVENCION - CUSCO</v>
          </cell>
          <cell r="K26">
            <v>23</v>
          </cell>
          <cell r="L26">
            <v>2044098</v>
          </cell>
          <cell r="M26">
            <v>1357502.38</v>
          </cell>
          <cell r="N26">
            <v>686595.62</v>
          </cell>
        </row>
        <row r="27">
          <cell r="A27">
            <v>24</v>
          </cell>
          <cell r="B27">
            <v>56960</v>
          </cell>
          <cell r="C27">
            <v>9002</v>
          </cell>
          <cell r="D27">
            <v>2053039</v>
          </cell>
          <cell r="E27">
            <v>6000008</v>
          </cell>
          <cell r="F27">
            <v>10</v>
          </cell>
          <cell r="G27">
            <v>23</v>
          </cell>
          <cell r="H27">
            <v>46</v>
          </cell>
          <cell r="I27">
            <v>61002</v>
          </cell>
          <cell r="J27" t="str">
            <v>FORTALECIMIENTO DE LA PRODUCCION DE CAFE DE CALIDAD EN EL DISTRITO DE QUELLOUNO, DISTRITO DE QUELLOUNO - LA CONVENCION - CUSCO</v>
          </cell>
          <cell r="K27">
            <v>24</v>
          </cell>
          <cell r="L27">
            <v>1821000</v>
          </cell>
          <cell r="M27">
            <v>1499951.15</v>
          </cell>
          <cell r="N27">
            <v>321048.84999999998</v>
          </cell>
        </row>
        <row r="28">
          <cell r="A28">
            <v>25</v>
          </cell>
          <cell r="B28">
            <v>65227</v>
          </cell>
          <cell r="C28">
            <v>9002</v>
          </cell>
          <cell r="D28">
            <v>2058238</v>
          </cell>
          <cell r="E28">
            <v>4000075</v>
          </cell>
          <cell r="F28">
            <v>15</v>
          </cell>
          <cell r="G28">
            <v>33</v>
          </cell>
          <cell r="H28">
            <v>66</v>
          </cell>
          <cell r="I28">
            <v>60998</v>
          </cell>
          <cell r="J28" t="str">
            <v>CONSTRUCCION TROCHA CARROZABLE BALCONPATA - CHINTAPATA ALTO CHIRUMBIA TRAMO I 10.66KM, DISTRITO DE QUELLOUNO - LA CONVENCION - CUSCO</v>
          </cell>
          <cell r="K28">
            <v>25</v>
          </cell>
          <cell r="L28">
            <v>878383</v>
          </cell>
          <cell r="M28">
            <v>861061.88</v>
          </cell>
          <cell r="N28">
            <v>17321.12</v>
          </cell>
        </row>
        <row r="29">
          <cell r="A29">
            <v>26</v>
          </cell>
          <cell r="B29">
            <v>91649</v>
          </cell>
          <cell r="C29">
            <v>9002</v>
          </cell>
          <cell r="D29">
            <v>2064434</v>
          </cell>
          <cell r="E29">
            <v>6000008</v>
          </cell>
          <cell r="F29">
            <v>5</v>
          </cell>
          <cell r="G29">
            <v>14</v>
          </cell>
          <cell r="H29">
            <v>31</v>
          </cell>
          <cell r="I29">
            <v>61001</v>
          </cell>
          <cell r="J29" t="str">
            <v>MEJORAMIENTO DE LA SEGURIDAD CIUDADANA EN EL DISTRITO DE QUELLOUNO, LA CONVENCION - CUSCO</v>
          </cell>
          <cell r="K29">
            <v>26</v>
          </cell>
          <cell r="L29">
            <v>172240</v>
          </cell>
          <cell r="M29">
            <v>172238.27</v>
          </cell>
          <cell r="N29">
            <v>1.73</v>
          </cell>
        </row>
        <row r="30">
          <cell r="A30">
            <v>27</v>
          </cell>
          <cell r="B30">
            <v>74283</v>
          </cell>
          <cell r="C30">
            <v>9002</v>
          </cell>
          <cell r="D30">
            <v>2081713</v>
          </cell>
          <cell r="E30">
            <v>4000179</v>
          </cell>
          <cell r="F30">
            <v>15</v>
          </cell>
          <cell r="G30">
            <v>33</v>
          </cell>
          <cell r="H30">
            <v>66</v>
          </cell>
          <cell r="I30">
            <v>60980</v>
          </cell>
          <cell r="J30" t="str">
            <v>CONSTRUCCION PUENTE CARROZABLE JAVITENI, DISTRITO DE QUELLOUNO - LA CONVENCION - CUSCO</v>
          </cell>
          <cell r="K30">
            <v>27</v>
          </cell>
          <cell r="L30">
            <v>732232</v>
          </cell>
          <cell r="M30">
            <v>702394.99</v>
          </cell>
          <cell r="N30">
            <v>29837.01</v>
          </cell>
        </row>
        <row r="31">
          <cell r="A31">
            <v>28</v>
          </cell>
          <cell r="B31">
            <v>88636</v>
          </cell>
          <cell r="C31">
            <v>9002</v>
          </cell>
          <cell r="D31">
            <v>2082959</v>
          </cell>
          <cell r="E31">
            <v>4000058</v>
          </cell>
          <cell r="F31">
            <v>12</v>
          </cell>
          <cell r="G31">
            <v>28</v>
          </cell>
          <cell r="H31">
            <v>55</v>
          </cell>
          <cell r="I31">
            <v>60997</v>
          </cell>
          <cell r="J31" t="str">
            <v>INSTALACION DEL SISTEMA ELECTRICO DE LA COMUNIDAD DE MATORIATO, DISTRITO DE QUELLOUNO - LA CONVENCION - CUSCO</v>
          </cell>
          <cell r="K31">
            <v>28</v>
          </cell>
          <cell r="L31">
            <v>549036</v>
          </cell>
          <cell r="M31">
            <v>382159.24</v>
          </cell>
          <cell r="N31">
            <v>166876.76</v>
          </cell>
        </row>
        <row r="32">
          <cell r="A32">
            <v>29</v>
          </cell>
          <cell r="B32">
            <v>78419</v>
          </cell>
          <cell r="C32">
            <v>9002</v>
          </cell>
          <cell r="D32">
            <v>2083408</v>
          </cell>
          <cell r="E32">
            <v>4000001</v>
          </cell>
          <cell r="F32">
            <v>20</v>
          </cell>
          <cell r="G32">
            <v>44</v>
          </cell>
          <cell r="H32">
            <v>10</v>
          </cell>
          <cell r="I32">
            <v>60996</v>
          </cell>
          <cell r="J32" t="str">
            <v>MEJORAMIENTO DE LA CAPACIDAD RESOLUTIVA DEL PUESTO DE SALUD QUESQUENTO, DISTRITO DE QUELLOUNO - LA CONVENCION - CUSCO</v>
          </cell>
          <cell r="K32">
            <v>29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30</v>
          </cell>
          <cell r="B33">
            <v>88695</v>
          </cell>
          <cell r="C33">
            <v>9002</v>
          </cell>
          <cell r="D33">
            <v>2084792</v>
          </cell>
          <cell r="E33">
            <v>4000049</v>
          </cell>
          <cell r="F33">
            <v>18</v>
          </cell>
          <cell r="G33">
            <v>40</v>
          </cell>
          <cell r="H33">
            <v>89</v>
          </cell>
          <cell r="I33">
            <v>60995</v>
          </cell>
          <cell r="J33" t="str">
            <v>MEJORAMIENTO Y AMPLIACION DEL SISTEMA DE SANEAMIENTO BASICO INTEGRAL EN LA COMUNIDAD DE SANTA MARIA, DISTRITO DE QUELLOUNO - LA CONVENCION - CUSCO</v>
          </cell>
          <cell r="K33">
            <v>30</v>
          </cell>
          <cell r="L33">
            <v>663457</v>
          </cell>
          <cell r="M33">
            <v>654624.25</v>
          </cell>
          <cell r="N33">
            <v>8832.75</v>
          </cell>
        </row>
        <row r="34">
          <cell r="A34">
            <v>31</v>
          </cell>
          <cell r="B34">
            <v>128308</v>
          </cell>
          <cell r="C34">
            <v>9002</v>
          </cell>
          <cell r="D34">
            <v>2111557</v>
          </cell>
          <cell r="E34">
            <v>4000075</v>
          </cell>
          <cell r="F34">
            <v>15</v>
          </cell>
          <cell r="G34">
            <v>33</v>
          </cell>
          <cell r="H34">
            <v>66</v>
          </cell>
          <cell r="I34">
            <v>60994</v>
          </cell>
          <cell r="J34" t="str">
            <v>CONSTRUCCION DE LA TROCHA CARROZABLE PENETRACIÓN - MAPITUNARI, DISTRITO DE QUELLOUNO - LA CONVENCION - CUSCO</v>
          </cell>
          <cell r="K34">
            <v>31</v>
          </cell>
          <cell r="L34">
            <v>1382814</v>
          </cell>
          <cell r="M34">
            <v>1262640.69</v>
          </cell>
          <cell r="N34">
            <v>120173.31</v>
          </cell>
        </row>
        <row r="35">
          <cell r="A35">
            <v>32</v>
          </cell>
          <cell r="B35">
            <v>122448</v>
          </cell>
          <cell r="C35">
            <v>9002</v>
          </cell>
          <cell r="D35">
            <v>2113943</v>
          </cell>
          <cell r="E35">
            <v>4000038</v>
          </cell>
          <cell r="F35">
            <v>22</v>
          </cell>
          <cell r="G35">
            <v>47</v>
          </cell>
          <cell r="H35">
            <v>10</v>
          </cell>
          <cell r="I35">
            <v>60993</v>
          </cell>
          <cell r="J35" t="str">
            <v>CONSTRUCCION DE INFRAESTRUCTURA, CENTRO RURAL DE FORMACION EN ALTERNANCIA CRFA WIÑAY CONVENCION-SAN MARTIN, DISTRITO DE QUELLOUNO - LA CONVENCION - CUSCO</v>
          </cell>
          <cell r="K35">
            <v>32</v>
          </cell>
          <cell r="L35">
            <v>724369</v>
          </cell>
          <cell r="M35">
            <v>326583.86</v>
          </cell>
          <cell r="N35">
            <v>397785.14</v>
          </cell>
        </row>
        <row r="36">
          <cell r="A36">
            <v>33</v>
          </cell>
          <cell r="B36">
            <v>121268</v>
          </cell>
          <cell r="C36">
            <v>9002</v>
          </cell>
          <cell r="D36">
            <v>2119459</v>
          </cell>
          <cell r="E36">
            <v>4000038</v>
          </cell>
          <cell r="F36">
            <v>22</v>
          </cell>
          <cell r="G36">
            <v>47</v>
          </cell>
          <cell r="H36">
            <v>10</v>
          </cell>
          <cell r="I36">
            <v>60992</v>
          </cell>
          <cell r="J36" t="str">
            <v>CONSTRUCCION DE INFRAESTRUCTURA, CENTRO RURAL DE FORMACION EN ALTERNANCIA CRFA WIÑAY QORIWAYNA CELEDONIO VALDEZ ZUÑIGA HUILLCAPAMPA, DISTRITO DE QUELLOUNO - LA CONVENCION - CUSCO</v>
          </cell>
          <cell r="K36">
            <v>33</v>
          </cell>
          <cell r="L36">
            <v>983549</v>
          </cell>
          <cell r="M36">
            <v>799890.33</v>
          </cell>
          <cell r="N36">
            <v>183658.67</v>
          </cell>
        </row>
        <row r="37">
          <cell r="A37">
            <v>34</v>
          </cell>
          <cell r="B37">
            <v>132865</v>
          </cell>
          <cell r="C37">
            <v>9002</v>
          </cell>
          <cell r="D37">
            <v>2122465</v>
          </cell>
          <cell r="E37">
            <v>4000166</v>
          </cell>
          <cell r="F37">
            <v>21</v>
          </cell>
          <cell r="G37">
            <v>46</v>
          </cell>
          <cell r="H37">
            <v>102</v>
          </cell>
          <cell r="I37">
            <v>60991</v>
          </cell>
          <cell r="J37" t="str">
            <v>CONSTRUCCION DEL ESTADIO I.E. SANTA ROSA DE QUELLOUNO, DISTRITO DE QUELLOUNO - LA CONVENCION - CUSCO</v>
          </cell>
          <cell r="K37">
            <v>34</v>
          </cell>
          <cell r="L37">
            <v>2500000</v>
          </cell>
          <cell r="M37">
            <v>1636439.31</v>
          </cell>
          <cell r="N37">
            <v>863560.69</v>
          </cell>
        </row>
        <row r="38">
          <cell r="A38">
            <v>35</v>
          </cell>
          <cell r="B38">
            <v>139997</v>
          </cell>
          <cell r="C38">
            <v>9002</v>
          </cell>
          <cell r="D38">
            <v>2130247</v>
          </cell>
          <cell r="E38">
            <v>4000038</v>
          </cell>
          <cell r="F38">
            <v>22</v>
          </cell>
          <cell r="G38">
            <v>47</v>
          </cell>
          <cell r="H38">
            <v>10</v>
          </cell>
          <cell r="I38">
            <v>60989</v>
          </cell>
          <cell r="J38" t="str">
            <v>MEJORAMIENTO DE LA PRESTACION DE SERVICIOS EDUCATIVOS EN LA I.E. 501419 CENTRO POBLADO DE ESTRELLA, DISTRITO DE QUELLOUNO - LA CONVENCION - CUSCO</v>
          </cell>
          <cell r="K38">
            <v>35</v>
          </cell>
          <cell r="L38">
            <v>782688</v>
          </cell>
          <cell r="M38">
            <v>756691.32</v>
          </cell>
          <cell r="N38">
            <v>25996.68</v>
          </cell>
        </row>
        <row r="39">
          <cell r="A39">
            <v>36</v>
          </cell>
          <cell r="B39">
            <v>149186</v>
          </cell>
          <cell r="C39">
            <v>9002</v>
          </cell>
          <cell r="D39">
            <v>2133468</v>
          </cell>
          <cell r="E39">
            <v>4000058</v>
          </cell>
          <cell r="F39">
            <v>12</v>
          </cell>
          <cell r="G39">
            <v>28</v>
          </cell>
          <cell r="H39">
            <v>55</v>
          </cell>
          <cell r="I39">
            <v>60988</v>
          </cell>
          <cell r="J39" t="str">
            <v>CONSTRUCCION DEL SISTEMA ELECTRICO RURAL DE LA COMUNIDAD DE HUILLCAPAMPA, DISTRITO DE QUELLOUNO - LA CONVENCION - CUSCO</v>
          </cell>
          <cell r="K39">
            <v>36</v>
          </cell>
          <cell r="L39">
            <v>518714</v>
          </cell>
          <cell r="M39">
            <v>511652.72</v>
          </cell>
          <cell r="N39">
            <v>7061.28</v>
          </cell>
        </row>
        <row r="40">
          <cell r="A40">
            <v>37</v>
          </cell>
          <cell r="B40">
            <v>147903</v>
          </cell>
          <cell r="C40">
            <v>9002</v>
          </cell>
          <cell r="D40">
            <v>2133469</v>
          </cell>
          <cell r="E40">
            <v>4000058</v>
          </cell>
          <cell r="F40">
            <v>12</v>
          </cell>
          <cell r="G40">
            <v>28</v>
          </cell>
          <cell r="H40">
            <v>57</v>
          </cell>
          <cell r="I40">
            <v>60987</v>
          </cell>
          <cell r="J40" t="str">
            <v>CONSTRUCCION DEL SISTEMA ELECTRICO RURAL DE LA COMUNIDAD NUEVA LUZ, DISTRITO DE QUELLOUNO - LA CONVENCION - CUSCO</v>
          </cell>
          <cell r="K40">
            <v>37</v>
          </cell>
          <cell r="L40">
            <v>791550</v>
          </cell>
          <cell r="M40">
            <v>772157.9</v>
          </cell>
          <cell r="N40">
            <v>19392.099999999999</v>
          </cell>
        </row>
        <row r="41">
          <cell r="A41">
            <v>38</v>
          </cell>
          <cell r="B41">
            <v>143180</v>
          </cell>
          <cell r="C41">
            <v>9002</v>
          </cell>
          <cell r="D41">
            <v>2133470</v>
          </cell>
          <cell r="E41">
            <v>4000067</v>
          </cell>
          <cell r="F41">
            <v>12</v>
          </cell>
          <cell r="G41">
            <v>28</v>
          </cell>
          <cell r="H41">
            <v>55</v>
          </cell>
          <cell r="I41">
            <v>60982</v>
          </cell>
          <cell r="J41" t="str">
            <v>CONSTRUCCION DEL SISTEMA ELECTRICO RURAL DE LA COMUNIDAD ALTO MESADA, DISTRITO DE QUELLOUNO - LA CONVENCION - CUSCO</v>
          </cell>
          <cell r="K41">
            <v>38</v>
          </cell>
          <cell r="L41">
            <v>132491</v>
          </cell>
          <cell r="M41">
            <v>129631.22</v>
          </cell>
          <cell r="N41">
            <v>2859.78</v>
          </cell>
        </row>
        <row r="42">
          <cell r="A42">
            <v>39</v>
          </cell>
          <cell r="B42">
            <v>170951</v>
          </cell>
          <cell r="C42">
            <v>9002</v>
          </cell>
          <cell r="D42">
            <v>2133475</v>
          </cell>
          <cell r="E42">
            <v>4000038</v>
          </cell>
          <cell r="F42">
            <v>22</v>
          </cell>
          <cell r="G42">
            <v>47</v>
          </cell>
          <cell r="H42">
            <v>10</v>
          </cell>
          <cell r="I42">
            <v>60986</v>
          </cell>
          <cell r="J42" t="str">
            <v>MEJORAMIENTO DE LA INFRAESTRUCTURA I.E. N 50304 DE CANELON, DISTRITO DE QUELLOUNO - LA CONVENCION - CUSCO</v>
          </cell>
          <cell r="K42">
            <v>39</v>
          </cell>
          <cell r="L42">
            <v>1376068</v>
          </cell>
          <cell r="M42">
            <v>1274855.04</v>
          </cell>
          <cell r="N42">
            <v>101212.96</v>
          </cell>
        </row>
        <row r="43">
          <cell r="A43">
            <v>40</v>
          </cell>
          <cell r="B43">
            <v>165902</v>
          </cell>
          <cell r="C43">
            <v>9002</v>
          </cell>
          <cell r="D43">
            <v>2141336</v>
          </cell>
          <cell r="E43">
            <v>4000002</v>
          </cell>
          <cell r="F43">
            <v>20</v>
          </cell>
          <cell r="G43">
            <v>44</v>
          </cell>
          <cell r="H43">
            <v>10</v>
          </cell>
          <cell r="I43">
            <v>60985</v>
          </cell>
          <cell r="J43" t="str">
            <v>MEJORAMIENTO DE LA PRESTACION DE SERVICIOS DE SALUD EN EL PUESTO DE SALUD DE HUILLCAPAMPA, DISTRITO DE QUELLOUNO - LA CONVENCION - CUSCO</v>
          </cell>
          <cell r="K43">
            <v>40</v>
          </cell>
          <cell r="L43">
            <v>1915697</v>
          </cell>
          <cell r="M43">
            <v>844412.89</v>
          </cell>
          <cell r="N43">
            <v>1071284.1100000001</v>
          </cell>
        </row>
        <row r="44">
          <cell r="A44">
            <v>41</v>
          </cell>
          <cell r="B44">
            <v>136210</v>
          </cell>
          <cell r="C44">
            <v>9002</v>
          </cell>
          <cell r="D44">
            <v>2144295</v>
          </cell>
          <cell r="E44">
            <v>4000071</v>
          </cell>
          <cell r="F44">
            <v>15</v>
          </cell>
          <cell r="G44">
            <v>33</v>
          </cell>
          <cell r="H44">
            <v>66</v>
          </cell>
          <cell r="I44">
            <v>60984</v>
          </cell>
          <cell r="J44" t="str">
            <v>CONSTRUCCION DE LA TROCHA CARROZABLE SAN MARTIN -SAN PEDRO Y PALMERAYOC EN EL VALLE DE LACCO YAVERO, DISTRITO DE QUELLOUNO - LA CONVENCION - CUSCO</v>
          </cell>
          <cell r="K44">
            <v>41</v>
          </cell>
          <cell r="L44">
            <v>2946880</v>
          </cell>
          <cell r="M44">
            <v>1270396.5</v>
          </cell>
          <cell r="N44">
            <v>1676483.5</v>
          </cell>
        </row>
        <row r="45">
          <cell r="A45">
            <v>42</v>
          </cell>
          <cell r="B45">
            <v>164136</v>
          </cell>
          <cell r="C45">
            <v>9002</v>
          </cell>
          <cell r="D45">
            <v>2144298</v>
          </cell>
          <cell r="E45">
            <v>4000071</v>
          </cell>
          <cell r="F45">
            <v>15</v>
          </cell>
          <cell r="G45">
            <v>33</v>
          </cell>
          <cell r="H45">
            <v>66</v>
          </cell>
          <cell r="I45">
            <v>60983</v>
          </cell>
          <cell r="J45" t="str">
            <v>CONSTRUCCION DE LA TROCHA CARROZABLE KUVIRIARI-CHUGUINARI, DISTRITO DE QUELLOUNO - LA CONVENCION - CUSCO</v>
          </cell>
          <cell r="K45">
            <v>42</v>
          </cell>
          <cell r="L45">
            <v>2660674</v>
          </cell>
          <cell r="M45">
            <v>1858195.7</v>
          </cell>
          <cell r="N45">
            <v>802478.3</v>
          </cell>
        </row>
        <row r="46">
          <cell r="A46">
            <v>43</v>
          </cell>
          <cell r="B46">
            <v>0</v>
          </cell>
          <cell r="C46">
            <v>9002</v>
          </cell>
          <cell r="D46">
            <v>3999999</v>
          </cell>
          <cell r="E46">
            <v>5000409</v>
          </cell>
          <cell r="F46">
            <v>3</v>
          </cell>
          <cell r="G46">
            <v>7</v>
          </cell>
          <cell r="H46">
            <v>13</v>
          </cell>
          <cell r="I46">
            <v>3224</v>
          </cell>
          <cell r="J46" t="str">
            <v>ADMINISTRACION DE RECURSOS MUNICIPALES</v>
          </cell>
          <cell r="K46">
            <v>43</v>
          </cell>
          <cell r="L46">
            <v>27162</v>
          </cell>
          <cell r="M46">
            <v>18000</v>
          </cell>
          <cell r="N46">
            <v>9162</v>
          </cell>
        </row>
        <row r="47">
          <cell r="A47">
            <v>44</v>
          </cell>
          <cell r="B47">
            <v>0</v>
          </cell>
          <cell r="C47">
            <v>9002</v>
          </cell>
          <cell r="D47">
            <v>3999999</v>
          </cell>
          <cell r="E47">
            <v>5000470</v>
          </cell>
          <cell r="F47">
            <v>23</v>
          </cell>
          <cell r="G47">
            <v>51</v>
          </cell>
          <cell r="H47">
            <v>115</v>
          </cell>
          <cell r="I47">
            <v>34463</v>
          </cell>
          <cell r="J47" t="str">
            <v>APOYO COMUNAL SOCIAL</v>
          </cell>
          <cell r="K47">
            <v>44</v>
          </cell>
          <cell r="L47">
            <v>173844</v>
          </cell>
          <cell r="M47">
            <v>173211.49</v>
          </cell>
          <cell r="N47">
            <v>632.51</v>
          </cell>
        </row>
        <row r="48">
          <cell r="A48">
            <v>45</v>
          </cell>
          <cell r="B48">
            <v>0</v>
          </cell>
          <cell r="C48">
            <v>9002</v>
          </cell>
          <cell r="D48">
            <v>3999999</v>
          </cell>
          <cell r="E48">
            <v>5000500</v>
          </cell>
          <cell r="F48">
            <v>20</v>
          </cell>
          <cell r="G48">
            <v>44</v>
          </cell>
          <cell r="H48">
            <v>96</v>
          </cell>
          <cell r="I48">
            <v>24336</v>
          </cell>
          <cell r="J48" t="str">
            <v>ATENCION BASICA DE SALUD</v>
          </cell>
          <cell r="K48">
            <v>45</v>
          </cell>
          <cell r="L48">
            <v>106527</v>
          </cell>
          <cell r="M48">
            <v>73171.98</v>
          </cell>
          <cell r="N48">
            <v>33355.020000000004</v>
          </cell>
        </row>
        <row r="49">
          <cell r="A49">
            <v>46</v>
          </cell>
          <cell r="B49">
            <v>0</v>
          </cell>
          <cell r="C49">
            <v>9002</v>
          </cell>
          <cell r="D49">
            <v>3999999</v>
          </cell>
          <cell r="E49">
            <v>5000578</v>
          </cell>
          <cell r="F49">
            <v>3</v>
          </cell>
          <cell r="G49">
            <v>12</v>
          </cell>
          <cell r="H49">
            <v>21</v>
          </cell>
          <cell r="I49">
            <v>10119</v>
          </cell>
          <cell r="J49" t="str">
            <v>CONDUCCION Y MANEJO DE LOS REGISTROS CIVILES</v>
          </cell>
          <cell r="K49">
            <v>46</v>
          </cell>
          <cell r="L49">
            <v>103515</v>
          </cell>
          <cell r="M49">
            <v>83446.259999999995</v>
          </cell>
          <cell r="N49">
            <v>20068.740000000002</v>
          </cell>
        </row>
        <row r="50">
          <cell r="A50">
            <v>47</v>
          </cell>
          <cell r="B50">
            <v>0</v>
          </cell>
          <cell r="C50">
            <v>9002</v>
          </cell>
          <cell r="D50">
            <v>3999999</v>
          </cell>
          <cell r="E50">
            <v>5000631</v>
          </cell>
          <cell r="F50">
            <v>23</v>
          </cell>
          <cell r="G50">
            <v>51</v>
          </cell>
          <cell r="H50">
            <v>115</v>
          </cell>
          <cell r="I50">
            <v>16485</v>
          </cell>
          <cell r="J50" t="str">
            <v>DEFENSORIA MUNICIPAL DEL NIÑO Y DEL ADOLECENTE ( DEMUNA)</v>
          </cell>
          <cell r="K50">
            <v>47</v>
          </cell>
          <cell r="L50">
            <v>123129</v>
          </cell>
          <cell r="M50">
            <v>96121.02</v>
          </cell>
          <cell r="N50">
            <v>27007.98</v>
          </cell>
        </row>
        <row r="51">
          <cell r="A51">
            <v>48</v>
          </cell>
          <cell r="B51">
            <v>0</v>
          </cell>
          <cell r="C51">
            <v>9002</v>
          </cell>
          <cell r="D51">
            <v>3999999</v>
          </cell>
          <cell r="E51">
            <v>5000734</v>
          </cell>
          <cell r="F51">
            <v>3</v>
          </cell>
          <cell r="G51">
            <v>6</v>
          </cell>
          <cell r="H51">
            <v>10</v>
          </cell>
          <cell r="I51">
            <v>27996</v>
          </cell>
          <cell r="J51" t="str">
            <v>ELABORACION DE PERFILES DE PROYECTOS DE INVERSION</v>
          </cell>
          <cell r="K51">
            <v>48</v>
          </cell>
          <cell r="L51">
            <v>33166</v>
          </cell>
          <cell r="M51">
            <v>14900</v>
          </cell>
          <cell r="N51">
            <v>18266</v>
          </cell>
        </row>
        <row r="52">
          <cell r="A52">
            <v>49</v>
          </cell>
          <cell r="B52">
            <v>0</v>
          </cell>
          <cell r="C52">
            <v>9002</v>
          </cell>
          <cell r="D52">
            <v>3999999</v>
          </cell>
          <cell r="E52">
            <v>5000936</v>
          </cell>
          <cell r="F52">
            <v>3</v>
          </cell>
          <cell r="G52">
            <v>6</v>
          </cell>
          <cell r="H52">
            <v>10</v>
          </cell>
          <cell r="I52">
            <v>31732</v>
          </cell>
          <cell r="J52" t="str">
            <v>MANTENIMIENTO DE INFRAESTRUCTURA</v>
          </cell>
          <cell r="K52">
            <v>49</v>
          </cell>
          <cell r="L52">
            <v>39507</v>
          </cell>
          <cell r="M52">
            <v>19100</v>
          </cell>
          <cell r="N52">
            <v>20407</v>
          </cell>
        </row>
        <row r="53">
          <cell r="A53">
            <v>50</v>
          </cell>
          <cell r="B53">
            <v>0</v>
          </cell>
          <cell r="C53">
            <v>9002</v>
          </cell>
          <cell r="D53">
            <v>3999999</v>
          </cell>
          <cell r="E53">
            <v>5000939</v>
          </cell>
          <cell r="F53">
            <v>17</v>
          </cell>
          <cell r="G53">
            <v>55</v>
          </cell>
          <cell r="H53">
            <v>125</v>
          </cell>
          <cell r="I53">
            <v>6508</v>
          </cell>
          <cell r="J53" t="str">
            <v>MANTENIMIENTO DE PARQUES Y JARDINES</v>
          </cell>
          <cell r="K53">
            <v>50</v>
          </cell>
          <cell r="L53">
            <v>33566</v>
          </cell>
          <cell r="M53">
            <v>16100.31</v>
          </cell>
          <cell r="N53">
            <v>17465.689999999999</v>
          </cell>
        </row>
        <row r="54">
          <cell r="A54">
            <v>51</v>
          </cell>
          <cell r="B54">
            <v>0</v>
          </cell>
          <cell r="C54">
            <v>9002</v>
          </cell>
          <cell r="D54">
            <v>3999999</v>
          </cell>
          <cell r="E54">
            <v>5000948</v>
          </cell>
          <cell r="F54">
            <v>15</v>
          </cell>
          <cell r="G54">
            <v>36</v>
          </cell>
          <cell r="H54">
            <v>74</v>
          </cell>
          <cell r="I54">
            <v>32885</v>
          </cell>
          <cell r="J54" t="str">
            <v>MANTENIMIENTO VIAL</v>
          </cell>
          <cell r="K54">
            <v>51</v>
          </cell>
          <cell r="L54">
            <v>115928</v>
          </cell>
          <cell r="M54">
            <v>91320.040000000008</v>
          </cell>
          <cell r="N54">
            <v>24607.96</v>
          </cell>
        </row>
        <row r="55">
          <cell r="A55">
            <v>52</v>
          </cell>
          <cell r="B55">
            <v>0</v>
          </cell>
          <cell r="C55">
            <v>9002</v>
          </cell>
          <cell r="D55">
            <v>3999999</v>
          </cell>
          <cell r="E55">
            <v>5001022</v>
          </cell>
          <cell r="F55">
            <v>19</v>
          </cell>
          <cell r="G55">
            <v>41</v>
          </cell>
          <cell r="H55">
            <v>90</v>
          </cell>
          <cell r="I55">
            <v>38031</v>
          </cell>
          <cell r="J55" t="str">
            <v>PLANEAMIENTO URBANO - ESTUDIOS DE PRE INVERSION</v>
          </cell>
          <cell r="K55">
            <v>52</v>
          </cell>
          <cell r="L55">
            <v>0</v>
          </cell>
          <cell r="M55">
            <v>0</v>
          </cell>
          <cell r="N55">
            <v>0</v>
          </cell>
        </row>
        <row r="56">
          <cell r="A56">
            <v>53</v>
          </cell>
          <cell r="B56">
            <v>0</v>
          </cell>
          <cell r="C56">
            <v>9002</v>
          </cell>
          <cell r="D56">
            <v>3999999</v>
          </cell>
          <cell r="E56">
            <v>5001059</v>
          </cell>
          <cell r="F56">
            <v>23</v>
          </cell>
          <cell r="G56">
            <v>51</v>
          </cell>
          <cell r="H56">
            <v>115</v>
          </cell>
          <cell r="I56">
            <v>19169</v>
          </cell>
          <cell r="J56" t="str">
            <v>VASO DE LECHE</v>
          </cell>
          <cell r="K56">
            <v>53</v>
          </cell>
          <cell r="L56">
            <v>1428893</v>
          </cell>
          <cell r="M56">
            <v>0</v>
          </cell>
          <cell r="N56">
            <v>1428893</v>
          </cell>
        </row>
        <row r="57">
          <cell r="A57">
            <v>54</v>
          </cell>
          <cell r="B57">
            <v>0</v>
          </cell>
          <cell r="C57">
            <v>9002</v>
          </cell>
          <cell r="D57">
            <v>3999999</v>
          </cell>
          <cell r="E57">
            <v>5001090</v>
          </cell>
          <cell r="F57">
            <v>21</v>
          </cell>
          <cell r="G57">
            <v>45</v>
          </cell>
          <cell r="H57">
            <v>100</v>
          </cell>
          <cell r="I57">
            <v>38927</v>
          </cell>
          <cell r="J57" t="str">
            <v>PROMOCION E INCENTIVO DE LAS ACTIVIDADES ARTISTICAS Y CULTURALES</v>
          </cell>
          <cell r="K57">
            <v>54</v>
          </cell>
          <cell r="L57">
            <v>1015629</v>
          </cell>
          <cell r="M57">
            <v>29000</v>
          </cell>
          <cell r="N57">
            <v>986629</v>
          </cell>
        </row>
        <row r="58">
          <cell r="A58">
            <v>55</v>
          </cell>
          <cell r="B58">
            <v>0</v>
          </cell>
          <cell r="C58">
            <v>9002</v>
          </cell>
          <cell r="D58">
            <v>3999999</v>
          </cell>
          <cell r="E58">
            <v>5001181</v>
          </cell>
          <cell r="F58">
            <v>17</v>
          </cell>
          <cell r="G58">
            <v>55</v>
          </cell>
          <cell r="H58">
            <v>125</v>
          </cell>
          <cell r="I58">
            <v>19019</v>
          </cell>
          <cell r="J58" t="str">
            <v>SERVICIO DE LIMPIEZA PUBLICA</v>
          </cell>
          <cell r="K58">
            <v>55</v>
          </cell>
          <cell r="L58">
            <v>1040585</v>
          </cell>
          <cell r="M58">
            <v>17521.5</v>
          </cell>
          <cell r="N58">
            <v>1023063.5</v>
          </cell>
        </row>
        <row r="59">
          <cell r="A59">
            <v>56</v>
          </cell>
          <cell r="B59">
            <v>0</v>
          </cell>
          <cell r="C59">
            <v>9002</v>
          </cell>
          <cell r="D59">
            <v>3999999</v>
          </cell>
          <cell r="E59">
            <v>5001253</v>
          </cell>
          <cell r="F59">
            <v>3</v>
          </cell>
          <cell r="G59">
            <v>11</v>
          </cell>
          <cell r="H59">
            <v>19</v>
          </cell>
          <cell r="I59">
            <v>38911</v>
          </cell>
          <cell r="J59" t="str">
            <v>TRANSFERENCIA FINANCIERA PARA PROYECTOS DE INVERSION</v>
          </cell>
          <cell r="K59">
            <v>56</v>
          </cell>
          <cell r="L59">
            <v>1142324</v>
          </cell>
          <cell r="M59">
            <v>17422</v>
          </cell>
          <cell r="N59">
            <v>1124902</v>
          </cell>
        </row>
        <row r="60">
          <cell r="A60">
            <v>57</v>
          </cell>
          <cell r="B60">
            <v>0</v>
          </cell>
          <cell r="C60">
            <v>9002</v>
          </cell>
          <cell r="D60">
            <v>3999999</v>
          </cell>
          <cell r="E60">
            <v>5001267</v>
          </cell>
          <cell r="F60">
            <v>3</v>
          </cell>
          <cell r="G60">
            <v>11</v>
          </cell>
          <cell r="H60">
            <v>19</v>
          </cell>
          <cell r="I60">
            <v>14139</v>
          </cell>
          <cell r="J60" t="str">
            <v>TRANSFERENCIAS DE RECURSOS A LAS MUNICIPALIDADES DE CENTRO POBLADO</v>
          </cell>
          <cell r="K60">
            <v>57</v>
          </cell>
          <cell r="L60">
            <v>1072733</v>
          </cell>
          <cell r="M60">
            <v>16300</v>
          </cell>
          <cell r="N60">
            <v>1056433</v>
          </cell>
        </row>
        <row r="61">
          <cell r="A61">
            <v>58</v>
          </cell>
          <cell r="B61">
            <v>0</v>
          </cell>
          <cell r="C61">
            <v>9002</v>
          </cell>
          <cell r="D61">
            <v>3999999</v>
          </cell>
          <cell r="E61">
            <v>5001268</v>
          </cell>
          <cell r="F61">
            <v>3</v>
          </cell>
          <cell r="G61">
            <v>11</v>
          </cell>
          <cell r="H61">
            <v>19</v>
          </cell>
          <cell r="I61">
            <v>38914</v>
          </cell>
          <cell r="J61" t="str">
            <v>TRANSFERENCIA FINANCIERA PARA PROGRAMAS DE COMPLEMENTACION ALIMENTARIA</v>
          </cell>
          <cell r="K61">
            <v>58</v>
          </cell>
          <cell r="L61">
            <v>892486</v>
          </cell>
          <cell r="M61">
            <v>17640</v>
          </cell>
          <cell r="N61">
            <v>874846</v>
          </cell>
        </row>
        <row r="62">
          <cell r="A62">
            <v>59</v>
          </cell>
          <cell r="B62">
            <v>0</v>
          </cell>
          <cell r="C62">
            <v>9002</v>
          </cell>
          <cell r="D62">
            <v>3999999</v>
          </cell>
          <cell r="E62">
            <v>5001269</v>
          </cell>
          <cell r="F62">
            <v>3</v>
          </cell>
          <cell r="G62">
            <v>11</v>
          </cell>
          <cell r="H62">
            <v>19</v>
          </cell>
          <cell r="I62">
            <v>38915</v>
          </cell>
          <cell r="J62" t="str">
            <v>TRANSFERENCIA FINANCIERA PARA PROGRAMA DE COMPLEMENTACION ALIMENTARIA -PANTBC</v>
          </cell>
          <cell r="K62">
            <v>59</v>
          </cell>
          <cell r="L62">
            <v>396703</v>
          </cell>
          <cell r="M62">
            <v>61337.51</v>
          </cell>
          <cell r="N62">
            <v>335365.49</v>
          </cell>
        </row>
        <row r="63">
          <cell r="A63">
            <v>60</v>
          </cell>
          <cell r="B63">
            <v>70377</v>
          </cell>
          <cell r="C63">
            <v>9002</v>
          </cell>
          <cell r="D63">
            <v>2081390</v>
          </cell>
          <cell r="E63">
            <v>4000101</v>
          </cell>
          <cell r="F63">
            <v>10</v>
          </cell>
          <cell r="G63">
            <v>23</v>
          </cell>
          <cell r="H63">
            <v>46</v>
          </cell>
          <cell r="I63">
            <v>60979</v>
          </cell>
          <cell r="J63" t="str">
            <v>CONSTRUCCION DEL SISTEMA DE RIEGO POR ASPERSION TUNQUIMAYO, DISTRITO DE QUELLOUNO - LA CONVENCION - CUSCO</v>
          </cell>
          <cell r="K63">
            <v>60</v>
          </cell>
          <cell r="L63">
            <v>180649</v>
          </cell>
          <cell r="M63">
            <v>112938.86</v>
          </cell>
          <cell r="N63">
            <v>67710.14</v>
          </cell>
        </row>
        <row r="64">
          <cell r="A64">
            <v>61</v>
          </cell>
          <cell r="B64">
            <v>168652</v>
          </cell>
          <cell r="C64">
            <v>9002</v>
          </cell>
          <cell r="D64">
            <v>2133472</v>
          </cell>
          <cell r="E64">
            <v>4000053</v>
          </cell>
          <cell r="F64">
            <v>18</v>
          </cell>
          <cell r="G64">
            <v>40</v>
          </cell>
          <cell r="H64">
            <v>89</v>
          </cell>
          <cell r="I64">
            <v>60978</v>
          </cell>
          <cell r="J64" t="str">
            <v>MEJORAMIENTO Y AMPLIACION DEL SISTEMA DE AGUA POTABLE E INSTALACION DE LETRINAS EN LAS COMUNIDADES DE COCHAYOC, MARCUPATA Y PACAYPATA-SECTOR DE SANTA ROSA ALTA, DISTRITO DE QUELLOUNO - LA CONVENCION - CUSCO</v>
          </cell>
          <cell r="K64">
            <v>61</v>
          </cell>
          <cell r="L64">
            <v>138510</v>
          </cell>
          <cell r="M64">
            <v>140108.03</v>
          </cell>
          <cell r="N64">
            <v>-1598.03</v>
          </cell>
        </row>
        <row r="65">
          <cell r="A65">
            <v>62</v>
          </cell>
          <cell r="B65">
            <v>171235</v>
          </cell>
          <cell r="C65">
            <v>9002</v>
          </cell>
          <cell r="D65">
            <v>2133474</v>
          </cell>
          <cell r="E65">
            <v>4000038</v>
          </cell>
          <cell r="F65">
            <v>22</v>
          </cell>
          <cell r="G65">
            <v>47</v>
          </cell>
          <cell r="H65">
            <v>10</v>
          </cell>
          <cell r="I65">
            <v>60977</v>
          </cell>
          <cell r="J65" t="str">
            <v>MEJORAMIENTO DE LA OFERTA DE SERVICIOS EDUCATIVOS EN LA I.E. PRIMARIA N0 50303 DE SANTOSAIRES, DISTRITO DE QUELLOUNO - LA CONVENCION - CUSCO</v>
          </cell>
          <cell r="K65">
            <v>62</v>
          </cell>
          <cell r="L65">
            <v>69776</v>
          </cell>
          <cell r="M65">
            <v>61182.39</v>
          </cell>
          <cell r="N65">
            <v>8593.61</v>
          </cell>
        </row>
        <row r="66">
          <cell r="A66">
            <v>63</v>
          </cell>
          <cell r="B66">
            <v>84807</v>
          </cell>
          <cell r="C66">
            <v>9002</v>
          </cell>
          <cell r="D66">
            <v>2079488</v>
          </cell>
          <cell r="E66">
            <v>4000038</v>
          </cell>
          <cell r="F66">
            <v>22</v>
          </cell>
          <cell r="G66">
            <v>47</v>
          </cell>
          <cell r="H66">
            <v>10</v>
          </cell>
          <cell r="I66">
            <v>60976</v>
          </cell>
          <cell r="J66" t="str">
            <v>CONSTRUCCION DE AMBIENTES Y SERVICIOS EDUCATIVOS COMPLEMENTARIOS EN LA I.E. 50249 DE CHIRUMBIA, DISTRITO DE QUELLOUNO - LA CONVENCION - CUSCO</v>
          </cell>
          <cell r="K66">
            <v>63</v>
          </cell>
          <cell r="L66">
            <v>190052</v>
          </cell>
          <cell r="M66">
            <v>179084.52</v>
          </cell>
          <cell r="N66">
            <v>10967.48</v>
          </cell>
        </row>
        <row r="67">
          <cell r="A67">
            <v>64</v>
          </cell>
          <cell r="B67">
            <v>143054</v>
          </cell>
          <cell r="C67">
            <v>9002</v>
          </cell>
          <cell r="D67">
            <v>2130403</v>
          </cell>
          <cell r="E67">
            <v>4000041</v>
          </cell>
          <cell r="F67">
            <v>18</v>
          </cell>
          <cell r="G67">
            <v>40</v>
          </cell>
          <cell r="H67">
            <v>89</v>
          </cell>
          <cell r="I67">
            <v>60975</v>
          </cell>
          <cell r="J67" t="str">
            <v>INSTALACION DEL SISTEMA DE SANEAMIENTO BASICO INTEGRAL DE LA LOCALIDAD DE COCHAYOC BAJO, DISTRITO DE QUELLOUNO - LA CONVENCION - CUSCO</v>
          </cell>
          <cell r="K67">
            <v>64</v>
          </cell>
          <cell r="L67">
            <v>77439</v>
          </cell>
          <cell r="M67">
            <v>75495.259999999995</v>
          </cell>
          <cell r="N67">
            <v>1943.74</v>
          </cell>
        </row>
        <row r="68">
          <cell r="A68">
            <v>65</v>
          </cell>
          <cell r="B68">
            <v>120581</v>
          </cell>
          <cell r="C68">
            <v>9002</v>
          </cell>
          <cell r="D68">
            <v>2144810</v>
          </cell>
          <cell r="E68">
            <v>4000183</v>
          </cell>
          <cell r="F68">
            <v>18</v>
          </cell>
          <cell r="G68">
            <v>40</v>
          </cell>
          <cell r="H68">
            <v>89</v>
          </cell>
          <cell r="I68">
            <v>60974</v>
          </cell>
          <cell r="J68" t="str">
            <v>MEJORAMIENTO, AMPLIACION DEL SERVICIO DE AGUA POTABLE Y CONSTRUCCION DE LETRINAS EN EL SECTOR DE NUEVA LUZ PUTUCUSI, DISTRITO DE QUELLOUNO - LA CONVENCION - CUSCO</v>
          </cell>
          <cell r="K68">
            <v>65</v>
          </cell>
          <cell r="L68">
            <v>638601</v>
          </cell>
          <cell r="M68">
            <v>512975.88</v>
          </cell>
          <cell r="N68">
            <v>125625.12</v>
          </cell>
        </row>
        <row r="69">
          <cell r="A69">
            <v>66</v>
          </cell>
          <cell r="B69">
            <v>165679</v>
          </cell>
          <cell r="C69">
            <v>9002</v>
          </cell>
          <cell r="D69">
            <v>2133473</v>
          </cell>
          <cell r="E69">
            <v>4000053</v>
          </cell>
          <cell r="F69">
            <v>18</v>
          </cell>
          <cell r="G69">
            <v>40</v>
          </cell>
          <cell r="H69">
            <v>89</v>
          </cell>
          <cell r="I69">
            <v>60973</v>
          </cell>
          <cell r="J69" t="str">
            <v>AMPLIACION Y MEJORAMIENTO DEL SISTEMA DE AGUA POTABLE E INSTALACION DE LETRINAS EN EL SECTOR DE BUENAVISTA, DISTRITO DE QUELLOUNO - LA CONVENCION - CUSCO</v>
          </cell>
          <cell r="K69">
            <v>66</v>
          </cell>
          <cell r="L69">
            <v>52636</v>
          </cell>
          <cell r="M69">
            <v>51158.9</v>
          </cell>
          <cell r="N69">
            <v>1477.1</v>
          </cell>
        </row>
        <row r="70">
          <cell r="A70">
            <v>67</v>
          </cell>
          <cell r="B70">
            <v>66200</v>
          </cell>
          <cell r="C70">
            <v>9002</v>
          </cell>
          <cell r="D70">
            <v>2059264</v>
          </cell>
          <cell r="E70">
            <v>4000182</v>
          </cell>
          <cell r="F70">
            <v>18</v>
          </cell>
          <cell r="G70">
            <v>40</v>
          </cell>
          <cell r="H70">
            <v>89</v>
          </cell>
          <cell r="I70">
            <v>60972</v>
          </cell>
          <cell r="J70" t="str">
            <v>CONSTRUCCION DE SISTEMA DE SANEAMIENTO BASICO EN LA COMUNIDAD DE SULLUCUYOC, DISTRITO DE QUELLOUNO - LA CONVENCION - CUSCO</v>
          </cell>
          <cell r="K70">
            <v>67</v>
          </cell>
          <cell r="L70">
            <v>174240</v>
          </cell>
          <cell r="M70">
            <v>163541.20000000001</v>
          </cell>
          <cell r="N70">
            <v>10698.8</v>
          </cell>
        </row>
        <row r="71">
          <cell r="A71">
            <v>68</v>
          </cell>
          <cell r="B71">
            <v>120368</v>
          </cell>
          <cell r="C71">
            <v>1</v>
          </cell>
          <cell r="D71">
            <v>2146600</v>
          </cell>
          <cell r="E71">
            <v>4000183</v>
          </cell>
          <cell r="F71">
            <v>18</v>
          </cell>
          <cell r="G71">
            <v>40</v>
          </cell>
          <cell r="H71">
            <v>89</v>
          </cell>
          <cell r="I71">
            <v>60971</v>
          </cell>
          <cell r="J71" t="str">
            <v>MEJORAMIENTO, AMPLIACION DEL SERVICIO DE AGUA POTABLE Y CONSTRUCCION DE LETRINAS EN EL CENTRO POBLADO DE BOMBOHUACTANA, DISTRITO DE QUELLOUNO - LA CONVENCION - CUSCO</v>
          </cell>
          <cell r="K71">
            <v>68</v>
          </cell>
          <cell r="L71">
            <v>645961</v>
          </cell>
          <cell r="M71">
            <v>617132.57999999996</v>
          </cell>
          <cell r="N71">
            <v>28828.42</v>
          </cell>
        </row>
        <row r="72">
          <cell r="A72">
            <v>69</v>
          </cell>
          <cell r="B72">
            <v>131881</v>
          </cell>
          <cell r="C72">
            <v>9002</v>
          </cell>
          <cell r="D72">
            <v>2113942</v>
          </cell>
          <cell r="E72">
            <v>4000071</v>
          </cell>
          <cell r="F72">
            <v>15</v>
          </cell>
          <cell r="G72">
            <v>33</v>
          </cell>
          <cell r="H72">
            <v>66</v>
          </cell>
          <cell r="I72">
            <v>60969</v>
          </cell>
          <cell r="J72" t="str">
            <v>CONSTRUCCION DE LA TROCHA CARROZABLE QUINTARENA-VAQUERIA, DISTRITO DE QUELLOUNO - LA CONVENCION - CUSCO</v>
          </cell>
          <cell r="K72">
            <v>69</v>
          </cell>
          <cell r="L72">
            <v>556100</v>
          </cell>
          <cell r="M72">
            <v>527653</v>
          </cell>
          <cell r="N72">
            <v>28447</v>
          </cell>
        </row>
        <row r="73">
          <cell r="A73">
            <v>70</v>
          </cell>
          <cell r="B73">
            <v>65307</v>
          </cell>
          <cell r="C73">
            <v>9002</v>
          </cell>
          <cell r="D73">
            <v>2058239</v>
          </cell>
          <cell r="E73">
            <v>4000071</v>
          </cell>
          <cell r="F73">
            <v>15</v>
          </cell>
          <cell r="G73">
            <v>33</v>
          </cell>
          <cell r="H73">
            <v>66</v>
          </cell>
          <cell r="I73">
            <v>60968</v>
          </cell>
          <cell r="J73" t="str">
            <v>CONSTRUCCION TROCHA CARROZABLE BOYERO - ALTO BOYERO TRAMO I 8.31KM, DISTRITO DE QUELLOUNO - LA CONVENCION - CUSCO</v>
          </cell>
          <cell r="K73">
            <v>70</v>
          </cell>
          <cell r="L73">
            <v>735388</v>
          </cell>
          <cell r="M73">
            <v>721870.87</v>
          </cell>
          <cell r="N73">
            <v>13517.13</v>
          </cell>
        </row>
        <row r="74">
          <cell r="A74">
            <v>71</v>
          </cell>
          <cell r="B74">
            <v>123864</v>
          </cell>
          <cell r="C74">
            <v>9002</v>
          </cell>
          <cell r="D74">
            <v>2119855</v>
          </cell>
          <cell r="E74">
            <v>4000070</v>
          </cell>
          <cell r="F74">
            <v>15</v>
          </cell>
          <cell r="G74">
            <v>33</v>
          </cell>
          <cell r="H74">
            <v>66</v>
          </cell>
          <cell r="I74">
            <v>60967</v>
          </cell>
          <cell r="J74" t="str">
            <v>CONSTRUCCION DE LA TROCHA CARROZABLE CCOCHAYOC-LIMITE SAN LORENZO. CUENCA TUNQUIMAYO, DISTRITO DE QUELLOUNO - LA CONVENCION - CUSCO</v>
          </cell>
          <cell r="K74">
            <v>71</v>
          </cell>
          <cell r="L74">
            <v>6622</v>
          </cell>
          <cell r="M74">
            <v>6013.06</v>
          </cell>
          <cell r="N74">
            <v>608.94000000000005</v>
          </cell>
        </row>
        <row r="75">
          <cell r="A75">
            <v>72</v>
          </cell>
          <cell r="B75">
            <v>99449</v>
          </cell>
          <cell r="C75">
            <v>9002</v>
          </cell>
          <cell r="D75">
            <v>2093116</v>
          </cell>
          <cell r="E75">
            <v>4000070</v>
          </cell>
          <cell r="F75">
            <v>15</v>
          </cell>
          <cell r="G75">
            <v>33</v>
          </cell>
          <cell r="H75">
            <v>66</v>
          </cell>
          <cell r="I75">
            <v>60966</v>
          </cell>
          <cell r="J75" t="str">
            <v>CONSTRUCCION DE TROCHA CARROZABLE CENTRO CCOCHAYOC - SANTA MARIA, DISTRITO DE QUELLOUNO - LA CONVENCION - CUSCO</v>
          </cell>
          <cell r="K75">
            <v>72</v>
          </cell>
          <cell r="L75">
            <v>38834</v>
          </cell>
          <cell r="M75">
            <v>38833.54</v>
          </cell>
          <cell r="N75">
            <v>0.46</v>
          </cell>
        </row>
        <row r="76">
          <cell r="A76">
            <v>73</v>
          </cell>
          <cell r="B76">
            <v>73056</v>
          </cell>
          <cell r="C76">
            <v>9002</v>
          </cell>
          <cell r="D76">
            <v>2058240</v>
          </cell>
          <cell r="E76">
            <v>6000008</v>
          </cell>
          <cell r="F76">
            <v>23</v>
          </cell>
          <cell r="G76">
            <v>51</v>
          </cell>
          <cell r="H76">
            <v>114</v>
          </cell>
          <cell r="I76">
            <v>60965</v>
          </cell>
          <cell r="J76" t="str">
            <v>FORTALECIMIENTO DE CAPACIDADES PARA LA SEGURIDAD ALIMENTARIA A ORGANIZACIONES SOCIALES DE BASE DEL DISTRITO DE QUELLOUNO - LA CONVENCION - CUSCO</v>
          </cell>
          <cell r="K76">
            <v>73</v>
          </cell>
          <cell r="L76">
            <v>374989</v>
          </cell>
          <cell r="M76">
            <v>364821.93</v>
          </cell>
          <cell r="N76">
            <v>10167.07</v>
          </cell>
        </row>
        <row r="77">
          <cell r="A77">
            <v>74</v>
          </cell>
          <cell r="B77">
            <v>61851</v>
          </cell>
          <cell r="C77">
            <v>9002</v>
          </cell>
          <cell r="D77">
            <v>2060090</v>
          </cell>
          <cell r="E77">
            <v>6000031</v>
          </cell>
          <cell r="F77">
            <v>10</v>
          </cell>
          <cell r="G77">
            <v>23</v>
          </cell>
          <cell r="H77">
            <v>46</v>
          </cell>
          <cell r="I77">
            <v>60963</v>
          </cell>
          <cell r="J77" t="str">
            <v>MEJORAMIENTO DE LA PRODUCCION DE CITRICOS EN 33 SECTORES DE LAS CUENCAS DE YANATILE, ALTO URUBAMBA, CHAPO Y CHIRUMBIA EN EL DISTRITO DE QUELLOUNO - LA CONVENCION - CUSCO</v>
          </cell>
          <cell r="K77">
            <v>74</v>
          </cell>
          <cell r="L77">
            <v>341650</v>
          </cell>
          <cell r="M77">
            <v>328578.71999999997</v>
          </cell>
          <cell r="N77">
            <v>13071.28</v>
          </cell>
        </row>
        <row r="78">
          <cell r="A78">
            <v>75</v>
          </cell>
          <cell r="B78">
            <v>0</v>
          </cell>
          <cell r="C78">
            <v>1</v>
          </cell>
          <cell r="D78">
            <v>3033248</v>
          </cell>
          <cell r="E78">
            <v>5000011</v>
          </cell>
          <cell r="F78">
            <v>20</v>
          </cell>
          <cell r="G78">
            <v>43</v>
          </cell>
          <cell r="H78">
            <v>95</v>
          </cell>
          <cell r="I78">
            <v>33248</v>
          </cell>
          <cell r="J78" t="str">
            <v>MUNICIPIOS SALUDABLES PROMUEVEN EL CUIDADO INFANTIL Y LA ADECUADA ALIMENTACION</v>
          </cell>
          <cell r="K78">
            <v>75</v>
          </cell>
          <cell r="L78">
            <v>23375</v>
          </cell>
          <cell r="M78">
            <v>22850</v>
          </cell>
          <cell r="N78">
            <v>525</v>
          </cell>
        </row>
        <row r="79">
          <cell r="A79">
            <v>76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76</v>
          </cell>
          <cell r="L79">
            <v>0</v>
          </cell>
          <cell r="M79">
            <v>0</v>
          </cell>
          <cell r="N79">
            <v>0</v>
          </cell>
        </row>
        <row r="80">
          <cell r="A80">
            <v>77</v>
          </cell>
          <cell r="B80">
            <v>179852</v>
          </cell>
          <cell r="C80">
            <v>9002</v>
          </cell>
          <cell r="D80">
            <v>2150228</v>
          </cell>
          <cell r="E80">
            <v>6000026</v>
          </cell>
          <cell r="F80">
            <v>3</v>
          </cell>
          <cell r="G80">
            <v>9</v>
          </cell>
          <cell r="H80">
            <v>17</v>
          </cell>
          <cell r="I80">
            <v>60962</v>
          </cell>
          <cell r="J80" t="str">
            <v>MEJORAMIENTO DE LA COMPETITIVIDAD DE LOS PRODUCTOS APÍCOLAS MEDIANTE LA INNOVACIÓN TECNOLÓGICA EN LOS VALLES DE LACCO YAVERO, CHAPO BOYERO, CHIRUMBIA Y YANATILE, DISTRITO DE QUELLOUNO - LA CONVENCION - CUSCO</v>
          </cell>
          <cell r="K80">
            <v>77</v>
          </cell>
          <cell r="L80">
            <v>2296596</v>
          </cell>
          <cell r="M80">
            <v>1066991.4099999999</v>
          </cell>
          <cell r="N80">
            <v>1229604.5900000001</v>
          </cell>
        </row>
        <row r="81">
          <cell r="A81">
            <v>78</v>
          </cell>
          <cell r="B81">
            <v>0</v>
          </cell>
          <cell r="C81">
            <v>9002</v>
          </cell>
          <cell r="D81">
            <v>3999999</v>
          </cell>
          <cell r="E81">
            <v>5001175</v>
          </cell>
          <cell r="F81">
            <v>5</v>
          </cell>
          <cell r="G81">
            <v>14</v>
          </cell>
          <cell r="H81">
            <v>31</v>
          </cell>
          <cell r="I81">
            <v>678</v>
          </cell>
          <cell r="J81" t="str">
            <v>EFECTUAR ACCIONES DE SEGURIDAD CIUDADANA</v>
          </cell>
          <cell r="K81">
            <v>78</v>
          </cell>
          <cell r="L81">
            <v>692203</v>
          </cell>
          <cell r="M81">
            <v>14459.960000000001</v>
          </cell>
          <cell r="N81">
            <v>677743.04</v>
          </cell>
        </row>
        <row r="82">
          <cell r="A82">
            <v>79</v>
          </cell>
          <cell r="B82">
            <v>195240</v>
          </cell>
          <cell r="C82">
            <v>9002</v>
          </cell>
          <cell r="D82">
            <v>2149346</v>
          </cell>
          <cell r="E82">
            <v>4000084</v>
          </cell>
          <cell r="F82">
            <v>5</v>
          </cell>
          <cell r="G82">
            <v>16</v>
          </cell>
          <cell r="H82">
            <v>35</v>
          </cell>
          <cell r="I82">
            <v>60961</v>
          </cell>
          <cell r="J82" t="str">
            <v>INSTALACION DEL SERVICIO DE PROTECCIÓN EN EL RIO YANATILE, TRAMO PUENTE QUELLOUNO - PAMPA ESPERANZA, DISTRITO DE QUELLOUNO - LA CONVENCION - CUSCO</v>
          </cell>
          <cell r="K82">
            <v>79</v>
          </cell>
          <cell r="L82">
            <v>3164511</v>
          </cell>
          <cell r="M82">
            <v>79399.14</v>
          </cell>
          <cell r="N82">
            <v>3085111.86</v>
          </cell>
        </row>
        <row r="83">
          <cell r="A83">
            <v>80</v>
          </cell>
          <cell r="B83">
            <v>187711</v>
          </cell>
          <cell r="C83">
            <v>9002</v>
          </cell>
          <cell r="D83">
            <v>2149488</v>
          </cell>
          <cell r="E83">
            <v>4000068</v>
          </cell>
          <cell r="F83">
            <v>12</v>
          </cell>
          <cell r="G83">
            <v>28</v>
          </cell>
          <cell r="H83">
            <v>57</v>
          </cell>
          <cell r="I83">
            <v>60960</v>
          </cell>
          <cell r="J83" t="str">
            <v>AMPLIACION, MEJORAMIENTO DEL SERVICIO DE ENERGIA ELECTRICA MEDIANTE SISTEMA CONVENCIONAL EN EL SECTOR NUEVA FLORIDA - HATUNPAMPA PARTE I PARTE II, DISTRITO DE QUELLOUNO - LA CONVENCION - CUSCO</v>
          </cell>
          <cell r="K83">
            <v>80</v>
          </cell>
          <cell r="L83">
            <v>515737</v>
          </cell>
          <cell r="M83">
            <v>27910.49</v>
          </cell>
          <cell r="N83">
            <v>487826.51</v>
          </cell>
        </row>
        <row r="84">
          <cell r="A84">
            <v>81</v>
          </cell>
          <cell r="B84">
            <v>187769</v>
          </cell>
          <cell r="C84">
            <v>9002</v>
          </cell>
          <cell r="D84">
            <v>2149489</v>
          </cell>
          <cell r="E84">
            <v>4000065</v>
          </cell>
          <cell r="F84">
            <v>12</v>
          </cell>
          <cell r="G84">
            <v>28</v>
          </cell>
          <cell r="H84">
            <v>57</v>
          </cell>
          <cell r="I84">
            <v>60959</v>
          </cell>
          <cell r="J84" t="str">
            <v>AMPLIACION, INSTALACION DEL SISTEMA ELECTRICO RURAL DE LA COMUNIDAD DE TINCURI, DISTRITO DE QUELLOUNO - LA CONVENCION - CUSCO</v>
          </cell>
          <cell r="K84">
            <v>81</v>
          </cell>
          <cell r="L84">
            <v>256214</v>
          </cell>
          <cell r="M84">
            <v>191977.49</v>
          </cell>
          <cell r="N84">
            <v>64236.51</v>
          </cell>
        </row>
        <row r="85">
          <cell r="A85">
            <v>82</v>
          </cell>
          <cell r="B85">
            <v>192381</v>
          </cell>
          <cell r="C85">
            <v>17</v>
          </cell>
          <cell r="D85">
            <v>2149342</v>
          </cell>
          <cell r="E85">
            <v>4000181</v>
          </cell>
          <cell r="F85">
            <v>18</v>
          </cell>
          <cell r="G85">
            <v>40</v>
          </cell>
          <cell r="H85">
            <v>89</v>
          </cell>
          <cell r="I85">
            <v>60958</v>
          </cell>
          <cell r="J85" t="str">
            <v>INSTALACION DEL SERVICIO DE AGUA POTABLE Y LETRINAS EN EL SECTOR DE MORRO PAMOCUYOC, DISTRITO DE QUELLOUNO - LA CONVENCION - CUSCO</v>
          </cell>
          <cell r="K85">
            <v>82</v>
          </cell>
          <cell r="L85">
            <v>480964</v>
          </cell>
          <cell r="M85">
            <v>469976.52</v>
          </cell>
          <cell r="N85">
            <v>10987.48</v>
          </cell>
        </row>
        <row r="86">
          <cell r="A86">
            <v>83</v>
          </cell>
          <cell r="B86">
            <v>194005</v>
          </cell>
          <cell r="C86">
            <v>17</v>
          </cell>
          <cell r="D86">
            <v>2149343</v>
          </cell>
          <cell r="E86">
            <v>4000181</v>
          </cell>
          <cell r="F86">
            <v>18</v>
          </cell>
          <cell r="G86">
            <v>40</v>
          </cell>
          <cell r="H86">
            <v>89</v>
          </cell>
          <cell r="I86">
            <v>60957</v>
          </cell>
          <cell r="J86" t="str">
            <v>MEJORAMIENTO Y AMPLIACION DEL SERVICIO DE AGUA POTABLE E INSTALACION DE LETRINAS EN EL SECTOR DE HUAYRURUYOC, DISTRITO DE QUELLOUNO - LA CONVENCION - CUSCO</v>
          </cell>
          <cell r="K86">
            <v>83</v>
          </cell>
          <cell r="L86">
            <v>480106</v>
          </cell>
          <cell r="M86">
            <v>449250.91</v>
          </cell>
          <cell r="N86">
            <v>30855.09</v>
          </cell>
        </row>
        <row r="87">
          <cell r="A87">
            <v>84</v>
          </cell>
          <cell r="B87">
            <v>194573</v>
          </cell>
          <cell r="C87">
            <v>17</v>
          </cell>
          <cell r="D87">
            <v>2149344</v>
          </cell>
          <cell r="E87">
            <v>4000041</v>
          </cell>
          <cell r="F87">
            <v>18</v>
          </cell>
          <cell r="G87">
            <v>40</v>
          </cell>
          <cell r="H87">
            <v>89</v>
          </cell>
          <cell r="I87">
            <v>60956</v>
          </cell>
          <cell r="J87" t="str">
            <v>INSTALACION DEL SERVICIO DE AGUA POTABLE Y LETRINAS EN EL SECTOR DE REMOLINO -MIRAFLORES, DISTRITO DE QUELLOUNO - LA CONVENCION - CUSCO</v>
          </cell>
          <cell r="K87">
            <v>84</v>
          </cell>
          <cell r="L87">
            <v>579690</v>
          </cell>
          <cell r="M87">
            <v>578199.30000000005</v>
          </cell>
          <cell r="N87">
            <v>1490.7</v>
          </cell>
        </row>
        <row r="88">
          <cell r="A88">
            <v>85</v>
          </cell>
          <cell r="B88">
            <v>189264</v>
          </cell>
          <cell r="C88">
            <v>17</v>
          </cell>
          <cell r="D88">
            <v>2149490</v>
          </cell>
          <cell r="E88">
            <v>4000183</v>
          </cell>
          <cell r="F88">
            <v>18</v>
          </cell>
          <cell r="G88">
            <v>40</v>
          </cell>
          <cell r="H88">
            <v>89</v>
          </cell>
          <cell r="I88">
            <v>60955</v>
          </cell>
          <cell r="J88" t="str">
            <v>AMPLIACION, MEJORAMIENTO DEL SISTEMA DE AGUA POTABLE Y DESAGUE EN EL CENTRO POBLADO DE QUESQUENTO, DISTRITO DE QUELLOUNO - LA CONVENCION - CUSCO</v>
          </cell>
          <cell r="K88">
            <v>85</v>
          </cell>
          <cell r="L88">
            <v>29646</v>
          </cell>
          <cell r="M88">
            <v>984.99</v>
          </cell>
          <cell r="N88">
            <v>28661.01</v>
          </cell>
        </row>
        <row r="89">
          <cell r="A89">
            <v>86</v>
          </cell>
          <cell r="B89">
            <v>192401</v>
          </cell>
          <cell r="C89">
            <v>17</v>
          </cell>
          <cell r="D89">
            <v>2149341</v>
          </cell>
          <cell r="E89">
            <v>4000183</v>
          </cell>
          <cell r="F89">
            <v>18</v>
          </cell>
          <cell r="G89">
            <v>40</v>
          </cell>
          <cell r="H89">
            <v>89</v>
          </cell>
          <cell r="I89">
            <v>60954</v>
          </cell>
          <cell r="J89" t="str">
            <v>AMPLIACION, MEJORAMIENTO DEL SISTEMA DE AGUA POTABLE E INSTALACION DE LETRINAS EN EL SECTOR DE PAUCARBAMBA, DISTRITO DE QUELLOUNO - LA CONVENCION - CUSCO</v>
          </cell>
          <cell r="K89">
            <v>86</v>
          </cell>
          <cell r="L89">
            <v>320533</v>
          </cell>
          <cell r="M89">
            <v>133508.01</v>
          </cell>
          <cell r="N89">
            <v>187024.99</v>
          </cell>
        </row>
        <row r="90">
          <cell r="A90">
            <v>87</v>
          </cell>
          <cell r="B90">
            <v>167262</v>
          </cell>
          <cell r="C90">
            <v>9002</v>
          </cell>
          <cell r="D90">
            <v>2133471</v>
          </cell>
          <cell r="E90">
            <v>4000129</v>
          </cell>
          <cell r="F90">
            <v>21</v>
          </cell>
          <cell r="G90">
            <v>46</v>
          </cell>
          <cell r="H90">
            <v>102</v>
          </cell>
          <cell r="I90">
            <v>60953</v>
          </cell>
          <cell r="J90" t="str">
            <v>CONSTRUCCION DE CAMPO DEPORTIVO Y CERCO PERIMETRICO (ENMALLADO) EN EL SECTOR DE PUTUCUSI, DISTRITO DE QUELLOUNO - LA CONVENCION - CUSCO</v>
          </cell>
          <cell r="K90">
            <v>87</v>
          </cell>
          <cell r="L90">
            <v>614888</v>
          </cell>
          <cell r="M90">
            <v>439145.1</v>
          </cell>
          <cell r="N90">
            <v>175742.9</v>
          </cell>
        </row>
        <row r="91">
          <cell r="A91">
            <v>88</v>
          </cell>
          <cell r="B91">
            <v>189451</v>
          </cell>
          <cell r="C91">
            <v>9002</v>
          </cell>
          <cell r="D91">
            <v>2148235</v>
          </cell>
          <cell r="E91">
            <v>6000008</v>
          </cell>
          <cell r="F91">
            <v>16</v>
          </cell>
          <cell r="G91">
            <v>38</v>
          </cell>
          <cell r="H91">
            <v>78</v>
          </cell>
          <cell r="I91">
            <v>60952</v>
          </cell>
          <cell r="J91" t="str">
            <v>MEJORAMIENTO, AMPLIACION DE LOS SERVICIOS DE INFORMACION Y COMUNICACIÓN RADIAL Y TELEVISIVA EN EL AMBITO DISTRITAL DE QUELLOUNO, DISTRITO DE QUELLOUNO - LA CONVENCION - CUSCO</v>
          </cell>
          <cell r="K91">
            <v>88</v>
          </cell>
          <cell r="L91">
            <v>52555</v>
          </cell>
          <cell r="M91">
            <v>40081.32</v>
          </cell>
          <cell r="N91">
            <v>12473.68</v>
          </cell>
        </row>
        <row r="92">
          <cell r="A92">
            <v>89</v>
          </cell>
          <cell r="B92">
            <v>181474</v>
          </cell>
          <cell r="C92">
            <v>9002</v>
          </cell>
          <cell r="D92">
            <v>2149340</v>
          </cell>
          <cell r="E92">
            <v>4000122</v>
          </cell>
          <cell r="F92">
            <v>5</v>
          </cell>
          <cell r="G92">
            <v>16</v>
          </cell>
          <cell r="H92">
            <v>35</v>
          </cell>
          <cell r="I92">
            <v>60951</v>
          </cell>
          <cell r="J92" t="str">
            <v>INSTALACION DE DEFENSA RIBEREÑA PARA EL SECTOR DE BUENA VISTA, DISTRITO DE QUELLOUNO - LA CONVENCION - CUSCO</v>
          </cell>
          <cell r="K92">
            <v>89</v>
          </cell>
          <cell r="L92">
            <v>1005465</v>
          </cell>
          <cell r="M92">
            <v>23228.41</v>
          </cell>
          <cell r="N92">
            <v>982236.59</v>
          </cell>
        </row>
        <row r="93">
          <cell r="A93">
            <v>90</v>
          </cell>
          <cell r="B93">
            <v>61843</v>
          </cell>
          <cell r="C93">
            <v>17</v>
          </cell>
          <cell r="D93">
            <v>2081401</v>
          </cell>
          <cell r="E93">
            <v>4000041</v>
          </cell>
          <cell r="F93">
            <v>18</v>
          </cell>
          <cell r="G93">
            <v>40</v>
          </cell>
          <cell r="H93">
            <v>89</v>
          </cell>
          <cell r="I93">
            <v>32715</v>
          </cell>
          <cell r="J93" t="str">
            <v>CONTRUCCION DE SANEAMIENTO BASICO INTEGRAL EN LA LOCALIDAD DE PALOSANTUYOC, DISTRITO DE QUELLOUNO - LA CONVENCION - CUSCO</v>
          </cell>
          <cell r="K93">
            <v>90</v>
          </cell>
          <cell r="L93">
            <v>370102</v>
          </cell>
          <cell r="M93">
            <v>340262.6</v>
          </cell>
          <cell r="N93">
            <v>29839.4</v>
          </cell>
        </row>
        <row r="94">
          <cell r="A94">
            <v>91</v>
          </cell>
          <cell r="B94">
            <v>184000</v>
          </cell>
          <cell r="C94">
            <v>9002</v>
          </cell>
          <cell r="D94">
            <v>2149345</v>
          </cell>
          <cell r="E94">
            <v>4000180</v>
          </cell>
          <cell r="F94">
            <v>5</v>
          </cell>
          <cell r="G94">
            <v>16</v>
          </cell>
          <cell r="H94">
            <v>35</v>
          </cell>
          <cell r="I94">
            <v>30706</v>
          </cell>
          <cell r="J94" t="str">
            <v>CONSTRUCCION Y PROTECCION DE TRAMOS</v>
          </cell>
          <cell r="K94">
            <v>91</v>
          </cell>
          <cell r="L94">
            <v>1111603</v>
          </cell>
          <cell r="M94">
            <v>0</v>
          </cell>
          <cell r="N94">
            <v>1111603</v>
          </cell>
        </row>
        <row r="95">
          <cell r="A95">
            <v>92</v>
          </cell>
          <cell r="B95">
            <v>170539</v>
          </cell>
          <cell r="C95">
            <v>17</v>
          </cell>
          <cell r="D95">
            <v>2150739</v>
          </cell>
          <cell r="E95">
            <v>4000044</v>
          </cell>
          <cell r="F95">
            <v>18</v>
          </cell>
          <cell r="G95">
            <v>40</v>
          </cell>
          <cell r="H95">
            <v>89</v>
          </cell>
          <cell r="I95">
            <v>60950</v>
          </cell>
          <cell r="J95" t="str">
            <v>AMPLIACION, MEJORAMIENTO DEL SISTEMA DE AGUA POTABLE Y ALCANTARILLADO Y PLANTA DE TRATAMIENTO DE AGUA RESIDUAL DEL CENTRO POBLADO DE CHANCAMAYO, DISTRITO DE QUELLOUNO - LA CONVENCION - CUSCO</v>
          </cell>
          <cell r="K95">
            <v>92</v>
          </cell>
          <cell r="L95">
            <v>681496</v>
          </cell>
          <cell r="M95">
            <v>299813.13</v>
          </cell>
          <cell r="N95">
            <v>381682.87</v>
          </cell>
        </row>
        <row r="96">
          <cell r="A96">
            <v>93</v>
          </cell>
          <cell r="B96">
            <v>186439</v>
          </cell>
          <cell r="C96">
            <v>17</v>
          </cell>
          <cell r="D96">
            <v>2150738</v>
          </cell>
          <cell r="E96">
            <v>4000044</v>
          </cell>
          <cell r="F96">
            <v>18</v>
          </cell>
          <cell r="G96">
            <v>40</v>
          </cell>
          <cell r="H96">
            <v>89</v>
          </cell>
          <cell r="I96">
            <v>60949</v>
          </cell>
          <cell r="J96" t="str">
            <v>INSTALACION DEL SISTEMA DE AGUA POTABLE Y PLANTA DE TRATAMIENTO DE AGUA RESIDUAL DEL CENTRO POBLADO DE PENETRACION, DISTRITO DE QUELLOUNO - LA CONVENCION - CUSCO</v>
          </cell>
          <cell r="K96">
            <v>93</v>
          </cell>
          <cell r="L96">
            <v>16753</v>
          </cell>
          <cell r="M96">
            <v>16353</v>
          </cell>
          <cell r="N96">
            <v>400</v>
          </cell>
        </row>
        <row r="97">
          <cell r="A97">
            <v>94</v>
          </cell>
          <cell r="B97">
            <v>162077</v>
          </cell>
          <cell r="C97">
            <v>9002</v>
          </cell>
          <cell r="D97">
            <v>2130404</v>
          </cell>
          <cell r="E97">
            <v>6000002</v>
          </cell>
          <cell r="F97">
            <v>22</v>
          </cell>
          <cell r="G97">
            <v>47</v>
          </cell>
          <cell r="H97">
            <v>10</v>
          </cell>
          <cell r="I97">
            <v>26699</v>
          </cell>
          <cell r="J97" t="str">
            <v>LIQUIDACION DE OBRAS DE INFRAESTRUCTURA</v>
          </cell>
          <cell r="K97">
            <v>94</v>
          </cell>
          <cell r="L97">
            <v>15000</v>
          </cell>
          <cell r="M97">
            <v>13933.15</v>
          </cell>
          <cell r="N97">
            <v>1066.8499999999999</v>
          </cell>
        </row>
        <row r="98">
          <cell r="A98">
            <v>95</v>
          </cell>
          <cell r="B98">
            <v>56913</v>
          </cell>
          <cell r="C98">
            <v>9002</v>
          </cell>
          <cell r="D98">
            <v>2053088</v>
          </cell>
          <cell r="E98">
            <v>6000002</v>
          </cell>
          <cell r="F98">
            <v>15</v>
          </cell>
          <cell r="G98">
            <v>33</v>
          </cell>
          <cell r="H98">
            <v>66</v>
          </cell>
          <cell r="I98">
            <v>37344</v>
          </cell>
          <cell r="J98" t="str">
            <v>LIQUIDACION TECNICA Y FINANCIERA DE OBRAS</v>
          </cell>
          <cell r="K98">
            <v>95</v>
          </cell>
          <cell r="L98">
            <v>15000</v>
          </cell>
          <cell r="M98">
            <v>8723.42</v>
          </cell>
          <cell r="N98">
            <v>6276.58</v>
          </cell>
        </row>
        <row r="99">
          <cell r="A99">
            <v>96</v>
          </cell>
          <cell r="B99">
            <v>120070</v>
          </cell>
          <cell r="C99">
            <v>9002</v>
          </cell>
          <cell r="D99">
            <v>2106384</v>
          </cell>
          <cell r="E99">
            <v>6000002</v>
          </cell>
          <cell r="F99">
            <v>15</v>
          </cell>
          <cell r="G99">
            <v>33</v>
          </cell>
          <cell r="H99">
            <v>66</v>
          </cell>
          <cell r="I99">
            <v>37344</v>
          </cell>
          <cell r="J99" t="str">
            <v>LIQUIDACION TECNICA Y FINANCIERA DE OBRAS</v>
          </cell>
          <cell r="K99">
            <v>96</v>
          </cell>
          <cell r="L99">
            <v>14980</v>
          </cell>
          <cell r="M99">
            <v>13763.03</v>
          </cell>
          <cell r="N99">
            <v>1216.97</v>
          </cell>
        </row>
        <row r="100">
          <cell r="A100">
            <v>97</v>
          </cell>
          <cell r="B100">
            <v>62044</v>
          </cell>
          <cell r="C100">
            <v>9002</v>
          </cell>
          <cell r="D100">
            <v>2083463</v>
          </cell>
          <cell r="E100">
            <v>6000002</v>
          </cell>
          <cell r="F100">
            <v>22</v>
          </cell>
          <cell r="G100">
            <v>47</v>
          </cell>
          <cell r="H100">
            <v>104</v>
          </cell>
          <cell r="I100">
            <v>37344</v>
          </cell>
          <cell r="J100" t="str">
            <v>LIQUIDACION TECNICA Y FINANCIERA DE OBRAS</v>
          </cell>
          <cell r="K100">
            <v>97</v>
          </cell>
          <cell r="L100">
            <v>15416</v>
          </cell>
          <cell r="M100">
            <v>15350.86</v>
          </cell>
          <cell r="N100">
            <v>65.14</v>
          </cell>
        </row>
        <row r="101">
          <cell r="A101">
            <v>98</v>
          </cell>
          <cell r="B101">
            <v>146516</v>
          </cell>
          <cell r="C101">
            <v>9002</v>
          </cell>
          <cell r="D101">
            <v>2128947</v>
          </cell>
          <cell r="E101">
            <v>6000002</v>
          </cell>
          <cell r="F101">
            <v>22</v>
          </cell>
          <cell r="G101">
            <v>47</v>
          </cell>
          <cell r="H101">
            <v>10</v>
          </cell>
          <cell r="I101">
            <v>37344</v>
          </cell>
          <cell r="J101" t="str">
            <v>LIQUIDACION TECNICA Y FINANCIERA DE OBRAS</v>
          </cell>
          <cell r="K101">
            <v>98</v>
          </cell>
          <cell r="L101">
            <v>15060</v>
          </cell>
          <cell r="M101">
            <v>13326</v>
          </cell>
          <cell r="N101">
            <v>1734</v>
          </cell>
        </row>
        <row r="102">
          <cell r="A102">
            <v>99</v>
          </cell>
          <cell r="B102">
            <v>81238</v>
          </cell>
          <cell r="C102">
            <v>9002</v>
          </cell>
          <cell r="D102">
            <v>2080643</v>
          </cell>
          <cell r="E102">
            <v>6000002</v>
          </cell>
          <cell r="F102">
            <v>10</v>
          </cell>
          <cell r="G102">
            <v>23</v>
          </cell>
          <cell r="H102">
            <v>50</v>
          </cell>
          <cell r="I102">
            <v>37344</v>
          </cell>
          <cell r="J102" t="str">
            <v>LIQUIDACION TECNICA Y FINANCIERA DE OBRAS</v>
          </cell>
          <cell r="K102">
            <v>99</v>
          </cell>
          <cell r="L102">
            <v>15000</v>
          </cell>
          <cell r="M102">
            <v>12908.5</v>
          </cell>
          <cell r="N102">
            <v>2091.5</v>
          </cell>
        </row>
        <row r="103">
          <cell r="A103">
            <v>100</v>
          </cell>
          <cell r="B103">
            <v>95863</v>
          </cell>
          <cell r="C103">
            <v>9002</v>
          </cell>
          <cell r="D103">
            <v>2081394</v>
          </cell>
          <cell r="E103">
            <v>6000002</v>
          </cell>
          <cell r="F103">
            <v>18</v>
          </cell>
          <cell r="G103">
            <v>40</v>
          </cell>
          <cell r="H103">
            <v>89</v>
          </cell>
          <cell r="I103">
            <v>37344</v>
          </cell>
          <cell r="J103" t="str">
            <v>LIQUIDACION TECNICA Y FINANCIERA DE OBRAS</v>
          </cell>
          <cell r="K103">
            <v>100</v>
          </cell>
          <cell r="L103">
            <v>15000</v>
          </cell>
          <cell r="M103">
            <v>9777.1200000000008</v>
          </cell>
          <cell r="N103">
            <v>5222.88</v>
          </cell>
        </row>
        <row r="104">
          <cell r="A104">
            <v>101</v>
          </cell>
          <cell r="B104">
            <v>146831</v>
          </cell>
          <cell r="C104">
            <v>9002</v>
          </cell>
          <cell r="D104">
            <v>2113941</v>
          </cell>
          <cell r="E104">
            <v>6000002</v>
          </cell>
          <cell r="F104">
            <v>18</v>
          </cell>
          <cell r="G104">
            <v>40</v>
          </cell>
          <cell r="H104">
            <v>89</v>
          </cell>
          <cell r="I104">
            <v>37344</v>
          </cell>
          <cell r="J104" t="str">
            <v>LIQUIDACION TECNICA Y FINANCIERA DE OBRAS</v>
          </cell>
          <cell r="K104">
            <v>101</v>
          </cell>
          <cell r="L104">
            <v>10000</v>
          </cell>
          <cell r="M104">
            <v>8917.2099999999991</v>
          </cell>
          <cell r="N104">
            <v>1082.79</v>
          </cell>
        </row>
        <row r="105">
          <cell r="A105">
            <v>102</v>
          </cell>
          <cell r="B105">
            <v>146867</v>
          </cell>
          <cell r="C105">
            <v>9002</v>
          </cell>
          <cell r="D105">
            <v>2115464</v>
          </cell>
          <cell r="E105">
            <v>6000002</v>
          </cell>
          <cell r="F105">
            <v>18</v>
          </cell>
          <cell r="G105">
            <v>40</v>
          </cell>
          <cell r="H105">
            <v>89</v>
          </cell>
          <cell r="I105">
            <v>37344</v>
          </cell>
          <cell r="J105" t="str">
            <v>LIQUIDACION TECNICA Y FINANCIERA DE OBRAS</v>
          </cell>
          <cell r="K105">
            <v>102</v>
          </cell>
          <cell r="L105">
            <v>7548</v>
          </cell>
          <cell r="M105">
            <v>0</v>
          </cell>
          <cell r="N105">
            <v>7548</v>
          </cell>
        </row>
        <row r="106">
          <cell r="A106">
            <v>103</v>
          </cell>
          <cell r="B106">
            <v>146701</v>
          </cell>
          <cell r="C106">
            <v>9002</v>
          </cell>
          <cell r="D106">
            <v>2115465</v>
          </cell>
          <cell r="E106">
            <v>6000002</v>
          </cell>
          <cell r="F106">
            <v>18</v>
          </cell>
          <cell r="G106">
            <v>40</v>
          </cell>
          <cell r="H106">
            <v>89</v>
          </cell>
          <cell r="I106">
            <v>37344</v>
          </cell>
          <cell r="J106" t="str">
            <v>LIQUIDACION TECNICA Y FINANCIERA DE OBRAS</v>
          </cell>
          <cell r="K106">
            <v>103</v>
          </cell>
          <cell r="L106">
            <v>10000</v>
          </cell>
          <cell r="M106">
            <v>0</v>
          </cell>
          <cell r="N106">
            <v>10000</v>
          </cell>
        </row>
        <row r="107">
          <cell r="A107">
            <v>104</v>
          </cell>
          <cell r="B107">
            <v>91192</v>
          </cell>
          <cell r="C107">
            <v>9002</v>
          </cell>
          <cell r="D107">
            <v>2081395</v>
          </cell>
          <cell r="E107">
            <v>6000002</v>
          </cell>
          <cell r="F107">
            <v>18</v>
          </cell>
          <cell r="G107">
            <v>40</v>
          </cell>
          <cell r="H107">
            <v>89</v>
          </cell>
          <cell r="I107">
            <v>37344</v>
          </cell>
          <cell r="J107" t="str">
            <v>LIQUIDACION TECNICA Y FINANCIERA DE OBRAS</v>
          </cell>
          <cell r="K107">
            <v>104</v>
          </cell>
          <cell r="L107">
            <v>10000</v>
          </cell>
          <cell r="M107">
            <v>3343.96</v>
          </cell>
          <cell r="N107">
            <v>6656.04</v>
          </cell>
        </row>
        <row r="108">
          <cell r="A108">
            <v>105</v>
          </cell>
          <cell r="B108">
            <v>140066</v>
          </cell>
          <cell r="C108">
            <v>9002</v>
          </cell>
          <cell r="D108">
            <v>2111762</v>
          </cell>
          <cell r="E108">
            <v>6000002</v>
          </cell>
          <cell r="F108">
            <v>12</v>
          </cell>
          <cell r="G108">
            <v>28</v>
          </cell>
          <cell r="H108">
            <v>57</v>
          </cell>
          <cell r="I108">
            <v>37344</v>
          </cell>
          <cell r="J108" t="str">
            <v>LIQUIDACION TECNICA Y FINANCIERA DE OBRAS</v>
          </cell>
          <cell r="K108">
            <v>105</v>
          </cell>
          <cell r="L108">
            <v>5498</v>
          </cell>
          <cell r="M108">
            <v>3950</v>
          </cell>
          <cell r="N108">
            <v>1548</v>
          </cell>
        </row>
        <row r="109">
          <cell r="A109">
            <v>106</v>
          </cell>
          <cell r="B109">
            <v>139202</v>
          </cell>
          <cell r="C109">
            <v>9002</v>
          </cell>
          <cell r="D109">
            <v>2111761</v>
          </cell>
          <cell r="E109">
            <v>6000002</v>
          </cell>
          <cell r="F109">
            <v>12</v>
          </cell>
          <cell r="G109">
            <v>28</v>
          </cell>
          <cell r="H109">
            <v>57</v>
          </cell>
          <cell r="I109">
            <v>37344</v>
          </cell>
          <cell r="J109" t="str">
            <v>LIQUIDACION TECNICA Y FINANCIERA DE OBRAS</v>
          </cell>
          <cell r="K109">
            <v>106</v>
          </cell>
          <cell r="L109">
            <v>10000</v>
          </cell>
          <cell r="M109">
            <v>585.4</v>
          </cell>
          <cell r="N109">
            <v>9414.6</v>
          </cell>
        </row>
        <row r="110">
          <cell r="A110">
            <v>107</v>
          </cell>
          <cell r="B110">
            <v>106852</v>
          </cell>
          <cell r="C110">
            <v>9002</v>
          </cell>
          <cell r="D110">
            <v>2087809</v>
          </cell>
          <cell r="E110">
            <v>6000002</v>
          </cell>
          <cell r="F110">
            <v>22</v>
          </cell>
          <cell r="G110">
            <v>6</v>
          </cell>
          <cell r="H110">
            <v>11</v>
          </cell>
          <cell r="I110">
            <v>37344</v>
          </cell>
          <cell r="J110" t="str">
            <v>LIQUIDACION TECNICA Y FINANCIERA DE OBRAS</v>
          </cell>
          <cell r="K110">
            <v>107</v>
          </cell>
          <cell r="L110">
            <v>15000</v>
          </cell>
          <cell r="M110">
            <v>8906.2000000000007</v>
          </cell>
          <cell r="N110">
            <v>6093.8</v>
          </cell>
        </row>
        <row r="111">
          <cell r="A111">
            <v>108</v>
          </cell>
          <cell r="B111">
            <v>51291</v>
          </cell>
          <cell r="C111">
            <v>1</v>
          </cell>
          <cell r="D111">
            <v>2045266</v>
          </cell>
          <cell r="E111">
            <v>6000002</v>
          </cell>
          <cell r="F111">
            <v>22</v>
          </cell>
          <cell r="G111">
            <v>6</v>
          </cell>
          <cell r="H111">
            <v>11</v>
          </cell>
          <cell r="I111">
            <v>37344</v>
          </cell>
          <cell r="J111" t="str">
            <v>LIQUIDACION TECNICA Y FINANCIERA DE OBRAS</v>
          </cell>
          <cell r="K111">
            <v>108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109</v>
          </cell>
          <cell r="B112">
            <v>85495</v>
          </cell>
          <cell r="C112">
            <v>9002</v>
          </cell>
          <cell r="D112">
            <v>2082193</v>
          </cell>
          <cell r="E112">
            <v>6000002</v>
          </cell>
          <cell r="F112">
            <v>3</v>
          </cell>
          <cell r="G112">
            <v>4</v>
          </cell>
          <cell r="H112">
            <v>5</v>
          </cell>
          <cell r="I112">
            <v>37344</v>
          </cell>
          <cell r="J112" t="str">
            <v>LIQUIDACION TECNICA Y FINANCIERA DE OBRAS</v>
          </cell>
          <cell r="K112">
            <v>109</v>
          </cell>
          <cell r="L112">
            <v>15000</v>
          </cell>
          <cell r="M112">
            <v>839.2</v>
          </cell>
          <cell r="N112">
            <v>14160.8</v>
          </cell>
        </row>
        <row r="113">
          <cell r="A113">
            <v>110</v>
          </cell>
          <cell r="B113">
            <v>128403</v>
          </cell>
          <cell r="C113">
            <v>9002</v>
          </cell>
          <cell r="D113">
            <v>2110384</v>
          </cell>
          <cell r="E113">
            <v>6000002</v>
          </cell>
          <cell r="F113">
            <v>12</v>
          </cell>
          <cell r="G113">
            <v>28</v>
          </cell>
          <cell r="H113">
            <v>57</v>
          </cell>
          <cell r="I113">
            <v>37344</v>
          </cell>
          <cell r="J113" t="str">
            <v>LIQUIDACION TECNICA Y FINANCIERA DE OBRAS</v>
          </cell>
          <cell r="K113">
            <v>110</v>
          </cell>
          <cell r="L113">
            <v>7663</v>
          </cell>
          <cell r="M113">
            <v>5695</v>
          </cell>
          <cell r="N113">
            <v>1968</v>
          </cell>
        </row>
        <row r="114">
          <cell r="A114">
            <v>111</v>
          </cell>
          <cell r="B114">
            <v>193929</v>
          </cell>
          <cell r="C114">
            <v>17</v>
          </cell>
          <cell r="D114">
            <v>2151629</v>
          </cell>
          <cell r="E114">
            <v>4000181</v>
          </cell>
          <cell r="F114">
            <v>18</v>
          </cell>
          <cell r="G114">
            <v>40</v>
          </cell>
          <cell r="H114">
            <v>89</v>
          </cell>
          <cell r="I114">
            <v>63567</v>
          </cell>
          <cell r="J114" t="str">
            <v>AMPLIACION Y MEJORAMIENTO DEL SISTEMA DE ABASTECIMIENTO DE AGUA POTABLE E INSTALACIÓN DE MODULOS DE LETRINA EN EL SECTOR DE HUERTAPATA, DISTRITO DE QUELLOUNO - LA CONVENCION - CUSCO</v>
          </cell>
          <cell r="K114">
            <v>111</v>
          </cell>
          <cell r="L114">
            <v>347215</v>
          </cell>
          <cell r="M114">
            <v>18007.59</v>
          </cell>
          <cell r="N114">
            <v>329207.40999999997</v>
          </cell>
        </row>
        <row r="115">
          <cell r="A115">
            <v>112</v>
          </cell>
          <cell r="B115">
            <v>193968</v>
          </cell>
          <cell r="C115">
            <v>17</v>
          </cell>
          <cell r="D115">
            <v>2151636</v>
          </cell>
          <cell r="E115">
            <v>4000183</v>
          </cell>
          <cell r="F115">
            <v>18</v>
          </cell>
          <cell r="G115">
            <v>40</v>
          </cell>
          <cell r="H115">
            <v>89</v>
          </cell>
          <cell r="I115">
            <v>63583</v>
          </cell>
          <cell r="J115" t="str">
            <v>AMPLIACION Y MEJORAMIENTO DEL SISTEMA DE ABASTECIMIENTO DE AGUA POTABLE E INSTALACIÓN DE MODULOS DE LETRINA EN EL SECTOR DE SANTA TERESITA, DISTRITO DE QUELLOUNO - LA CONVENCION - CUSCO</v>
          </cell>
          <cell r="K115">
            <v>112</v>
          </cell>
          <cell r="L115">
            <v>692203</v>
          </cell>
          <cell r="M115">
            <v>14459.96</v>
          </cell>
          <cell r="N115">
            <v>677743.04</v>
          </cell>
        </row>
        <row r="116">
          <cell r="A116">
            <v>113</v>
          </cell>
          <cell r="B116">
            <v>56134</v>
          </cell>
          <cell r="C116">
            <v>9002</v>
          </cell>
          <cell r="D116">
            <v>2049506</v>
          </cell>
          <cell r="E116">
            <v>4000093</v>
          </cell>
          <cell r="F116">
            <v>15</v>
          </cell>
          <cell r="G116">
            <v>33</v>
          </cell>
          <cell r="H116">
            <v>74</v>
          </cell>
          <cell r="I116">
            <v>29907</v>
          </cell>
          <cell r="J116" t="str">
            <v>AMPLIACION Y MEJORAMIENTO DE TROCHA CARROZABLE</v>
          </cell>
          <cell r="K116">
            <v>113</v>
          </cell>
          <cell r="L116">
            <v>1214143</v>
          </cell>
          <cell r="M116">
            <v>1274719.68</v>
          </cell>
          <cell r="N116">
            <v>-60576.68</v>
          </cell>
        </row>
        <row r="117">
          <cell r="A117">
            <v>114</v>
          </cell>
          <cell r="B117">
            <v>198948</v>
          </cell>
          <cell r="C117">
            <v>44</v>
          </cell>
          <cell r="D117">
            <v>2151635</v>
          </cell>
          <cell r="E117">
            <v>4000036</v>
          </cell>
          <cell r="F117">
            <v>22</v>
          </cell>
          <cell r="G117">
            <v>47</v>
          </cell>
          <cell r="H117">
            <v>104</v>
          </cell>
          <cell r="I117">
            <v>63578</v>
          </cell>
          <cell r="J117" t="str">
            <v>MEJORAMIENTO DE LOS SERVICIOS EDUCATIVOS DE LA INSTITUCION EDUCATIVA PRIMARIA N 501331 YOQUIRI LACCO YAVERO, DISTRITO DE QUELLOUNO - LA CONVENCION - CUSCO</v>
          </cell>
          <cell r="K117">
            <v>114</v>
          </cell>
          <cell r="L117">
            <v>23375</v>
          </cell>
          <cell r="M117">
            <v>22850</v>
          </cell>
          <cell r="N117">
            <v>525</v>
          </cell>
        </row>
        <row r="118">
          <cell r="A118">
            <v>115</v>
          </cell>
          <cell r="B118">
            <v>201124</v>
          </cell>
          <cell r="C118">
            <v>61</v>
          </cell>
          <cell r="D118">
            <v>2151637</v>
          </cell>
          <cell r="E118">
            <v>4000075</v>
          </cell>
          <cell r="F118">
            <v>15</v>
          </cell>
          <cell r="G118">
            <v>33</v>
          </cell>
          <cell r="H118">
            <v>66</v>
          </cell>
          <cell r="I118">
            <v>63585</v>
          </cell>
          <cell r="J118" t="str">
            <v>CREACION TROCHA CAROZABLE ANCHIHUAY-APURIMAYOC, DISTRITO DE QUELLOUNO - LA CONVENCION - CUSCO</v>
          </cell>
          <cell r="K118">
            <v>115</v>
          </cell>
          <cell r="L118">
            <v>1366320</v>
          </cell>
          <cell r="M118">
            <v>32708.3</v>
          </cell>
          <cell r="N118">
            <v>1333611.7</v>
          </cell>
        </row>
        <row r="119">
          <cell r="A119">
            <v>116</v>
          </cell>
          <cell r="B119">
            <v>65569</v>
          </cell>
          <cell r="C119">
            <v>9002</v>
          </cell>
          <cell r="D119">
            <v>2056610</v>
          </cell>
          <cell r="E119">
            <v>6000034</v>
          </cell>
          <cell r="F119">
            <v>3</v>
          </cell>
          <cell r="G119">
            <v>6</v>
          </cell>
          <cell r="H119">
            <v>10</v>
          </cell>
          <cell r="I119">
            <v>37563</v>
          </cell>
          <cell r="J119" t="str">
            <v>MEJORAMIENTO DE LA CAPACIDAD OPERATIVA EN LA PRESTACION DE SERVICIOS DE MAQUINARIA PESADA DE LA MUNICIPALIDAD DISTRITAL DE QUELLOUNO</v>
          </cell>
          <cell r="K119">
            <v>116</v>
          </cell>
          <cell r="L119">
            <v>1919054</v>
          </cell>
          <cell r="M119">
            <v>31526.21</v>
          </cell>
          <cell r="N119">
            <v>1887527.79</v>
          </cell>
        </row>
        <row r="120">
          <cell r="A120">
            <v>117</v>
          </cell>
          <cell r="B120">
            <v>51291</v>
          </cell>
          <cell r="C120">
            <v>9002</v>
          </cell>
          <cell r="D120">
            <v>2045266</v>
          </cell>
          <cell r="E120">
            <v>6000002</v>
          </cell>
          <cell r="F120">
            <v>22</v>
          </cell>
          <cell r="G120">
            <v>6</v>
          </cell>
          <cell r="H120">
            <v>11</v>
          </cell>
          <cell r="I120">
            <v>37344</v>
          </cell>
          <cell r="J120" t="str">
            <v>LIQUIDACION TECNICA Y FINANCIERA DE OBRAS</v>
          </cell>
          <cell r="K120">
            <v>117</v>
          </cell>
          <cell r="L120">
            <v>15000</v>
          </cell>
          <cell r="M120">
            <v>14739.66</v>
          </cell>
          <cell r="N120">
            <v>260.33999999999997</v>
          </cell>
        </row>
        <row r="121">
          <cell r="A121">
            <v>118</v>
          </cell>
          <cell r="B121">
            <v>182971</v>
          </cell>
          <cell r="C121">
            <v>45</v>
          </cell>
          <cell r="D121">
            <v>2147507</v>
          </cell>
          <cell r="E121">
            <v>4000037</v>
          </cell>
          <cell r="F121">
            <v>22</v>
          </cell>
          <cell r="G121">
            <v>47</v>
          </cell>
          <cell r="H121">
            <v>105</v>
          </cell>
          <cell r="I121">
            <v>37703</v>
          </cell>
          <cell r="J121" t="str">
            <v>MEJORAMIENTO DE SERVICIOS EDUCATIVOS E INFRAESTRUCTURA EDUCATIVA</v>
          </cell>
          <cell r="K121">
            <v>118</v>
          </cell>
          <cell r="L121">
            <v>2213313</v>
          </cell>
          <cell r="M121">
            <v>67877.399999999994</v>
          </cell>
          <cell r="N121">
            <v>2145435.6</v>
          </cell>
        </row>
        <row r="122">
          <cell r="A122">
            <v>119</v>
          </cell>
          <cell r="B122">
            <v>182977</v>
          </cell>
          <cell r="C122">
            <v>45</v>
          </cell>
          <cell r="D122">
            <v>2147508</v>
          </cell>
          <cell r="E122">
            <v>4000037</v>
          </cell>
          <cell r="F122">
            <v>22</v>
          </cell>
          <cell r="G122">
            <v>47</v>
          </cell>
          <cell r="H122">
            <v>105</v>
          </cell>
          <cell r="I122">
            <v>37703</v>
          </cell>
          <cell r="J122" t="str">
            <v>MEJORAMIENTO DE SERVICIOS EDUCATIVOS E INFRAESTRUCTURA EDUCATIVA</v>
          </cell>
          <cell r="K122">
            <v>119</v>
          </cell>
          <cell r="L122">
            <v>1746245</v>
          </cell>
          <cell r="M122">
            <v>42241.98</v>
          </cell>
          <cell r="N122">
            <v>1704003.02</v>
          </cell>
        </row>
        <row r="123">
          <cell r="A123">
            <v>120</v>
          </cell>
          <cell r="B123">
            <v>181431</v>
          </cell>
          <cell r="C123">
            <v>45</v>
          </cell>
          <cell r="D123">
            <v>2147509</v>
          </cell>
          <cell r="E123">
            <v>4000037</v>
          </cell>
          <cell r="F123">
            <v>22</v>
          </cell>
          <cell r="G123">
            <v>47</v>
          </cell>
          <cell r="H123">
            <v>105</v>
          </cell>
          <cell r="I123">
            <v>37703</v>
          </cell>
          <cell r="J123" t="str">
            <v>MEJORAMIENTO DE SERVICIOS EDUCATIVOS E INFRAESTRUCTURA EDUCATIVA</v>
          </cell>
          <cell r="K123">
            <v>120</v>
          </cell>
          <cell r="L123">
            <v>2115839</v>
          </cell>
          <cell r="M123">
            <v>302064.2</v>
          </cell>
          <cell r="N123">
            <v>1813774.8</v>
          </cell>
        </row>
        <row r="124">
          <cell r="A124">
            <v>121</v>
          </cell>
          <cell r="B124">
            <v>150590</v>
          </cell>
          <cell r="C124">
            <v>9002</v>
          </cell>
          <cell r="D124">
            <v>2115255</v>
          </cell>
          <cell r="E124">
            <v>6000008</v>
          </cell>
          <cell r="F124">
            <v>3</v>
          </cell>
          <cell r="G124">
            <v>9</v>
          </cell>
          <cell r="H124">
            <v>15</v>
          </cell>
          <cell r="I124">
            <v>34354</v>
          </cell>
          <cell r="J124" t="str">
            <v>AMPLIACION, MEJORAMIENTO Y EQUIPAMIENTO DE INSTITUCION EDUCATIVA</v>
          </cell>
          <cell r="K124">
            <v>121</v>
          </cell>
          <cell r="L124">
            <v>292284</v>
          </cell>
          <cell r="M124">
            <v>255793.74</v>
          </cell>
          <cell r="N124">
            <v>36490.26</v>
          </cell>
        </row>
        <row r="125">
          <cell r="A125">
            <v>122</v>
          </cell>
          <cell r="B125">
            <v>171256</v>
          </cell>
          <cell r="C125">
            <v>46</v>
          </cell>
          <cell r="D125">
            <v>2152579</v>
          </cell>
          <cell r="E125">
            <v>4000069</v>
          </cell>
          <cell r="F125">
            <v>12</v>
          </cell>
          <cell r="G125">
            <v>28</v>
          </cell>
          <cell r="H125">
            <v>57</v>
          </cell>
          <cell r="I125">
            <v>34341</v>
          </cell>
          <cell r="J125" t="str">
            <v>AMPLIACION Y MEJORAMIENTO DE SISTEMA DE REDES ELECTRICAS</v>
          </cell>
          <cell r="K125">
            <v>122</v>
          </cell>
          <cell r="L125">
            <v>75615</v>
          </cell>
          <cell r="M125">
            <v>75162</v>
          </cell>
          <cell r="N125">
            <v>453</v>
          </cell>
        </row>
        <row r="126">
          <cell r="A126">
            <v>123</v>
          </cell>
          <cell r="B126">
            <v>168787</v>
          </cell>
          <cell r="C126">
            <v>61</v>
          </cell>
          <cell r="D126">
            <v>2153826</v>
          </cell>
          <cell r="E126">
            <v>4000075</v>
          </cell>
          <cell r="F126">
            <v>15</v>
          </cell>
          <cell r="G126">
            <v>33</v>
          </cell>
          <cell r="H126">
            <v>66</v>
          </cell>
          <cell r="I126">
            <v>487</v>
          </cell>
          <cell r="J126" t="str">
            <v>CONSTRUCCION DE TROCHA CARROZABLE</v>
          </cell>
          <cell r="K126">
            <v>123</v>
          </cell>
          <cell r="L126">
            <v>1330332</v>
          </cell>
          <cell r="M126">
            <v>21743.86</v>
          </cell>
          <cell r="N126">
            <v>1308588.1399999999</v>
          </cell>
        </row>
        <row r="127">
          <cell r="A127">
            <v>124</v>
          </cell>
          <cell r="B127">
            <v>0</v>
          </cell>
          <cell r="C127">
            <v>9002</v>
          </cell>
          <cell r="D127">
            <v>3999999</v>
          </cell>
          <cell r="E127">
            <v>5000637</v>
          </cell>
          <cell r="F127">
            <v>21</v>
          </cell>
          <cell r="G127">
            <v>46</v>
          </cell>
          <cell r="H127">
            <v>101</v>
          </cell>
          <cell r="I127">
            <v>16488</v>
          </cell>
          <cell r="J127" t="str">
            <v>DEPORTE FUNDAMENTAL</v>
          </cell>
          <cell r="K127">
            <v>124</v>
          </cell>
          <cell r="L127">
            <v>190052</v>
          </cell>
          <cell r="M127">
            <v>179084.52</v>
          </cell>
          <cell r="N127">
            <v>10967.48</v>
          </cell>
        </row>
        <row r="128">
          <cell r="A128">
            <v>125</v>
          </cell>
          <cell r="B128">
            <v>0</v>
          </cell>
          <cell r="C128">
            <v>9002</v>
          </cell>
          <cell r="D128">
            <v>3999999</v>
          </cell>
          <cell r="E128">
            <v>5000453</v>
          </cell>
          <cell r="F128">
            <v>23</v>
          </cell>
          <cell r="G128">
            <v>51</v>
          </cell>
          <cell r="H128">
            <v>115</v>
          </cell>
          <cell r="I128">
            <v>21260</v>
          </cell>
          <cell r="J128" t="str">
            <v>ASISTENCIA AL CIUDADANO, FAMILIA Y DISCAPACITADO</v>
          </cell>
          <cell r="K128">
            <v>125</v>
          </cell>
          <cell r="L128">
            <v>69776</v>
          </cell>
          <cell r="M128">
            <v>61182.39</v>
          </cell>
          <cell r="N128">
            <v>8593.61</v>
          </cell>
        </row>
        <row r="129">
          <cell r="A129">
            <v>126</v>
          </cell>
          <cell r="B129">
            <v>203558</v>
          </cell>
          <cell r="C129">
            <v>61</v>
          </cell>
          <cell r="D129">
            <v>2154627</v>
          </cell>
          <cell r="E129">
            <v>4000075</v>
          </cell>
          <cell r="F129">
            <v>15</v>
          </cell>
          <cell r="G129">
            <v>33</v>
          </cell>
          <cell r="H129">
            <v>66</v>
          </cell>
          <cell r="I129">
            <v>70879</v>
          </cell>
          <cell r="J129" t="str">
            <v>CREACION TROCHA CARROZABLE DE ALTO HILLCAPAMPA A YOYITENI, DISTRITO DE QUELLOUNO-LA CONVENCION-CUSCO</v>
          </cell>
          <cell r="K129">
            <v>126</v>
          </cell>
          <cell r="L129">
            <v>1389721</v>
          </cell>
          <cell r="M129">
            <v>75884.38</v>
          </cell>
          <cell r="N129">
            <v>1313836.6200000001</v>
          </cell>
        </row>
        <row r="130">
          <cell r="A130">
            <v>127</v>
          </cell>
          <cell r="B130">
            <v>81238</v>
          </cell>
          <cell r="C130">
            <v>9002</v>
          </cell>
          <cell r="D130">
            <v>2080643</v>
          </cell>
          <cell r="E130">
            <v>4000184</v>
          </cell>
          <cell r="F130">
            <v>10</v>
          </cell>
          <cell r="G130">
            <v>23</v>
          </cell>
          <cell r="H130">
            <v>50</v>
          </cell>
          <cell r="I130">
            <v>495</v>
          </cell>
          <cell r="J130" t="str">
            <v>CONSTRUCCION DE SISTEMA DE RIEGO</v>
          </cell>
          <cell r="K130">
            <v>127</v>
          </cell>
          <cell r="L130">
            <v>9920</v>
          </cell>
          <cell r="M130">
            <v>9920</v>
          </cell>
          <cell r="N130">
            <v>0</v>
          </cell>
        </row>
        <row r="131">
          <cell r="A131">
            <v>128</v>
          </cell>
          <cell r="B131">
            <v>54566</v>
          </cell>
          <cell r="C131">
            <v>61</v>
          </cell>
          <cell r="D131">
            <v>2049511</v>
          </cell>
          <cell r="E131">
            <v>4000075</v>
          </cell>
          <cell r="F131">
            <v>15</v>
          </cell>
          <cell r="G131">
            <v>33</v>
          </cell>
          <cell r="H131">
            <v>66</v>
          </cell>
          <cell r="I131">
            <v>10698</v>
          </cell>
          <cell r="J131" t="str">
            <v>CONSTRUCCION DE TROCHAS CARROZABLES</v>
          </cell>
          <cell r="K131">
            <v>128</v>
          </cell>
          <cell r="L131">
            <v>291341</v>
          </cell>
          <cell r="M131">
            <v>225590.78</v>
          </cell>
          <cell r="N131">
            <v>65750.22</v>
          </cell>
        </row>
        <row r="132">
          <cell r="A132">
            <v>129</v>
          </cell>
          <cell r="B132">
            <v>198485</v>
          </cell>
          <cell r="C132">
            <v>44</v>
          </cell>
          <cell r="D132">
            <v>2156295</v>
          </cell>
          <cell r="E132">
            <v>4000036</v>
          </cell>
          <cell r="F132">
            <v>22</v>
          </cell>
          <cell r="G132">
            <v>47</v>
          </cell>
          <cell r="H132">
            <v>104</v>
          </cell>
          <cell r="I132">
            <v>73208</v>
          </cell>
          <cell r="J132" t="str">
            <v>MEJORAMIENTO DE LOS SERVICIOS DE EDUCACION PRIMARIA DE LA I.E. N 50298 CCOCHAYOC BAJO, DISTRITO DE QUELLOUNO - LA CONVENCION - CUSCO</v>
          </cell>
          <cell r="K132">
            <v>129</v>
          </cell>
          <cell r="L132">
            <v>20901</v>
          </cell>
          <cell r="M132">
            <v>17382</v>
          </cell>
          <cell r="N132">
            <v>3519</v>
          </cell>
        </row>
        <row r="133">
          <cell r="A133">
            <v>130</v>
          </cell>
          <cell r="B133">
            <v>204946</v>
          </cell>
          <cell r="C133">
            <v>61</v>
          </cell>
          <cell r="D133">
            <v>2156241</v>
          </cell>
          <cell r="E133">
            <v>4000075</v>
          </cell>
          <cell r="F133">
            <v>15</v>
          </cell>
          <cell r="G133">
            <v>33</v>
          </cell>
          <cell r="H133">
            <v>66</v>
          </cell>
          <cell r="I133">
            <v>73216</v>
          </cell>
          <cell r="J133" t="str">
            <v>CREACION DE LA TROCHA CARROZABLE OTINGANIA MARGEN DERECHA DISTRITO DE QUELLOUNO - LA CONVENCION - CUSCO, DISTRITO DE QUELLOUNO - LA CONVENCION - CUSCO</v>
          </cell>
          <cell r="K133">
            <v>130</v>
          </cell>
          <cell r="L133">
            <v>2339920</v>
          </cell>
          <cell r="M133">
            <v>26835.87</v>
          </cell>
          <cell r="N133">
            <v>2313084.13</v>
          </cell>
        </row>
        <row r="134">
          <cell r="A134">
            <v>131</v>
          </cell>
          <cell r="B134">
            <v>206087</v>
          </cell>
          <cell r="C134">
            <v>83</v>
          </cell>
          <cell r="D134">
            <v>2156382</v>
          </cell>
          <cell r="E134">
            <v>4000041</v>
          </cell>
          <cell r="F134">
            <v>18</v>
          </cell>
          <cell r="G134">
            <v>40</v>
          </cell>
          <cell r="H134">
            <v>89</v>
          </cell>
          <cell r="I134">
            <v>73219</v>
          </cell>
          <cell r="J134" t="str">
            <v>INSTALACION DEL SISTEMA DE SANEAMIENTO BASICO INTEGRAL EN LA COMUNIDAD DE MATORIATO, DISTRITO DE QUELLOUNO - LA CONVENCION - CUSCO</v>
          </cell>
          <cell r="K134">
            <v>131</v>
          </cell>
          <cell r="L134">
            <v>1079458</v>
          </cell>
          <cell r="M134">
            <v>4963.38</v>
          </cell>
          <cell r="N134">
            <v>1074494.6200000001</v>
          </cell>
        </row>
        <row r="135">
          <cell r="A135">
            <v>132</v>
          </cell>
          <cell r="B135">
            <v>191959</v>
          </cell>
          <cell r="C135">
            <v>83</v>
          </cell>
          <cell r="D135">
            <v>2156383</v>
          </cell>
          <cell r="E135">
            <v>4000041</v>
          </cell>
          <cell r="F135">
            <v>18</v>
          </cell>
          <cell r="G135">
            <v>40</v>
          </cell>
          <cell r="H135">
            <v>89</v>
          </cell>
          <cell r="I135">
            <v>73218</v>
          </cell>
          <cell r="J135" t="str">
            <v>INSTALACION DEL SERVICIO DE AGUA POTABLE Y LETRINAS EN EL SECTOR DE BOLIVIA, DISTRITO DE QUELLOUNO - LA CONVENCION - CUSCO</v>
          </cell>
          <cell r="K135">
            <v>132</v>
          </cell>
          <cell r="L135">
            <v>396703</v>
          </cell>
          <cell r="M135">
            <v>52947.51</v>
          </cell>
          <cell r="N135">
            <v>343755.49</v>
          </cell>
        </row>
        <row r="136">
          <cell r="A136">
            <v>133</v>
          </cell>
          <cell r="B136">
            <v>211364</v>
          </cell>
          <cell r="C136">
            <v>46</v>
          </cell>
          <cell r="D136">
            <v>2156242</v>
          </cell>
          <cell r="E136">
            <v>4000060</v>
          </cell>
          <cell r="F136">
            <v>12</v>
          </cell>
          <cell r="G136">
            <v>28</v>
          </cell>
          <cell r="H136">
            <v>57</v>
          </cell>
          <cell r="I136">
            <v>73217</v>
          </cell>
          <cell r="J136" t="str">
            <v>INSTALACION DEL SERVICIO DE ENERGIA ELECTRICA MEDIANTE EL SISTEMA CONVENCIONAL EN LOS SECTORES DE CARMEN ALTO Y BETEL, DISTRITO DE QUELLOUNO - LA CONVENCION - CUSCO</v>
          </cell>
          <cell r="K136">
            <v>133</v>
          </cell>
          <cell r="L136">
            <v>892486</v>
          </cell>
          <cell r="M136">
            <v>17640</v>
          </cell>
          <cell r="N136">
            <v>874846</v>
          </cell>
        </row>
        <row r="137">
          <cell r="A137">
            <v>134</v>
          </cell>
          <cell r="B137">
            <v>201717</v>
          </cell>
          <cell r="C137">
            <v>44</v>
          </cell>
          <cell r="D137">
            <v>2156296</v>
          </cell>
          <cell r="E137">
            <v>4000036</v>
          </cell>
          <cell r="F137">
            <v>22</v>
          </cell>
          <cell r="G137">
            <v>47</v>
          </cell>
          <cell r="H137">
            <v>104</v>
          </cell>
          <cell r="I137">
            <v>73211</v>
          </cell>
          <cell r="J137" t="str">
            <v>MEJORAMIENTO DE LOS SERVICIOS DE EDUCACION PRIMARIA DE LA I.E. N 50147 VIRGEN DE FATIMA CHAPO ALTO , DISTRITO DE QUELLOUNO - LA CONVENCION - CUSCO</v>
          </cell>
          <cell r="K137">
            <v>134</v>
          </cell>
          <cell r="L137">
            <v>1072733</v>
          </cell>
          <cell r="M137">
            <v>16300</v>
          </cell>
          <cell r="N137">
            <v>1056433</v>
          </cell>
        </row>
        <row r="138">
          <cell r="A138">
            <v>135</v>
          </cell>
          <cell r="B138">
            <v>201458</v>
          </cell>
          <cell r="C138">
            <v>44</v>
          </cell>
          <cell r="D138">
            <v>2156297</v>
          </cell>
          <cell r="E138">
            <v>4000036</v>
          </cell>
          <cell r="F138">
            <v>22</v>
          </cell>
          <cell r="G138">
            <v>47</v>
          </cell>
          <cell r="H138">
            <v>104</v>
          </cell>
          <cell r="I138">
            <v>73213</v>
          </cell>
          <cell r="J138" t="str">
            <v>MEJORAMIENTO DE LOS SERVICIOS EDUCATIVO DE LA I.E. 50823-YAVERO CHICO, DISTRITO DE QUELLOUNO - LA CONVENCION - CUSCO</v>
          </cell>
          <cell r="K138">
            <v>135</v>
          </cell>
          <cell r="L138">
            <v>1142324</v>
          </cell>
          <cell r="M138">
            <v>17422</v>
          </cell>
          <cell r="N138">
            <v>1124902</v>
          </cell>
        </row>
        <row r="139">
          <cell r="A139">
            <v>136</v>
          </cell>
          <cell r="B139">
            <v>201537</v>
          </cell>
          <cell r="C139">
            <v>44</v>
          </cell>
          <cell r="D139">
            <v>2156298</v>
          </cell>
          <cell r="E139">
            <v>4000036</v>
          </cell>
          <cell r="F139">
            <v>22</v>
          </cell>
          <cell r="G139">
            <v>47</v>
          </cell>
          <cell r="H139">
            <v>104</v>
          </cell>
          <cell r="I139">
            <v>73214</v>
          </cell>
          <cell r="J139" t="str">
            <v>MEJORAMIENTO DE LOS SERVICIOS DE EDUCACION PRIMARIA DE LA I.E. N 501180 SAN JOSE DE SIRPIYOC , DISTRITO DE QUELLOUNO - LA CONVENCION - CUSCO</v>
          </cell>
          <cell r="K139">
            <v>136</v>
          </cell>
          <cell r="L139">
            <v>1040585</v>
          </cell>
          <cell r="M139">
            <v>17521.5</v>
          </cell>
          <cell r="N139">
            <v>1023063.5</v>
          </cell>
        </row>
        <row r="140">
          <cell r="A140">
            <v>137</v>
          </cell>
          <cell r="B140">
            <v>194721</v>
          </cell>
          <cell r="C140">
            <v>61</v>
          </cell>
          <cell r="D140">
            <v>2156299</v>
          </cell>
          <cell r="E140">
            <v>4000179</v>
          </cell>
          <cell r="F140">
            <v>15</v>
          </cell>
          <cell r="G140">
            <v>33</v>
          </cell>
          <cell r="H140">
            <v>66</v>
          </cell>
          <cell r="I140">
            <v>73215</v>
          </cell>
          <cell r="J140" t="str">
            <v>REHABILITACION POST-DESASTRE DEL PUENTE PEATONAL DEL SECTOR DE DOS DE MAYO COMUNIDAD DE CHANCAMAYO, DISTRITO DE QUELLOUNO - LA CONVENCION - CUSCO</v>
          </cell>
          <cell r="K140">
            <v>137</v>
          </cell>
          <cell r="L140">
            <v>1015629</v>
          </cell>
          <cell r="M140">
            <v>29000</v>
          </cell>
          <cell r="N140">
            <v>986629</v>
          </cell>
        </row>
        <row r="141">
          <cell r="A141">
            <v>138</v>
          </cell>
          <cell r="B141">
            <v>190690</v>
          </cell>
          <cell r="C141">
            <v>9002</v>
          </cell>
          <cell r="D141">
            <v>2156531</v>
          </cell>
          <cell r="E141">
            <v>4000208</v>
          </cell>
          <cell r="F141">
            <v>19</v>
          </cell>
          <cell r="G141">
            <v>41</v>
          </cell>
          <cell r="H141">
            <v>90</v>
          </cell>
          <cell r="I141">
            <v>73486</v>
          </cell>
          <cell r="J141" t="str">
            <v>MEJORAMIENTO DE LOS SERVICIOS DEL CEMENTERIO GENERAL EN EL CENTRO POBLADO DE QUELLOUNO, DISTRITO DE QUELLOUNO - LA CONVENCION - CUSCO</v>
          </cell>
          <cell r="K141">
            <v>138</v>
          </cell>
          <cell r="L141">
            <v>1428893</v>
          </cell>
          <cell r="M141">
            <v>0</v>
          </cell>
          <cell r="N141">
            <v>1428893</v>
          </cell>
        </row>
        <row r="142">
          <cell r="A142">
            <v>139</v>
          </cell>
          <cell r="B142">
            <v>204530</v>
          </cell>
          <cell r="C142">
            <v>9002</v>
          </cell>
          <cell r="D142">
            <v>2157215</v>
          </cell>
          <cell r="E142">
            <v>6000016</v>
          </cell>
          <cell r="F142">
            <v>3</v>
          </cell>
          <cell r="G142">
            <v>4</v>
          </cell>
          <cell r="H142">
            <v>5</v>
          </cell>
          <cell r="I142">
            <v>74498</v>
          </cell>
          <cell r="J142" t="str">
            <v>MEJORAMIENTO DE LOS SERVICIOS DE ZONIFICACION ECOLOGICA Y ECONOMICA PARA EL ORDENAMIENTO TERRITORIAL DEL AMBITO DISTRITAL DE QUELLOUNO, DISTRITO DE QUELLOUNO - LA CONVENCION - CUSCO</v>
          </cell>
          <cell r="K142">
            <v>139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140</v>
          </cell>
          <cell r="B143">
            <v>203160</v>
          </cell>
          <cell r="C143">
            <v>35</v>
          </cell>
          <cell r="D143">
            <v>2157216</v>
          </cell>
          <cell r="E143">
            <v>6000027</v>
          </cell>
          <cell r="F143">
            <v>17</v>
          </cell>
          <cell r="G143">
            <v>54</v>
          </cell>
          <cell r="H143">
            <v>120</v>
          </cell>
          <cell r="I143">
            <v>75363</v>
          </cell>
          <cell r="J143" t="str">
            <v>RECUPERACION DE LOS SERVICIOS ECOSISTÉMICOS MEDIANTE LA REFORESTACIÓN Y GESTIÓN EN LAS SUB CUENCAS COCHAYOC, PAMOCUYOC Y CAMPANAYOC DE LA MARGEN DERECHA DEL RIO URUBAMBA, DISTRITO DE QUELLOUNO - LA CONVENCION - CUSCO</v>
          </cell>
          <cell r="K143">
            <v>140</v>
          </cell>
          <cell r="L143">
            <v>115928</v>
          </cell>
          <cell r="M143">
            <v>94902.84</v>
          </cell>
          <cell r="N143">
            <v>21025.16</v>
          </cell>
        </row>
        <row r="144">
          <cell r="A144">
            <v>141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141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142</v>
          </cell>
          <cell r="B145">
            <v>206695</v>
          </cell>
          <cell r="C145">
            <v>46</v>
          </cell>
          <cell r="D145">
            <v>2158339</v>
          </cell>
          <cell r="E145">
            <v>4000069</v>
          </cell>
          <cell r="F145">
            <v>12</v>
          </cell>
          <cell r="G145">
            <v>28</v>
          </cell>
          <cell r="H145">
            <v>57</v>
          </cell>
          <cell r="I145">
            <v>76758</v>
          </cell>
          <cell r="J145" t="str">
            <v>AMPLIACION, MEJORAMIENTO DEL SISTEMA DE ELECTRIFICACION RURAL DE LOS SECTORES DE ALTO SANTIAGO,HUERTAPATA,CONCEVIDAYOC Y CRISTO SALVADOR, DISTRITO DE QUELLOUNO - LA CONVENCION - CUSCO</v>
          </cell>
          <cell r="K145">
            <v>142</v>
          </cell>
          <cell r="L145">
            <v>33566</v>
          </cell>
          <cell r="M145">
            <v>19200.62</v>
          </cell>
          <cell r="N145">
            <v>14365.38</v>
          </cell>
        </row>
        <row r="146">
          <cell r="A146">
            <v>143</v>
          </cell>
          <cell r="B146">
            <v>207557</v>
          </cell>
          <cell r="C146">
            <v>46</v>
          </cell>
          <cell r="D146">
            <v>2158342</v>
          </cell>
          <cell r="E146">
            <v>4000065</v>
          </cell>
          <cell r="F146">
            <v>12</v>
          </cell>
          <cell r="G146">
            <v>28</v>
          </cell>
          <cell r="H146">
            <v>57</v>
          </cell>
          <cell r="I146">
            <v>76771</v>
          </cell>
          <cell r="J146" t="str">
            <v>AMPLIACION, MEJORAMIENTO DEL SISTEMA DE ELECTRIFICACION RURAL DE LOS SECTORES SAN MARTIN,ALTO PUTUCUSI,ALTO IPAYOC, DISTRITO DE QUELLOUNO - LA CONVENCION - CUSCO</v>
          </cell>
          <cell r="K146">
            <v>143</v>
          </cell>
          <cell r="L146">
            <v>39507</v>
          </cell>
          <cell r="M146">
            <v>19100</v>
          </cell>
          <cell r="N146">
            <v>20407</v>
          </cell>
        </row>
        <row r="147">
          <cell r="A147">
            <v>144</v>
          </cell>
          <cell r="B147">
            <v>165853</v>
          </cell>
          <cell r="C147">
            <v>46</v>
          </cell>
          <cell r="D147">
            <v>2158341</v>
          </cell>
          <cell r="E147">
            <v>4000060</v>
          </cell>
          <cell r="F147">
            <v>12</v>
          </cell>
          <cell r="G147">
            <v>28</v>
          </cell>
          <cell r="H147">
            <v>57</v>
          </cell>
          <cell r="I147">
            <v>76770</v>
          </cell>
          <cell r="J147" t="str">
            <v>INSTALACION DEL SERVICIO DE ENERGIA ELECTRICA MEDIANTE EL SISTEMA CONVENCIONAL EN EL SECTOR DE SANTA TERESA LACCO- YAVERO, DISTRITO DE QUELLOUNO - LA CONVENCION - CUSCO</v>
          </cell>
          <cell r="K147">
            <v>144</v>
          </cell>
          <cell r="L147">
            <v>33166</v>
          </cell>
          <cell r="M147">
            <v>14900</v>
          </cell>
          <cell r="N147">
            <v>18266</v>
          </cell>
        </row>
        <row r="148">
          <cell r="A148">
            <v>145</v>
          </cell>
          <cell r="B148">
            <v>211635</v>
          </cell>
          <cell r="C148">
            <v>35</v>
          </cell>
          <cell r="D148">
            <v>2157923</v>
          </cell>
          <cell r="E148">
            <v>6000027</v>
          </cell>
          <cell r="F148">
            <v>17</v>
          </cell>
          <cell r="G148">
            <v>54</v>
          </cell>
          <cell r="H148">
            <v>120</v>
          </cell>
          <cell r="I148">
            <v>76618</v>
          </cell>
          <cell r="J148" t="str">
            <v>RECUPERACION DE AREAS DEGRADADAS MEDIANTE LA REFORESTACIÓN Y GESTIÓN EN LAS SUB CUENCAS HATUMPAMPA Y QUESQUENTO DE LA MARGEN DERECHA DEL RIO YANATILE, DISTRITO DE QUELLOUNO - LA CONVENCION - CUSCO</v>
          </cell>
          <cell r="K148">
            <v>145</v>
          </cell>
          <cell r="L148">
            <v>123129</v>
          </cell>
          <cell r="M148">
            <v>104242.04</v>
          </cell>
          <cell r="N148">
            <v>18886.96</v>
          </cell>
        </row>
        <row r="149">
          <cell r="A149">
            <v>146</v>
          </cell>
          <cell r="B149">
            <v>193735</v>
          </cell>
          <cell r="C149">
            <v>35</v>
          </cell>
          <cell r="D149">
            <v>2158216</v>
          </cell>
          <cell r="E149">
            <v>6000027</v>
          </cell>
          <cell r="F149">
            <v>17</v>
          </cell>
          <cell r="G149">
            <v>54</v>
          </cell>
          <cell r="H149">
            <v>120</v>
          </cell>
          <cell r="I149">
            <v>76616</v>
          </cell>
          <cell r="J149" t="str">
            <v>MEJORAMIENTO DE LOS SERVICIOS AMBIENTALES MEDIANTE LA REFORESTACIÓN Y GESTIÓN DE LA CUENCA CHIRUMBIA EN EL , DISTRITO DE QUELLOUNO - LA CONVENCION - CUSCO</v>
          </cell>
          <cell r="K149">
            <v>146</v>
          </cell>
          <cell r="L149">
            <v>103515</v>
          </cell>
          <cell r="M149">
            <v>90373</v>
          </cell>
          <cell r="N149">
            <v>13142</v>
          </cell>
        </row>
        <row r="150">
          <cell r="A150">
            <v>147</v>
          </cell>
          <cell r="B150">
            <v>193862</v>
          </cell>
          <cell r="C150">
            <v>37</v>
          </cell>
          <cell r="D150">
            <v>2158258</v>
          </cell>
          <cell r="E150">
            <v>6000026</v>
          </cell>
          <cell r="F150">
            <v>3</v>
          </cell>
          <cell r="G150">
            <v>9</v>
          </cell>
          <cell r="H150">
            <v>17</v>
          </cell>
          <cell r="I150">
            <v>76617</v>
          </cell>
          <cell r="J150" t="str">
            <v>MEJORAMIENTO DE LA PRODUCCIÓN DE CACAO MEDIANTE INNOVACIÓN TECNOLÓGICA EN LA CUENCA LACCO YAVERO, DISTRITO DE QUELLOUNO - LA CONVENCION - CUSCO</v>
          </cell>
          <cell r="K150">
            <v>147</v>
          </cell>
          <cell r="L150">
            <v>106527</v>
          </cell>
          <cell r="M150">
            <v>74843.960000000006</v>
          </cell>
          <cell r="N150">
            <v>31683.040000000001</v>
          </cell>
        </row>
        <row r="151">
          <cell r="A151">
            <v>148</v>
          </cell>
          <cell r="B151">
            <v>49762</v>
          </cell>
          <cell r="C151">
            <v>9001</v>
          </cell>
          <cell r="D151">
            <v>2053013</v>
          </cell>
          <cell r="E151">
            <v>6000016</v>
          </cell>
          <cell r="F151">
            <v>3</v>
          </cell>
          <cell r="G151">
            <v>4</v>
          </cell>
          <cell r="H151">
            <v>5</v>
          </cell>
          <cell r="I151">
            <v>78735</v>
          </cell>
          <cell r="J151" t="str">
            <v>MEJORAMIENTO DE LA PRESTACION DE SERVICIOS MUNICIPALES EN LA MUNICIPALIDAD DISTRITAL DE QUELLOUNO, DISTRITO DE QUELLOUNO - LA CONVENCION - CUSCO</v>
          </cell>
          <cell r="K151">
            <v>148</v>
          </cell>
          <cell r="L151">
            <v>173844</v>
          </cell>
          <cell r="M151">
            <v>173211.49</v>
          </cell>
          <cell r="N151">
            <v>632.51</v>
          </cell>
        </row>
        <row r="152">
          <cell r="A152">
            <v>149</v>
          </cell>
          <cell r="B152">
            <v>176704</v>
          </cell>
          <cell r="C152">
            <v>37</v>
          </cell>
          <cell r="D152">
            <v>2158592</v>
          </cell>
          <cell r="E152">
            <v>6000008</v>
          </cell>
          <cell r="F152">
            <v>23</v>
          </cell>
          <cell r="G152">
            <v>51</v>
          </cell>
          <cell r="H152">
            <v>114</v>
          </cell>
          <cell r="I152">
            <v>81394</v>
          </cell>
          <cell r="J152" t="str">
            <v>FORTALECIMIENTO DE LAS CAPACIDADES COMPETITIVAS DE LA JUVENTUD PARA LA INSERCION OCUPACIONAL EN EL AMBITO DISTRITAL, DISTRITO DE QUELLOUNO - LA CONVEN</v>
          </cell>
          <cell r="K152">
            <v>149</v>
          </cell>
          <cell r="L152">
            <v>27162</v>
          </cell>
          <cell r="M152">
            <v>18000</v>
          </cell>
          <cell r="N152">
            <v>9162</v>
          </cell>
        </row>
        <row r="153">
          <cell r="A153">
            <v>150</v>
          </cell>
          <cell r="B153">
            <v>220304</v>
          </cell>
          <cell r="C153">
            <v>61</v>
          </cell>
          <cell r="D153">
            <v>2158715</v>
          </cell>
          <cell r="E153">
            <v>4000179</v>
          </cell>
          <cell r="F153">
            <v>15</v>
          </cell>
          <cell r="G153">
            <v>33</v>
          </cell>
          <cell r="H153">
            <v>66</v>
          </cell>
          <cell r="I153">
            <v>77864</v>
          </cell>
          <cell r="J153" t="str">
            <v>INSTALACION PUENTE CARROZABLE HUILCAPAMPA, DISTRITO DE QUELLOUNO - LA CONVENCION - CUSCO</v>
          </cell>
          <cell r="K153">
            <v>150</v>
          </cell>
          <cell r="L153">
            <v>187100</v>
          </cell>
          <cell r="M153">
            <v>117000</v>
          </cell>
          <cell r="N153">
            <v>70100</v>
          </cell>
        </row>
        <row r="154">
          <cell r="A154">
            <v>151</v>
          </cell>
          <cell r="B154">
            <v>190240</v>
          </cell>
          <cell r="C154">
            <v>61</v>
          </cell>
          <cell r="D154">
            <v>2158718</v>
          </cell>
          <cell r="E154">
            <v>4000179</v>
          </cell>
          <cell r="F154">
            <v>15</v>
          </cell>
          <cell r="G154">
            <v>33</v>
          </cell>
          <cell r="H154">
            <v>66</v>
          </cell>
          <cell r="I154">
            <v>77863</v>
          </cell>
          <cell r="J154" t="str">
            <v>INSTALACIÓN DEL PUENTE CARROZABLE DE SAN MARTIN, DISTRITO DE QUELLOUNO - LA CONVENCION - CUSCO</v>
          </cell>
          <cell r="K154">
            <v>151</v>
          </cell>
          <cell r="L154">
            <v>132300</v>
          </cell>
          <cell r="M154">
            <v>110000</v>
          </cell>
          <cell r="N154">
            <v>22300</v>
          </cell>
        </row>
        <row r="155">
          <cell r="A155">
            <v>152</v>
          </cell>
          <cell r="B155">
            <v>223218</v>
          </cell>
          <cell r="C155">
            <v>9002</v>
          </cell>
          <cell r="D155">
            <v>2160183</v>
          </cell>
          <cell r="E155">
            <v>6000034</v>
          </cell>
          <cell r="F155">
            <v>3</v>
          </cell>
          <cell r="G155">
            <v>6</v>
          </cell>
          <cell r="H155">
            <v>8</v>
          </cell>
          <cell r="I155">
            <v>81397</v>
          </cell>
          <cell r="J155" t="str">
            <v>MEJORAMIENTO DEL SERVICIO BRINDADO POR LA GERENCIA DE DESARROLLO SOCIAL DE LA MUNICIPALIDAD QUELLOUNO, DISTRITO DE QUELLOUNO - LA CONVENCION - CUSCO</v>
          </cell>
          <cell r="K155">
            <v>152</v>
          </cell>
          <cell r="L155">
            <v>37600</v>
          </cell>
          <cell r="M155">
            <v>0</v>
          </cell>
          <cell r="N155">
            <v>37600</v>
          </cell>
        </row>
        <row r="156">
          <cell r="A156">
            <v>153</v>
          </cell>
          <cell r="B156">
            <v>207560</v>
          </cell>
          <cell r="C156">
            <v>46</v>
          </cell>
          <cell r="D156">
            <v>2204460</v>
          </cell>
          <cell r="E156">
            <v>4000064</v>
          </cell>
          <cell r="F156">
            <v>12</v>
          </cell>
          <cell r="G156">
            <v>28</v>
          </cell>
          <cell r="H156">
            <v>57</v>
          </cell>
          <cell r="I156">
            <v>81005</v>
          </cell>
          <cell r="J156" t="str">
            <v>AMPLIACION, MEJORAMIENTO DE ENERGIA ELECTRICA MEDIANTE EL SISTEMA CONVENCIONAL EN LOS SECTORES DE NUEVA LUZ, LUCUMAYO, NOGALNIYOC, ALTO LOROHUACHANA, LOROHUACHANA BAJA, REMOLINO Y MIRAFLORES, DISTRITO DE QUELLOUNO - LA CONVENCION - CUSCO</v>
          </cell>
          <cell r="K156">
            <v>153</v>
          </cell>
          <cell r="L156">
            <v>31300</v>
          </cell>
          <cell r="M156">
            <v>13246.53</v>
          </cell>
          <cell r="N156">
            <v>18053.47</v>
          </cell>
        </row>
        <row r="157">
          <cell r="A157">
            <v>154</v>
          </cell>
          <cell r="B157">
            <v>218573</v>
          </cell>
          <cell r="C157">
            <v>2</v>
          </cell>
          <cell r="D157">
            <v>2160510</v>
          </cell>
          <cell r="E157">
            <v>4000013</v>
          </cell>
          <cell r="F157">
            <v>20</v>
          </cell>
          <cell r="G157">
            <v>44</v>
          </cell>
          <cell r="H157">
            <v>96</v>
          </cell>
          <cell r="I157">
            <v>81457</v>
          </cell>
          <cell r="J157" t="str">
            <v>MEJORAMIENTO Y AMPLIACIÓN DEL SERVICIO DE SALUD DEL PUESTO DE SALUD DE ESTRELLA, DISTRITO DE QUELLOUNO - LA CONVENCION - CUSCO</v>
          </cell>
          <cell r="K157">
            <v>154</v>
          </cell>
          <cell r="L157">
            <v>60400</v>
          </cell>
          <cell r="M157">
            <v>0</v>
          </cell>
          <cell r="N157">
            <v>60400</v>
          </cell>
        </row>
        <row r="158">
          <cell r="A158">
            <v>155</v>
          </cell>
          <cell r="B158">
            <v>209610</v>
          </cell>
          <cell r="C158">
            <v>83</v>
          </cell>
          <cell r="D158">
            <v>2160438</v>
          </cell>
          <cell r="E158">
            <v>4000041</v>
          </cell>
          <cell r="F158">
            <v>18</v>
          </cell>
          <cell r="G158">
            <v>40</v>
          </cell>
          <cell r="H158">
            <v>89</v>
          </cell>
          <cell r="I158">
            <v>81396</v>
          </cell>
          <cell r="J158" t="str">
            <v>INSTALACION DEL SANEAMIENTO BASICO INTEGRAL EN EL SECTOR DE OTINGANIA, DISTRITO DE QUELLOUNO - LA CONVENCION - CUSCO</v>
          </cell>
          <cell r="K158">
            <v>155</v>
          </cell>
          <cell r="L158">
            <v>45050</v>
          </cell>
          <cell r="M158">
            <v>0</v>
          </cell>
          <cell r="N158">
            <v>45050</v>
          </cell>
        </row>
        <row r="159">
          <cell r="A159">
            <v>156</v>
          </cell>
          <cell r="B159">
            <v>220202</v>
          </cell>
          <cell r="C159">
            <v>83</v>
          </cell>
          <cell r="D159">
            <v>2160508</v>
          </cell>
          <cell r="E159">
            <v>4000182</v>
          </cell>
          <cell r="F159">
            <v>18</v>
          </cell>
          <cell r="G159">
            <v>40</v>
          </cell>
          <cell r="H159">
            <v>89</v>
          </cell>
          <cell r="I159">
            <v>81458</v>
          </cell>
          <cell r="J159" t="str">
            <v>INSTALACION DEL SERVICIO DE AGUA POTABLE Y LETRINAS EN EL SECTOR DE ALTO CHIRUMBIA, DISTRITO DE QUELLOUNO - LA CONVENCION - CUSCO</v>
          </cell>
          <cell r="K159">
            <v>156</v>
          </cell>
          <cell r="L159">
            <v>48100</v>
          </cell>
          <cell r="M159">
            <v>35000</v>
          </cell>
          <cell r="N159">
            <v>13100</v>
          </cell>
        </row>
        <row r="160">
          <cell r="A160">
            <v>157</v>
          </cell>
          <cell r="B160">
            <v>212123</v>
          </cell>
          <cell r="C160">
            <v>46</v>
          </cell>
          <cell r="D160">
            <v>2160699</v>
          </cell>
          <cell r="E160">
            <v>4000069</v>
          </cell>
          <cell r="F160">
            <v>12</v>
          </cell>
          <cell r="G160">
            <v>28</v>
          </cell>
          <cell r="H160">
            <v>57</v>
          </cell>
          <cell r="I160">
            <v>82270</v>
          </cell>
          <cell r="J160" t="str">
            <v>AMPLIACION, MEJORAMIENTO DEL SERVICIO DE ENERGIA ELECTRICA MEDIANTE SISTEMA CONVENCIONAL EN LOS SECTORES, CHANCAMAYO, QUESQUENTO, DISTRITO DE QUELLOUNO - LA CONVENCION - CUSCO</v>
          </cell>
          <cell r="K160">
            <v>157</v>
          </cell>
          <cell r="L160">
            <v>52800</v>
          </cell>
          <cell r="M160">
            <v>5964.78</v>
          </cell>
          <cell r="N160">
            <v>46835.22</v>
          </cell>
        </row>
        <row r="161">
          <cell r="A161">
            <v>158</v>
          </cell>
          <cell r="B161">
            <v>211811</v>
          </cell>
          <cell r="C161">
            <v>61</v>
          </cell>
          <cell r="D161">
            <v>2208743</v>
          </cell>
          <cell r="E161">
            <v>4000084</v>
          </cell>
          <cell r="F161">
            <v>15</v>
          </cell>
          <cell r="G161">
            <v>33</v>
          </cell>
          <cell r="H161">
            <v>67</v>
          </cell>
          <cell r="I161">
            <v>81898</v>
          </cell>
          <cell r="J161" t="str">
            <v>INSTALACION DEL PUENTE PEATONAL COCHAYOC BAJO, DISTRITO DE QUELLOUNO - LA CONVENCION - CUSCO</v>
          </cell>
          <cell r="K161">
            <v>158</v>
          </cell>
          <cell r="L161">
            <v>45800</v>
          </cell>
          <cell r="M161">
            <v>0</v>
          </cell>
          <cell r="N161">
            <v>45800</v>
          </cell>
        </row>
        <row r="162">
          <cell r="A162">
            <v>159</v>
          </cell>
          <cell r="B162">
            <v>211482</v>
          </cell>
          <cell r="C162">
            <v>61</v>
          </cell>
          <cell r="D162">
            <v>2211904</v>
          </cell>
          <cell r="E162">
            <v>4000084</v>
          </cell>
          <cell r="F162">
            <v>15</v>
          </cell>
          <cell r="G162">
            <v>36</v>
          </cell>
          <cell r="H162">
            <v>74</v>
          </cell>
          <cell r="I162">
            <v>81899</v>
          </cell>
          <cell r="J162" t="str">
            <v>MEJORAMIENTO DE LA TRANSITABILIDAD VEHICULAR Y PEATONAL DEL JIRON MACHUPICCHU, DISTRITO DE QUELLOUNO - LA CONVENCION - CUSCO</v>
          </cell>
          <cell r="K162">
            <v>159</v>
          </cell>
          <cell r="L162">
            <v>54501</v>
          </cell>
          <cell r="M162">
            <v>0</v>
          </cell>
          <cell r="N162">
            <v>54501</v>
          </cell>
        </row>
        <row r="163">
          <cell r="A163">
            <v>160</v>
          </cell>
          <cell r="B163">
            <v>211404</v>
          </cell>
          <cell r="C163">
            <v>61</v>
          </cell>
          <cell r="D163">
            <v>2214338</v>
          </cell>
          <cell r="E163">
            <v>4000084</v>
          </cell>
          <cell r="F163">
            <v>15</v>
          </cell>
          <cell r="G163">
            <v>36</v>
          </cell>
          <cell r="H163">
            <v>74</v>
          </cell>
          <cell r="I163">
            <v>25161</v>
          </cell>
          <cell r="J163" t="str">
            <v>CONSTRUCCION DE PISTA Y VEREDAS</v>
          </cell>
          <cell r="K163">
            <v>160</v>
          </cell>
          <cell r="L163">
            <v>45800</v>
          </cell>
          <cell r="M163">
            <v>0</v>
          </cell>
          <cell r="N163">
            <v>45800</v>
          </cell>
        </row>
        <row r="164">
          <cell r="A164">
            <v>161</v>
          </cell>
          <cell r="B164">
            <v>211355</v>
          </cell>
          <cell r="C164">
            <v>83</v>
          </cell>
          <cell r="D164">
            <v>2160698</v>
          </cell>
          <cell r="E164">
            <v>4000182</v>
          </cell>
          <cell r="F164">
            <v>18</v>
          </cell>
          <cell r="G164">
            <v>40</v>
          </cell>
          <cell r="H164">
            <v>89</v>
          </cell>
          <cell r="I164">
            <v>82271</v>
          </cell>
          <cell r="J164" t="str">
            <v>INSTALACION DEL SISTEMA DE SANEAMIENTO BASICO INTEGRAL EN EL SECTOR DE CARMEN ALTO, DISTRITO DE QUELLOUNO - LA CONVENCION - CUSCO</v>
          </cell>
          <cell r="K164">
            <v>161</v>
          </cell>
          <cell r="L164">
            <v>54300</v>
          </cell>
          <cell r="M164">
            <v>0</v>
          </cell>
          <cell r="N164">
            <v>54300</v>
          </cell>
        </row>
        <row r="165">
          <cell r="A165">
            <v>162</v>
          </cell>
          <cell r="B165">
            <v>205973</v>
          </cell>
          <cell r="C165">
            <v>83</v>
          </cell>
          <cell r="D165">
            <v>2160697</v>
          </cell>
          <cell r="E165">
            <v>4000183</v>
          </cell>
          <cell r="F165">
            <v>18</v>
          </cell>
          <cell r="G165">
            <v>40</v>
          </cell>
          <cell r="H165">
            <v>89</v>
          </cell>
          <cell r="I165">
            <v>82269</v>
          </cell>
          <cell r="J165" t="str">
            <v>MEJORAMIENTO, AMPLIACION DEL SISTEMA DE SANEAMIENTO BASICO INTEGRAL EN LA LOCALIDAD DE LOROHUACHANA ALTA Y BAJA., DISTRITO DE QUELLOUNO - LA CONVENCION - CUSCO</v>
          </cell>
          <cell r="K165">
            <v>162</v>
          </cell>
          <cell r="L165">
            <v>49300</v>
          </cell>
          <cell r="M165">
            <v>0</v>
          </cell>
          <cell r="N165">
            <v>49300</v>
          </cell>
        </row>
        <row r="166">
          <cell r="A166">
            <v>163</v>
          </cell>
          <cell r="B166">
            <v>226881</v>
          </cell>
          <cell r="C166">
            <v>83</v>
          </cell>
          <cell r="D166">
            <v>2160981</v>
          </cell>
          <cell r="E166">
            <v>4000181</v>
          </cell>
          <cell r="F166">
            <v>18</v>
          </cell>
          <cell r="G166">
            <v>40</v>
          </cell>
          <cell r="H166">
            <v>89</v>
          </cell>
          <cell r="I166">
            <v>95654</v>
          </cell>
          <cell r="J166" t="str">
            <v>AMPLIACION, MEJORAMIENTO DEL SERVICIO DE AGUA POTABLE Y DISPOSICION DE EXCRETAS EN EL CENTRO POBLADO DE PUTUCUSI, DISTRITO DE QUELLOUNO - LA CONVENCIO</v>
          </cell>
          <cell r="K166">
            <v>163</v>
          </cell>
          <cell r="L166">
            <v>54500</v>
          </cell>
          <cell r="M166">
            <v>0</v>
          </cell>
          <cell r="N166">
            <v>54500</v>
          </cell>
        </row>
        <row r="167">
          <cell r="A167">
            <v>164</v>
          </cell>
          <cell r="B167">
            <v>212488</v>
          </cell>
          <cell r="C167">
            <v>83</v>
          </cell>
          <cell r="D167">
            <v>2161512</v>
          </cell>
          <cell r="E167">
            <v>4000182</v>
          </cell>
          <cell r="F167">
            <v>18</v>
          </cell>
          <cell r="G167">
            <v>40</v>
          </cell>
          <cell r="H167">
            <v>89</v>
          </cell>
          <cell r="I167">
            <v>26637</v>
          </cell>
          <cell r="J167" t="str">
            <v>INSTALACION DE RED DE AGUA POTABLE Y DESAGUE</v>
          </cell>
          <cell r="K167">
            <v>164</v>
          </cell>
          <cell r="L167">
            <v>45000</v>
          </cell>
          <cell r="M167">
            <v>0</v>
          </cell>
          <cell r="N167">
            <v>45000</v>
          </cell>
        </row>
        <row r="168">
          <cell r="A168">
            <v>165</v>
          </cell>
          <cell r="B168">
            <v>227769</v>
          </cell>
          <cell r="C168">
            <v>37</v>
          </cell>
          <cell r="D168">
            <v>2161658</v>
          </cell>
          <cell r="E168">
            <v>6000026</v>
          </cell>
          <cell r="F168">
            <v>3</v>
          </cell>
          <cell r="G168">
            <v>9</v>
          </cell>
          <cell r="H168">
            <v>17</v>
          </cell>
          <cell r="I168">
            <v>834</v>
          </cell>
          <cell r="J168" t="str">
            <v>FOMENTO A LA PRODUCCION</v>
          </cell>
          <cell r="K168">
            <v>165</v>
          </cell>
          <cell r="L168">
            <v>68600</v>
          </cell>
          <cell r="M168">
            <v>0</v>
          </cell>
          <cell r="N168">
            <v>68600</v>
          </cell>
        </row>
        <row r="169">
          <cell r="A169">
            <v>166</v>
          </cell>
          <cell r="B169">
            <v>212150</v>
          </cell>
          <cell r="C169">
            <v>61</v>
          </cell>
          <cell r="D169">
            <v>2208273</v>
          </cell>
          <cell r="E169">
            <v>4000179</v>
          </cell>
          <cell r="F169">
            <v>15</v>
          </cell>
          <cell r="G169">
            <v>33</v>
          </cell>
          <cell r="H169">
            <v>67</v>
          </cell>
          <cell r="I169">
            <v>4174</v>
          </cell>
          <cell r="J169" t="str">
            <v>CONSTRUCCION DE ACCESO PUENTE PEATONAL</v>
          </cell>
          <cell r="K169">
            <v>166</v>
          </cell>
          <cell r="L169">
            <v>56700</v>
          </cell>
          <cell r="M169">
            <v>0</v>
          </cell>
          <cell r="N169">
            <v>56700</v>
          </cell>
        </row>
        <row r="170">
          <cell r="A170">
            <v>167</v>
          </cell>
          <cell r="B170">
            <v>203222</v>
          </cell>
          <cell r="C170">
            <v>9002</v>
          </cell>
          <cell r="D170">
            <v>2161659</v>
          </cell>
          <cell r="E170">
            <v>4000128</v>
          </cell>
          <cell r="F170">
            <v>21</v>
          </cell>
          <cell r="G170">
            <v>45</v>
          </cell>
          <cell r="H170">
            <v>100</v>
          </cell>
          <cell r="I170">
            <v>30088</v>
          </cell>
          <cell r="J170" t="str">
            <v>CENTRO CULTURAL</v>
          </cell>
          <cell r="K170">
            <v>167</v>
          </cell>
          <cell r="L170">
            <v>47100</v>
          </cell>
          <cell r="M170">
            <v>0</v>
          </cell>
          <cell r="N170">
            <v>47100</v>
          </cell>
        </row>
        <row r="171">
          <cell r="A171">
            <v>168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168</v>
          </cell>
          <cell r="L171">
            <v>0</v>
          </cell>
          <cell r="M171">
            <v>0</v>
          </cell>
          <cell r="N171">
            <v>0</v>
          </cell>
        </row>
        <row r="172">
          <cell r="A172">
            <v>169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169</v>
          </cell>
          <cell r="L172">
            <v>0</v>
          </cell>
          <cell r="M172">
            <v>0</v>
          </cell>
          <cell r="N172">
            <v>0</v>
          </cell>
        </row>
        <row r="173">
          <cell r="A173">
            <v>170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170</v>
          </cell>
          <cell r="L173">
            <v>0</v>
          </cell>
          <cell r="M173">
            <v>0</v>
          </cell>
          <cell r="N173">
            <v>0</v>
          </cell>
        </row>
        <row r="174">
          <cell r="A174">
            <v>171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171</v>
          </cell>
          <cell r="L174">
            <v>0</v>
          </cell>
          <cell r="M174">
            <v>0</v>
          </cell>
          <cell r="N174">
            <v>0</v>
          </cell>
        </row>
        <row r="175">
          <cell r="A175">
            <v>172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172</v>
          </cell>
          <cell r="L175">
            <v>0</v>
          </cell>
          <cell r="M175">
            <v>0</v>
          </cell>
          <cell r="N175">
            <v>0</v>
          </cell>
        </row>
        <row r="176">
          <cell r="A176">
            <v>173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173</v>
          </cell>
          <cell r="L176">
            <v>0</v>
          </cell>
          <cell r="M176">
            <v>0</v>
          </cell>
          <cell r="N176">
            <v>0</v>
          </cell>
        </row>
        <row r="177">
          <cell r="A177">
            <v>174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174</v>
          </cell>
          <cell r="L177">
            <v>0</v>
          </cell>
          <cell r="M177">
            <v>0</v>
          </cell>
          <cell r="N177">
            <v>0</v>
          </cell>
        </row>
        <row r="178">
          <cell r="A178">
            <v>175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175</v>
          </cell>
          <cell r="L178">
            <v>0</v>
          </cell>
          <cell r="M178">
            <v>0</v>
          </cell>
          <cell r="N178">
            <v>0</v>
          </cell>
        </row>
        <row r="179">
          <cell r="A179">
            <v>176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176</v>
          </cell>
          <cell r="L179">
            <v>0</v>
          </cell>
          <cell r="M179">
            <v>0</v>
          </cell>
          <cell r="N179">
            <v>0</v>
          </cell>
        </row>
        <row r="180">
          <cell r="A180">
            <v>177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177</v>
          </cell>
          <cell r="L180">
            <v>0</v>
          </cell>
          <cell r="M180">
            <v>0</v>
          </cell>
          <cell r="N180">
            <v>0</v>
          </cell>
        </row>
        <row r="181">
          <cell r="A181">
            <v>178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178</v>
          </cell>
          <cell r="L181">
            <v>0</v>
          </cell>
          <cell r="M181">
            <v>0</v>
          </cell>
          <cell r="N181">
            <v>0</v>
          </cell>
        </row>
        <row r="182">
          <cell r="A182">
            <v>179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179</v>
          </cell>
          <cell r="L182">
            <v>0</v>
          </cell>
          <cell r="M182">
            <v>0</v>
          </cell>
          <cell r="N182">
            <v>0</v>
          </cell>
        </row>
        <row r="183">
          <cell r="A183">
            <v>180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180</v>
          </cell>
          <cell r="L183">
            <v>0</v>
          </cell>
          <cell r="M183">
            <v>0</v>
          </cell>
          <cell r="N183">
            <v>0</v>
          </cell>
        </row>
        <row r="184">
          <cell r="A184">
            <v>181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181</v>
          </cell>
          <cell r="L184">
            <v>0</v>
          </cell>
          <cell r="M184">
            <v>0</v>
          </cell>
          <cell r="N184">
            <v>0</v>
          </cell>
        </row>
        <row r="185">
          <cell r="A185">
            <v>182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182</v>
          </cell>
          <cell r="L185">
            <v>0</v>
          </cell>
          <cell r="M185">
            <v>0</v>
          </cell>
          <cell r="N185">
            <v>0</v>
          </cell>
        </row>
        <row r="186">
          <cell r="A186">
            <v>183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183</v>
          </cell>
          <cell r="L186">
            <v>0</v>
          </cell>
          <cell r="M186">
            <v>0</v>
          </cell>
          <cell r="N186">
            <v>0</v>
          </cell>
        </row>
        <row r="187">
          <cell r="A187">
            <v>184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184</v>
          </cell>
          <cell r="L187">
            <v>0</v>
          </cell>
          <cell r="M187">
            <v>0</v>
          </cell>
          <cell r="N187">
            <v>0</v>
          </cell>
        </row>
        <row r="188">
          <cell r="A188">
            <v>185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185</v>
          </cell>
          <cell r="L188">
            <v>0</v>
          </cell>
          <cell r="M188">
            <v>0</v>
          </cell>
          <cell r="N188">
            <v>0</v>
          </cell>
        </row>
        <row r="189">
          <cell r="A189">
            <v>186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186</v>
          </cell>
          <cell r="L189">
            <v>0</v>
          </cell>
          <cell r="M189">
            <v>0</v>
          </cell>
          <cell r="N189">
            <v>0</v>
          </cell>
        </row>
        <row r="190">
          <cell r="A190">
            <v>187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187</v>
          </cell>
          <cell r="L190">
            <v>0</v>
          </cell>
          <cell r="M190">
            <v>0</v>
          </cell>
          <cell r="N190">
            <v>0</v>
          </cell>
        </row>
        <row r="191">
          <cell r="A191">
            <v>188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188</v>
          </cell>
          <cell r="L191">
            <v>0</v>
          </cell>
          <cell r="M191">
            <v>0</v>
          </cell>
          <cell r="N191">
            <v>0</v>
          </cell>
        </row>
        <row r="192">
          <cell r="A192">
            <v>189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189</v>
          </cell>
          <cell r="L192">
            <v>0</v>
          </cell>
          <cell r="M192">
            <v>0</v>
          </cell>
          <cell r="N192">
            <v>0</v>
          </cell>
        </row>
        <row r="193">
          <cell r="A193">
            <v>190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190</v>
          </cell>
          <cell r="L193">
            <v>0</v>
          </cell>
          <cell r="M193">
            <v>0</v>
          </cell>
          <cell r="N193">
            <v>0</v>
          </cell>
        </row>
        <row r="194">
          <cell r="A194">
            <v>191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191</v>
          </cell>
          <cell r="L194">
            <v>0</v>
          </cell>
          <cell r="M194">
            <v>0</v>
          </cell>
          <cell r="N194">
            <v>0</v>
          </cell>
        </row>
        <row r="195">
          <cell r="A195">
            <v>192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192</v>
          </cell>
          <cell r="L195">
            <v>0</v>
          </cell>
          <cell r="M195">
            <v>0</v>
          </cell>
          <cell r="N195">
            <v>0</v>
          </cell>
        </row>
        <row r="196">
          <cell r="A196">
            <v>193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193</v>
          </cell>
          <cell r="L196">
            <v>0</v>
          </cell>
          <cell r="M196">
            <v>0</v>
          </cell>
          <cell r="N196">
            <v>0</v>
          </cell>
        </row>
        <row r="197">
          <cell r="A197">
            <v>194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194</v>
          </cell>
          <cell r="L197">
            <v>0</v>
          </cell>
          <cell r="M197">
            <v>0</v>
          </cell>
          <cell r="N197">
            <v>0</v>
          </cell>
        </row>
        <row r="198">
          <cell r="A198">
            <v>195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195</v>
          </cell>
          <cell r="L198">
            <v>0</v>
          </cell>
          <cell r="M198">
            <v>0</v>
          </cell>
          <cell r="N198">
            <v>0</v>
          </cell>
        </row>
        <row r="199">
          <cell r="A199">
            <v>196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196</v>
          </cell>
          <cell r="L199">
            <v>0</v>
          </cell>
          <cell r="M199">
            <v>0</v>
          </cell>
          <cell r="N199">
            <v>0</v>
          </cell>
        </row>
        <row r="200">
          <cell r="A200">
            <v>197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197</v>
          </cell>
          <cell r="L200">
            <v>0</v>
          </cell>
          <cell r="M200">
            <v>0</v>
          </cell>
          <cell r="N200">
            <v>0</v>
          </cell>
        </row>
        <row r="201">
          <cell r="A201">
            <v>198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198</v>
          </cell>
          <cell r="L201">
            <v>0</v>
          </cell>
          <cell r="M201">
            <v>0</v>
          </cell>
          <cell r="N201">
            <v>0</v>
          </cell>
        </row>
        <row r="202">
          <cell r="A202">
            <v>199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199</v>
          </cell>
          <cell r="L202">
            <v>0</v>
          </cell>
          <cell r="M202">
            <v>0</v>
          </cell>
          <cell r="N202">
            <v>0</v>
          </cell>
        </row>
        <row r="203">
          <cell r="A203">
            <v>200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200</v>
          </cell>
          <cell r="L203">
            <v>0</v>
          </cell>
          <cell r="M203">
            <v>0</v>
          </cell>
          <cell r="N203">
            <v>0</v>
          </cell>
        </row>
        <row r="204">
          <cell r="A204">
            <v>201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201</v>
          </cell>
          <cell r="L204">
            <v>0</v>
          </cell>
          <cell r="M204">
            <v>0</v>
          </cell>
          <cell r="N204">
            <v>0</v>
          </cell>
        </row>
        <row r="205">
          <cell r="A205">
            <v>202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202</v>
          </cell>
          <cell r="L205">
            <v>0</v>
          </cell>
          <cell r="M205">
            <v>0</v>
          </cell>
          <cell r="N205">
            <v>0</v>
          </cell>
        </row>
        <row r="206">
          <cell r="A206">
            <v>203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203</v>
          </cell>
          <cell r="L206">
            <v>0</v>
          </cell>
          <cell r="M206">
            <v>0</v>
          </cell>
          <cell r="N206">
            <v>0</v>
          </cell>
        </row>
        <row r="207">
          <cell r="A207">
            <v>204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204</v>
          </cell>
          <cell r="L207">
            <v>0</v>
          </cell>
          <cell r="M207">
            <v>0</v>
          </cell>
          <cell r="N207">
            <v>0</v>
          </cell>
        </row>
        <row r="208">
          <cell r="A208">
            <v>205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205</v>
          </cell>
          <cell r="L208">
            <v>0</v>
          </cell>
          <cell r="M208">
            <v>0</v>
          </cell>
          <cell r="N208">
            <v>0</v>
          </cell>
        </row>
        <row r="209">
          <cell r="A209">
            <v>206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206</v>
          </cell>
          <cell r="L209">
            <v>0</v>
          </cell>
          <cell r="M209">
            <v>0</v>
          </cell>
          <cell r="N209">
            <v>0</v>
          </cell>
        </row>
        <row r="210">
          <cell r="A210">
            <v>207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207</v>
          </cell>
          <cell r="L210">
            <v>0</v>
          </cell>
          <cell r="M210">
            <v>0</v>
          </cell>
          <cell r="N210">
            <v>0</v>
          </cell>
        </row>
        <row r="211">
          <cell r="A211">
            <v>208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208</v>
          </cell>
          <cell r="L211">
            <v>0</v>
          </cell>
          <cell r="M211">
            <v>0</v>
          </cell>
          <cell r="N211">
            <v>0</v>
          </cell>
        </row>
        <row r="212">
          <cell r="A212">
            <v>209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209</v>
          </cell>
          <cell r="L212">
            <v>0</v>
          </cell>
          <cell r="M212">
            <v>0</v>
          </cell>
          <cell r="N212">
            <v>0</v>
          </cell>
        </row>
        <row r="213">
          <cell r="A213">
            <v>210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210</v>
          </cell>
          <cell r="L213">
            <v>0</v>
          </cell>
          <cell r="M213">
            <v>0</v>
          </cell>
          <cell r="N213">
            <v>0</v>
          </cell>
        </row>
        <row r="214">
          <cell r="A214">
            <v>211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211</v>
          </cell>
          <cell r="L214">
            <v>0</v>
          </cell>
          <cell r="M214">
            <v>0</v>
          </cell>
          <cell r="N214">
            <v>0</v>
          </cell>
        </row>
        <row r="215">
          <cell r="A215">
            <v>212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212</v>
          </cell>
          <cell r="L215">
            <v>0</v>
          </cell>
          <cell r="M215">
            <v>0</v>
          </cell>
          <cell r="N215">
            <v>0</v>
          </cell>
        </row>
        <row r="216">
          <cell r="A216">
            <v>213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213</v>
          </cell>
          <cell r="L216">
            <v>0</v>
          </cell>
          <cell r="M216">
            <v>0</v>
          </cell>
          <cell r="N216">
            <v>0</v>
          </cell>
        </row>
        <row r="217">
          <cell r="A217">
            <v>214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214</v>
          </cell>
          <cell r="L217">
            <v>0</v>
          </cell>
          <cell r="M217">
            <v>0</v>
          </cell>
          <cell r="N217">
            <v>0</v>
          </cell>
        </row>
        <row r="218">
          <cell r="A218">
            <v>215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215</v>
          </cell>
          <cell r="L218">
            <v>0</v>
          </cell>
          <cell r="M218">
            <v>0</v>
          </cell>
          <cell r="N218">
            <v>0</v>
          </cell>
        </row>
        <row r="219">
          <cell r="A219">
            <v>216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216</v>
          </cell>
          <cell r="L219">
            <v>0</v>
          </cell>
          <cell r="M219">
            <v>0</v>
          </cell>
          <cell r="N219">
            <v>0</v>
          </cell>
        </row>
        <row r="220">
          <cell r="A220">
            <v>217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217</v>
          </cell>
          <cell r="L220">
            <v>0</v>
          </cell>
          <cell r="M220">
            <v>0</v>
          </cell>
          <cell r="N220">
            <v>0</v>
          </cell>
        </row>
        <row r="221">
          <cell r="A221">
            <v>218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218</v>
          </cell>
          <cell r="L221">
            <v>0</v>
          </cell>
          <cell r="M221">
            <v>0</v>
          </cell>
          <cell r="N221">
            <v>0</v>
          </cell>
        </row>
        <row r="222">
          <cell r="A222">
            <v>219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219</v>
          </cell>
          <cell r="L222">
            <v>0</v>
          </cell>
          <cell r="M222">
            <v>0</v>
          </cell>
          <cell r="N222">
            <v>0</v>
          </cell>
        </row>
        <row r="223">
          <cell r="A223">
            <v>220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220</v>
          </cell>
          <cell r="L223">
            <v>0</v>
          </cell>
          <cell r="M223">
            <v>0</v>
          </cell>
          <cell r="N223">
            <v>0</v>
          </cell>
        </row>
        <row r="224">
          <cell r="A224">
            <v>221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221</v>
          </cell>
          <cell r="L224">
            <v>0</v>
          </cell>
          <cell r="M224">
            <v>0</v>
          </cell>
          <cell r="N224">
            <v>0</v>
          </cell>
        </row>
        <row r="225">
          <cell r="A225">
            <v>222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222</v>
          </cell>
          <cell r="L225">
            <v>0</v>
          </cell>
          <cell r="M225">
            <v>0</v>
          </cell>
          <cell r="N225">
            <v>0</v>
          </cell>
        </row>
        <row r="226">
          <cell r="A226">
            <v>223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223</v>
          </cell>
          <cell r="L226">
            <v>0</v>
          </cell>
          <cell r="M226">
            <v>0</v>
          </cell>
          <cell r="N226">
            <v>0</v>
          </cell>
        </row>
        <row r="227">
          <cell r="A227">
            <v>224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224</v>
          </cell>
          <cell r="L227">
            <v>0</v>
          </cell>
          <cell r="M227">
            <v>0</v>
          </cell>
          <cell r="N227">
            <v>0</v>
          </cell>
        </row>
        <row r="228">
          <cell r="A228">
            <v>225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225</v>
          </cell>
          <cell r="L228">
            <v>0</v>
          </cell>
          <cell r="M228">
            <v>0</v>
          </cell>
          <cell r="N228">
            <v>0</v>
          </cell>
        </row>
        <row r="229">
          <cell r="A229">
            <v>226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226</v>
          </cell>
          <cell r="L229">
            <v>0</v>
          </cell>
          <cell r="M229">
            <v>0</v>
          </cell>
          <cell r="N229">
            <v>0</v>
          </cell>
        </row>
        <row r="230">
          <cell r="A230">
            <v>227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227</v>
          </cell>
          <cell r="L230">
            <v>0</v>
          </cell>
          <cell r="M230">
            <v>0</v>
          </cell>
          <cell r="N230">
            <v>0</v>
          </cell>
        </row>
        <row r="231">
          <cell r="A231">
            <v>228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228</v>
          </cell>
          <cell r="L231">
            <v>0</v>
          </cell>
          <cell r="M231">
            <v>0</v>
          </cell>
          <cell r="N231">
            <v>0</v>
          </cell>
        </row>
        <row r="232">
          <cell r="A232">
            <v>229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229</v>
          </cell>
          <cell r="L232">
            <v>0</v>
          </cell>
          <cell r="M232">
            <v>0</v>
          </cell>
          <cell r="N232">
            <v>0</v>
          </cell>
        </row>
        <row r="233">
          <cell r="A233">
            <v>230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230</v>
          </cell>
          <cell r="L233">
            <v>0</v>
          </cell>
          <cell r="M233">
            <v>0</v>
          </cell>
          <cell r="N233">
            <v>0</v>
          </cell>
        </row>
        <row r="234">
          <cell r="A234">
            <v>231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231</v>
          </cell>
          <cell r="L234">
            <v>0</v>
          </cell>
          <cell r="M234">
            <v>0</v>
          </cell>
          <cell r="N234">
            <v>0</v>
          </cell>
        </row>
        <row r="235">
          <cell r="A235">
            <v>232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232</v>
          </cell>
          <cell r="L235">
            <v>0</v>
          </cell>
          <cell r="M235">
            <v>0</v>
          </cell>
          <cell r="N235">
            <v>0</v>
          </cell>
        </row>
        <row r="236">
          <cell r="A236">
            <v>233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233</v>
          </cell>
          <cell r="L236">
            <v>0</v>
          </cell>
          <cell r="M236">
            <v>0</v>
          </cell>
          <cell r="N236">
            <v>0</v>
          </cell>
        </row>
        <row r="237">
          <cell r="A237">
            <v>234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234</v>
          </cell>
          <cell r="L237">
            <v>0</v>
          </cell>
          <cell r="M237">
            <v>0</v>
          </cell>
          <cell r="N237">
            <v>0</v>
          </cell>
        </row>
        <row r="238">
          <cell r="A238">
            <v>235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235</v>
          </cell>
          <cell r="L238">
            <v>0</v>
          </cell>
          <cell r="M238">
            <v>0</v>
          </cell>
          <cell r="N238">
            <v>0</v>
          </cell>
        </row>
        <row r="239">
          <cell r="A239">
            <v>236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236</v>
          </cell>
          <cell r="L239">
            <v>0</v>
          </cell>
          <cell r="M239">
            <v>0</v>
          </cell>
          <cell r="N239">
            <v>0</v>
          </cell>
        </row>
        <row r="240">
          <cell r="A240">
            <v>237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237</v>
          </cell>
          <cell r="L240">
            <v>0</v>
          </cell>
          <cell r="M240">
            <v>0</v>
          </cell>
          <cell r="N240">
            <v>0</v>
          </cell>
        </row>
        <row r="241">
          <cell r="A241">
            <v>238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238</v>
          </cell>
          <cell r="L241">
            <v>0</v>
          </cell>
          <cell r="M241">
            <v>0</v>
          </cell>
          <cell r="N241">
            <v>0</v>
          </cell>
        </row>
        <row r="242">
          <cell r="A242">
            <v>239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239</v>
          </cell>
          <cell r="L242">
            <v>0</v>
          </cell>
          <cell r="M242">
            <v>0</v>
          </cell>
          <cell r="N242">
            <v>0</v>
          </cell>
        </row>
        <row r="243">
          <cell r="A243">
            <v>240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240</v>
          </cell>
          <cell r="L243">
            <v>0</v>
          </cell>
          <cell r="M243">
            <v>0</v>
          </cell>
          <cell r="N243">
            <v>0</v>
          </cell>
        </row>
        <row r="244">
          <cell r="A244">
            <v>241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241</v>
          </cell>
          <cell r="L244">
            <v>0</v>
          </cell>
          <cell r="M244">
            <v>0</v>
          </cell>
          <cell r="N244">
            <v>0</v>
          </cell>
        </row>
        <row r="245">
          <cell r="A245">
            <v>242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242</v>
          </cell>
          <cell r="L245">
            <v>0</v>
          </cell>
          <cell r="M245">
            <v>0</v>
          </cell>
          <cell r="N245">
            <v>0</v>
          </cell>
        </row>
        <row r="246">
          <cell r="A246">
            <v>243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243</v>
          </cell>
          <cell r="L246">
            <v>0</v>
          </cell>
          <cell r="M246">
            <v>0</v>
          </cell>
          <cell r="N246">
            <v>0</v>
          </cell>
        </row>
        <row r="247">
          <cell r="A247">
            <v>244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244</v>
          </cell>
          <cell r="L247">
            <v>0</v>
          </cell>
          <cell r="M247">
            <v>0</v>
          </cell>
          <cell r="N247">
            <v>0</v>
          </cell>
        </row>
        <row r="248">
          <cell r="A248">
            <v>245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245</v>
          </cell>
          <cell r="L248">
            <v>0</v>
          </cell>
          <cell r="M248">
            <v>0</v>
          </cell>
          <cell r="N248">
            <v>0</v>
          </cell>
        </row>
        <row r="249">
          <cell r="A249">
            <v>246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246</v>
          </cell>
          <cell r="L249">
            <v>0</v>
          </cell>
          <cell r="M249">
            <v>0</v>
          </cell>
          <cell r="N249">
            <v>0</v>
          </cell>
        </row>
        <row r="250">
          <cell r="A250">
            <v>247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247</v>
          </cell>
          <cell r="L250">
            <v>0</v>
          </cell>
          <cell r="M250">
            <v>0</v>
          </cell>
          <cell r="N250">
            <v>0</v>
          </cell>
        </row>
        <row r="251">
          <cell r="A251">
            <v>248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248</v>
          </cell>
          <cell r="L251">
            <v>0</v>
          </cell>
          <cell r="M251">
            <v>0</v>
          </cell>
          <cell r="N251">
            <v>0</v>
          </cell>
        </row>
        <row r="252">
          <cell r="A252">
            <v>249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249</v>
          </cell>
          <cell r="L252">
            <v>0</v>
          </cell>
          <cell r="M252">
            <v>0</v>
          </cell>
          <cell r="N252">
            <v>0</v>
          </cell>
        </row>
        <row r="253">
          <cell r="A253">
            <v>250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250</v>
          </cell>
          <cell r="L253">
            <v>0</v>
          </cell>
          <cell r="M253">
            <v>0</v>
          </cell>
          <cell r="N253">
            <v>0</v>
          </cell>
        </row>
      </sheetData>
      <sheetData sheetId="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TOTAL"/>
      <sheetName val="RESUMEN TOTAL"/>
      <sheetName val="CRON. ACt."/>
      <sheetName val="Curva S "/>
      <sheetName val="RESUMEN (CHAL.)"/>
      <sheetName val="Reaj. (CHAL.)"/>
      <sheetName val="AMORT. A.D (CHAL.)"/>
      <sheetName val="DED.EF. (CHAL.)"/>
      <sheetName val="AM.MAT. (CHAL.)"/>
      <sheetName val="PLANILLA TRAMO CHALLUAYACU"/>
      <sheetName val="F-POL. (CHAL)"/>
      <sheetName val="Curva S (CHAL)"/>
      <sheetName val="RESUMEN (S.F.)"/>
      <sheetName val="Reaj. (S.F.)"/>
      <sheetName val="AMORT. A.D (S.F.)"/>
      <sheetName val="DED.EF. (S.F.)"/>
      <sheetName val="AM.MAT. S.F."/>
      <sheetName val="F-POL. (S.F.)"/>
      <sheetName val="PLANILLA TRAMO S. FRANC."/>
      <sheetName val="Curva S  (S.F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1.Caratula"/>
      <sheetName val="F-02.Contenido"/>
      <sheetName val="F-03.FichaTecn."/>
      <sheetName val="F-04.MetaAnual"/>
      <sheetName val="F-05.ResumEjec"/>
      <sheetName val="F-06.Recursos-1"/>
      <sheetName val="F-06.Recursos-2"/>
      <sheetName val="07-NO"/>
      <sheetName val="F-07.Control-T-C-A"/>
      <sheetName val="EJECUCION FISICA"/>
      <sheetName val="F-08.Res.Avance"/>
      <sheetName val="F-09.Res.Valoriz."/>
      <sheetName val="F-10.Valorizacion B II,CPyMC"/>
      <sheetName val="10-NO"/>
      <sheetName val="F-10.Valorizacion B IIIyIV"/>
      <sheetName val="F-10.Valorizacion B V"/>
      <sheetName val="F-10.Valorizacion MOByEQP"/>
      <sheetName val="F-10.V-MM B II,CPyMC"/>
      <sheetName val="F-10.V-MM B IIIyIV"/>
      <sheetName val="F-12.V-PartAdic B II,CPyMC"/>
      <sheetName val="F-12.V-PartAdic B IIIyIV"/>
      <sheetName val="EJEC.FINANCIERA"/>
      <sheetName val="F-14 Resum.Gral.EjeFinan."/>
      <sheetName val="F-15 Calend.Comprom."/>
      <sheetName val="PANEL FOTOGRAFICO"/>
      <sheetName val="FOTOGRAFIAS"/>
      <sheetName val="SUSTENTO EJEC.OBRA"/>
      <sheetName val="Met_Dario B II,CPyMC"/>
      <sheetName val="Met_Dario B IIIyIV"/>
      <sheetName val="Met_Dario B V"/>
      <sheetName val="Met_Dario MOByEQP"/>
      <sheetName val="Met_Dario MM B II,CPyMC"/>
      <sheetName val="Met_Dario MM B IIIyIV"/>
      <sheetName val="Met_Dario PARTNUEVAS B IIIyIV"/>
      <sheetName val="Sust.Mtdos.-01"/>
      <sheetName val="Sust.Mtdos.-02"/>
      <sheetName val="Sust.Mtdos.-03"/>
      <sheetName val="Sust.Mtdos.-04"/>
      <sheetName val="Sust.Mtdos.-05"/>
      <sheetName val="Sust.Mtdos.-06"/>
      <sheetName val="Plla_Pers"/>
      <sheetName val="Res.Men_Alm"/>
      <sheetName val="Mov.Men_Alm"/>
      <sheetName val="Mov.Dia_Alm"/>
      <sheetName val="Res.Men_EqMec"/>
      <sheetName val="Mov.Men_EqMec"/>
      <sheetName val="Cont.Dia_EqMec"/>
      <sheetName val="Cont.CºHidra"/>
      <sheetName val="Cont.Aten.Req"/>
      <sheetName val="Cont_Rend"/>
      <sheetName val="32"/>
      <sheetName val="31"/>
      <sheetName val="18"/>
      <sheetName val="21"/>
      <sheetName val="F-71MOVIMIENTO MA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15">
          <cell r="AO15" t="str">
            <v>OPERARIO</v>
          </cell>
          <cell r="AP15">
            <v>1500</v>
          </cell>
          <cell r="AQ15">
            <v>1700</v>
          </cell>
        </row>
        <row r="16">
          <cell r="AO16" t="str">
            <v xml:space="preserve">OFICIAL </v>
          </cell>
          <cell r="AP16">
            <v>1400</v>
          </cell>
          <cell r="AQ16">
            <v>1500</v>
          </cell>
        </row>
        <row r="17">
          <cell r="AO17" t="str">
            <v>PEON</v>
          </cell>
          <cell r="AP17">
            <v>1100</v>
          </cell>
          <cell r="AQ17">
            <v>1100</v>
          </cell>
        </row>
        <row r="18">
          <cell r="AO18" t="str">
            <v>GUARDIAN</v>
          </cell>
          <cell r="AP18">
            <v>1100</v>
          </cell>
          <cell r="AQ18">
            <v>1300</v>
          </cell>
        </row>
        <row r="19">
          <cell r="AO19" t="str">
            <v>ASIST. ADM.</v>
          </cell>
          <cell r="AP19">
            <v>1500</v>
          </cell>
          <cell r="AQ19">
            <v>1600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1"/>
      <sheetName val="Hoja2"/>
      <sheetName val="Hoja3"/>
    </sheetNames>
    <sheetDataSet>
      <sheetData sheetId="0" refreshError="1">
        <row r="6">
          <cell r="A6" t="str">
            <v>ITEM</v>
          </cell>
          <cell r="B6" t="str">
            <v>JEFATURA ZONAL I</v>
          </cell>
          <cell r="C6" t="str">
            <v>CIU</v>
          </cell>
          <cell r="D6" t="str">
            <v>DESCRIPCIÓN</v>
          </cell>
          <cell r="E6" t="str">
            <v>Valor Referencial S/.</v>
          </cell>
          <cell r="F6" t="str">
            <v>Fecha Probable de Convocatoria</v>
          </cell>
          <cell r="G6" t="str">
            <v>Fuente de Financiamiento</v>
          </cell>
          <cell r="H6" t="str">
            <v>SINTESIS ESPECIFICACIONES TECNICAS (PERFIL GENERICO)</v>
          </cell>
          <cell r="I6" t="str">
            <v>I TRIM</v>
          </cell>
          <cell r="J6" t="str">
            <v>II TRIM</v>
          </cell>
          <cell r="K6" t="str">
            <v>III TRIM</v>
          </cell>
          <cell r="L6" t="str">
            <v>IV TRIM</v>
          </cell>
          <cell r="M6" t="str">
            <v>TIPO MONEDA</v>
          </cell>
        </row>
        <row r="7">
          <cell r="A7">
            <v>1</v>
          </cell>
          <cell r="B7" t="str">
            <v>JEFATURA ZONAL I</v>
          </cell>
          <cell r="C7">
            <v>4530</v>
          </cell>
          <cell r="D7" t="str">
            <v>Mancora - Aguas Verdes y Pto. Pizarro-Emp. R1N</v>
          </cell>
          <cell r="E7">
            <v>372094</v>
          </cell>
          <cell r="F7" t="str">
            <v>JUNIO</v>
          </cell>
          <cell r="G7" t="str">
            <v>Recursos Directamente Recaudados</v>
          </cell>
          <cell r="H7" t="str">
            <v>Señalizacion Horizontal y Vertical</v>
          </cell>
          <cell r="I7">
            <v>0</v>
          </cell>
          <cell r="J7">
            <v>372094</v>
          </cell>
          <cell r="K7">
            <v>0</v>
          </cell>
          <cell r="L7">
            <v>0</v>
          </cell>
          <cell r="M7" t="str">
            <v>S/.</v>
          </cell>
        </row>
        <row r="8">
          <cell r="A8">
            <v>2</v>
          </cell>
          <cell r="B8" t="str">
            <v>JEFATURA ZONAL I</v>
          </cell>
          <cell r="C8">
            <v>4530</v>
          </cell>
          <cell r="D8" t="str">
            <v>Dv. Bayovar-Piura-Sullana-Mancora</v>
          </cell>
          <cell r="E8">
            <v>526430</v>
          </cell>
          <cell r="F8" t="str">
            <v>JUNIO</v>
          </cell>
          <cell r="G8" t="str">
            <v>Recursos Directamente Recaudados</v>
          </cell>
          <cell r="H8" t="str">
            <v>Señalizacion Horizontal y Vertical</v>
          </cell>
          <cell r="I8">
            <v>0</v>
          </cell>
          <cell r="J8">
            <v>526430</v>
          </cell>
          <cell r="K8">
            <v>0</v>
          </cell>
          <cell r="L8">
            <v>0</v>
          </cell>
          <cell r="M8" t="str">
            <v>S/.</v>
          </cell>
        </row>
        <row r="9">
          <cell r="A9">
            <v>3</v>
          </cell>
          <cell r="B9" t="str">
            <v>JEFATURA ZONAL I</v>
          </cell>
          <cell r="C9">
            <v>4530</v>
          </cell>
          <cell r="D9" t="str">
            <v>Noria Zapata-Piura-Sechura y Emp. R1B-Chulucanas</v>
          </cell>
          <cell r="E9">
            <v>288847</v>
          </cell>
          <cell r="F9" t="str">
            <v>JUNIO</v>
          </cell>
          <cell r="G9" t="str">
            <v>Recursos Directamente Recaudados</v>
          </cell>
          <cell r="H9" t="str">
            <v>Señalizacion Horizontal y Vertical</v>
          </cell>
          <cell r="I9">
            <v>0</v>
          </cell>
          <cell r="J9">
            <v>288847</v>
          </cell>
          <cell r="K9">
            <v>0</v>
          </cell>
          <cell r="L9">
            <v>0</v>
          </cell>
          <cell r="M9" t="str">
            <v>S/.</v>
          </cell>
        </row>
        <row r="10">
          <cell r="A10">
            <v>4</v>
          </cell>
          <cell r="B10" t="str">
            <v>JEFATURA ZONAL I</v>
          </cell>
          <cell r="C10">
            <v>4530</v>
          </cell>
          <cell r="D10" t="str">
            <v>Piura-Paita-Sullana-Pte. Macara</v>
          </cell>
          <cell r="E10">
            <v>462735</v>
          </cell>
          <cell r="F10" t="str">
            <v>JUNIO</v>
          </cell>
          <cell r="G10" t="str">
            <v>Recursos Directamente Recaudados</v>
          </cell>
          <cell r="H10" t="str">
            <v>Señalizacion Horizontal y Vertical</v>
          </cell>
          <cell r="I10">
            <v>0</v>
          </cell>
          <cell r="J10">
            <v>462735</v>
          </cell>
          <cell r="K10">
            <v>0</v>
          </cell>
          <cell r="L10">
            <v>0</v>
          </cell>
          <cell r="M10" t="str">
            <v>S/.</v>
          </cell>
        </row>
        <row r="11">
          <cell r="A11">
            <v>5</v>
          </cell>
          <cell r="B11" t="str">
            <v>JEFATURA ZONAL II</v>
          </cell>
          <cell r="C11">
            <v>4530</v>
          </cell>
          <cell r="D11" t="str">
            <v>Lim. Reg-Chiclayo Dv. Bayovar Villa Eten-Via de Evit.</v>
          </cell>
          <cell r="E11">
            <v>361748</v>
          </cell>
          <cell r="F11" t="str">
            <v>JULIO</v>
          </cell>
          <cell r="G11" t="str">
            <v>Recursos Directamente Recaudados</v>
          </cell>
          <cell r="H11" t="str">
            <v>Señalizacion Horizontal y Vertical</v>
          </cell>
          <cell r="I11">
            <v>0</v>
          </cell>
          <cell r="J11">
            <v>0</v>
          </cell>
          <cell r="K11">
            <v>361748</v>
          </cell>
          <cell r="L11">
            <v>0</v>
          </cell>
          <cell r="M11" t="str">
            <v>S/.</v>
          </cell>
        </row>
        <row r="12">
          <cell r="A12">
            <v>6</v>
          </cell>
          <cell r="B12" t="str">
            <v>JEFATURA ZONAL II</v>
          </cell>
          <cell r="C12">
            <v>4530</v>
          </cell>
          <cell r="D12" t="str">
            <v>Lambayeque-Olmos-Noria Zapata y Chiclayo-Ferreñafe</v>
          </cell>
          <cell r="E12">
            <v>353198</v>
          </cell>
          <cell r="F12" t="str">
            <v>JULIO</v>
          </cell>
          <cell r="G12" t="str">
            <v>Recursos Directamente Recaudados</v>
          </cell>
          <cell r="H12" t="str">
            <v>Señalizacion Horizontal y Vertical</v>
          </cell>
          <cell r="I12">
            <v>0</v>
          </cell>
          <cell r="J12">
            <v>0</v>
          </cell>
          <cell r="K12">
            <v>353198</v>
          </cell>
          <cell r="L12">
            <v>0</v>
          </cell>
          <cell r="M12" t="str">
            <v>S/.</v>
          </cell>
        </row>
        <row r="13">
          <cell r="A13">
            <v>7</v>
          </cell>
          <cell r="B13" t="str">
            <v>JEFATURA ZONAL II</v>
          </cell>
          <cell r="C13">
            <v>4530</v>
          </cell>
          <cell r="D13" t="str">
            <v>Pimentel-Chiclayo -Pte. Cumbil-Sipan-Pampagrande</v>
          </cell>
          <cell r="E13">
            <v>300153</v>
          </cell>
          <cell r="F13" t="str">
            <v>JULIO</v>
          </cell>
          <cell r="G13" t="str">
            <v>Recursos Directamente Recaudados</v>
          </cell>
          <cell r="H13" t="str">
            <v>Señalizacion Horizontal y Vertical</v>
          </cell>
          <cell r="I13">
            <v>0</v>
          </cell>
          <cell r="J13">
            <v>0</v>
          </cell>
          <cell r="K13">
            <v>300153</v>
          </cell>
          <cell r="L13">
            <v>0</v>
          </cell>
          <cell r="M13" t="str">
            <v>S/.</v>
          </cell>
        </row>
        <row r="14">
          <cell r="A14">
            <v>8</v>
          </cell>
          <cell r="B14" t="str">
            <v>JEFATURA ZONAL III</v>
          </cell>
          <cell r="C14">
            <v>4530</v>
          </cell>
          <cell r="D14" t="str">
            <v>Dv. Olmos - Corral Quemado</v>
          </cell>
          <cell r="E14">
            <v>410579</v>
          </cell>
          <cell r="F14" t="str">
            <v>AGOSTO</v>
          </cell>
          <cell r="G14" t="str">
            <v>Recursos Directamente Recaudados</v>
          </cell>
          <cell r="H14" t="str">
            <v>Señalizacion Horizontal y Vertical</v>
          </cell>
          <cell r="I14">
            <v>0</v>
          </cell>
          <cell r="J14">
            <v>0</v>
          </cell>
          <cell r="K14">
            <v>410579</v>
          </cell>
          <cell r="L14">
            <v>0</v>
          </cell>
          <cell r="M14" t="str">
            <v>S/.</v>
          </cell>
        </row>
        <row r="15">
          <cell r="A15">
            <v>9</v>
          </cell>
          <cell r="B15" t="str">
            <v>JEFATURA ZONAL III</v>
          </cell>
          <cell r="C15">
            <v>4530</v>
          </cell>
          <cell r="D15" t="str">
            <v>Chamaya - Jaen - San Ignacio</v>
          </cell>
          <cell r="E15">
            <v>510917</v>
          </cell>
          <cell r="F15" t="str">
            <v>AGOSTO</v>
          </cell>
          <cell r="G15" t="str">
            <v>Recursos Directamente Recaudados</v>
          </cell>
          <cell r="H15" t="str">
            <v>Señalizacion Horizontal y Vertical</v>
          </cell>
          <cell r="I15">
            <v>0</v>
          </cell>
          <cell r="J15">
            <v>0</v>
          </cell>
          <cell r="K15">
            <v>510917</v>
          </cell>
          <cell r="L15">
            <v>0</v>
          </cell>
          <cell r="M15" t="str">
            <v>S/.</v>
          </cell>
        </row>
        <row r="16">
          <cell r="A16">
            <v>10</v>
          </cell>
          <cell r="B16" t="str">
            <v>JEFATURA ZONAL IV</v>
          </cell>
          <cell r="C16">
            <v>4530</v>
          </cell>
          <cell r="D16" t="str">
            <v>Corral Quemado - Rio Nieva-Rioja</v>
          </cell>
          <cell r="E16">
            <v>819503</v>
          </cell>
          <cell r="F16" t="str">
            <v>MAYO</v>
          </cell>
          <cell r="G16" t="str">
            <v>Recursos Directamente Recaudados</v>
          </cell>
          <cell r="H16" t="str">
            <v>Señalizacion Horizontal y Vertical</v>
          </cell>
          <cell r="I16">
            <v>0</v>
          </cell>
          <cell r="J16">
            <v>819503</v>
          </cell>
          <cell r="K16">
            <v>0</v>
          </cell>
          <cell r="L16">
            <v>0</v>
          </cell>
          <cell r="M16" t="str">
            <v>S/.</v>
          </cell>
        </row>
        <row r="17">
          <cell r="A17">
            <v>11</v>
          </cell>
          <cell r="B17" t="str">
            <v>JEFATURA ZONAL V</v>
          </cell>
          <cell r="C17">
            <v>4530</v>
          </cell>
          <cell r="D17" t="str">
            <v>Emp. R1N - Cajamarca</v>
          </cell>
          <cell r="E17">
            <v>458783</v>
          </cell>
          <cell r="F17" t="str">
            <v>MARZO</v>
          </cell>
          <cell r="G17" t="str">
            <v>Recursos Directamente Recaudados</v>
          </cell>
          <cell r="H17" t="str">
            <v>Señalizacion Horizontal y Vertical</v>
          </cell>
          <cell r="I17">
            <v>458783</v>
          </cell>
          <cell r="J17">
            <v>0</v>
          </cell>
          <cell r="K17">
            <v>0</v>
          </cell>
          <cell r="L17">
            <v>0</v>
          </cell>
          <cell r="M17" t="str">
            <v>S/.</v>
          </cell>
        </row>
        <row r="18">
          <cell r="A18">
            <v>12</v>
          </cell>
          <cell r="B18" t="str">
            <v>JEFATURA ZONAL V</v>
          </cell>
          <cell r="C18">
            <v>4530</v>
          </cell>
          <cell r="D18" t="str">
            <v>Salaverry-Emp. R1N Shiran</v>
          </cell>
          <cell r="E18">
            <v>96534</v>
          </cell>
          <cell r="F18" t="str">
            <v>MARZO</v>
          </cell>
          <cell r="G18" t="str">
            <v>Recursos Directamente Recaudados</v>
          </cell>
          <cell r="H18" t="str">
            <v>Señalizacion Horizontal y Vertical</v>
          </cell>
          <cell r="I18">
            <v>96534</v>
          </cell>
          <cell r="J18">
            <v>0</v>
          </cell>
          <cell r="K18">
            <v>0</v>
          </cell>
          <cell r="L18">
            <v>0</v>
          </cell>
          <cell r="M18" t="str">
            <v>S/.</v>
          </cell>
        </row>
        <row r="19">
          <cell r="A19">
            <v>13</v>
          </cell>
          <cell r="B19" t="str">
            <v>JEFATURA ZONAL V</v>
          </cell>
          <cell r="C19">
            <v>4530</v>
          </cell>
          <cell r="D19" t="str">
            <v>Pte. Santa - Lim. Reg y Vía de Evitamiento</v>
          </cell>
          <cell r="E19">
            <v>512396</v>
          </cell>
          <cell r="F19" t="str">
            <v>MARZO</v>
          </cell>
          <cell r="G19" t="str">
            <v>Recursos Directamente Recaudados</v>
          </cell>
          <cell r="H19" t="str">
            <v>Señalizacion Horizontal y Vertical</v>
          </cell>
          <cell r="I19">
            <v>512396</v>
          </cell>
          <cell r="J19">
            <v>0</v>
          </cell>
          <cell r="K19">
            <v>0</v>
          </cell>
          <cell r="L19">
            <v>0</v>
          </cell>
          <cell r="M19" t="str">
            <v>S/.</v>
          </cell>
        </row>
        <row r="20">
          <cell r="A20">
            <v>14</v>
          </cell>
          <cell r="B20" t="str">
            <v>JEFATURA ZONAL VI</v>
          </cell>
          <cell r="C20">
            <v>4530</v>
          </cell>
          <cell r="D20" t="str">
            <v>Pativilca -Conococha-Huaraz - Huallanca</v>
          </cell>
          <cell r="E20">
            <v>708750</v>
          </cell>
          <cell r="F20" t="str">
            <v>ABRIL</v>
          </cell>
          <cell r="G20" t="str">
            <v>Recursos Directamente Recaudados</v>
          </cell>
          <cell r="H20" t="str">
            <v>Señalizacion Horizontal y Vertical</v>
          </cell>
          <cell r="I20">
            <v>0</v>
          </cell>
          <cell r="J20">
            <v>708750</v>
          </cell>
          <cell r="K20">
            <v>0</v>
          </cell>
          <cell r="L20">
            <v>0</v>
          </cell>
          <cell r="M20" t="str">
            <v>S/.</v>
          </cell>
        </row>
        <row r="21">
          <cell r="A21">
            <v>15</v>
          </cell>
          <cell r="B21" t="str">
            <v>JEFATURA ZONAL VI</v>
          </cell>
          <cell r="C21">
            <v>4530</v>
          </cell>
          <cell r="D21" t="str">
            <v>Pativilca - Pte. Santa y Casma - Pariacoto</v>
          </cell>
          <cell r="E21">
            <v>560700</v>
          </cell>
          <cell r="F21" t="str">
            <v>ABRIL</v>
          </cell>
          <cell r="G21" t="str">
            <v>Recursos Directamente Recaudados</v>
          </cell>
          <cell r="H21" t="str">
            <v>Señalizacion Horizontal y Vertical</v>
          </cell>
          <cell r="I21">
            <v>0</v>
          </cell>
          <cell r="J21">
            <v>560700</v>
          </cell>
          <cell r="K21">
            <v>0</v>
          </cell>
          <cell r="L21">
            <v>0</v>
          </cell>
          <cell r="M21" t="str">
            <v>S/.</v>
          </cell>
        </row>
        <row r="22">
          <cell r="A22">
            <v>16</v>
          </cell>
          <cell r="B22" t="str">
            <v>JEFATURA ZONAL VII</v>
          </cell>
          <cell r="C22">
            <v>4530</v>
          </cell>
          <cell r="D22" t="str">
            <v xml:space="preserve">Dv. Ancón (Serpentin y Variante)-Pativilca </v>
          </cell>
          <cell r="E22">
            <v>544637</v>
          </cell>
          <cell r="F22" t="str">
            <v>MAYO</v>
          </cell>
          <cell r="G22" t="str">
            <v>Recursos Directamente Recaudados</v>
          </cell>
          <cell r="H22" t="str">
            <v>Señalizacion Horizontal y Vertical</v>
          </cell>
          <cell r="I22">
            <v>0</v>
          </cell>
          <cell r="J22">
            <v>544637</v>
          </cell>
          <cell r="K22">
            <v>0</v>
          </cell>
          <cell r="L22">
            <v>0</v>
          </cell>
          <cell r="M22" t="str">
            <v>S/.</v>
          </cell>
        </row>
        <row r="23">
          <cell r="A23">
            <v>17</v>
          </cell>
          <cell r="B23" t="str">
            <v>JEFATURA ZONAL VII</v>
          </cell>
          <cell r="C23">
            <v>4530</v>
          </cell>
          <cell r="D23" t="str">
            <v>Huaura - Sayan y Ovalo Chancay - Huaral - Emp. R1N</v>
          </cell>
          <cell r="E23">
            <v>124016</v>
          </cell>
          <cell r="F23" t="str">
            <v>MARZO</v>
          </cell>
          <cell r="G23" t="str">
            <v>Recursos Directamente Recaudados</v>
          </cell>
          <cell r="H23" t="str">
            <v>Señalizacion Horizontal y Vertical</v>
          </cell>
          <cell r="I23">
            <v>0</v>
          </cell>
          <cell r="J23">
            <v>124016</v>
          </cell>
          <cell r="K23">
            <v>0</v>
          </cell>
          <cell r="L23">
            <v>0</v>
          </cell>
          <cell r="M23" t="str">
            <v>S/.</v>
          </cell>
        </row>
        <row r="24">
          <cell r="A24">
            <v>18</v>
          </cell>
          <cell r="B24" t="str">
            <v>JEFATURA ZONAL VIII</v>
          </cell>
          <cell r="C24">
            <v>4530</v>
          </cell>
          <cell r="D24" t="str">
            <v>Pte. Ricardo Palma - La Oroya</v>
          </cell>
          <cell r="E24">
            <v>313469</v>
          </cell>
          <cell r="F24" t="str">
            <v>MARZO</v>
          </cell>
          <cell r="G24" t="str">
            <v>Recursos Directamente Recaudados</v>
          </cell>
          <cell r="H24" t="str">
            <v>Señalizacion Horizontal y Vertical</v>
          </cell>
          <cell r="I24">
            <v>313469</v>
          </cell>
          <cell r="J24">
            <v>0</v>
          </cell>
          <cell r="K24">
            <v>0</v>
          </cell>
          <cell r="L24">
            <v>0</v>
          </cell>
          <cell r="M24" t="str">
            <v>S/.</v>
          </cell>
        </row>
        <row r="25">
          <cell r="A25">
            <v>19</v>
          </cell>
          <cell r="B25" t="str">
            <v>JEFATURA ZONAL VIII</v>
          </cell>
          <cell r="C25">
            <v>4530</v>
          </cell>
          <cell r="D25" t="str">
            <v>La Oroya - Huancayo</v>
          </cell>
          <cell r="E25">
            <v>476831</v>
          </cell>
          <cell r="F25" t="str">
            <v>MARZO</v>
          </cell>
          <cell r="G25" t="str">
            <v>Recursos Directamente Recaudados</v>
          </cell>
          <cell r="H25" t="str">
            <v>Señalizacion Horizontal y Vertical</v>
          </cell>
          <cell r="I25">
            <v>476831</v>
          </cell>
          <cell r="J25">
            <v>0</v>
          </cell>
          <cell r="K25">
            <v>0</v>
          </cell>
          <cell r="L25">
            <v>0</v>
          </cell>
          <cell r="M25" t="str">
            <v>S/.</v>
          </cell>
        </row>
        <row r="26">
          <cell r="A26">
            <v>20</v>
          </cell>
          <cell r="B26" t="str">
            <v>JEFATURA ZONAL VIII</v>
          </cell>
          <cell r="C26">
            <v>4530</v>
          </cell>
          <cell r="D26" t="str">
            <v>Dv. Las Vegas-Tarma - La Merced - Satipo</v>
          </cell>
          <cell r="E26">
            <v>460725</v>
          </cell>
          <cell r="F26" t="str">
            <v>MARZO</v>
          </cell>
          <cell r="G26" t="str">
            <v>Recursos Directamente Recaudados</v>
          </cell>
          <cell r="H26" t="str">
            <v>Señalizacion Horizontal y Vertical</v>
          </cell>
          <cell r="I26">
            <v>460725</v>
          </cell>
          <cell r="J26">
            <v>0</v>
          </cell>
          <cell r="K26">
            <v>0</v>
          </cell>
          <cell r="L26">
            <v>0</v>
          </cell>
          <cell r="M26" t="str">
            <v>S/.</v>
          </cell>
        </row>
        <row r="27">
          <cell r="A27">
            <v>21</v>
          </cell>
          <cell r="B27" t="str">
            <v>JEFATURA ZONAL IX</v>
          </cell>
          <cell r="C27">
            <v>4530</v>
          </cell>
          <cell r="D27" t="str">
            <v>Lima - Canta</v>
          </cell>
          <cell r="E27">
            <v>400000</v>
          </cell>
          <cell r="F27" t="str">
            <v>SETIEMBRE</v>
          </cell>
          <cell r="G27" t="str">
            <v>Recursos Directamente Recaudados</v>
          </cell>
          <cell r="H27" t="str">
            <v>Señalizacion Horizontal y Vertical</v>
          </cell>
          <cell r="I27">
            <v>0</v>
          </cell>
          <cell r="J27">
            <v>0</v>
          </cell>
          <cell r="K27">
            <v>400000</v>
          </cell>
          <cell r="L27">
            <v>0</v>
          </cell>
          <cell r="M27" t="str">
            <v>S/.</v>
          </cell>
        </row>
        <row r="28">
          <cell r="A28">
            <v>22</v>
          </cell>
          <cell r="B28" t="str">
            <v>JEFATURA ZONAL IX</v>
          </cell>
          <cell r="C28">
            <v>4530</v>
          </cell>
          <cell r="D28" t="str">
            <v>Pte. Pucusana - Pte. Clarita</v>
          </cell>
          <cell r="E28">
            <v>389142</v>
          </cell>
          <cell r="F28" t="str">
            <v>OCTUBRE</v>
          </cell>
          <cell r="G28" t="str">
            <v>Recursos Directamente Recaudados</v>
          </cell>
          <cell r="H28" t="str">
            <v>Señalizacion Horizontal y Vertical</v>
          </cell>
          <cell r="I28">
            <v>0</v>
          </cell>
          <cell r="J28">
            <v>0</v>
          </cell>
          <cell r="K28">
            <v>389142</v>
          </cell>
          <cell r="L28">
            <v>0</v>
          </cell>
          <cell r="M28" t="str">
            <v>S/.</v>
          </cell>
        </row>
        <row r="29">
          <cell r="A29">
            <v>23</v>
          </cell>
          <cell r="B29" t="str">
            <v>JEFATURA ZONAL IX</v>
          </cell>
          <cell r="C29">
            <v>4530</v>
          </cell>
          <cell r="D29" t="str">
            <v>San Vicente -Lunahuana</v>
          </cell>
          <cell r="E29">
            <v>300000</v>
          </cell>
          <cell r="F29" t="str">
            <v>SETIEMBRE</v>
          </cell>
          <cell r="G29" t="str">
            <v>Recursos Directamente Recaudados</v>
          </cell>
          <cell r="H29" t="str">
            <v>Señalizacion Horizontal y Vertical</v>
          </cell>
          <cell r="I29">
            <v>0</v>
          </cell>
          <cell r="J29">
            <v>0</v>
          </cell>
          <cell r="K29">
            <v>300000</v>
          </cell>
          <cell r="L29">
            <v>0</v>
          </cell>
          <cell r="M29" t="str">
            <v>S/.</v>
          </cell>
        </row>
        <row r="30">
          <cell r="A30">
            <v>24</v>
          </cell>
          <cell r="B30" t="str">
            <v>JEFATURA ZONAL X</v>
          </cell>
          <cell r="C30">
            <v>4530</v>
          </cell>
          <cell r="D30" t="str">
            <v>La Oroya - Chicrin</v>
          </cell>
          <cell r="E30">
            <v>392076</v>
          </cell>
          <cell r="F30" t="str">
            <v>MARZO</v>
          </cell>
          <cell r="G30" t="str">
            <v>Recursos Directamente Recaudados</v>
          </cell>
          <cell r="H30" t="str">
            <v>Señalizacion Horizontal y Vertical</v>
          </cell>
          <cell r="I30">
            <v>392076</v>
          </cell>
          <cell r="J30">
            <v>0</v>
          </cell>
          <cell r="K30">
            <v>0</v>
          </cell>
          <cell r="L30">
            <v>0</v>
          </cell>
          <cell r="M30" t="str">
            <v>S/.</v>
          </cell>
        </row>
        <row r="31">
          <cell r="A31">
            <v>25</v>
          </cell>
          <cell r="B31" t="str">
            <v>JEFATURA ZONAL X</v>
          </cell>
          <cell r="C31">
            <v>4530</v>
          </cell>
          <cell r="D31" t="str">
            <v>Chicrin - Tingo Maria - Aspuzana</v>
          </cell>
          <cell r="E31">
            <v>844454</v>
          </cell>
          <cell r="F31" t="str">
            <v>MARZO</v>
          </cell>
          <cell r="G31" t="str">
            <v>Recursos Directamente Recaudados</v>
          </cell>
          <cell r="H31" t="str">
            <v>Señalizacion Horizontal y Vertical</v>
          </cell>
          <cell r="I31">
            <v>844454</v>
          </cell>
          <cell r="J31">
            <v>0</v>
          </cell>
          <cell r="K31">
            <v>0</v>
          </cell>
          <cell r="L31">
            <v>0</v>
          </cell>
          <cell r="M31" t="str">
            <v>S/.</v>
          </cell>
        </row>
        <row r="32">
          <cell r="A32">
            <v>26</v>
          </cell>
          <cell r="B32" t="str">
            <v>JEFATURA ZONAL XI</v>
          </cell>
          <cell r="C32">
            <v>4530</v>
          </cell>
          <cell r="D32" t="str">
            <v>San Clemente -  Pte. Choclococha</v>
          </cell>
          <cell r="E32">
            <v>469195</v>
          </cell>
          <cell r="F32" t="str">
            <v>OCTUBRE</v>
          </cell>
          <cell r="G32" t="str">
            <v>Recursos Directamente Recaudados</v>
          </cell>
          <cell r="H32" t="str">
            <v>Señalizacion Horizontal y Vertical</v>
          </cell>
          <cell r="I32">
            <v>0</v>
          </cell>
          <cell r="J32">
            <v>0</v>
          </cell>
          <cell r="K32">
            <v>0</v>
          </cell>
          <cell r="L32">
            <v>469195</v>
          </cell>
          <cell r="M32" t="str">
            <v>S/.</v>
          </cell>
        </row>
        <row r="33">
          <cell r="A33">
            <v>27</v>
          </cell>
          <cell r="B33" t="str">
            <v>JEFATURA ZONAL XII</v>
          </cell>
          <cell r="C33">
            <v>4530</v>
          </cell>
          <cell r="D33" t="str">
            <v>Pte. Clarita - Palpa</v>
          </cell>
          <cell r="E33">
            <v>458455</v>
          </cell>
          <cell r="F33" t="str">
            <v>OCTUBRE</v>
          </cell>
          <cell r="G33" t="str">
            <v>Recursos Directamente Recaudados</v>
          </cell>
          <cell r="H33" t="str">
            <v>Señalizacion Horizontal y Vertical</v>
          </cell>
          <cell r="I33">
            <v>0</v>
          </cell>
          <cell r="J33">
            <v>0</v>
          </cell>
          <cell r="K33">
            <v>0</v>
          </cell>
          <cell r="L33">
            <v>458455</v>
          </cell>
          <cell r="M33" t="str">
            <v>S/.</v>
          </cell>
        </row>
        <row r="34">
          <cell r="A34">
            <v>28</v>
          </cell>
          <cell r="B34" t="str">
            <v>JEFATURA ZONAL XII</v>
          </cell>
          <cell r="C34">
            <v>4530</v>
          </cell>
          <cell r="D34" t="str">
            <v>Palpa - Dv. Lomas y Variante Palpa</v>
          </cell>
          <cell r="E34">
            <v>406252</v>
          </cell>
          <cell r="F34" t="str">
            <v>OCTUBRE</v>
          </cell>
          <cell r="G34" t="str">
            <v>Recursos Directamente Recaudados</v>
          </cell>
          <cell r="H34" t="str">
            <v>Señalizacion Horizontal y Vertical</v>
          </cell>
          <cell r="I34">
            <v>0</v>
          </cell>
          <cell r="J34">
            <v>0</v>
          </cell>
          <cell r="K34">
            <v>0</v>
          </cell>
          <cell r="L34">
            <v>406252</v>
          </cell>
          <cell r="M34" t="str">
            <v>S/.</v>
          </cell>
        </row>
        <row r="35">
          <cell r="A35">
            <v>29</v>
          </cell>
          <cell r="B35" t="str">
            <v>JEFATURA ZONAL XII</v>
          </cell>
          <cell r="C35">
            <v>4530</v>
          </cell>
          <cell r="D35" t="str">
            <v>Pto. San Juan-Emp. R1S-Nasca-Puquio-Chalhuanca</v>
          </cell>
          <cell r="E35">
            <v>983006</v>
          </cell>
          <cell r="F35" t="str">
            <v>OCTUBRE</v>
          </cell>
          <cell r="G35" t="str">
            <v>Recursos Directamente Recaudados</v>
          </cell>
          <cell r="H35" t="str">
            <v>Señalizacion Horizontal y Vertical</v>
          </cell>
          <cell r="I35">
            <v>0</v>
          </cell>
          <cell r="J35">
            <v>0</v>
          </cell>
          <cell r="K35">
            <v>0</v>
          </cell>
          <cell r="L35">
            <v>983006</v>
          </cell>
          <cell r="M35" t="str">
            <v>S/.</v>
          </cell>
        </row>
        <row r="36">
          <cell r="A36">
            <v>30</v>
          </cell>
          <cell r="B36" t="str">
            <v>JEFATURA ZONAL XIII</v>
          </cell>
          <cell r="C36">
            <v>4530</v>
          </cell>
          <cell r="D36" t="str">
            <v>Pte. Choclococha - Ayacucho</v>
          </cell>
          <cell r="E36">
            <v>625947</v>
          </cell>
          <cell r="F36" t="str">
            <v>NOVIEMBRE</v>
          </cell>
          <cell r="G36" t="str">
            <v>Recursos Directamente Recaudados</v>
          </cell>
          <cell r="H36" t="str">
            <v>Señalizacion Horizontal y Vertical</v>
          </cell>
          <cell r="I36">
            <v>0</v>
          </cell>
          <cell r="J36">
            <v>0</v>
          </cell>
          <cell r="K36">
            <v>0</v>
          </cell>
          <cell r="L36">
            <v>625947</v>
          </cell>
          <cell r="M36" t="str">
            <v>S/.</v>
          </cell>
        </row>
        <row r="37">
          <cell r="A37">
            <v>31</v>
          </cell>
          <cell r="B37" t="str">
            <v>JEFATURA ZONAL XIV</v>
          </cell>
          <cell r="C37">
            <v>4530</v>
          </cell>
          <cell r="D37" t="str">
            <v>Dv. Lomas - Acceso Microondas</v>
          </cell>
          <cell r="E37">
            <v>757294</v>
          </cell>
          <cell r="F37" t="str">
            <v>NOVIEMBRE</v>
          </cell>
          <cell r="G37" t="str">
            <v>Recursos Directamente Recaudados</v>
          </cell>
          <cell r="H37" t="str">
            <v>Señalizacion Horizontal y Vertical</v>
          </cell>
          <cell r="I37">
            <v>0</v>
          </cell>
          <cell r="J37">
            <v>0</v>
          </cell>
          <cell r="K37">
            <v>0</v>
          </cell>
          <cell r="L37">
            <v>757294</v>
          </cell>
          <cell r="M37" t="str">
            <v>S/.</v>
          </cell>
        </row>
        <row r="38">
          <cell r="A38">
            <v>32</v>
          </cell>
          <cell r="B38" t="str">
            <v>JEFATURA ZONAL XIV</v>
          </cell>
          <cell r="C38">
            <v>4530</v>
          </cell>
          <cell r="D38" t="str">
            <v>Acceso Microondas Pte. Fiscal</v>
          </cell>
          <cell r="E38">
            <v>648891</v>
          </cell>
          <cell r="F38" t="str">
            <v>FEBRERO</v>
          </cell>
          <cell r="G38" t="str">
            <v>Recursos Directamente Recaudados</v>
          </cell>
          <cell r="H38" t="str">
            <v>Señalizacion Horizontal y Vertical</v>
          </cell>
          <cell r="I38">
            <v>0</v>
          </cell>
          <cell r="J38">
            <v>0</v>
          </cell>
          <cell r="K38">
            <v>0</v>
          </cell>
          <cell r="L38">
            <v>648891</v>
          </cell>
          <cell r="M38" t="str">
            <v>S/.</v>
          </cell>
        </row>
        <row r="39">
          <cell r="A39">
            <v>33</v>
          </cell>
          <cell r="B39" t="str">
            <v>JEFATURA ZONAL XV</v>
          </cell>
          <cell r="C39">
            <v>4530</v>
          </cell>
          <cell r="D39" t="str">
            <v>Ilo - Desaguadero (Tramos I - V)</v>
          </cell>
          <cell r="E39">
            <v>582950</v>
          </cell>
          <cell r="F39" t="str">
            <v>FEBRERO</v>
          </cell>
          <cell r="G39" t="str">
            <v>Recursos Directamente Recaudados</v>
          </cell>
          <cell r="H39" t="str">
            <v>Señalizacion Horizontal y Vertical</v>
          </cell>
          <cell r="I39">
            <v>0</v>
          </cell>
          <cell r="J39">
            <v>582950</v>
          </cell>
          <cell r="K39">
            <v>0</v>
          </cell>
          <cell r="L39">
            <v>0</v>
          </cell>
          <cell r="M39" t="str">
            <v>S/.</v>
          </cell>
        </row>
        <row r="40">
          <cell r="A40">
            <v>34</v>
          </cell>
          <cell r="B40" t="str">
            <v>JEFATURA ZONAL XV</v>
          </cell>
          <cell r="C40">
            <v>4530</v>
          </cell>
          <cell r="D40" t="str">
            <v>Pte. Fiscal- La Concordia</v>
          </cell>
          <cell r="E40">
            <v>504504</v>
          </cell>
          <cell r="F40" t="str">
            <v>FEBRERO</v>
          </cell>
          <cell r="G40" t="str">
            <v>Recursos Directamente Recaudados</v>
          </cell>
          <cell r="H40" t="str">
            <v>Señalizacion Horizontal y Vertical</v>
          </cell>
          <cell r="I40">
            <v>0</v>
          </cell>
          <cell r="J40">
            <v>504504</v>
          </cell>
          <cell r="K40">
            <v>0</v>
          </cell>
          <cell r="L40">
            <v>0</v>
          </cell>
          <cell r="M40" t="str">
            <v>S/.</v>
          </cell>
        </row>
        <row r="41">
          <cell r="A41">
            <v>35</v>
          </cell>
          <cell r="B41" t="str">
            <v>JEFATURA ZONAL XV</v>
          </cell>
          <cell r="C41">
            <v>4530</v>
          </cell>
          <cell r="D41" t="str">
            <v>Ilo - Tacna</v>
          </cell>
          <cell r="E41">
            <v>286372</v>
          </cell>
          <cell r="F41" t="str">
            <v>ABRIL</v>
          </cell>
          <cell r="G41" t="str">
            <v>Recursos Directamente Recaudados</v>
          </cell>
          <cell r="H41" t="str">
            <v>Señalizacion Horizontal y Vertical</v>
          </cell>
          <cell r="I41">
            <v>0</v>
          </cell>
          <cell r="J41">
            <v>286372</v>
          </cell>
          <cell r="K41">
            <v>0</v>
          </cell>
          <cell r="L41">
            <v>0</v>
          </cell>
          <cell r="M41" t="str">
            <v>S/.</v>
          </cell>
        </row>
        <row r="42">
          <cell r="A42">
            <v>36</v>
          </cell>
          <cell r="B42" t="str">
            <v>JEFATURA ZONAL XVI</v>
          </cell>
          <cell r="C42">
            <v>4530</v>
          </cell>
          <cell r="D42" t="str">
            <v>La Raya - Juliaca - Sta. Lucia</v>
          </cell>
          <cell r="E42">
            <v>585209</v>
          </cell>
          <cell r="F42" t="str">
            <v>ABRIL</v>
          </cell>
          <cell r="G42" t="str">
            <v>Recursos Directamente Recaudados</v>
          </cell>
          <cell r="H42" t="str">
            <v>Señalizacion Horizontal y Vertical</v>
          </cell>
          <cell r="I42">
            <v>585209</v>
          </cell>
          <cell r="J42">
            <v>0</v>
          </cell>
          <cell r="K42">
            <v>0</v>
          </cell>
          <cell r="L42">
            <v>0</v>
          </cell>
          <cell r="M42" t="str">
            <v>S/.</v>
          </cell>
        </row>
        <row r="43">
          <cell r="A43">
            <v>37</v>
          </cell>
          <cell r="B43" t="str">
            <v>JEFATURA ZONAL XVI</v>
          </cell>
          <cell r="C43">
            <v>4530</v>
          </cell>
          <cell r="D43" t="str">
            <v>Juliaca - Puno - Desaguadero</v>
          </cell>
          <cell r="E43">
            <v>569099</v>
          </cell>
          <cell r="F43" t="str">
            <v>ABRIL</v>
          </cell>
          <cell r="G43" t="str">
            <v>Recursos Directamente Recaudados</v>
          </cell>
          <cell r="H43" t="str">
            <v>Señalizacion Horizontal y Vertical</v>
          </cell>
          <cell r="I43">
            <v>569099</v>
          </cell>
          <cell r="J43">
            <v>0</v>
          </cell>
          <cell r="K43">
            <v>0</v>
          </cell>
          <cell r="L43">
            <v>0</v>
          </cell>
          <cell r="M43" t="str">
            <v>S/.</v>
          </cell>
        </row>
        <row r="44">
          <cell r="A44">
            <v>38</v>
          </cell>
          <cell r="B44" t="str">
            <v>JEFATURA ZONAL XVI</v>
          </cell>
          <cell r="C44">
            <v>4530</v>
          </cell>
          <cell r="D44" t="str">
            <v>Ilo - Desaguadero (Tramos VI - IX)</v>
          </cell>
          <cell r="E44">
            <v>450246</v>
          </cell>
          <cell r="F44" t="str">
            <v>ABRIL</v>
          </cell>
          <cell r="G44" t="str">
            <v>Recursos Directamente Recaudados</v>
          </cell>
          <cell r="H44" t="str">
            <v>Señalizacion Horizontal y Vertical</v>
          </cell>
          <cell r="I44">
            <v>450246</v>
          </cell>
          <cell r="J44">
            <v>0</v>
          </cell>
          <cell r="K44">
            <v>0</v>
          </cell>
          <cell r="L44">
            <v>0</v>
          </cell>
          <cell r="M44" t="str">
            <v>S/.</v>
          </cell>
        </row>
        <row r="45">
          <cell r="A45">
            <v>39</v>
          </cell>
          <cell r="B45" t="str">
            <v>JEFATURA ZONAL XVII</v>
          </cell>
          <cell r="C45">
            <v>4530</v>
          </cell>
          <cell r="D45" t="str">
            <v>Cusco - Abancay</v>
          </cell>
          <cell r="E45">
            <v>472047</v>
          </cell>
          <cell r="F45" t="str">
            <v>ABRIL</v>
          </cell>
          <cell r="G45" t="str">
            <v>Recursos Directamente Recaudados</v>
          </cell>
          <cell r="H45" t="str">
            <v>Señalizacion Horizontal y Vertical</v>
          </cell>
          <cell r="I45">
            <v>0</v>
          </cell>
          <cell r="J45">
            <v>472047</v>
          </cell>
          <cell r="K45">
            <v>0</v>
          </cell>
          <cell r="L45">
            <v>0</v>
          </cell>
          <cell r="M45" t="str">
            <v>S/.</v>
          </cell>
        </row>
        <row r="46">
          <cell r="A46">
            <v>40</v>
          </cell>
          <cell r="B46" t="str">
            <v>JEFATURA ZONAL XVII</v>
          </cell>
          <cell r="C46">
            <v>4530</v>
          </cell>
          <cell r="D46" t="str">
            <v>Circuito Turistico del Cusco</v>
          </cell>
          <cell r="E46">
            <v>370858</v>
          </cell>
          <cell r="F46" t="str">
            <v>ABRIL</v>
          </cell>
          <cell r="G46" t="str">
            <v>Recursos Directamente Recaudados</v>
          </cell>
          <cell r="H46" t="str">
            <v>Señalizacion Horizontal y Vertical</v>
          </cell>
          <cell r="I46">
            <v>0</v>
          </cell>
          <cell r="J46">
            <v>370858</v>
          </cell>
          <cell r="K46">
            <v>0</v>
          </cell>
          <cell r="L46">
            <v>0</v>
          </cell>
          <cell r="M46" t="str">
            <v>S/.</v>
          </cell>
        </row>
        <row r="47">
          <cell r="A47">
            <v>41</v>
          </cell>
          <cell r="B47" t="str">
            <v>JEFATURA ZONAL XVII</v>
          </cell>
          <cell r="C47">
            <v>4530</v>
          </cell>
          <cell r="D47" t="str">
            <v>Cusco - Sicuani - La Raya</v>
          </cell>
          <cell r="E47">
            <v>418491</v>
          </cell>
          <cell r="F47" t="str">
            <v>AGOSTO</v>
          </cell>
          <cell r="G47" t="str">
            <v>Recursos Directamente Recaudados</v>
          </cell>
          <cell r="H47" t="str">
            <v>Señalizacion Horizontal y Vertical</v>
          </cell>
          <cell r="I47">
            <v>0</v>
          </cell>
          <cell r="J47">
            <v>418491</v>
          </cell>
          <cell r="K47">
            <v>0</v>
          </cell>
          <cell r="L47">
            <v>0</v>
          </cell>
          <cell r="M47" t="str">
            <v>S/.</v>
          </cell>
        </row>
        <row r="48">
          <cell r="A48">
            <v>42</v>
          </cell>
          <cell r="B48" t="str">
            <v>OBRAS DE SEGURIDAD VIAL</v>
          </cell>
          <cell r="C48">
            <v>4520</v>
          </cell>
          <cell r="D48" t="str">
            <v>Construccion Pte.Peatonal Camana</v>
          </cell>
          <cell r="E48">
            <v>200000</v>
          </cell>
          <cell r="F48" t="str">
            <v>AGOSTO</v>
          </cell>
          <cell r="G48" t="str">
            <v>Recursos Directamente Recaudados</v>
          </cell>
          <cell r="H48" t="str">
            <v>Obra de Seguridad Vial</v>
          </cell>
          <cell r="I48">
            <v>0</v>
          </cell>
          <cell r="J48">
            <v>0</v>
          </cell>
          <cell r="K48">
            <v>200000</v>
          </cell>
          <cell r="L48">
            <v>0</v>
          </cell>
          <cell r="M48" t="str">
            <v>S/.</v>
          </cell>
        </row>
        <row r="49">
          <cell r="A49">
            <v>43</v>
          </cell>
          <cell r="B49" t="str">
            <v>OBRAS DE SEGURIDAD VIAL</v>
          </cell>
          <cell r="C49">
            <v>4520</v>
          </cell>
          <cell r="D49" t="str">
            <v>Construccion Pte.Peatonal Chao</v>
          </cell>
          <cell r="E49">
            <v>200000</v>
          </cell>
          <cell r="F49" t="str">
            <v>AGOSTO</v>
          </cell>
          <cell r="G49" t="str">
            <v>Recursos Directamente Recaudados</v>
          </cell>
          <cell r="H49" t="str">
            <v>Obra de Seguridad Vial</v>
          </cell>
          <cell r="I49">
            <v>0</v>
          </cell>
          <cell r="J49">
            <v>0</v>
          </cell>
          <cell r="K49">
            <v>200000</v>
          </cell>
          <cell r="L49">
            <v>0</v>
          </cell>
          <cell r="M49" t="str">
            <v>S/.</v>
          </cell>
        </row>
        <row r="50">
          <cell r="A50">
            <v>44</v>
          </cell>
          <cell r="B50" t="str">
            <v>OBRAS DE SEGURIDAD VIAL</v>
          </cell>
          <cell r="C50">
            <v>4520</v>
          </cell>
          <cell r="D50" t="str">
            <v>Construccion Pte.Peatonal Amarilis</v>
          </cell>
          <cell r="E50">
            <v>200000</v>
          </cell>
          <cell r="F50" t="str">
            <v>SETIEMBRE</v>
          </cell>
          <cell r="G50" t="str">
            <v>Recursos Directamente Recaudados</v>
          </cell>
          <cell r="H50" t="str">
            <v>Obra de Seguridad Vial</v>
          </cell>
          <cell r="I50">
            <v>0</v>
          </cell>
          <cell r="J50">
            <v>0</v>
          </cell>
          <cell r="K50">
            <v>200000</v>
          </cell>
          <cell r="L50">
            <v>0</v>
          </cell>
          <cell r="M50" t="str">
            <v>S/.</v>
          </cell>
        </row>
        <row r="51">
          <cell r="A51">
            <v>45</v>
          </cell>
          <cell r="B51" t="str">
            <v>OBRAS DE SEGURIDAD VIAL</v>
          </cell>
          <cell r="C51">
            <v>4520</v>
          </cell>
          <cell r="D51" t="str">
            <v>Construccion Pte.Peatonal Pan. Sur Km 59</v>
          </cell>
          <cell r="E51">
            <v>250000</v>
          </cell>
          <cell r="F51" t="str">
            <v>SETIEMBRE</v>
          </cell>
          <cell r="G51" t="str">
            <v>Recursos Directamente Recaudados</v>
          </cell>
          <cell r="H51" t="str">
            <v>Obra de Seguridad Vial</v>
          </cell>
          <cell r="I51">
            <v>0</v>
          </cell>
          <cell r="J51">
            <v>0</v>
          </cell>
          <cell r="K51">
            <v>250000</v>
          </cell>
          <cell r="L51">
            <v>0</v>
          </cell>
          <cell r="M51" t="str">
            <v>S/.</v>
          </cell>
        </row>
        <row r="52">
          <cell r="A52">
            <v>46</v>
          </cell>
          <cell r="B52" t="str">
            <v>OBRAS DE SEGURIDAD VIAL</v>
          </cell>
          <cell r="D52" t="str">
            <v>Remodelación de la Intersección Catacaos (Estudio)</v>
          </cell>
          <cell r="E52">
            <v>50000</v>
          </cell>
          <cell r="F52" t="str">
            <v>JULIO</v>
          </cell>
          <cell r="G52" t="str">
            <v>Recursos Directamente Recaudados</v>
          </cell>
          <cell r="H52" t="str">
            <v>Obra de Seguridad Vial</v>
          </cell>
          <cell r="I52">
            <v>0</v>
          </cell>
          <cell r="J52">
            <v>50000</v>
          </cell>
          <cell r="K52">
            <v>0</v>
          </cell>
          <cell r="L52">
            <v>0</v>
          </cell>
          <cell r="M52" t="str">
            <v>S/.</v>
          </cell>
        </row>
        <row r="53">
          <cell r="A53">
            <v>47</v>
          </cell>
          <cell r="B53" t="str">
            <v>OBRAS DE SEGURIDAD VIAL</v>
          </cell>
          <cell r="D53" t="str">
            <v>Remodelación de la Intersección Catacaos (Obrao)</v>
          </cell>
          <cell r="E53">
            <v>900000</v>
          </cell>
          <cell r="F53" t="str">
            <v>AGOSTO</v>
          </cell>
          <cell r="G53" t="str">
            <v>Recursos Directamente Recaudados</v>
          </cell>
          <cell r="H53" t="str">
            <v>Obra de Seguridad Vial</v>
          </cell>
          <cell r="I53">
            <v>0</v>
          </cell>
          <cell r="J53">
            <v>900000</v>
          </cell>
          <cell r="K53">
            <v>0</v>
          </cell>
          <cell r="L53">
            <v>0</v>
          </cell>
          <cell r="M53" t="str">
            <v>S/.</v>
          </cell>
        </row>
        <row r="54">
          <cell r="A54">
            <v>48</v>
          </cell>
          <cell r="B54" t="str">
            <v>OBRAS DE SEGURIDAD VIAL</v>
          </cell>
          <cell r="C54">
            <v>4530</v>
          </cell>
          <cell r="D54" t="str">
            <v>Señalización de Unidades de Peajes</v>
          </cell>
          <cell r="E54">
            <v>2000000</v>
          </cell>
          <cell r="F54" t="str">
            <v>AGOSTO</v>
          </cell>
          <cell r="G54" t="str">
            <v>Recursos Directamente Recaudados</v>
          </cell>
          <cell r="H54" t="str">
            <v>Señalización de Unidades de Peajes</v>
          </cell>
          <cell r="I54">
            <v>500000</v>
          </cell>
          <cell r="J54">
            <v>500000</v>
          </cell>
          <cell r="K54">
            <v>500000</v>
          </cell>
          <cell r="L54">
            <v>500000</v>
          </cell>
          <cell r="M54" t="str">
            <v>S/.</v>
          </cell>
        </row>
        <row r="55">
          <cell r="A55">
            <v>49</v>
          </cell>
          <cell r="B55" t="str">
            <v>MANTENIMIENTO PERIODICO</v>
          </cell>
          <cell r="D55" t="str">
            <v>Carretera Piura-Paita - Sullana</v>
          </cell>
          <cell r="E55">
            <v>2500000</v>
          </cell>
          <cell r="F55" t="str">
            <v>ABRIL</v>
          </cell>
          <cell r="G55" t="str">
            <v>Recursos Directamente Recaudados</v>
          </cell>
          <cell r="H55" t="str">
            <v>Mantenimiento Periodico</v>
          </cell>
          <cell r="I55">
            <v>0</v>
          </cell>
          <cell r="J55">
            <v>1000000</v>
          </cell>
          <cell r="K55">
            <v>1000000</v>
          </cell>
          <cell r="L55">
            <v>500000</v>
          </cell>
          <cell r="M55" t="str">
            <v>S/.</v>
          </cell>
        </row>
        <row r="56">
          <cell r="A56">
            <v>50</v>
          </cell>
          <cell r="B56" t="str">
            <v>MANTENIMIENTO PERIODICO</v>
          </cell>
          <cell r="D56" t="str">
            <v>Emp. RIN - Cajamarca</v>
          </cell>
          <cell r="E56">
            <v>2500000</v>
          </cell>
          <cell r="F56" t="str">
            <v>ABRIL</v>
          </cell>
          <cell r="G56" t="str">
            <v>Recursos Directamente Recaudados</v>
          </cell>
          <cell r="H56" t="str">
            <v>Mantenimiento Periodico</v>
          </cell>
          <cell r="I56">
            <v>0</v>
          </cell>
          <cell r="J56">
            <v>1000000</v>
          </cell>
          <cell r="K56">
            <v>1000000</v>
          </cell>
          <cell r="L56">
            <v>500000</v>
          </cell>
          <cell r="M56" t="str">
            <v>S/.</v>
          </cell>
        </row>
        <row r="57">
          <cell r="A57">
            <v>51</v>
          </cell>
          <cell r="B57" t="str">
            <v>MANTENIMIENTO PERIODICO</v>
          </cell>
          <cell r="D57" t="str">
            <v>Pimentel-Chiclayo -Pte. Cumbil-Sipan-Pampagrande</v>
          </cell>
          <cell r="E57">
            <v>4000000</v>
          </cell>
          <cell r="F57" t="str">
            <v>ABRIL</v>
          </cell>
          <cell r="G57" t="str">
            <v>Recursos Directamente Recaudados</v>
          </cell>
          <cell r="H57" t="str">
            <v>Mantenimiento Periodico</v>
          </cell>
          <cell r="I57">
            <v>0</v>
          </cell>
          <cell r="J57">
            <v>2500000</v>
          </cell>
          <cell r="K57">
            <v>1000000</v>
          </cell>
          <cell r="L57">
            <v>500000</v>
          </cell>
          <cell r="M57" t="str">
            <v>S/.</v>
          </cell>
        </row>
        <row r="58">
          <cell r="A58">
            <v>52</v>
          </cell>
          <cell r="B58" t="str">
            <v>MANTENIMIENTO PERIODICO</v>
          </cell>
          <cell r="D58" t="str">
            <v>Pativilca -Conococha-Huaraz - Huallanca</v>
          </cell>
          <cell r="E58">
            <v>3500000</v>
          </cell>
          <cell r="F58" t="str">
            <v>ABRIL</v>
          </cell>
          <cell r="G58" t="str">
            <v>Recursos Directamente Recaudados</v>
          </cell>
          <cell r="H58" t="str">
            <v>Mantenimiento Periodico</v>
          </cell>
          <cell r="I58">
            <v>0</v>
          </cell>
          <cell r="J58">
            <v>1500000</v>
          </cell>
          <cell r="K58">
            <v>1000000</v>
          </cell>
          <cell r="L58">
            <v>1000000</v>
          </cell>
          <cell r="M58" t="str">
            <v>S/.</v>
          </cell>
        </row>
        <row r="59">
          <cell r="A59">
            <v>53</v>
          </cell>
          <cell r="B59" t="str">
            <v>MANTENIMIENTO PERIODICO</v>
          </cell>
          <cell r="D59" t="str">
            <v>Huaura - Sayan</v>
          </cell>
          <cell r="E59">
            <v>2000000</v>
          </cell>
          <cell r="F59" t="str">
            <v>ABRIL</v>
          </cell>
          <cell r="G59" t="str">
            <v>Recursos Directamente Recaudados</v>
          </cell>
          <cell r="H59" t="str">
            <v>Mantenimiento Periodico</v>
          </cell>
          <cell r="I59">
            <v>0</v>
          </cell>
          <cell r="J59">
            <v>1000000</v>
          </cell>
          <cell r="K59">
            <v>500000</v>
          </cell>
          <cell r="L59">
            <v>500000</v>
          </cell>
          <cell r="M59" t="str">
            <v>S/.</v>
          </cell>
        </row>
        <row r="60">
          <cell r="A60">
            <v>54</v>
          </cell>
          <cell r="B60" t="str">
            <v>MANTENIMIENTO PERIODICO</v>
          </cell>
          <cell r="D60" t="str">
            <v>Dv. Las Vegas-Tarma - La Merced - Satipo</v>
          </cell>
          <cell r="E60">
            <v>2000000</v>
          </cell>
          <cell r="F60" t="str">
            <v>ABRIL</v>
          </cell>
          <cell r="G60" t="str">
            <v>Recursos Directamente Recaudados</v>
          </cell>
          <cell r="H60" t="str">
            <v>Mantenimiento Periodico</v>
          </cell>
          <cell r="I60">
            <v>0</v>
          </cell>
          <cell r="J60">
            <v>1000000</v>
          </cell>
          <cell r="K60">
            <v>500000</v>
          </cell>
          <cell r="L60">
            <v>500000</v>
          </cell>
          <cell r="M60" t="str">
            <v>S/.</v>
          </cell>
        </row>
        <row r="61">
          <cell r="A61">
            <v>55</v>
          </cell>
          <cell r="B61" t="str">
            <v>MANTENIMIENTO PERIODICO</v>
          </cell>
          <cell r="D61" t="str">
            <v>Pte. Choclococha - Ayacucho</v>
          </cell>
          <cell r="E61">
            <v>3000000</v>
          </cell>
          <cell r="F61" t="str">
            <v>ABRIL</v>
          </cell>
          <cell r="G61" t="str">
            <v>Recursos Directamente Recaudados</v>
          </cell>
          <cell r="H61" t="str">
            <v>Mantenimiento Periodico</v>
          </cell>
          <cell r="I61">
            <v>0</v>
          </cell>
          <cell r="J61">
            <v>1000000</v>
          </cell>
          <cell r="K61">
            <v>1000000</v>
          </cell>
          <cell r="L61">
            <v>1000000</v>
          </cell>
          <cell r="M61" t="str">
            <v>S/.</v>
          </cell>
        </row>
        <row r="62">
          <cell r="A62">
            <v>56</v>
          </cell>
          <cell r="B62" t="str">
            <v>MANTENIMIENTO PERIODICO</v>
          </cell>
          <cell r="D62" t="str">
            <v>Juliaca - Puno - Desaguadero</v>
          </cell>
          <cell r="E62">
            <v>3037560</v>
          </cell>
          <cell r="F62" t="str">
            <v>ABRIL</v>
          </cell>
          <cell r="G62" t="str">
            <v>Recursos Directamente Recaudados</v>
          </cell>
          <cell r="H62" t="str">
            <v>Mantenimiento Periodico</v>
          </cell>
          <cell r="I62">
            <v>0</v>
          </cell>
          <cell r="J62">
            <v>1500000</v>
          </cell>
          <cell r="K62">
            <v>1000000</v>
          </cell>
          <cell r="L62">
            <v>537560</v>
          </cell>
          <cell r="M62" t="str">
            <v>S/.</v>
          </cell>
        </row>
        <row r="63">
          <cell r="A63">
            <v>57</v>
          </cell>
          <cell r="B63" t="str">
            <v>MANTENIMIENTO PERIODICO</v>
          </cell>
          <cell r="D63" t="str">
            <v>Aycucho - Huanta - Emp. R3S - Quinua</v>
          </cell>
          <cell r="E63">
            <v>3500000</v>
          </cell>
          <cell r="F63" t="str">
            <v>ABRIL</v>
          </cell>
          <cell r="G63" t="str">
            <v>Recursos Directamente Recaudados</v>
          </cell>
          <cell r="H63" t="str">
            <v>Mantenimiento Periodico</v>
          </cell>
          <cell r="I63">
            <v>0</v>
          </cell>
          <cell r="J63">
            <v>1500000</v>
          </cell>
          <cell r="K63">
            <v>1000000</v>
          </cell>
          <cell r="L63">
            <v>1000000</v>
          </cell>
          <cell r="M63" t="str">
            <v>S/.</v>
          </cell>
        </row>
        <row r="64">
          <cell r="A64">
            <v>58</v>
          </cell>
          <cell r="B64" t="str">
            <v>UNIDADES DE PEAJES</v>
          </cell>
          <cell r="D64" t="str">
            <v>Construcción de Unidades de Peajes</v>
          </cell>
          <cell r="E64">
            <v>3000000</v>
          </cell>
          <cell r="F64" t="str">
            <v>MAYO</v>
          </cell>
          <cell r="G64" t="str">
            <v>Recursos Directamente Recaudados</v>
          </cell>
          <cell r="H64" t="str">
            <v>Edificación De Unidades de Peajes</v>
          </cell>
          <cell r="I64">
            <v>0</v>
          </cell>
          <cell r="J64">
            <v>1000000</v>
          </cell>
          <cell r="K64">
            <v>1000000</v>
          </cell>
          <cell r="L64">
            <v>1000000</v>
          </cell>
          <cell r="M64" t="str">
            <v>S/.</v>
          </cell>
        </row>
        <row r="65">
          <cell r="A65">
            <v>59</v>
          </cell>
          <cell r="B65" t="str">
            <v>FORESTACIÓN</v>
          </cell>
          <cell r="D65" t="str">
            <v>Contratacion de Microempresas de Forestación</v>
          </cell>
          <cell r="E65">
            <v>1000000</v>
          </cell>
          <cell r="F65" t="str">
            <v>MARZO</v>
          </cell>
          <cell r="G65" t="str">
            <v>Recursos Directamente Recaudados</v>
          </cell>
          <cell r="H65" t="str">
            <v>Forestación de Tramos Viales</v>
          </cell>
          <cell r="I65">
            <v>250000</v>
          </cell>
          <cell r="J65">
            <v>250000</v>
          </cell>
          <cell r="K65">
            <v>250000</v>
          </cell>
          <cell r="L65">
            <v>250000</v>
          </cell>
          <cell r="M65" t="str">
            <v>S/.</v>
          </cell>
        </row>
        <row r="66">
          <cell r="A66">
            <v>60</v>
          </cell>
          <cell r="B66" t="str">
            <v>ESTUDIOS</v>
          </cell>
          <cell r="D66" t="str">
            <v>Estudios de Mantenimiento Periodico</v>
          </cell>
          <cell r="E66">
            <v>200000</v>
          </cell>
          <cell r="F66" t="str">
            <v>FEBRERO</v>
          </cell>
          <cell r="G66" t="str">
            <v>Recursos Directamente Recaudados</v>
          </cell>
          <cell r="H66" t="str">
            <v>Elaboración de Exp. Tec, de Mantenimiento</v>
          </cell>
          <cell r="I66">
            <v>200000</v>
          </cell>
          <cell r="J66">
            <v>0</v>
          </cell>
          <cell r="K66">
            <v>0</v>
          </cell>
          <cell r="L66">
            <v>0</v>
          </cell>
          <cell r="M66" t="str">
            <v>S/.</v>
          </cell>
        </row>
        <row r="67">
          <cell r="A67">
            <v>61</v>
          </cell>
          <cell r="B67" t="str">
            <v>ESTUDIOS</v>
          </cell>
          <cell r="D67" t="str">
            <v>Estudiod de Unidades de peajes</v>
          </cell>
          <cell r="E67">
            <v>100000</v>
          </cell>
          <cell r="F67" t="str">
            <v>FEBRERO</v>
          </cell>
          <cell r="G67" t="str">
            <v>Recursos Directamente Recaudados</v>
          </cell>
          <cell r="H67" t="str">
            <v>Elaboración de Exp. Tec, de U.P.</v>
          </cell>
          <cell r="I67">
            <v>100000</v>
          </cell>
          <cell r="J67">
            <v>0</v>
          </cell>
          <cell r="K67">
            <v>0</v>
          </cell>
          <cell r="L67">
            <v>0</v>
          </cell>
          <cell r="M67" t="str">
            <v>S/.</v>
          </cell>
        </row>
        <row r="68">
          <cell r="A68">
            <v>62</v>
          </cell>
          <cell r="B68" t="str">
            <v>SUPERVISION</v>
          </cell>
          <cell r="D68" t="str">
            <v>Supervisión de Seguridad</v>
          </cell>
          <cell r="E68">
            <v>300000</v>
          </cell>
          <cell r="F68" t="str">
            <v>JUNIO</v>
          </cell>
          <cell r="G68" t="str">
            <v>Recursos Directamente Recaudados</v>
          </cell>
          <cell r="H68" t="str">
            <v>Control de Obras de Seguridad</v>
          </cell>
          <cell r="I68">
            <v>0</v>
          </cell>
          <cell r="J68">
            <v>300000</v>
          </cell>
          <cell r="K68">
            <v>0</v>
          </cell>
          <cell r="L68">
            <v>0</v>
          </cell>
          <cell r="M68" t="str">
            <v>S/.</v>
          </cell>
        </row>
        <row r="69">
          <cell r="A69">
            <v>63</v>
          </cell>
          <cell r="B69" t="str">
            <v>SUPERVISION</v>
          </cell>
          <cell r="D69" t="str">
            <v>Supervision de Mantenimiento Periodico</v>
          </cell>
          <cell r="E69">
            <v>400000</v>
          </cell>
          <cell r="F69" t="str">
            <v>JUNIO</v>
          </cell>
          <cell r="G69" t="str">
            <v>Recursos Directamente Recaudados</v>
          </cell>
          <cell r="H69" t="str">
            <v>Control de Obras de Mantenimiento Periodico</v>
          </cell>
          <cell r="I69">
            <v>0</v>
          </cell>
          <cell r="J69">
            <v>400000</v>
          </cell>
          <cell r="K69">
            <v>0</v>
          </cell>
          <cell r="L69">
            <v>0</v>
          </cell>
          <cell r="M69" t="str">
            <v>S/.</v>
          </cell>
        </row>
        <row r="70">
          <cell r="A70">
            <v>64</v>
          </cell>
          <cell r="B70" t="str">
            <v>SUPERVISION</v>
          </cell>
          <cell r="D70" t="str">
            <v>Supervision de Unidades de Peaje y Pesajes</v>
          </cell>
          <cell r="E70">
            <v>400000</v>
          </cell>
          <cell r="F70" t="str">
            <v>JUNIO</v>
          </cell>
          <cell r="G70" t="str">
            <v>Recursos Directamente Recaudados</v>
          </cell>
          <cell r="H70" t="str">
            <v>Control de Obras de Unidades de Peajes</v>
          </cell>
          <cell r="I70">
            <v>0</v>
          </cell>
          <cell r="J70">
            <v>400000</v>
          </cell>
          <cell r="K70">
            <v>0</v>
          </cell>
          <cell r="L70">
            <v>0</v>
          </cell>
          <cell r="M70" t="str">
            <v>S/.</v>
          </cell>
        </row>
        <row r="71">
          <cell r="A71">
            <v>65</v>
          </cell>
          <cell r="B71" t="str">
            <v>JEFATURAS ZONALES</v>
          </cell>
          <cell r="D71" t="str">
            <v>Articulos de Seguridad</v>
          </cell>
          <cell r="E71">
            <v>91800</v>
          </cell>
          <cell r="F71" t="str">
            <v>JUNIO</v>
          </cell>
          <cell r="G71" t="str">
            <v>Recursos Directamente Recaudados</v>
          </cell>
          <cell r="H71" t="str">
            <v>850 Chalecos de Seguridad, 850 Conos de Seguridad</v>
          </cell>
          <cell r="I71">
            <v>0</v>
          </cell>
          <cell r="J71">
            <v>91800</v>
          </cell>
          <cell r="K71">
            <v>0</v>
          </cell>
          <cell r="L71">
            <v>0</v>
          </cell>
          <cell r="M71" t="str">
            <v>S/.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"/>
      <sheetName val="BIENES"/>
      <sheetName val="SERVICIOS"/>
      <sheetName val="OTROS"/>
      <sheetName val="INFORMACIONES"/>
      <sheetName val="PRESUPUESTO TOTAL"/>
      <sheetName val="R.BIENES"/>
      <sheetName val="R. SERVICIOS"/>
      <sheetName val="R. UT. ESC."/>
      <sheetName val="EJECUTADO MARZO"/>
      <sheetName val="CAL. PLAN. MARZO"/>
      <sheetName val="Plla_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quisiciones"/>
      <sheetName val="Datos"/>
      <sheetName val="Indicadores"/>
      <sheetName val="Bloques"/>
      <sheetName val="Hoja1"/>
      <sheetName val="Codigos"/>
      <sheetName val="SGP"/>
      <sheetName val="Generalidades"/>
      <sheetName val="Esquema Bloques"/>
      <sheetName val="Indicadores 2"/>
      <sheetName val="DATOS DE OBRA"/>
    </sheetNames>
    <sheetDataSet>
      <sheetData sheetId="0">
        <row r="2">
          <cell r="B2" t="str">
            <v>SISTEMA DE GESTION DE PROYECTOS Y OBRAS</v>
          </cell>
        </row>
      </sheetData>
      <sheetData sheetId="1">
        <row r="9">
          <cell r="K9" t="str">
            <v xml:space="preserve">CALLE </v>
          </cell>
        </row>
      </sheetData>
      <sheetData sheetId="2"/>
      <sheetData sheetId="3">
        <row r="1">
          <cell r="S1" t="str">
            <v>BLOQUES</v>
          </cell>
        </row>
      </sheetData>
      <sheetData sheetId="4">
        <row r="1">
          <cell r="S1" t="str">
            <v>BLOQUE</v>
          </cell>
        </row>
      </sheetData>
      <sheetData sheetId="5">
        <row r="1">
          <cell r="S1" t="str">
            <v>BLOQUE</v>
          </cell>
        </row>
        <row r="3">
          <cell r="G3" t="str">
            <v>M3</v>
          </cell>
        </row>
        <row r="4">
          <cell r="G4" t="str">
            <v>M2</v>
          </cell>
        </row>
        <row r="5">
          <cell r="G5" t="str">
            <v>LT</v>
          </cell>
        </row>
        <row r="6">
          <cell r="G6" t="str">
            <v>KG</v>
          </cell>
        </row>
        <row r="7">
          <cell r="G7" t="str">
            <v>LB</v>
          </cell>
        </row>
        <row r="8">
          <cell r="G8" t="str">
            <v>ML</v>
          </cell>
        </row>
        <row r="9">
          <cell r="G9" t="str">
            <v>UND</v>
          </cell>
        </row>
        <row r="10">
          <cell r="G10" t="str">
            <v>PZA</v>
          </cell>
        </row>
        <row r="11">
          <cell r="G11" t="str">
            <v>P2</v>
          </cell>
        </row>
        <row r="12">
          <cell r="G12" t="str">
            <v>TN</v>
          </cell>
        </row>
        <row r="13">
          <cell r="G13" t="str">
            <v>GLB</v>
          </cell>
        </row>
        <row r="14">
          <cell r="G14" t="str">
            <v>H-H</v>
          </cell>
        </row>
        <row r="15">
          <cell r="G15" t="str">
            <v>H-M</v>
          </cell>
        </row>
        <row r="16">
          <cell r="G16" t="str">
            <v>P/M</v>
          </cell>
        </row>
        <row r="17">
          <cell r="G17" t="str">
            <v>GAL</v>
          </cell>
        </row>
        <row r="18">
          <cell r="G18" t="str">
            <v>BID</v>
          </cell>
        </row>
        <row r="19">
          <cell r="G19" t="str">
            <v>CIL</v>
          </cell>
        </row>
        <row r="20">
          <cell r="G20" t="str">
            <v>BL</v>
          </cell>
        </row>
        <row r="21">
          <cell r="G21" t="str">
            <v>Pcha</v>
          </cell>
        </row>
        <row r="22">
          <cell r="G22" t="str">
            <v>DIA</v>
          </cell>
        </row>
        <row r="23">
          <cell r="G23" t="str">
            <v>SEMANA</v>
          </cell>
        </row>
        <row r="24">
          <cell r="G24" t="str">
            <v>MES</v>
          </cell>
        </row>
        <row r="25">
          <cell r="G25" t="str">
            <v>VAR</v>
          </cell>
        </row>
        <row r="26">
          <cell r="G26" t="str">
            <v>VIAJE</v>
          </cell>
        </row>
        <row r="27">
          <cell r="G27" t="str">
            <v>CAJA</v>
          </cell>
        </row>
        <row r="28">
          <cell r="G28" t="str">
            <v>%MO</v>
          </cell>
        </row>
      </sheetData>
      <sheetData sheetId="6">
        <row r="1">
          <cell r="S1" t="str">
            <v>BLOQUE</v>
          </cell>
        </row>
      </sheetData>
      <sheetData sheetId="7">
        <row r="1">
          <cell r="S1" t="str">
            <v>BLOQUE</v>
          </cell>
        </row>
      </sheetData>
      <sheetData sheetId="8">
        <row r="5">
          <cell r="F5">
            <v>1</v>
          </cell>
        </row>
      </sheetData>
      <sheetData sheetId="9">
        <row r="1">
          <cell r="S1" t="str">
            <v>BLOQUE</v>
          </cell>
        </row>
      </sheetData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OE.1 OP-TP-SS"/>
      <sheetName val="OE.2 ES-MT-CºSº"/>
      <sheetName val="Hoja2"/>
      <sheetName val="OE.2 ES-CºAº"/>
      <sheetName val="OE.2 ES-M"/>
      <sheetName val="OE.2 ES-Mad"/>
      <sheetName val="OE.2 ES-Var"/>
      <sheetName val="Datos"/>
      <sheetName val="NTM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7">
          <cell r="F17" t="str">
            <v>m</v>
          </cell>
        </row>
        <row r="18">
          <cell r="F18" t="str">
            <v>m²</v>
          </cell>
        </row>
        <row r="19">
          <cell r="F19" t="str">
            <v>m³</v>
          </cell>
        </row>
        <row r="20">
          <cell r="F20" t="str">
            <v>und</v>
          </cell>
        </row>
        <row r="21">
          <cell r="F21" t="str">
            <v>pza</v>
          </cell>
        </row>
        <row r="22">
          <cell r="F22" t="str">
            <v>mes</v>
          </cell>
        </row>
        <row r="23">
          <cell r="F23" t="str">
            <v>kg</v>
          </cell>
        </row>
        <row r="24">
          <cell r="F24" t="str">
            <v>glb</v>
          </cell>
        </row>
      </sheetData>
      <sheetData sheetId="9">
        <row r="2">
          <cell r="A2" t="str">
            <v>OE.1</v>
          </cell>
        </row>
      </sheetData>
      <sheetData sheetId="10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-Ag"/>
      <sheetName val="P-Al"/>
      <sheetName val="Mag"/>
      <sheetName val="M-Al"/>
      <sheetName val="CU-AgR"/>
      <sheetName val="CU-AgCd"/>
      <sheetName val="CU-AlR"/>
      <sheetName val="CU-AlCd"/>
      <sheetName val="DGG"/>
      <sheetName val="Cron"/>
      <sheetName val="FP"/>
      <sheetName val="Ins"/>
      <sheetName val="A-Al"/>
      <sheetName val="A-Ag"/>
      <sheetName val="Polin"/>
      <sheetName val="MAT"/>
      <sheetName val="Curv S Reprog Correcta"/>
      <sheetName val="Curv_S_Reprog_Correc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FICHA"/>
      <sheetName val="GENERAL"/>
      <sheetName val="PMD"/>
      <sheetName val="MRO"/>
      <sheetName val="RAFP"/>
      <sheetName val="CCM"/>
      <sheetName val="RVM"/>
      <sheetName val="VAL AUL"/>
      <sheetName val="VAL ME"/>
      <sheetName val="VAL EI"/>
      <sheetName val="VAL SS-HH"/>
      <sheetName val="VAL PLAT"/>
      <sheetName val="VAL CER P"/>
      <sheetName val="AMC"/>
      <sheetName val="G AVP"/>
      <sheetName val="FF"/>
      <sheetName val="CS"/>
      <sheetName val="TPM"/>
      <sheetName val="CRONOGRAMA OK AMPLI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4">
          <cell r="A14" t="str">
            <v>CONSTRUCCION DE 03 AULAS, DIRECCION Y AMBIENTE DE USOS MULTIPLES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A15">
            <v>1</v>
          </cell>
          <cell r="B15" t="str">
            <v xml:space="preserve">OBRAS PROVISIONALES, SEGURIDAD Y SALUD
</v>
          </cell>
          <cell r="H15">
            <v>0</v>
          </cell>
          <cell r="I15">
            <v>0</v>
          </cell>
          <cell r="K15">
            <v>0</v>
          </cell>
          <cell r="L15">
            <v>0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A16">
            <v>1.01</v>
          </cell>
          <cell r="B16" t="str">
            <v xml:space="preserve">CONSTRUCCIONES PROVISIONALES
</v>
          </cell>
          <cell r="H16">
            <v>0</v>
          </cell>
          <cell r="I16">
            <v>0</v>
          </cell>
          <cell r="K16">
            <v>0</v>
          </cell>
          <cell r="L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A17" t="str">
            <v xml:space="preserve">01.01.01
</v>
          </cell>
          <cell r="B17" t="str">
            <v xml:space="preserve">ALMACEN, OFICINA Y CASETA DE GUARDIANIA
</v>
          </cell>
          <cell r="C17" t="str">
            <v xml:space="preserve">m2
</v>
          </cell>
          <cell r="D17">
            <v>52.5</v>
          </cell>
          <cell r="E17">
            <v>64.7</v>
          </cell>
          <cell r="F17">
            <v>3396.75</v>
          </cell>
          <cell r="G17">
            <v>0</v>
          </cell>
          <cell r="H17">
            <v>0</v>
          </cell>
          <cell r="I17">
            <v>0</v>
          </cell>
          <cell r="J17">
            <v>52.5</v>
          </cell>
          <cell r="K17">
            <v>3396.75</v>
          </cell>
          <cell r="L17">
            <v>1</v>
          </cell>
          <cell r="M17">
            <v>52.5</v>
          </cell>
          <cell r="N17">
            <v>3396.75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 xml:space="preserve">01.01.02
</v>
          </cell>
          <cell r="B18" t="str">
            <v xml:space="preserve">SERVICIOS HIGIENICOS
</v>
          </cell>
          <cell r="C18" t="str">
            <v xml:space="preserve">glb
</v>
          </cell>
          <cell r="D18">
            <v>1</v>
          </cell>
          <cell r="E18">
            <v>1000</v>
          </cell>
          <cell r="F18">
            <v>1000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1000</v>
          </cell>
          <cell r="L18">
            <v>1</v>
          </cell>
          <cell r="M18">
            <v>1</v>
          </cell>
          <cell r="N18">
            <v>1000</v>
          </cell>
          <cell r="O18">
            <v>1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 xml:space="preserve">01.01.03
</v>
          </cell>
          <cell r="B19" t="str">
            <v xml:space="preserve">CARTEL DE IDENTIFICACION DE LA OBRA 2.40X3.60 M
</v>
          </cell>
          <cell r="C19" t="str">
            <v xml:space="preserve">und
</v>
          </cell>
          <cell r="D19">
            <v>1</v>
          </cell>
          <cell r="E19">
            <v>9633.7000000000007</v>
          </cell>
          <cell r="F19">
            <v>9633.7000000000007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9633.7000000000007</v>
          </cell>
          <cell r="R19">
            <v>1</v>
          </cell>
        </row>
        <row r="20">
          <cell r="A20">
            <v>1.02</v>
          </cell>
          <cell r="B20" t="str">
            <v xml:space="preserve">INSTALACIONES PROVISIONALES
</v>
          </cell>
          <cell r="G20">
            <v>0</v>
          </cell>
          <cell r="K20">
            <v>0</v>
          </cell>
        </row>
        <row r="21">
          <cell r="A21" t="str">
            <v xml:space="preserve">01.02.01
</v>
          </cell>
          <cell r="B21" t="str">
            <v xml:space="preserve">AGUA PARA LA CONSTRUCCION
</v>
          </cell>
          <cell r="C21" t="str">
            <v xml:space="preserve">glb
</v>
          </cell>
          <cell r="D21">
            <v>1</v>
          </cell>
          <cell r="E21">
            <v>3407.5</v>
          </cell>
          <cell r="F21">
            <v>3407.5</v>
          </cell>
          <cell r="G21">
            <v>0</v>
          </cell>
          <cell r="H21">
            <v>0</v>
          </cell>
          <cell r="I21">
            <v>0</v>
          </cell>
          <cell r="J21">
            <v>1</v>
          </cell>
          <cell r="K21">
            <v>3407.5</v>
          </cell>
          <cell r="L21">
            <v>1</v>
          </cell>
          <cell r="M21">
            <v>1</v>
          </cell>
          <cell r="N21">
            <v>3407.5</v>
          </cell>
          <cell r="O21">
            <v>1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 xml:space="preserve">01.02.02
</v>
          </cell>
          <cell r="B22" t="str">
            <v xml:space="preserve">ENERGIA ELECTRICA PARA LA CONSTRUCCION
</v>
          </cell>
          <cell r="C22" t="str">
            <v xml:space="preserve">glb
</v>
          </cell>
          <cell r="D22">
            <v>1</v>
          </cell>
          <cell r="E22">
            <v>500</v>
          </cell>
          <cell r="F22">
            <v>500</v>
          </cell>
          <cell r="G22">
            <v>0</v>
          </cell>
          <cell r="H22">
            <v>0</v>
          </cell>
          <cell r="I22">
            <v>0</v>
          </cell>
          <cell r="J22">
            <v>1</v>
          </cell>
          <cell r="K22">
            <v>500</v>
          </cell>
          <cell r="L22">
            <v>1</v>
          </cell>
          <cell r="M22">
            <v>1</v>
          </cell>
          <cell r="N22">
            <v>500</v>
          </cell>
          <cell r="O22">
            <v>1</v>
          </cell>
          <cell r="P22">
            <v>0</v>
          </cell>
          <cell r="Q22">
            <v>0</v>
          </cell>
          <cell r="R22">
            <v>0</v>
          </cell>
        </row>
        <row r="23">
          <cell r="A23">
            <v>1.03</v>
          </cell>
          <cell r="B23" t="str">
            <v xml:space="preserve">SEGURIDAD Y SALUD
</v>
          </cell>
          <cell r="G23">
            <v>0</v>
          </cell>
          <cell r="K23">
            <v>0</v>
          </cell>
        </row>
        <row r="24">
          <cell r="A24" t="str">
            <v xml:space="preserve">01.03.01
</v>
          </cell>
          <cell r="B24" t="str">
            <v xml:space="preserve">EQUIPOS DE PROTECCION INDIVIDUAL
</v>
          </cell>
          <cell r="C24" t="str">
            <v xml:space="preserve">glb
</v>
          </cell>
          <cell r="D24">
            <v>1</v>
          </cell>
          <cell r="E24">
            <v>15050</v>
          </cell>
          <cell r="F24">
            <v>15050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15050</v>
          </cell>
          <cell r="L24">
            <v>1</v>
          </cell>
          <cell r="M24">
            <v>1</v>
          </cell>
          <cell r="N24">
            <v>15050</v>
          </cell>
          <cell r="O24">
            <v>1</v>
          </cell>
          <cell r="P24">
            <v>0</v>
          </cell>
          <cell r="Q24">
            <v>0</v>
          </cell>
          <cell r="R24">
            <v>0</v>
          </cell>
        </row>
        <row r="25">
          <cell r="A25">
            <v>2</v>
          </cell>
          <cell r="B25" t="str">
            <v xml:space="preserve">TRABAJOS PRELIMINARES
</v>
          </cell>
          <cell r="G25">
            <v>0</v>
          </cell>
          <cell r="K25">
            <v>0</v>
          </cell>
        </row>
        <row r="26">
          <cell r="A26">
            <v>2.0099999999999998</v>
          </cell>
          <cell r="B26" t="str">
            <v xml:space="preserve">DEMOLICIONES
</v>
          </cell>
          <cell r="G26">
            <v>0</v>
          </cell>
          <cell r="K26">
            <v>0</v>
          </cell>
        </row>
        <row r="27">
          <cell r="A27" t="str">
            <v xml:space="preserve">02.01.01
</v>
          </cell>
          <cell r="B27" t="str">
            <v xml:space="preserve">DEMOLICION DE CONSTRUCCIONES EXISTENTES
</v>
          </cell>
          <cell r="C27" t="str">
            <v xml:space="preserve">m2
</v>
          </cell>
          <cell r="D27">
            <v>800</v>
          </cell>
          <cell r="E27">
            <v>2.78</v>
          </cell>
          <cell r="F27">
            <v>2224</v>
          </cell>
          <cell r="G27">
            <v>0</v>
          </cell>
          <cell r="H27">
            <v>0</v>
          </cell>
          <cell r="I27">
            <v>0</v>
          </cell>
          <cell r="J27">
            <v>800</v>
          </cell>
          <cell r="K27">
            <v>2224</v>
          </cell>
          <cell r="L27">
            <v>1</v>
          </cell>
          <cell r="M27">
            <v>800</v>
          </cell>
          <cell r="N27">
            <v>2224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 xml:space="preserve">02.01.02
</v>
          </cell>
          <cell r="B28" t="str">
            <v xml:space="preserve">ELIMINACION DE DEMOLICIONES DM=300 M
</v>
          </cell>
          <cell r="C28" t="str">
            <v xml:space="preserve">m3
</v>
          </cell>
          <cell r="D28">
            <v>320</v>
          </cell>
          <cell r="E28">
            <v>9.27</v>
          </cell>
          <cell r="F28">
            <v>2966.3999999999996</v>
          </cell>
          <cell r="G28">
            <v>0</v>
          </cell>
          <cell r="H28">
            <v>0</v>
          </cell>
          <cell r="I28">
            <v>0</v>
          </cell>
          <cell r="J28">
            <v>220</v>
          </cell>
          <cell r="K28">
            <v>2039.3999999999999</v>
          </cell>
          <cell r="L28">
            <v>0.6875</v>
          </cell>
          <cell r="M28">
            <v>220</v>
          </cell>
          <cell r="N28">
            <v>2039.3999999999999</v>
          </cell>
          <cell r="O28">
            <v>0.6875</v>
          </cell>
          <cell r="P28">
            <v>100</v>
          </cell>
          <cell r="Q28">
            <v>927</v>
          </cell>
          <cell r="R28">
            <v>0.3125</v>
          </cell>
        </row>
        <row r="29">
          <cell r="A29">
            <v>2.02</v>
          </cell>
          <cell r="B29" t="str">
            <v xml:space="preserve">LIMPIEZA DEL TERRENO
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K29">
            <v>0</v>
          </cell>
        </row>
        <row r="30">
          <cell r="A30" t="str">
            <v xml:space="preserve">02.02.01
</v>
          </cell>
          <cell r="B30" t="str">
            <v xml:space="preserve">LIMPIEZA DEL TERRENO MANUAL
</v>
          </cell>
          <cell r="C30" t="str">
            <v xml:space="preserve">m2
</v>
          </cell>
          <cell r="D30">
            <v>388.61</v>
          </cell>
          <cell r="E30">
            <v>1.1100000000000001</v>
          </cell>
          <cell r="F30">
            <v>431.35710000000006</v>
          </cell>
          <cell r="G30">
            <v>0</v>
          </cell>
          <cell r="H30">
            <v>0</v>
          </cell>
          <cell r="I30">
            <v>0</v>
          </cell>
          <cell r="J30">
            <v>388.61</v>
          </cell>
          <cell r="K30">
            <v>431.35710000000006</v>
          </cell>
          <cell r="L30">
            <v>1</v>
          </cell>
          <cell r="M30">
            <v>388.61</v>
          </cell>
          <cell r="N30">
            <v>431.35710000000006</v>
          </cell>
          <cell r="O30">
            <v>1</v>
          </cell>
          <cell r="P30">
            <v>0</v>
          </cell>
          <cell r="Q30">
            <v>0</v>
          </cell>
          <cell r="R30">
            <v>0</v>
          </cell>
        </row>
        <row r="31">
          <cell r="A31">
            <v>2.0299999999999998</v>
          </cell>
          <cell r="B31" t="str">
            <v xml:space="preserve">TRAZO, NIVELES Y REPLANTEO
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K31">
            <v>0</v>
          </cell>
        </row>
        <row r="32">
          <cell r="A32" t="str">
            <v xml:space="preserve">02.03.01
</v>
          </cell>
          <cell r="B32" t="str">
            <v xml:space="preserve">TRAZO Y REPLANTEO PRELIMINAR
</v>
          </cell>
          <cell r="C32" t="str">
            <v xml:space="preserve">m2
</v>
          </cell>
          <cell r="D32">
            <v>388.61</v>
          </cell>
          <cell r="E32">
            <v>1.22</v>
          </cell>
          <cell r="F32">
            <v>474.10419999999999</v>
          </cell>
          <cell r="G32">
            <v>0</v>
          </cell>
          <cell r="H32">
            <v>0</v>
          </cell>
          <cell r="I32">
            <v>0</v>
          </cell>
          <cell r="J32">
            <v>388.61</v>
          </cell>
          <cell r="K32">
            <v>474.10419999999999</v>
          </cell>
          <cell r="L32">
            <v>1</v>
          </cell>
          <cell r="M32">
            <v>388.61</v>
          </cell>
          <cell r="N32">
            <v>474.10419999999999</v>
          </cell>
          <cell r="O32">
            <v>1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 xml:space="preserve">02.03.02
</v>
          </cell>
          <cell r="B33" t="str">
            <v xml:space="preserve">TRAZO Y REPLANTEO DURANTE EL PROCESO
</v>
          </cell>
          <cell r="C33" t="str">
            <v xml:space="preserve">m2
</v>
          </cell>
          <cell r="D33">
            <v>388.61</v>
          </cell>
          <cell r="E33">
            <v>1.52</v>
          </cell>
          <cell r="F33">
            <v>590.68720000000008</v>
          </cell>
          <cell r="G33">
            <v>0</v>
          </cell>
          <cell r="H33">
            <v>0</v>
          </cell>
          <cell r="I33">
            <v>0</v>
          </cell>
          <cell r="J33">
            <v>118.2</v>
          </cell>
          <cell r="K33">
            <v>179.66400000000002</v>
          </cell>
          <cell r="L33">
            <v>0.30416098401996861</v>
          </cell>
          <cell r="M33">
            <v>118.2</v>
          </cell>
          <cell r="N33">
            <v>179.66400000000002</v>
          </cell>
          <cell r="O33">
            <v>0.30416098401996861</v>
          </cell>
          <cell r="P33">
            <v>270.41000000000003</v>
          </cell>
          <cell r="Q33">
            <v>411.02320000000003</v>
          </cell>
          <cell r="R33">
            <v>0.69583901598003139</v>
          </cell>
        </row>
        <row r="34">
          <cell r="A34">
            <v>3</v>
          </cell>
          <cell r="B34" t="str">
            <v xml:space="preserve">MOVIMIENTO DE TIERRAS
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K34">
            <v>0</v>
          </cell>
        </row>
        <row r="35">
          <cell r="A35">
            <v>3.01</v>
          </cell>
          <cell r="B35" t="str">
            <v xml:space="preserve">EXCAVACION MANUAL
</v>
          </cell>
          <cell r="C35" t="str">
            <v xml:space="preserve">m3
</v>
          </cell>
          <cell r="D35">
            <v>136.16</v>
          </cell>
          <cell r="E35">
            <v>15.89</v>
          </cell>
          <cell r="F35">
            <v>2163.5824000000002</v>
          </cell>
          <cell r="G35">
            <v>0</v>
          </cell>
          <cell r="H35">
            <v>0</v>
          </cell>
          <cell r="I35">
            <v>0</v>
          </cell>
          <cell r="J35">
            <v>136.16</v>
          </cell>
          <cell r="K35">
            <v>2163.5824000000002</v>
          </cell>
          <cell r="L35">
            <v>1</v>
          </cell>
          <cell r="M35">
            <v>136.16</v>
          </cell>
          <cell r="N35">
            <v>2163.5824000000002</v>
          </cell>
          <cell r="O35">
            <v>1</v>
          </cell>
          <cell r="P35">
            <v>0</v>
          </cell>
          <cell r="Q35">
            <v>0</v>
          </cell>
          <cell r="R35">
            <v>0</v>
          </cell>
        </row>
        <row r="36">
          <cell r="A36">
            <v>3.02</v>
          </cell>
          <cell r="B36" t="str">
            <v xml:space="preserve">RELLENO CON MATERIAL PROPIO EN FORMA MANUAL EN CAPAS DE 0.20M
</v>
          </cell>
          <cell r="C36" t="str">
            <v xml:space="preserve">m3
</v>
          </cell>
          <cell r="D36">
            <v>41.06</v>
          </cell>
          <cell r="E36">
            <v>9.27</v>
          </cell>
          <cell r="F36">
            <v>380.62619999999998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41.06</v>
          </cell>
          <cell r="Q36">
            <v>380.62619999999998</v>
          </cell>
          <cell r="R36">
            <v>1</v>
          </cell>
        </row>
        <row r="37">
          <cell r="A37">
            <v>3.03</v>
          </cell>
          <cell r="B37" t="str">
            <v xml:space="preserve">ELIMINACION DE MATERIAL EXCEDENTE
</v>
          </cell>
          <cell r="C37" t="str">
            <v xml:space="preserve">m3
</v>
          </cell>
          <cell r="D37">
            <v>112.69</v>
          </cell>
          <cell r="E37">
            <v>6.95</v>
          </cell>
          <cell r="F37">
            <v>783.19550000000004</v>
          </cell>
          <cell r="G37">
            <v>0</v>
          </cell>
          <cell r="H37">
            <v>0</v>
          </cell>
          <cell r="I37">
            <v>0</v>
          </cell>
          <cell r="J37">
            <v>112.69</v>
          </cell>
          <cell r="K37">
            <v>783.19550000000004</v>
          </cell>
          <cell r="L37">
            <v>1</v>
          </cell>
          <cell r="M37">
            <v>112.69</v>
          </cell>
          <cell r="N37">
            <v>783.19550000000004</v>
          </cell>
          <cell r="O37">
            <v>1</v>
          </cell>
          <cell r="P37">
            <v>0</v>
          </cell>
          <cell r="Q37">
            <v>0</v>
          </cell>
          <cell r="R37">
            <v>0</v>
          </cell>
        </row>
        <row r="38">
          <cell r="A38">
            <v>3.04</v>
          </cell>
          <cell r="B38" t="str">
            <v xml:space="preserve">NIVELACION Y COMPACTADO C/EQUIPO LIVIANO
</v>
          </cell>
          <cell r="C38" t="str">
            <v xml:space="preserve">m2
</v>
          </cell>
          <cell r="D38">
            <v>388.61</v>
          </cell>
          <cell r="E38">
            <v>1.58</v>
          </cell>
          <cell r="F38">
            <v>614.00380000000007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388.61</v>
          </cell>
          <cell r="Q38">
            <v>614.00380000000007</v>
          </cell>
          <cell r="R38">
            <v>1</v>
          </cell>
        </row>
        <row r="39">
          <cell r="A39">
            <v>4</v>
          </cell>
          <cell r="B39" t="str">
            <v xml:space="preserve">OBRAS DE CONCRETO SIMPLE
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K39">
            <v>0</v>
          </cell>
        </row>
        <row r="40">
          <cell r="A40">
            <v>4.01</v>
          </cell>
          <cell r="B40" t="str">
            <v xml:space="preserve">SOLADO PARA ZAPATAS e=4"
</v>
          </cell>
          <cell r="C40" t="str">
            <v xml:space="preserve">m2
</v>
          </cell>
          <cell r="D40">
            <v>61</v>
          </cell>
          <cell r="E40">
            <v>20.9</v>
          </cell>
          <cell r="F40">
            <v>1274.8999999999999</v>
          </cell>
          <cell r="G40">
            <v>0</v>
          </cell>
          <cell r="H40">
            <v>0</v>
          </cell>
          <cell r="I40">
            <v>0</v>
          </cell>
          <cell r="J40">
            <v>61</v>
          </cell>
          <cell r="K40">
            <v>1274.8999999999999</v>
          </cell>
          <cell r="L40">
            <v>1</v>
          </cell>
          <cell r="M40">
            <v>61</v>
          </cell>
          <cell r="N40">
            <v>1274.8999999999999</v>
          </cell>
          <cell r="O40">
            <v>1</v>
          </cell>
          <cell r="P40">
            <v>0</v>
          </cell>
          <cell r="Q40">
            <v>0</v>
          </cell>
          <cell r="R40">
            <v>0</v>
          </cell>
        </row>
        <row r="41">
          <cell r="A41">
            <v>4.0199999999999996</v>
          </cell>
          <cell r="B41" t="str">
            <v xml:space="preserve">CIMIENTOS CORRIDOS MEZCLA 1:10 CEMENTO-HORMIGON 30% PG MAX 6"
</v>
          </cell>
          <cell r="C41" t="str">
            <v xml:space="preserve">m3
</v>
          </cell>
          <cell r="D41">
            <v>30.17</v>
          </cell>
          <cell r="E41">
            <v>164.52</v>
          </cell>
          <cell r="F41">
            <v>4963.568400000001</v>
          </cell>
          <cell r="G41">
            <v>0</v>
          </cell>
          <cell r="H41">
            <v>0</v>
          </cell>
          <cell r="I41">
            <v>0</v>
          </cell>
          <cell r="J41">
            <v>30.17</v>
          </cell>
          <cell r="K41">
            <v>4963.568400000001</v>
          </cell>
          <cell r="L41">
            <v>1</v>
          </cell>
          <cell r="M41">
            <v>30.17</v>
          </cell>
          <cell r="N41">
            <v>4963.568400000001</v>
          </cell>
          <cell r="O41">
            <v>1</v>
          </cell>
          <cell r="P41">
            <v>0</v>
          </cell>
          <cell r="Q41">
            <v>0</v>
          </cell>
          <cell r="R41">
            <v>0</v>
          </cell>
        </row>
        <row r="42">
          <cell r="A42">
            <v>4.03</v>
          </cell>
          <cell r="B42" t="str">
            <v xml:space="preserve">SOBRECIMIENTOS
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 xml:space="preserve">04.03.01
</v>
          </cell>
          <cell r="B43" t="str">
            <v xml:space="preserve">SOBRECIMIENTOS: CONCRETO DE 1:8 CEMENTO-HORMIGON + 25% P.M. ANCHO=0.25 MT
</v>
          </cell>
          <cell r="C43" t="str">
            <v xml:space="preserve">m3
</v>
          </cell>
          <cell r="D43">
            <v>17.02</v>
          </cell>
          <cell r="E43">
            <v>222.47</v>
          </cell>
          <cell r="F43">
            <v>3786.4393999999998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17.02</v>
          </cell>
          <cell r="Q43">
            <v>3786.4393999999998</v>
          </cell>
          <cell r="R43">
            <v>1</v>
          </cell>
        </row>
        <row r="44">
          <cell r="A44" t="str">
            <v xml:space="preserve">04.03.02
</v>
          </cell>
          <cell r="B44" t="str">
            <v xml:space="preserve">SOBRECIMIENTOS: ENCOFRADO Y DESENCOFRADO
</v>
          </cell>
          <cell r="C44" t="str">
            <v xml:space="preserve">m2
</v>
          </cell>
          <cell r="D44">
            <v>157.44</v>
          </cell>
          <cell r="E44">
            <v>31.54</v>
          </cell>
          <cell r="F44">
            <v>4965.6575999999995</v>
          </cell>
          <cell r="G44">
            <v>0</v>
          </cell>
          <cell r="H44">
            <v>0</v>
          </cell>
          <cell r="I44">
            <v>0</v>
          </cell>
          <cell r="J44">
            <v>109.55999999999999</v>
          </cell>
          <cell r="K44">
            <v>3455.5223999999994</v>
          </cell>
          <cell r="L44">
            <v>0.69588414634146334</v>
          </cell>
          <cell r="M44">
            <v>109.55999999999999</v>
          </cell>
          <cell r="N44">
            <v>3455.5223999999994</v>
          </cell>
          <cell r="O44">
            <v>0.69588414634146334</v>
          </cell>
          <cell r="P44">
            <v>47.88000000000001</v>
          </cell>
          <cell r="Q44">
            <v>1510.1352000000002</v>
          </cell>
          <cell r="R44">
            <v>0.30411585365853666</v>
          </cell>
        </row>
        <row r="45">
          <cell r="A45">
            <v>5</v>
          </cell>
          <cell r="B45" t="str">
            <v xml:space="preserve">OBRAS DE CONCRETO ARMADO
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5.01</v>
          </cell>
          <cell r="B46" t="str">
            <v xml:space="preserve">ZAPATAS
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 t="str">
            <v xml:space="preserve">05.01.01
</v>
          </cell>
          <cell r="B47" t="str">
            <v xml:space="preserve">ZAPATAS: CONCRETO f'c=175 kg/cm2
</v>
          </cell>
          <cell r="C47" t="str">
            <v xml:space="preserve">m3
</v>
          </cell>
          <cell r="D47">
            <v>24.4</v>
          </cell>
          <cell r="E47">
            <v>290.72000000000003</v>
          </cell>
          <cell r="F47">
            <v>7093.5680000000002</v>
          </cell>
          <cell r="G47">
            <v>0</v>
          </cell>
          <cell r="H47">
            <v>0</v>
          </cell>
          <cell r="I47">
            <v>0</v>
          </cell>
          <cell r="J47">
            <v>20.000000000000004</v>
          </cell>
          <cell r="K47">
            <v>5814.4000000000015</v>
          </cell>
          <cell r="L47">
            <v>0.81967213114754123</v>
          </cell>
          <cell r="M47">
            <v>20.000000000000004</v>
          </cell>
          <cell r="N47">
            <v>5814.4000000000015</v>
          </cell>
          <cell r="O47">
            <v>0.81967213114754123</v>
          </cell>
          <cell r="P47">
            <v>4.399999999999995</v>
          </cell>
          <cell r="Q47">
            <v>1279.1679999999988</v>
          </cell>
          <cell r="R47">
            <v>0.18032786885245883</v>
          </cell>
        </row>
        <row r="48">
          <cell r="A48" t="str">
            <v xml:space="preserve">05.01.02
</v>
          </cell>
          <cell r="B48" t="str">
            <v xml:space="preserve">ZAPATAS: ACERO CORRUGADO fy= 4200 kg/cm2 G-60
</v>
          </cell>
          <cell r="C48" t="str">
            <v xml:space="preserve">kg
</v>
          </cell>
          <cell r="D48">
            <v>650.66999999999996</v>
          </cell>
          <cell r="E48">
            <v>5.1100000000000003</v>
          </cell>
          <cell r="F48">
            <v>3324.9236999999998</v>
          </cell>
          <cell r="G48">
            <v>0</v>
          </cell>
          <cell r="H48">
            <v>0</v>
          </cell>
          <cell r="I48">
            <v>0</v>
          </cell>
          <cell r="J48">
            <v>534.36</v>
          </cell>
          <cell r="K48">
            <v>2730.5796</v>
          </cell>
          <cell r="L48">
            <v>0.82124579279819265</v>
          </cell>
          <cell r="M48">
            <v>534.36</v>
          </cell>
          <cell r="N48">
            <v>2730.5796</v>
          </cell>
          <cell r="O48">
            <v>0.82124579279819265</v>
          </cell>
          <cell r="P48">
            <v>116.30999999999995</v>
          </cell>
          <cell r="Q48">
            <v>594.3440999999998</v>
          </cell>
          <cell r="R48">
            <v>0.17875420720180729</v>
          </cell>
        </row>
        <row r="49">
          <cell r="A49">
            <v>5.0199999999999996</v>
          </cell>
          <cell r="B49" t="str">
            <v xml:space="preserve">VIGAS DE CIMENTACION
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 t="str">
            <v xml:space="preserve">05.02.01
</v>
          </cell>
          <cell r="B50" t="str">
            <v xml:space="preserve">VIGAS DE CIMENTACION: CONCRETO f'c=175 kg/cm2
</v>
          </cell>
          <cell r="C50" t="str">
            <v xml:space="preserve">m3
</v>
          </cell>
          <cell r="D50">
            <v>12.5</v>
          </cell>
          <cell r="E50">
            <v>297.29000000000002</v>
          </cell>
          <cell r="F50">
            <v>3716.1250000000005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12.5</v>
          </cell>
          <cell r="Q50">
            <v>3716.1250000000005</v>
          </cell>
          <cell r="R50">
            <v>1</v>
          </cell>
        </row>
        <row r="51">
          <cell r="A51" t="str">
            <v xml:space="preserve">05.02.02
</v>
          </cell>
          <cell r="B51" t="str">
            <v xml:space="preserve">VIGAS DE CIMENTACION: ENCOFRADO Y DESENCOFRADO
</v>
          </cell>
          <cell r="C51" t="str">
            <v xml:space="preserve">m2
</v>
          </cell>
          <cell r="D51">
            <v>100.59</v>
          </cell>
          <cell r="E51">
            <v>32.130000000000003</v>
          </cell>
          <cell r="F51">
            <v>3231.9567000000002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100.59</v>
          </cell>
          <cell r="Q51">
            <v>3231.9567000000002</v>
          </cell>
          <cell r="R51">
            <v>1</v>
          </cell>
        </row>
        <row r="52">
          <cell r="A52" t="str">
            <v xml:space="preserve">05.02.03
</v>
          </cell>
          <cell r="B52" t="str">
            <v xml:space="preserve">VIGAS DE CIMENTACION: ACERO DE REFUERZO fy=4,200 kg/cm2 G-60
</v>
          </cell>
          <cell r="C52" t="str">
            <v xml:space="preserve">kg
</v>
          </cell>
          <cell r="D52">
            <v>1414.93</v>
          </cell>
          <cell r="E52">
            <v>5.1100000000000003</v>
          </cell>
          <cell r="F52">
            <v>7230.292300000001</v>
          </cell>
          <cell r="G52">
            <v>0</v>
          </cell>
          <cell r="H52">
            <v>0</v>
          </cell>
          <cell r="I52">
            <v>0</v>
          </cell>
          <cell r="J52">
            <v>150</v>
          </cell>
          <cell r="K52">
            <v>766.5</v>
          </cell>
          <cell r="L52">
            <v>0.10601231156311619</v>
          </cell>
          <cell r="M52">
            <v>150</v>
          </cell>
          <cell r="N52">
            <v>766.5</v>
          </cell>
          <cell r="O52">
            <v>0.10601231156311619</v>
          </cell>
          <cell r="P52">
            <v>1264.93</v>
          </cell>
          <cell r="Q52">
            <v>6463.792300000001</v>
          </cell>
          <cell r="R52">
            <v>0.89398768843688381</v>
          </cell>
        </row>
        <row r="53">
          <cell r="A53">
            <v>5.03</v>
          </cell>
          <cell r="B53" t="str">
            <v xml:space="preserve">COLUMNAS
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 t="str">
            <v xml:space="preserve">05.03.01
</v>
          </cell>
          <cell r="B54" t="str">
            <v xml:space="preserve">COLUMNAS: CONCRETO f'c=210 kg/cm2
</v>
          </cell>
          <cell r="C54" t="str">
            <v xml:space="preserve">m3
</v>
          </cell>
          <cell r="D54">
            <v>13.01</v>
          </cell>
          <cell r="E54">
            <v>357.68</v>
          </cell>
          <cell r="F54">
            <v>4653.4168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13.01</v>
          </cell>
          <cell r="Q54">
            <v>4653.4168</v>
          </cell>
          <cell r="R54">
            <v>1</v>
          </cell>
        </row>
        <row r="55">
          <cell r="A55" t="str">
            <v xml:space="preserve">05.03.02
</v>
          </cell>
          <cell r="B55" t="str">
            <v xml:space="preserve">COLUMNAS: ENCOFRADO Y DESENCOFRADO
</v>
          </cell>
          <cell r="C55" t="str">
            <v xml:space="preserve">m2
</v>
          </cell>
          <cell r="D55">
            <v>174.02</v>
          </cell>
          <cell r="E55">
            <v>26.68</v>
          </cell>
          <cell r="F55">
            <v>4642.8536000000004</v>
          </cell>
          <cell r="G55">
            <v>0</v>
          </cell>
          <cell r="H55">
            <v>0</v>
          </cell>
          <cell r="I55">
            <v>0</v>
          </cell>
          <cell r="J55">
            <v>8.6999999999999993</v>
          </cell>
          <cell r="K55">
            <v>232.11599999999999</v>
          </cell>
          <cell r="L55">
            <v>4.9994253534076535E-2</v>
          </cell>
          <cell r="M55">
            <v>8.6999999999999993</v>
          </cell>
          <cell r="N55">
            <v>232.11599999999999</v>
          </cell>
          <cell r="O55">
            <v>4.9994253534076535E-2</v>
          </cell>
          <cell r="P55">
            <v>165.32000000000002</v>
          </cell>
          <cell r="Q55">
            <v>4410.7376000000004</v>
          </cell>
          <cell r="R55">
            <v>0.95000574646592351</v>
          </cell>
        </row>
        <row r="56">
          <cell r="A56" t="str">
            <v xml:space="preserve">05.03.03
</v>
          </cell>
          <cell r="B56" t="str">
            <v xml:space="preserve">COLUMNAS: ACERO DE REFUERZO fy=4,200 kg/cm2 G-60
</v>
          </cell>
          <cell r="C56" t="str">
            <v xml:space="preserve">kg
</v>
          </cell>
          <cell r="D56">
            <v>2543.2399999999998</v>
          </cell>
          <cell r="E56">
            <v>5.03</v>
          </cell>
          <cell r="F56">
            <v>12792.4972</v>
          </cell>
          <cell r="G56">
            <v>0</v>
          </cell>
          <cell r="H56">
            <v>0</v>
          </cell>
          <cell r="I56">
            <v>0</v>
          </cell>
          <cell r="J56">
            <v>1700.06</v>
          </cell>
          <cell r="K56">
            <v>8551.3017999999993</v>
          </cell>
          <cell r="L56">
            <v>0.6684622764662399</v>
          </cell>
          <cell r="M56">
            <v>1700.06</v>
          </cell>
          <cell r="N56">
            <v>8551.3017999999993</v>
          </cell>
          <cell r="O56">
            <v>0.6684622764662399</v>
          </cell>
          <cell r="P56">
            <v>843.17999999999984</v>
          </cell>
          <cell r="Q56">
            <v>4241.1953999999996</v>
          </cell>
          <cell r="R56">
            <v>0.33153772353376004</v>
          </cell>
        </row>
        <row r="57">
          <cell r="A57">
            <v>5.04</v>
          </cell>
          <cell r="B57" t="str">
            <v xml:space="preserve">VIGAS
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 xml:space="preserve">05.04.01
</v>
          </cell>
          <cell r="B58" t="str">
            <v xml:space="preserve">VIGAS: CONCRETO f'c=210 kg/cm2
</v>
          </cell>
          <cell r="C58" t="str">
            <v xml:space="preserve">m3
</v>
          </cell>
          <cell r="D58">
            <v>12.65</v>
          </cell>
          <cell r="E58">
            <v>354.35</v>
          </cell>
          <cell r="F58">
            <v>4482.5275000000001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12.65</v>
          </cell>
          <cell r="Q58">
            <v>4482.5275000000001</v>
          </cell>
          <cell r="R58">
            <v>1</v>
          </cell>
        </row>
        <row r="59">
          <cell r="A59" t="str">
            <v xml:space="preserve">05.04.02
</v>
          </cell>
          <cell r="B59" t="str">
            <v xml:space="preserve">VIGAS: ENCOFRADO Y DESENCOFRADO
</v>
          </cell>
          <cell r="C59" t="str">
            <v xml:space="preserve">m2
</v>
          </cell>
          <cell r="D59">
            <v>110.36</v>
          </cell>
          <cell r="E59">
            <v>31.06</v>
          </cell>
          <cell r="F59">
            <v>3427.7815999999998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110.36</v>
          </cell>
          <cell r="Q59">
            <v>3427.7815999999998</v>
          </cell>
          <cell r="R59">
            <v>1</v>
          </cell>
        </row>
        <row r="60">
          <cell r="A60" t="str">
            <v xml:space="preserve">05.04.03
</v>
          </cell>
          <cell r="B60" t="str">
            <v xml:space="preserve">VIGAS: ACERO DE REFUERZO fy=4,200 kg/cm2 G-60
</v>
          </cell>
          <cell r="C60" t="str">
            <v xml:space="preserve">kg
</v>
          </cell>
          <cell r="D60">
            <v>2068.56</v>
          </cell>
          <cell r="E60">
            <v>5.1100000000000003</v>
          </cell>
          <cell r="F60">
            <v>10570.3416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2068.56</v>
          </cell>
          <cell r="Q60">
            <v>10570.3416</v>
          </cell>
          <cell r="R60">
            <v>1</v>
          </cell>
        </row>
        <row r="61">
          <cell r="A61">
            <v>5.05</v>
          </cell>
          <cell r="B61" t="str">
            <v xml:space="preserve">VIGAS DE MOJINETE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K61">
            <v>0</v>
          </cell>
        </row>
        <row r="62">
          <cell r="A62" t="str">
            <v xml:space="preserve">05.05.01
</v>
          </cell>
          <cell r="B62" t="str">
            <v xml:space="preserve">VIGAS DE MOJINETE: CONCRETO f'c=210 kg/cm2
</v>
          </cell>
          <cell r="C62" t="str">
            <v xml:space="preserve">m3
</v>
          </cell>
          <cell r="D62">
            <v>5.33</v>
          </cell>
          <cell r="E62">
            <v>354.35</v>
          </cell>
          <cell r="F62">
            <v>1888.6855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5.33</v>
          </cell>
          <cell r="Q62">
            <v>1888.6855</v>
          </cell>
          <cell r="R62">
            <v>1</v>
          </cell>
        </row>
        <row r="63">
          <cell r="A63" t="str">
            <v xml:space="preserve">05.05.02
</v>
          </cell>
          <cell r="B63" t="str">
            <v xml:space="preserve">VIGAS DE MOJINETE: ENCOFRADO Y DESENCOFRADO
</v>
          </cell>
          <cell r="C63" t="str">
            <v xml:space="preserve">m2
</v>
          </cell>
          <cell r="D63">
            <v>42.67</v>
          </cell>
          <cell r="E63">
            <v>31.06</v>
          </cell>
          <cell r="F63">
            <v>1325.3302000000001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42.67</v>
          </cell>
          <cell r="Q63">
            <v>1325.3302000000001</v>
          </cell>
          <cell r="R63">
            <v>1</v>
          </cell>
        </row>
        <row r="64">
          <cell r="A64" t="str">
            <v xml:space="preserve">05.05.03
</v>
          </cell>
          <cell r="B64" t="str">
            <v xml:space="preserve">VIGAS DE MOJINETE: ACERO DE REFUERZO fy=4,200 kg/cm2 G-60
</v>
          </cell>
          <cell r="C64" t="str">
            <v xml:space="preserve">kg
</v>
          </cell>
          <cell r="D64">
            <v>745.93</v>
          </cell>
          <cell r="E64">
            <v>5.1100000000000003</v>
          </cell>
          <cell r="F64">
            <v>3811.7022999999999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745.93</v>
          </cell>
          <cell r="Q64">
            <v>3811.7022999999999</v>
          </cell>
          <cell r="R64">
            <v>1</v>
          </cell>
        </row>
        <row r="65">
          <cell r="A65">
            <v>6</v>
          </cell>
          <cell r="B65" t="str">
            <v xml:space="preserve">MUROS Y TABIQUES
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K65">
            <v>0</v>
          </cell>
        </row>
        <row r="66">
          <cell r="A66">
            <v>6.01</v>
          </cell>
          <cell r="B66" t="str">
            <v xml:space="preserve">MURO DE LADRILLO MECANIZADO DE ARCILLA DE SOGA MEZCLA 1:5, e=1.5 CM
</v>
          </cell>
          <cell r="C66" t="str">
            <v xml:space="preserve">m2
</v>
          </cell>
          <cell r="D66">
            <v>65.989999999999995</v>
          </cell>
          <cell r="E66">
            <v>63.8</v>
          </cell>
          <cell r="F66">
            <v>4210.1619999999994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65.989999999999995</v>
          </cell>
          <cell r="Q66">
            <v>4210.1619999999994</v>
          </cell>
          <cell r="R66">
            <v>1</v>
          </cell>
        </row>
        <row r="67">
          <cell r="A67">
            <v>6.02</v>
          </cell>
          <cell r="B67" t="str">
            <v xml:space="preserve">MURO DE LADRILLO MECANIZADO DE ARCILLA DE CABEZA MEZCLA 1:5, e=1.5 CM
</v>
          </cell>
          <cell r="C67" t="str">
            <v xml:space="preserve">m2
</v>
          </cell>
          <cell r="D67">
            <v>145.77000000000001</v>
          </cell>
          <cell r="E67">
            <v>104.87</v>
          </cell>
          <cell r="F67">
            <v>15286.899900000002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145.77000000000001</v>
          </cell>
          <cell r="Q67">
            <v>15286.899900000002</v>
          </cell>
          <cell r="R67">
            <v>1</v>
          </cell>
        </row>
        <row r="68">
          <cell r="A68">
            <v>7</v>
          </cell>
          <cell r="B68" t="str">
            <v xml:space="preserve">COBERTURAS
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K68">
            <v>0</v>
          </cell>
        </row>
        <row r="69">
          <cell r="A69">
            <v>7.01</v>
          </cell>
          <cell r="B69" t="str">
            <v xml:space="preserve">TIJERALES Y CORREAS METALICOS S/DISEÑO
</v>
          </cell>
          <cell r="C69" t="str">
            <v xml:space="preserve">und
</v>
          </cell>
          <cell r="D69">
            <v>5</v>
          </cell>
          <cell r="E69">
            <v>3700</v>
          </cell>
          <cell r="F69">
            <v>18500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5</v>
          </cell>
          <cell r="Q69">
            <v>18500</v>
          </cell>
          <cell r="R69">
            <v>1</v>
          </cell>
        </row>
        <row r="70">
          <cell r="A70">
            <v>7.02</v>
          </cell>
          <cell r="B70" t="str">
            <v xml:space="preserve">COBERTURA CON CALAMINON DE PERALTE 122MM
</v>
          </cell>
          <cell r="C70" t="str">
            <v xml:space="preserve">m2
</v>
          </cell>
          <cell r="D70">
            <v>435.81</v>
          </cell>
          <cell r="E70">
            <v>69</v>
          </cell>
          <cell r="F70">
            <v>30070.89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435.81</v>
          </cell>
          <cell r="Q70">
            <v>30070.89</v>
          </cell>
          <cell r="R70">
            <v>1</v>
          </cell>
        </row>
        <row r="71">
          <cell r="A71">
            <v>7.03</v>
          </cell>
          <cell r="B71" t="str">
            <v xml:space="preserve">CANALETAS PARA EVACUACION DE AGUAS PLUVIALES S/DISEÑO
</v>
          </cell>
          <cell r="C71" t="str">
            <v xml:space="preserve">m
</v>
          </cell>
          <cell r="D71">
            <v>81.92</v>
          </cell>
          <cell r="E71">
            <v>13</v>
          </cell>
          <cell r="F71">
            <v>1064.96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81.92</v>
          </cell>
          <cell r="Q71">
            <v>1064.96</v>
          </cell>
          <cell r="R71">
            <v>1</v>
          </cell>
        </row>
        <row r="72">
          <cell r="A72">
            <v>8</v>
          </cell>
          <cell r="B72" t="str">
            <v xml:space="preserve">REVOQUES Y ENLUCIDOS
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K72">
            <v>0</v>
          </cell>
        </row>
        <row r="73">
          <cell r="A73">
            <v>8.01</v>
          </cell>
          <cell r="B73" t="str">
            <v xml:space="preserve">TARRAJEO EN EXTERIORES 1:5 CEMENTO ARENA, e=1.5CM
</v>
          </cell>
          <cell r="C73" t="str">
            <v xml:space="preserve">m2
</v>
          </cell>
          <cell r="D73">
            <v>126.45</v>
          </cell>
          <cell r="E73">
            <v>21.84</v>
          </cell>
          <cell r="F73">
            <v>2761.6680000000001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126.45</v>
          </cell>
          <cell r="Q73">
            <v>2761.6680000000001</v>
          </cell>
          <cell r="R73">
            <v>1</v>
          </cell>
        </row>
        <row r="74">
          <cell r="A74">
            <v>8.02</v>
          </cell>
          <cell r="B74" t="str">
            <v xml:space="preserve">TARRAJEO EN INTERIORES 1:5 CEMENTO ARENA, e=1.5CM
</v>
          </cell>
          <cell r="C74" t="str">
            <v xml:space="preserve">m2
</v>
          </cell>
          <cell r="D74">
            <v>136.77000000000001</v>
          </cell>
          <cell r="E74">
            <v>14.54</v>
          </cell>
          <cell r="F74">
            <v>1988.6358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136.77000000000001</v>
          </cell>
          <cell r="Q74">
            <v>1988.6358</v>
          </cell>
          <cell r="R74">
            <v>1</v>
          </cell>
        </row>
        <row r="75">
          <cell r="A75">
            <v>8.0299999999999994</v>
          </cell>
          <cell r="B75" t="str">
            <v xml:space="preserve">TARRAJEO EN COLUMNAS 1:5 CEMENTO ARENA, e=1.5CM
</v>
          </cell>
          <cell r="C75" t="str">
            <v xml:space="preserve">m2
</v>
          </cell>
          <cell r="D75">
            <v>118.06</v>
          </cell>
          <cell r="E75">
            <v>18.71</v>
          </cell>
          <cell r="F75">
            <v>2208.9026000000003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118.06</v>
          </cell>
          <cell r="Q75">
            <v>2208.9026000000003</v>
          </cell>
          <cell r="R75">
            <v>1</v>
          </cell>
        </row>
        <row r="76">
          <cell r="A76">
            <v>8.0399999999999991</v>
          </cell>
          <cell r="B76" t="str">
            <v xml:space="preserve">TARRAJEO EN VIGAS 1:5 CEMENTO ARENA, e=1.5CM
</v>
          </cell>
          <cell r="C76" t="str">
            <v xml:space="preserve">m2
</v>
          </cell>
          <cell r="D76">
            <v>130.5</v>
          </cell>
          <cell r="E76">
            <v>21.45</v>
          </cell>
          <cell r="F76">
            <v>2799.2249999999999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130.5</v>
          </cell>
          <cell r="Q76">
            <v>2799.2249999999999</v>
          </cell>
          <cell r="R76">
            <v>1</v>
          </cell>
        </row>
        <row r="77">
          <cell r="A77">
            <v>8.0500000000000007</v>
          </cell>
          <cell r="B77" t="str">
            <v xml:space="preserve">PIZARRAS 4.50MX1.20M
</v>
          </cell>
          <cell r="C77" t="str">
            <v xml:space="preserve">m2
</v>
          </cell>
          <cell r="D77">
            <v>16.2</v>
          </cell>
          <cell r="E77">
            <v>75.95</v>
          </cell>
          <cell r="F77">
            <v>1230.3900000000001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16.2</v>
          </cell>
          <cell r="Q77">
            <v>1230.3900000000001</v>
          </cell>
          <cell r="R77">
            <v>1</v>
          </cell>
        </row>
        <row r="78">
          <cell r="A78">
            <v>8.06</v>
          </cell>
          <cell r="B78" t="str">
            <v xml:space="preserve">VESTIDURA DE DERRAMES 1:5 CEMENTO ARENA, e=1.5CM
</v>
          </cell>
          <cell r="C78" t="str">
            <v xml:space="preserve">m
</v>
          </cell>
          <cell r="D78">
            <v>212.24</v>
          </cell>
          <cell r="E78">
            <v>7.21</v>
          </cell>
          <cell r="F78">
            <v>1530.2504000000001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212.24</v>
          </cell>
          <cell r="Q78">
            <v>1530.2504000000001</v>
          </cell>
          <cell r="R78">
            <v>1</v>
          </cell>
        </row>
        <row r="79">
          <cell r="A79">
            <v>8.07</v>
          </cell>
          <cell r="B79" t="str">
            <v xml:space="preserve">BRUÑAS DE 1.0CM
</v>
          </cell>
          <cell r="C79" t="str">
            <v xml:space="preserve">m
</v>
          </cell>
          <cell r="D79">
            <v>455</v>
          </cell>
          <cell r="E79">
            <v>3.46</v>
          </cell>
          <cell r="F79">
            <v>1574.3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455</v>
          </cell>
          <cell r="Q79">
            <v>1574.3</v>
          </cell>
          <cell r="R79">
            <v>1</v>
          </cell>
        </row>
        <row r="80">
          <cell r="A80">
            <v>9</v>
          </cell>
          <cell r="B80" t="str">
            <v xml:space="preserve">CIELORRASOS
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K80">
            <v>0</v>
          </cell>
        </row>
        <row r="81">
          <cell r="A81">
            <v>9.01</v>
          </cell>
          <cell r="B81" t="str">
            <v xml:space="preserve">CIELO RASO SUSPENDIDO CON BALDOSAS DE SUPERBOARD
</v>
          </cell>
          <cell r="C81" t="str">
            <v xml:space="preserve">m2
</v>
          </cell>
          <cell r="D81">
            <v>258.54000000000002</v>
          </cell>
          <cell r="E81">
            <v>50.85</v>
          </cell>
          <cell r="F81">
            <v>13146.759000000002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258.54000000000002</v>
          </cell>
          <cell r="Q81">
            <v>13146.759000000002</v>
          </cell>
          <cell r="R81">
            <v>1</v>
          </cell>
        </row>
        <row r="82">
          <cell r="A82">
            <v>9.02</v>
          </cell>
          <cell r="B82" t="str">
            <v xml:space="preserve">ALERO CON BALDOSAS DE SUPERBOARD
</v>
          </cell>
          <cell r="C82" t="str">
            <v xml:space="preserve">m2
</v>
          </cell>
          <cell r="D82">
            <v>88.52</v>
          </cell>
          <cell r="E82">
            <v>51.55</v>
          </cell>
          <cell r="F82">
            <v>4563.2059999999992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88.52</v>
          </cell>
          <cell r="Q82">
            <v>4563.2059999999992</v>
          </cell>
          <cell r="R82">
            <v>1</v>
          </cell>
        </row>
        <row r="83">
          <cell r="A83">
            <v>10</v>
          </cell>
          <cell r="B83" t="str">
            <v xml:space="preserve">PISOS Y PAVIMENTOS
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K83">
            <v>0</v>
          </cell>
        </row>
        <row r="84">
          <cell r="A84">
            <v>10.01</v>
          </cell>
          <cell r="B84" t="str">
            <v xml:space="preserve">FALSO PISO CON CONCRETO e=4"
</v>
          </cell>
          <cell r="C84" t="str">
            <v xml:space="preserve">m2
</v>
          </cell>
          <cell r="D84">
            <v>258.54000000000002</v>
          </cell>
          <cell r="E84">
            <v>21.75</v>
          </cell>
          <cell r="F84">
            <v>5623.2450000000008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258.54000000000002</v>
          </cell>
          <cell r="Q84">
            <v>5623.2450000000008</v>
          </cell>
          <cell r="R84">
            <v>1</v>
          </cell>
        </row>
        <row r="85">
          <cell r="A85">
            <v>10.02</v>
          </cell>
          <cell r="B85" t="str">
            <v xml:space="preserve">PISO LAMINADO DE ALTO TRANSITO
</v>
          </cell>
          <cell r="C85" t="str">
            <v xml:space="preserve">m2
</v>
          </cell>
          <cell r="D85">
            <v>258.54000000000002</v>
          </cell>
          <cell r="E85">
            <v>50.23</v>
          </cell>
          <cell r="F85">
            <v>12986.4642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258.54000000000002</v>
          </cell>
          <cell r="Q85">
            <v>12986.4642</v>
          </cell>
          <cell r="R85">
            <v>1</v>
          </cell>
        </row>
        <row r="86">
          <cell r="A86">
            <v>10.029999999999999</v>
          </cell>
          <cell r="B86" t="str">
            <v xml:space="preserve">VEREDAS
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K86">
            <v>0</v>
          </cell>
        </row>
        <row r="87">
          <cell r="A87" t="str">
            <v xml:space="preserve">10.03.01
</v>
          </cell>
          <cell r="B87" t="str">
            <v xml:space="preserve">VEREDAS: PISO DE CONCRETO PULIDO f'c=140 kg/cm2
</v>
          </cell>
          <cell r="C87" t="str">
            <v xml:space="preserve">m2
</v>
          </cell>
          <cell r="D87">
            <v>105.6</v>
          </cell>
          <cell r="E87">
            <v>35.729999999999997</v>
          </cell>
          <cell r="F87">
            <v>3773.0879999999993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105.6</v>
          </cell>
          <cell r="Q87">
            <v>3773.0879999999993</v>
          </cell>
          <cell r="R87">
            <v>1</v>
          </cell>
        </row>
        <row r="88">
          <cell r="A88" t="str">
            <v xml:space="preserve">10.03.02
</v>
          </cell>
          <cell r="B88" t="str">
            <v xml:space="preserve">VEREDAS: ENCOFRADO Y DESENCOFRADO HASTA 0.30M
</v>
          </cell>
          <cell r="C88" t="str">
            <v xml:space="preserve">m2
</v>
          </cell>
          <cell r="D88">
            <v>22.5</v>
          </cell>
          <cell r="E88">
            <v>25.24</v>
          </cell>
          <cell r="F88">
            <v>567.9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22.5</v>
          </cell>
          <cell r="Q88">
            <v>567.9</v>
          </cell>
          <cell r="R88">
            <v>1</v>
          </cell>
        </row>
        <row r="89">
          <cell r="A89" t="str">
            <v xml:space="preserve">10.03.03
</v>
          </cell>
          <cell r="B89" t="str">
            <v xml:space="preserve">VEREDAS: EMPEDRADO e=15CM, PG MAX 6"
</v>
          </cell>
          <cell r="C89" t="str">
            <v xml:space="preserve">m2
</v>
          </cell>
          <cell r="D89">
            <v>105.6</v>
          </cell>
          <cell r="E89">
            <v>15.48</v>
          </cell>
          <cell r="F89">
            <v>1634.6879999999999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105.6</v>
          </cell>
          <cell r="Q89">
            <v>1634.6879999999999</v>
          </cell>
          <cell r="R89">
            <v>1</v>
          </cell>
        </row>
        <row r="90">
          <cell r="A90" t="str">
            <v xml:space="preserve">10.03.04
</v>
          </cell>
          <cell r="B90" t="str">
            <v xml:space="preserve">JUNTAS ASFALTICAS PARA VEREDAS
</v>
          </cell>
          <cell r="C90" t="str">
            <v xml:space="preserve">m
</v>
          </cell>
          <cell r="D90">
            <v>26.1</v>
          </cell>
          <cell r="E90">
            <v>4.18</v>
          </cell>
          <cell r="F90">
            <v>109.098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26.1</v>
          </cell>
          <cell r="Q90">
            <v>109.098</v>
          </cell>
          <cell r="R90">
            <v>1</v>
          </cell>
        </row>
        <row r="91">
          <cell r="A91">
            <v>10.039999999999999</v>
          </cell>
          <cell r="B91" t="str">
            <v xml:space="preserve">AFIRMADO CON MATERIAL GRANULAR
</v>
          </cell>
          <cell r="C91" t="str">
            <v xml:space="preserve">m3
</v>
          </cell>
          <cell r="D91">
            <v>56.08</v>
          </cell>
          <cell r="E91">
            <v>38.619999999999997</v>
          </cell>
          <cell r="F91">
            <v>2165.8095999999996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56.08</v>
          </cell>
          <cell r="Q91">
            <v>2165.8095999999996</v>
          </cell>
          <cell r="R91">
            <v>1</v>
          </cell>
        </row>
        <row r="92">
          <cell r="A92">
            <v>11</v>
          </cell>
          <cell r="B92" t="str">
            <v xml:space="preserve">ZOCALOS Y CONTRAZOCALOS
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K92">
            <v>0</v>
          </cell>
        </row>
        <row r="93">
          <cell r="A93">
            <v>11.01</v>
          </cell>
          <cell r="B93" t="str">
            <v xml:space="preserve">ZOCALO DE CEMENTO PULIDO
</v>
          </cell>
          <cell r="C93" t="str">
            <v xml:space="preserve">m2
</v>
          </cell>
          <cell r="D93">
            <v>14.26</v>
          </cell>
          <cell r="E93">
            <v>28.69</v>
          </cell>
          <cell r="F93">
            <v>409.11939999999998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14.26</v>
          </cell>
          <cell r="Q93">
            <v>409.11939999999998</v>
          </cell>
          <cell r="R93">
            <v>1</v>
          </cell>
        </row>
        <row r="94">
          <cell r="A94">
            <v>11.02</v>
          </cell>
          <cell r="B94" t="str">
            <v xml:space="preserve">CONTRAZOCALO DE MADERA AGUANO DE 3/4" X 4" INCLUYE INSTALADO, LAQUEADO Y BARNIZADO
</v>
          </cell>
          <cell r="C94" t="str">
            <v xml:space="preserve">m
</v>
          </cell>
          <cell r="D94">
            <v>136.54</v>
          </cell>
          <cell r="E94">
            <v>15.58</v>
          </cell>
          <cell r="F94">
            <v>2127.2932000000001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136.54</v>
          </cell>
          <cell r="Q94">
            <v>2127.2932000000001</v>
          </cell>
          <cell r="R94">
            <v>1</v>
          </cell>
        </row>
        <row r="95">
          <cell r="A95">
            <v>12</v>
          </cell>
          <cell r="B95" t="str">
            <v xml:space="preserve">CARPINTERIA METALICA
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K95">
            <v>0</v>
          </cell>
        </row>
        <row r="96">
          <cell r="A96">
            <v>12.01</v>
          </cell>
          <cell r="B96" t="str">
            <v xml:space="preserve">VENTANA METALICA TIPO 1 S/DISEÑO
</v>
          </cell>
          <cell r="C96" t="str">
            <v xml:space="preserve">und
</v>
          </cell>
          <cell r="D96">
            <v>7</v>
          </cell>
          <cell r="E96">
            <v>450</v>
          </cell>
          <cell r="F96">
            <v>3150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7</v>
          </cell>
          <cell r="Q96">
            <v>3150</v>
          </cell>
          <cell r="R96">
            <v>1</v>
          </cell>
        </row>
        <row r="97">
          <cell r="A97">
            <v>12.02</v>
          </cell>
          <cell r="B97" t="str">
            <v xml:space="preserve">VENTANA METALICA TIPO 4 (3.67MX1.50M)
</v>
          </cell>
          <cell r="C97" t="str">
            <v xml:space="preserve">und
</v>
          </cell>
          <cell r="D97">
            <v>2</v>
          </cell>
          <cell r="E97">
            <v>350</v>
          </cell>
          <cell r="F97">
            <v>700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</v>
          </cell>
          <cell r="Q97">
            <v>700</v>
          </cell>
          <cell r="R97">
            <v>1</v>
          </cell>
        </row>
        <row r="98">
          <cell r="A98">
            <v>12.03</v>
          </cell>
          <cell r="B98" t="str">
            <v xml:space="preserve">VENTANA METALICA TIPO 2 (3.67MX0.90M)
</v>
          </cell>
          <cell r="C98" t="str">
            <v xml:space="preserve">und
</v>
          </cell>
          <cell r="D98">
            <v>5</v>
          </cell>
          <cell r="E98">
            <v>250</v>
          </cell>
          <cell r="F98">
            <v>1250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5</v>
          </cell>
          <cell r="Q98">
            <v>1250</v>
          </cell>
          <cell r="R98">
            <v>1</v>
          </cell>
        </row>
        <row r="99">
          <cell r="A99">
            <v>12.04</v>
          </cell>
          <cell r="B99" t="str">
            <v xml:space="preserve">VENTANA METALICA TIPO 3 (2.37MX0.90M)
</v>
          </cell>
          <cell r="C99" t="str">
            <v xml:space="preserve">und
</v>
          </cell>
          <cell r="D99">
            <v>5</v>
          </cell>
          <cell r="E99">
            <v>200</v>
          </cell>
          <cell r="F99">
            <v>1000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5</v>
          </cell>
          <cell r="Q99">
            <v>1000</v>
          </cell>
          <cell r="R99">
            <v>1</v>
          </cell>
        </row>
        <row r="100">
          <cell r="A100">
            <v>13</v>
          </cell>
          <cell r="B100" t="str">
            <v xml:space="preserve">CARPINTERIA DE MADERA
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K100">
            <v>0</v>
          </cell>
        </row>
        <row r="101">
          <cell r="A101">
            <v>13.01</v>
          </cell>
          <cell r="B101" t="str">
            <v xml:space="preserve">PUERTA DE MADERA AGUANO CON TABLERO REBAJADO P1 (2.70MX1.10M)
</v>
          </cell>
          <cell r="C101" t="str">
            <v xml:space="preserve">und
</v>
          </cell>
          <cell r="D101">
            <v>5</v>
          </cell>
          <cell r="E101">
            <v>780</v>
          </cell>
          <cell r="F101">
            <v>3900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5</v>
          </cell>
          <cell r="Q101">
            <v>3900</v>
          </cell>
          <cell r="R101">
            <v>1</v>
          </cell>
        </row>
        <row r="102">
          <cell r="A102">
            <v>13.02</v>
          </cell>
          <cell r="B102" t="str">
            <v xml:space="preserve">PUERTA DE MADERA AGUANO CON TABLERO REBAJADO P2 (2.90MX2.00M)
</v>
          </cell>
          <cell r="C102" t="str">
            <v xml:space="preserve">und
</v>
          </cell>
          <cell r="D102">
            <v>1</v>
          </cell>
          <cell r="E102">
            <v>800</v>
          </cell>
          <cell r="F102">
            <v>800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</v>
          </cell>
          <cell r="Q102">
            <v>800</v>
          </cell>
          <cell r="R102">
            <v>1</v>
          </cell>
        </row>
        <row r="103">
          <cell r="A103">
            <v>14</v>
          </cell>
          <cell r="B103" t="str">
            <v xml:space="preserve">VIDRIOS, CRISTALES Y SIMILARES
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K103">
            <v>0</v>
          </cell>
        </row>
        <row r="104">
          <cell r="A104">
            <v>14.01</v>
          </cell>
          <cell r="B104" t="str">
            <v xml:space="preserve">VIDRIO SEMIDOBLE INCOLORO CRUDO
</v>
          </cell>
          <cell r="C104" t="str">
            <v xml:space="preserve">p2
</v>
          </cell>
          <cell r="D104">
            <v>979.43</v>
          </cell>
          <cell r="E104">
            <v>3.04</v>
          </cell>
          <cell r="F104">
            <v>2977.4672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979.43</v>
          </cell>
          <cell r="Q104">
            <v>2977.4672</v>
          </cell>
          <cell r="R104">
            <v>1</v>
          </cell>
        </row>
        <row r="105">
          <cell r="A105">
            <v>15</v>
          </cell>
          <cell r="B105" t="str">
            <v xml:space="preserve">PINTURAS
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K105">
            <v>0</v>
          </cell>
        </row>
        <row r="106">
          <cell r="A106">
            <v>15.01</v>
          </cell>
          <cell r="B106" t="str">
            <v xml:space="preserve">PINTURA EN MUROS DE CEMENTOVC/LATEX SUPERIOR
</v>
          </cell>
          <cell r="C106" t="str">
            <v xml:space="preserve">m2
</v>
          </cell>
          <cell r="D106">
            <v>968.79</v>
          </cell>
          <cell r="E106">
            <v>7.41</v>
          </cell>
          <cell r="F106">
            <v>7178.7339000000002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968.79</v>
          </cell>
          <cell r="Q106">
            <v>7178.7339000000002</v>
          </cell>
          <cell r="R106">
            <v>1</v>
          </cell>
        </row>
        <row r="107">
          <cell r="A107">
            <v>15.02</v>
          </cell>
          <cell r="B107" t="str">
            <v xml:space="preserve">PINTURA EN PIZARRAS
</v>
          </cell>
          <cell r="C107" t="str">
            <v xml:space="preserve">m2
</v>
          </cell>
          <cell r="D107">
            <v>16.2</v>
          </cell>
          <cell r="E107">
            <v>5.99</v>
          </cell>
          <cell r="F107">
            <v>97.037999999999997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16.2</v>
          </cell>
          <cell r="Q107">
            <v>97.037999999999997</v>
          </cell>
          <cell r="R107">
            <v>1</v>
          </cell>
        </row>
        <row r="108">
          <cell r="A108">
            <v>16</v>
          </cell>
          <cell r="B108" t="str">
            <v xml:space="preserve">SISTEMA DE AGUA DE LLUVIAS
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K108">
            <v>0</v>
          </cell>
        </row>
        <row r="109">
          <cell r="A109">
            <v>16.010000000000002</v>
          </cell>
          <cell r="B109" t="str">
            <v xml:space="preserve">MONTANTE DE TUBERIA PVC SAL 4"
</v>
          </cell>
          <cell r="C109" t="str">
            <v xml:space="preserve">m
</v>
          </cell>
          <cell r="D109">
            <v>54</v>
          </cell>
          <cell r="E109">
            <v>14.39</v>
          </cell>
          <cell r="F109">
            <v>777.06000000000006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54</v>
          </cell>
          <cell r="Q109">
            <v>777.06000000000006</v>
          </cell>
          <cell r="R109">
            <v>1</v>
          </cell>
        </row>
        <row r="110">
          <cell r="A110">
            <v>16.02</v>
          </cell>
          <cell r="B110" t="str">
            <v xml:space="preserve">SOPORTE METALICO P/TUBERIA PVC SAL 4"
</v>
          </cell>
          <cell r="C110" t="str">
            <v xml:space="preserve">und
</v>
          </cell>
          <cell r="D110">
            <v>27</v>
          </cell>
          <cell r="E110">
            <v>30.48</v>
          </cell>
          <cell r="F110">
            <v>822.96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27</v>
          </cell>
          <cell r="Q110">
            <v>822.96</v>
          </cell>
          <cell r="R110">
            <v>1</v>
          </cell>
        </row>
        <row r="111">
          <cell r="A111">
            <v>17</v>
          </cell>
          <cell r="B111" t="str">
            <v xml:space="preserve">INSTALACIONES ELECTRICAS
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K111">
            <v>0</v>
          </cell>
        </row>
        <row r="112">
          <cell r="A112">
            <v>17.010000000000002</v>
          </cell>
          <cell r="B112" t="str">
            <v xml:space="preserve">SALIDA PARA CENTRO DE LUZ
</v>
          </cell>
          <cell r="C112" t="str">
            <v xml:space="preserve">pto
</v>
          </cell>
          <cell r="D112">
            <v>30</v>
          </cell>
          <cell r="E112">
            <v>35.35</v>
          </cell>
          <cell r="F112">
            <v>1060.5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30</v>
          </cell>
          <cell r="Q112">
            <v>1060.5</v>
          </cell>
          <cell r="R112">
            <v>1</v>
          </cell>
        </row>
        <row r="113">
          <cell r="A113">
            <v>17.02</v>
          </cell>
          <cell r="B113" t="str">
            <v xml:space="preserve">SALIDA PARA TOMACORRIENTE
</v>
          </cell>
          <cell r="C113" t="str">
            <v xml:space="preserve">pto
</v>
          </cell>
          <cell r="D113">
            <v>17</v>
          </cell>
          <cell r="E113">
            <v>45.82</v>
          </cell>
          <cell r="F113">
            <v>778.94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17</v>
          </cell>
          <cell r="Q113">
            <v>778.94</v>
          </cell>
          <cell r="R113">
            <v>1</v>
          </cell>
        </row>
        <row r="114">
          <cell r="A114">
            <v>17.03</v>
          </cell>
          <cell r="B114" t="str">
            <v xml:space="preserve">INTERRUPTOR SIMPLE DE BAKELITA
</v>
          </cell>
          <cell r="C114" t="str">
            <v xml:space="preserve">und
</v>
          </cell>
          <cell r="D114">
            <v>2</v>
          </cell>
          <cell r="E114">
            <v>7.43</v>
          </cell>
          <cell r="F114">
            <v>14.86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2</v>
          </cell>
          <cell r="Q114">
            <v>14.86</v>
          </cell>
          <cell r="R114">
            <v>1</v>
          </cell>
        </row>
        <row r="115">
          <cell r="A115">
            <v>17.04</v>
          </cell>
          <cell r="B115" t="str">
            <v xml:space="preserve">INTERRUPTOR DOBLE DE BAKELITA
</v>
          </cell>
          <cell r="C115" t="str">
            <v xml:space="preserve">und
</v>
          </cell>
          <cell r="D115">
            <v>6</v>
          </cell>
          <cell r="E115">
            <v>9</v>
          </cell>
          <cell r="F115">
            <v>54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  <cell r="Q115">
            <v>54</v>
          </cell>
          <cell r="R115">
            <v>1</v>
          </cell>
        </row>
        <row r="116">
          <cell r="A116">
            <v>17.05</v>
          </cell>
          <cell r="B116" t="str">
            <v xml:space="preserve">FLUORESCENTE LINEAL DE 2X40W INC/EQ
</v>
          </cell>
          <cell r="C116" t="str">
            <v xml:space="preserve">und
</v>
          </cell>
          <cell r="D116">
            <v>20</v>
          </cell>
          <cell r="E116">
            <v>75.64</v>
          </cell>
          <cell r="F116">
            <v>1512.8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20</v>
          </cell>
          <cell r="Q116">
            <v>1512.8</v>
          </cell>
          <cell r="R116">
            <v>1</v>
          </cell>
        </row>
        <row r="117">
          <cell r="A117">
            <v>17.059999999999999</v>
          </cell>
          <cell r="B117" t="str">
            <v xml:space="preserve">FLUORESCENTE CIRCULAR DE 2X32W INC/EQ
</v>
          </cell>
          <cell r="C117" t="str">
            <v xml:space="preserve">und
</v>
          </cell>
          <cell r="D117">
            <v>10</v>
          </cell>
          <cell r="E117">
            <v>52.64</v>
          </cell>
          <cell r="F117">
            <v>526.4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</v>
          </cell>
          <cell r="Q117">
            <v>526.4</v>
          </cell>
          <cell r="R117">
            <v>1</v>
          </cell>
        </row>
        <row r="118">
          <cell r="A118">
            <v>17.07</v>
          </cell>
          <cell r="B118" t="str">
            <v xml:space="preserve">CONDUCTOR SOLIDO TW 10MM2
</v>
          </cell>
          <cell r="C118" t="str">
            <v xml:space="preserve">m
</v>
          </cell>
          <cell r="D118">
            <v>60</v>
          </cell>
          <cell r="E118">
            <v>8.65</v>
          </cell>
          <cell r="F118">
            <v>519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>
            <v>519</v>
          </cell>
          <cell r="R118">
            <v>1</v>
          </cell>
        </row>
        <row r="119">
          <cell r="A119">
            <v>17.079999999999998</v>
          </cell>
          <cell r="B119" t="str">
            <v xml:space="preserve">CONDUCTOR SOLIDO TW 6MM2
</v>
          </cell>
          <cell r="C119" t="str">
            <v xml:space="preserve">m
</v>
          </cell>
          <cell r="D119">
            <v>30</v>
          </cell>
          <cell r="E119">
            <v>6.55</v>
          </cell>
          <cell r="F119">
            <v>196.5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30</v>
          </cell>
          <cell r="Q119">
            <v>196.5</v>
          </cell>
          <cell r="R119">
            <v>1</v>
          </cell>
        </row>
        <row r="120">
          <cell r="A120">
            <v>17.09</v>
          </cell>
          <cell r="B120" t="str">
            <v xml:space="preserve">CONDUCTOR SOLIDO TW 4MM2
</v>
          </cell>
          <cell r="C120" t="str">
            <v xml:space="preserve">m
</v>
          </cell>
          <cell r="D120">
            <v>255</v>
          </cell>
          <cell r="E120">
            <v>2.88</v>
          </cell>
          <cell r="F120">
            <v>734.4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255</v>
          </cell>
          <cell r="Q120">
            <v>734.4</v>
          </cell>
          <cell r="R120">
            <v>1</v>
          </cell>
        </row>
        <row r="121">
          <cell r="A121">
            <v>17.100000000000001</v>
          </cell>
          <cell r="B121" t="str">
            <v xml:space="preserve">CONDUCTOR SOLIDO TW 2.5MM2
</v>
          </cell>
          <cell r="C121" t="str">
            <v xml:space="preserve">m
</v>
          </cell>
          <cell r="D121">
            <v>410</v>
          </cell>
          <cell r="E121">
            <v>2.35</v>
          </cell>
          <cell r="F121">
            <v>963.5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410</v>
          </cell>
          <cell r="Q121">
            <v>963.5</v>
          </cell>
          <cell r="R121">
            <v>1</v>
          </cell>
        </row>
        <row r="122">
          <cell r="A122">
            <v>17.11</v>
          </cell>
          <cell r="B122" t="str">
            <v xml:space="preserve">TUBERIA PVC SEL (E/C) 3/4" P/CENTRO DE LUZ
</v>
          </cell>
          <cell r="C122" t="str">
            <v xml:space="preserve">m
</v>
          </cell>
          <cell r="D122">
            <v>145</v>
          </cell>
          <cell r="E122">
            <v>3.55</v>
          </cell>
          <cell r="F122">
            <v>514.75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145</v>
          </cell>
          <cell r="Q122">
            <v>514.75</v>
          </cell>
          <cell r="R122">
            <v>1</v>
          </cell>
        </row>
        <row r="123">
          <cell r="A123">
            <v>17.12</v>
          </cell>
          <cell r="B123" t="str">
            <v xml:space="preserve">TUBERIA PVC SEL (E/C) 3/4" P/TOMACORRIENTE
</v>
          </cell>
          <cell r="C123" t="str">
            <v xml:space="preserve">m
</v>
          </cell>
          <cell r="D123">
            <v>95</v>
          </cell>
          <cell r="E123">
            <v>3.31</v>
          </cell>
          <cell r="F123">
            <v>314.45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95</v>
          </cell>
          <cell r="Q123">
            <v>314.45</v>
          </cell>
          <cell r="R123">
            <v>1</v>
          </cell>
        </row>
        <row r="124">
          <cell r="A124">
            <v>17.13</v>
          </cell>
          <cell r="B124" t="str">
            <v xml:space="preserve">TABLERO GENERAL
</v>
          </cell>
          <cell r="C124" t="str">
            <v xml:space="preserve">und
</v>
          </cell>
          <cell r="D124">
            <v>2</v>
          </cell>
          <cell r="E124">
            <v>115.63</v>
          </cell>
          <cell r="F124">
            <v>231.26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2</v>
          </cell>
          <cell r="Q124">
            <v>231.26</v>
          </cell>
          <cell r="R124">
            <v>1</v>
          </cell>
        </row>
        <row r="125">
          <cell r="A125">
            <v>17.14</v>
          </cell>
          <cell r="B125" t="str">
            <v xml:space="preserve">PUESTA A TIERRA
</v>
          </cell>
          <cell r="C125" t="str">
            <v xml:space="preserve">und
</v>
          </cell>
          <cell r="D125">
            <v>2</v>
          </cell>
          <cell r="E125">
            <v>4039</v>
          </cell>
          <cell r="F125">
            <v>8078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</v>
          </cell>
          <cell r="Q125">
            <v>8078</v>
          </cell>
          <cell r="R125">
            <v>1</v>
          </cell>
        </row>
        <row r="126">
          <cell r="A126">
            <v>17.149999999999999</v>
          </cell>
          <cell r="B126" t="str">
            <v xml:space="preserve">SISTEMA DE PARARRAYOS
</v>
          </cell>
          <cell r="C126" t="str">
            <v xml:space="preserve">glb
</v>
          </cell>
          <cell r="D126">
            <v>1</v>
          </cell>
          <cell r="E126">
            <v>980</v>
          </cell>
          <cell r="F126">
            <v>980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1</v>
          </cell>
          <cell r="Q126">
            <v>980</v>
          </cell>
          <cell r="R126">
            <v>1</v>
          </cell>
        </row>
        <row r="127">
          <cell r="A127">
            <v>18</v>
          </cell>
          <cell r="B127" t="str">
            <v xml:space="preserve">EQUIPAMIENTO
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K127">
            <v>0</v>
          </cell>
        </row>
        <row r="128">
          <cell r="A128">
            <v>18.010000000000002</v>
          </cell>
          <cell r="B128" t="str">
            <v xml:space="preserve">PIZARRAS ACRILICAS EN AULAS S/DISEÑO INCLUYE INSTALACION
</v>
          </cell>
          <cell r="C128" t="str">
            <v xml:space="preserve">und
</v>
          </cell>
          <cell r="D128">
            <v>4</v>
          </cell>
          <cell r="E128">
            <v>800</v>
          </cell>
          <cell r="F128">
            <v>3200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</v>
          </cell>
          <cell r="Q128">
            <v>3200</v>
          </cell>
          <cell r="R128">
            <v>1</v>
          </cell>
        </row>
        <row r="129">
          <cell r="A129">
            <v>19</v>
          </cell>
          <cell r="B129" t="str">
            <v xml:space="preserve">VARIOS
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J129">
            <v>0</v>
          </cell>
        </row>
        <row r="130">
          <cell r="A130">
            <v>19.010000000000002</v>
          </cell>
          <cell r="B130" t="str">
            <v xml:space="preserve">TRANSPORTE DE MATERIALES
</v>
          </cell>
          <cell r="C130" t="str">
            <v xml:space="preserve">glb
</v>
          </cell>
          <cell r="D130">
            <v>1</v>
          </cell>
          <cell r="E130">
            <v>23449.54</v>
          </cell>
          <cell r="F130">
            <v>23449.54</v>
          </cell>
          <cell r="G130">
            <v>0</v>
          </cell>
          <cell r="H130">
            <v>0</v>
          </cell>
          <cell r="I130">
            <v>0</v>
          </cell>
          <cell r="J130">
            <v>0.5</v>
          </cell>
          <cell r="K130">
            <v>11724.77</v>
          </cell>
          <cell r="L130">
            <v>0.5</v>
          </cell>
          <cell r="M130">
            <v>0.5</v>
          </cell>
          <cell r="N130">
            <v>11724.77</v>
          </cell>
          <cell r="O130">
            <v>0.5</v>
          </cell>
          <cell r="P130">
            <v>0.5</v>
          </cell>
          <cell r="Q130">
            <v>11724.77</v>
          </cell>
          <cell r="R130">
            <v>0.5</v>
          </cell>
        </row>
        <row r="131">
          <cell r="A131">
            <v>19.02</v>
          </cell>
          <cell r="B131" t="str">
            <v xml:space="preserve">MOVILIZACION Y DESMOVILIZACION DE MAQUINARIAS
</v>
          </cell>
          <cell r="C131" t="str">
            <v xml:space="preserve">glb
</v>
          </cell>
          <cell r="D131">
            <v>1</v>
          </cell>
          <cell r="E131">
            <v>3200</v>
          </cell>
          <cell r="F131">
            <v>3200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</v>
          </cell>
          <cell r="Q131">
            <v>3200</v>
          </cell>
          <cell r="R131">
            <v>1</v>
          </cell>
        </row>
        <row r="132">
          <cell r="A132">
            <v>19.03</v>
          </cell>
          <cell r="B132" t="str">
            <v xml:space="preserve">PRUEBAS DE MATERIALES
</v>
          </cell>
          <cell r="C132" t="str">
            <v xml:space="preserve">glb
</v>
          </cell>
          <cell r="D132">
            <v>1</v>
          </cell>
          <cell r="E132">
            <v>2000</v>
          </cell>
          <cell r="F132">
            <v>2000</v>
          </cell>
          <cell r="G132">
            <v>0</v>
          </cell>
          <cell r="H132">
            <v>0</v>
          </cell>
          <cell r="I132">
            <v>0</v>
          </cell>
          <cell r="J132">
            <v>0.1</v>
          </cell>
          <cell r="K132">
            <v>200</v>
          </cell>
          <cell r="L132">
            <v>0.1</v>
          </cell>
          <cell r="M132">
            <v>0.1</v>
          </cell>
          <cell r="N132">
            <v>200</v>
          </cell>
          <cell r="O132">
            <v>0.1</v>
          </cell>
          <cell r="P132">
            <v>0.9</v>
          </cell>
          <cell r="Q132">
            <v>1800</v>
          </cell>
          <cell r="R132">
            <v>0.9</v>
          </cell>
        </row>
        <row r="133">
          <cell r="A133">
            <v>19.04</v>
          </cell>
          <cell r="B133" t="str">
            <v xml:space="preserve">PRUEBAS DE CONCRETO
</v>
          </cell>
          <cell r="C133" t="str">
            <v xml:space="preserve">glb
</v>
          </cell>
          <cell r="D133">
            <v>1</v>
          </cell>
          <cell r="E133">
            <v>1500</v>
          </cell>
          <cell r="F133">
            <v>1500</v>
          </cell>
          <cell r="G133">
            <v>0</v>
          </cell>
          <cell r="H133">
            <v>0</v>
          </cell>
          <cell r="I133">
            <v>0</v>
          </cell>
          <cell r="J133">
            <v>0.2</v>
          </cell>
          <cell r="K133">
            <v>300</v>
          </cell>
          <cell r="L133">
            <v>0.2</v>
          </cell>
          <cell r="M133">
            <v>0.2</v>
          </cell>
          <cell r="N133">
            <v>300</v>
          </cell>
          <cell r="O133">
            <v>0.2</v>
          </cell>
          <cell r="P133">
            <v>0.8</v>
          </cell>
          <cell r="Q133">
            <v>1200</v>
          </cell>
          <cell r="R133">
            <v>0.8</v>
          </cell>
        </row>
        <row r="134">
          <cell r="A134">
            <v>19.05</v>
          </cell>
          <cell r="B134" t="str">
            <v xml:space="preserve">JUNTAS DE CONSTRUCCION CON TEKNOPORT
</v>
          </cell>
          <cell r="C134" t="str">
            <v xml:space="preserve">m
</v>
          </cell>
          <cell r="D134">
            <v>70</v>
          </cell>
          <cell r="E134">
            <v>2.41</v>
          </cell>
          <cell r="F134">
            <v>168.70000000000002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70</v>
          </cell>
          <cell r="Q134">
            <v>168.70000000000002</v>
          </cell>
          <cell r="R134">
            <v>1</v>
          </cell>
        </row>
        <row r="135">
          <cell r="A135">
            <v>19.059999999999999</v>
          </cell>
          <cell r="B135" t="str">
            <v xml:space="preserve">JUNTAS DE DILATACION CON JEBE MICROPOROSO
</v>
          </cell>
          <cell r="C135" t="str">
            <v xml:space="preserve">m
</v>
          </cell>
          <cell r="D135">
            <v>140</v>
          </cell>
          <cell r="E135">
            <v>6.41</v>
          </cell>
          <cell r="F135">
            <v>897.4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140</v>
          </cell>
          <cell r="Q135">
            <v>897.4</v>
          </cell>
          <cell r="R135">
            <v>1</v>
          </cell>
        </row>
      </sheetData>
      <sheetData sheetId="9" refreshError="1"/>
      <sheetData sheetId="10" refreshError="1"/>
      <sheetData sheetId="11">
        <row r="14">
          <cell r="B14" t="str">
            <v>CONSTRUCCION DE SS-HH</v>
          </cell>
          <cell r="H14">
            <v>0</v>
          </cell>
          <cell r="I14">
            <v>0</v>
          </cell>
          <cell r="K14">
            <v>0</v>
          </cell>
          <cell r="L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>
            <v>1</v>
          </cell>
          <cell r="B15" t="str">
            <v xml:space="preserve">TRABAJOS PRELIMINARES
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1.01</v>
          </cell>
          <cell r="B16" t="str">
            <v xml:space="preserve">LIMPIEZA DEL TERRENO
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 xml:space="preserve">01.01.01
</v>
          </cell>
          <cell r="B17" t="str">
            <v xml:space="preserve">LIMPIEZA DEL TERRENO MANUAL
</v>
          </cell>
          <cell r="C17" t="str">
            <v xml:space="preserve">m2
</v>
          </cell>
          <cell r="D17">
            <v>117.15</v>
          </cell>
          <cell r="E17">
            <v>1.1100000000000001</v>
          </cell>
          <cell r="F17">
            <v>130.03650000000002</v>
          </cell>
          <cell r="G17">
            <v>0</v>
          </cell>
          <cell r="H17">
            <v>0</v>
          </cell>
          <cell r="I17">
            <v>0</v>
          </cell>
          <cell r="J17">
            <v>117.15</v>
          </cell>
          <cell r="K17">
            <v>130.03650000000002</v>
          </cell>
          <cell r="L17">
            <v>1</v>
          </cell>
          <cell r="M17">
            <v>117.15</v>
          </cell>
          <cell r="N17">
            <v>130.03650000000002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1.02</v>
          </cell>
          <cell r="B18" t="str">
            <v xml:space="preserve">TRAZO, NIVELES Y REPLANTEO
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</row>
        <row r="19">
          <cell r="A19" t="str">
            <v xml:space="preserve">01.02.01
</v>
          </cell>
          <cell r="B19" t="str">
            <v xml:space="preserve">TRAZO Y REPLANTEO PRELIMINAR
</v>
          </cell>
          <cell r="C19" t="str">
            <v xml:space="preserve">m2
</v>
          </cell>
          <cell r="D19">
            <v>103.28</v>
          </cell>
          <cell r="E19">
            <v>1.22</v>
          </cell>
          <cell r="F19">
            <v>126.0016</v>
          </cell>
          <cell r="G19">
            <v>0</v>
          </cell>
          <cell r="H19">
            <v>0</v>
          </cell>
          <cell r="I19">
            <v>0</v>
          </cell>
          <cell r="J19">
            <v>75.39</v>
          </cell>
          <cell r="K19">
            <v>91.975799999999992</v>
          </cell>
          <cell r="L19">
            <v>0.72995739736638265</v>
          </cell>
          <cell r="M19">
            <v>75.39</v>
          </cell>
          <cell r="N19">
            <v>91.975799999999992</v>
          </cell>
          <cell r="O19">
            <v>0.72995739736638265</v>
          </cell>
          <cell r="P19">
            <v>27.89</v>
          </cell>
          <cell r="Q19">
            <v>34.025799999999997</v>
          </cell>
          <cell r="R19">
            <v>0.27004260263361735</v>
          </cell>
        </row>
        <row r="20">
          <cell r="A20" t="str">
            <v xml:space="preserve">01.02.02
</v>
          </cell>
          <cell r="B20" t="str">
            <v xml:space="preserve">TRAZO Y REPLANTEO DURANTE EL PROCESO
</v>
          </cell>
          <cell r="C20" t="str">
            <v xml:space="preserve">m2
</v>
          </cell>
          <cell r="D20">
            <v>198.75</v>
          </cell>
          <cell r="E20">
            <v>1.52</v>
          </cell>
          <cell r="F20">
            <v>302.10000000000002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198.75</v>
          </cell>
          <cell r="Q20">
            <v>302.10000000000002</v>
          </cell>
          <cell r="R20">
            <v>1</v>
          </cell>
        </row>
        <row r="21">
          <cell r="A21">
            <v>2</v>
          </cell>
          <cell r="B21" t="str">
            <v xml:space="preserve">MOVIMIENTO DE TIERRAS
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A22">
            <v>2.0099999999999998</v>
          </cell>
          <cell r="B22" t="str">
            <v xml:space="preserve">EXCAVACIONES
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</row>
        <row r="23">
          <cell r="A23" t="str">
            <v xml:space="preserve">02.01.01
</v>
          </cell>
          <cell r="B23" t="str">
            <v xml:space="preserve">EXCAVACION DE ZAPATAS PROF. DE 1.00M A 1.40M
</v>
          </cell>
          <cell r="C23" t="str">
            <v xml:space="preserve">m3
</v>
          </cell>
          <cell r="D23">
            <v>8.74</v>
          </cell>
          <cell r="E23">
            <v>15.89</v>
          </cell>
          <cell r="F23">
            <v>138.87860000000001</v>
          </cell>
          <cell r="G23">
            <v>0</v>
          </cell>
          <cell r="H23">
            <v>0</v>
          </cell>
          <cell r="I23">
            <v>0</v>
          </cell>
          <cell r="J23">
            <v>8.14</v>
          </cell>
          <cell r="K23">
            <v>129.34460000000001</v>
          </cell>
          <cell r="L23">
            <v>0.93135011441647597</v>
          </cell>
          <cell r="M23">
            <v>8.14</v>
          </cell>
          <cell r="N23">
            <v>129.34460000000001</v>
          </cell>
          <cell r="O23">
            <v>0.93135011441647597</v>
          </cell>
          <cell r="P23">
            <v>0.59999999999999964</v>
          </cell>
          <cell r="Q23">
            <v>9.5339999999999954</v>
          </cell>
          <cell r="R23">
            <v>6.8649885583523987E-2</v>
          </cell>
        </row>
        <row r="24">
          <cell r="A24" t="str">
            <v xml:space="preserve">02.01.02
</v>
          </cell>
          <cell r="B24" t="str">
            <v xml:space="preserve">EXCAVACION PARA CIMIENTOS CORRIDOS PROF. HASTA 1.00M
</v>
          </cell>
          <cell r="C24" t="str">
            <v xml:space="preserve">m3
</v>
          </cell>
          <cell r="D24">
            <v>8.4600000000000009</v>
          </cell>
          <cell r="E24">
            <v>18.54</v>
          </cell>
          <cell r="F24">
            <v>156.8484</v>
          </cell>
          <cell r="G24">
            <v>0</v>
          </cell>
          <cell r="H24">
            <v>0</v>
          </cell>
          <cell r="I24">
            <v>0</v>
          </cell>
          <cell r="J24">
            <v>5.04</v>
          </cell>
          <cell r="K24">
            <v>93.441599999999994</v>
          </cell>
          <cell r="L24">
            <v>0.5957446808510638</v>
          </cell>
          <cell r="M24">
            <v>5.04</v>
          </cell>
          <cell r="N24">
            <v>93.441599999999994</v>
          </cell>
          <cell r="O24">
            <v>0.5957446808510638</v>
          </cell>
          <cell r="P24">
            <v>3.4200000000000008</v>
          </cell>
          <cell r="Q24">
            <v>63.406800000000011</v>
          </cell>
          <cell r="R24">
            <v>0.4042553191489362</v>
          </cell>
        </row>
        <row r="25">
          <cell r="A25" t="str">
            <v xml:space="preserve">02.01.03
</v>
          </cell>
          <cell r="B25" t="str">
            <v xml:space="preserve">EXCAVACION PARA TANQUE SEPTICO
</v>
          </cell>
          <cell r="C25" t="str">
            <v xml:space="preserve">m3
</v>
          </cell>
          <cell r="D25">
            <v>160.52000000000001</v>
          </cell>
          <cell r="E25">
            <v>19.87</v>
          </cell>
          <cell r="F25">
            <v>3189.5324000000005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160.52000000000001</v>
          </cell>
          <cell r="Q25">
            <v>3189.5324000000005</v>
          </cell>
          <cell r="R25">
            <v>1</v>
          </cell>
        </row>
        <row r="26">
          <cell r="A26" t="str">
            <v xml:space="preserve">02.01.04
</v>
          </cell>
          <cell r="B26" t="str">
            <v xml:space="preserve">EXCAVACION PARA CAJA DE DISTRIBUCION Y REGISTRO
</v>
          </cell>
          <cell r="C26" t="str">
            <v xml:space="preserve">m3
</v>
          </cell>
          <cell r="D26">
            <v>47.96</v>
          </cell>
          <cell r="E26">
            <v>19.87</v>
          </cell>
          <cell r="F26">
            <v>952.9652000000001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47.96</v>
          </cell>
          <cell r="Q26">
            <v>952.9652000000001</v>
          </cell>
          <cell r="R26">
            <v>1</v>
          </cell>
        </row>
        <row r="27">
          <cell r="A27" t="str">
            <v xml:space="preserve">02.01.05
</v>
          </cell>
          <cell r="B27" t="str">
            <v xml:space="preserve">EXCAVACION PARA POZO SEPTICO
</v>
          </cell>
          <cell r="C27" t="str">
            <v xml:space="preserve">m3
</v>
          </cell>
          <cell r="D27">
            <v>7.94</v>
          </cell>
          <cell r="E27">
            <v>19.87</v>
          </cell>
          <cell r="F27">
            <v>157.76780000000002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7.94</v>
          </cell>
          <cell r="Q27">
            <v>157.76780000000002</v>
          </cell>
          <cell r="R27">
            <v>1</v>
          </cell>
        </row>
        <row r="28">
          <cell r="A28">
            <v>2.02</v>
          </cell>
          <cell r="B28" t="str">
            <v xml:space="preserve">RELLENOS
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K28">
            <v>0</v>
          </cell>
        </row>
        <row r="29">
          <cell r="A29" t="str">
            <v xml:space="preserve">02.02.01
</v>
          </cell>
          <cell r="B29" t="str">
            <v xml:space="preserve">RELLENO CON MATERIAL PROPIO EN FORMA MANUAL EN CAPAS DE 0.20M
</v>
          </cell>
          <cell r="C29" t="str">
            <v xml:space="preserve">m3
</v>
          </cell>
          <cell r="D29">
            <v>4.67</v>
          </cell>
          <cell r="E29">
            <v>9.27</v>
          </cell>
          <cell r="F29">
            <v>43.290900000000001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4.67</v>
          </cell>
          <cell r="Q29">
            <v>43.290900000000001</v>
          </cell>
          <cell r="R29">
            <v>1</v>
          </cell>
        </row>
        <row r="30">
          <cell r="A30" t="str">
            <v xml:space="preserve">02.02.02
</v>
          </cell>
          <cell r="B30" t="str">
            <v xml:space="preserve">RELLENO CON MATERIAL DE PRESTAMO EN FORMA MANUAL EN CAPAS DE 0.20M
</v>
          </cell>
          <cell r="C30" t="str">
            <v xml:space="preserve">m3
</v>
          </cell>
          <cell r="D30">
            <v>7.85</v>
          </cell>
          <cell r="E30">
            <v>35.44</v>
          </cell>
          <cell r="F30">
            <v>278.20399999999995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7.85</v>
          </cell>
          <cell r="Q30">
            <v>278.20399999999995</v>
          </cell>
          <cell r="R30">
            <v>1</v>
          </cell>
        </row>
        <row r="31">
          <cell r="A31">
            <v>2.0299999999999998</v>
          </cell>
          <cell r="B31" t="str">
            <v xml:space="preserve">ELIMINACION DE MATERIAL EXCEDENTE
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A32" t="str">
            <v xml:space="preserve">02.03.01
</v>
          </cell>
          <cell r="B32" t="str">
            <v xml:space="preserve">ELIMINACION DE MATERIAL EXCEDENTE DM=30 M
</v>
          </cell>
          <cell r="C32" t="str">
            <v xml:space="preserve">m3
</v>
          </cell>
          <cell r="D32">
            <v>230.17</v>
          </cell>
          <cell r="E32">
            <v>9.27</v>
          </cell>
          <cell r="F32">
            <v>2133.6758999999997</v>
          </cell>
          <cell r="G32">
            <v>0</v>
          </cell>
          <cell r="H32">
            <v>0</v>
          </cell>
          <cell r="I32">
            <v>0</v>
          </cell>
          <cell r="J32">
            <v>15</v>
          </cell>
          <cell r="K32">
            <v>139.04999999999998</v>
          </cell>
          <cell r="L32">
            <v>6.5169222748403352E-2</v>
          </cell>
          <cell r="M32">
            <v>15</v>
          </cell>
          <cell r="N32">
            <v>139.04999999999998</v>
          </cell>
          <cell r="O32">
            <v>6.5169222748403352E-2</v>
          </cell>
          <cell r="P32">
            <v>215.17</v>
          </cell>
          <cell r="Q32">
            <v>1994.6258999999998</v>
          </cell>
          <cell r="R32">
            <v>0.93483077725159669</v>
          </cell>
        </row>
        <row r="33">
          <cell r="A33">
            <v>2.04</v>
          </cell>
          <cell r="B33" t="str">
            <v xml:space="preserve">NIVELACION INTERIOR
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A34" t="str">
            <v xml:space="preserve">02.04.01
</v>
          </cell>
          <cell r="B34" t="str">
            <v xml:space="preserve">NIVELACION Y COMPACTADO C/EQUIPO LIVIANO
</v>
          </cell>
          <cell r="C34" t="str">
            <v xml:space="preserve">m2
</v>
          </cell>
          <cell r="D34">
            <v>27.9</v>
          </cell>
          <cell r="E34">
            <v>1.58</v>
          </cell>
          <cell r="F34">
            <v>44.082000000000001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27.9</v>
          </cell>
          <cell r="Q34">
            <v>44.082000000000001</v>
          </cell>
          <cell r="R34">
            <v>1</v>
          </cell>
        </row>
        <row r="35">
          <cell r="A35">
            <v>3</v>
          </cell>
          <cell r="B35" t="str">
            <v xml:space="preserve">OBRAS DE CONCRETO SIMPLE
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A36">
            <v>3.01</v>
          </cell>
          <cell r="B36" t="str">
            <v xml:space="preserve">ZAPATAS
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J36">
            <v>0</v>
          </cell>
          <cell r="K36">
            <v>0</v>
          </cell>
        </row>
        <row r="37">
          <cell r="A37" t="str">
            <v xml:space="preserve">03.01.01
</v>
          </cell>
          <cell r="B37" t="str">
            <v xml:space="preserve">ZAPATAS: SOLADO CON MEZCLA 1:12 CEMENTO-HORMIGON
</v>
          </cell>
          <cell r="C37" t="str">
            <v xml:space="preserve">m2
</v>
          </cell>
          <cell r="D37">
            <v>6.08</v>
          </cell>
          <cell r="E37">
            <v>21.08</v>
          </cell>
          <cell r="F37">
            <v>128.16639999999998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6.08</v>
          </cell>
          <cell r="Q37">
            <v>128.16639999999998</v>
          </cell>
          <cell r="R37">
            <v>1</v>
          </cell>
        </row>
        <row r="38">
          <cell r="A38">
            <v>3.02</v>
          </cell>
          <cell r="B38" t="str">
            <v xml:space="preserve">CIMIENTOS CORRIDOS
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J38">
            <v>0</v>
          </cell>
          <cell r="K38">
            <v>0</v>
          </cell>
        </row>
        <row r="39">
          <cell r="A39" t="str">
            <v xml:space="preserve">03.02.01
</v>
          </cell>
          <cell r="B39" t="str">
            <v xml:space="preserve">CIMIENTOS CORRIDOS MEZCLA 1:10 CEMENTO-HORMIGON 30% PG MAX 6"
</v>
          </cell>
          <cell r="C39" t="str">
            <v xml:space="preserve">m3
</v>
          </cell>
          <cell r="D39">
            <v>7.02</v>
          </cell>
          <cell r="E39">
            <v>164.52</v>
          </cell>
          <cell r="F39">
            <v>1154.9304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7.02</v>
          </cell>
          <cell r="Q39">
            <v>1154.9304</v>
          </cell>
          <cell r="R39">
            <v>1</v>
          </cell>
        </row>
        <row r="40">
          <cell r="A40">
            <v>3.03</v>
          </cell>
          <cell r="B40" t="str">
            <v xml:space="preserve">SOBRECIMIENTOS
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</row>
        <row r="41">
          <cell r="A41" t="str">
            <v xml:space="preserve">03.03.01
</v>
          </cell>
          <cell r="B41" t="str">
            <v xml:space="preserve">SOBRECIMIENTOS: CONCRETO DE 1:8 CEMENTO-HORMIGON + 25% P.M. ANCHO=0.25 MT
</v>
          </cell>
          <cell r="C41" t="str">
            <v xml:space="preserve">m3
</v>
          </cell>
          <cell r="D41">
            <v>2.13</v>
          </cell>
          <cell r="E41">
            <v>222.47</v>
          </cell>
          <cell r="F41">
            <v>473.86109999999996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2.13</v>
          </cell>
          <cell r="Q41">
            <v>473.86109999999996</v>
          </cell>
          <cell r="R41">
            <v>1</v>
          </cell>
        </row>
        <row r="42">
          <cell r="A42" t="str">
            <v xml:space="preserve">03.03.02
</v>
          </cell>
          <cell r="B42" t="str">
            <v xml:space="preserve">SOBRECIMIENTOS: ENCOFRADO Y DESENCOFRADO DE 0.30 A 0.60MT
</v>
          </cell>
          <cell r="C42" t="str">
            <v xml:space="preserve">m2
</v>
          </cell>
          <cell r="D42">
            <v>14.2</v>
          </cell>
          <cell r="E42">
            <v>31.54</v>
          </cell>
          <cell r="F42">
            <v>447.86799999999994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14.2</v>
          </cell>
          <cell r="Q42">
            <v>447.86799999999994</v>
          </cell>
          <cell r="R42">
            <v>1</v>
          </cell>
        </row>
        <row r="43">
          <cell r="A43">
            <v>3.04</v>
          </cell>
          <cell r="B43" t="str">
            <v xml:space="preserve">FALSO PISOS
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A44" t="str">
            <v xml:space="preserve">03.04.01
</v>
          </cell>
          <cell r="B44" t="str">
            <v xml:space="preserve">FALSO PISO CON CONCRETO e=4"
</v>
          </cell>
          <cell r="C44" t="str">
            <v xml:space="preserve">m2
</v>
          </cell>
          <cell r="D44">
            <v>23.98</v>
          </cell>
          <cell r="E44">
            <v>21.75</v>
          </cell>
          <cell r="F44">
            <v>521.56500000000005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23.98</v>
          </cell>
          <cell r="Q44">
            <v>521.56500000000005</v>
          </cell>
          <cell r="R44">
            <v>1</v>
          </cell>
        </row>
        <row r="45">
          <cell r="A45">
            <v>3.05</v>
          </cell>
          <cell r="B45" t="str">
            <v xml:space="preserve">VEREDAS
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A46" t="str">
            <v xml:space="preserve">03.05.01
</v>
          </cell>
          <cell r="B46" t="str">
            <v xml:space="preserve">VEREDAS: PISO DE CONCRETO PULIDO f'c=140 kg/cm2
</v>
          </cell>
          <cell r="C46" t="str">
            <v xml:space="preserve">m2
</v>
          </cell>
          <cell r="D46">
            <v>26.85</v>
          </cell>
          <cell r="E46">
            <v>35.729999999999997</v>
          </cell>
          <cell r="F46">
            <v>959.35050000000001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26.85</v>
          </cell>
          <cell r="Q46">
            <v>959.35050000000001</v>
          </cell>
          <cell r="R46">
            <v>1</v>
          </cell>
        </row>
        <row r="47">
          <cell r="A47" t="str">
            <v xml:space="preserve">03.05.02
</v>
          </cell>
          <cell r="B47" t="str">
            <v xml:space="preserve">VEREDAS: ENCOFRADO Y DESENCOFRADO HASTA 0.30M
</v>
          </cell>
          <cell r="C47" t="str">
            <v xml:space="preserve">m2
</v>
          </cell>
          <cell r="D47">
            <v>8.3699999999999992</v>
          </cell>
          <cell r="E47">
            <v>25.24</v>
          </cell>
          <cell r="F47">
            <v>211.25879999999998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8.3699999999999992</v>
          </cell>
          <cell r="Q47">
            <v>211.25879999999998</v>
          </cell>
          <cell r="R47">
            <v>1</v>
          </cell>
        </row>
        <row r="48">
          <cell r="A48" t="str">
            <v xml:space="preserve">03.05.03
</v>
          </cell>
          <cell r="B48" t="str">
            <v xml:space="preserve">VEREDAS: EMPEDRADO e=15CM, PG MAX 6"
</v>
          </cell>
          <cell r="C48" t="str">
            <v xml:space="preserve">m2
</v>
          </cell>
          <cell r="D48">
            <v>8.3699999999999992</v>
          </cell>
          <cell r="E48">
            <v>15.48</v>
          </cell>
          <cell r="F48">
            <v>129.5676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8.3699999999999992</v>
          </cell>
          <cell r="Q48">
            <v>129.5676</v>
          </cell>
          <cell r="R48">
            <v>1</v>
          </cell>
        </row>
        <row r="49">
          <cell r="A49">
            <v>3.06</v>
          </cell>
          <cell r="B49" t="str">
            <v xml:space="preserve">POZOS
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A50" t="str">
            <v xml:space="preserve">03.06.01
</v>
          </cell>
          <cell r="B50" t="str">
            <v xml:space="preserve">MAMPOSTERIA DE PIEDRA f'c=140 kg/cm2
</v>
          </cell>
          <cell r="C50" t="str">
            <v xml:space="preserve">m3
</v>
          </cell>
          <cell r="D50">
            <v>2.39</v>
          </cell>
          <cell r="E50">
            <v>854.25</v>
          </cell>
          <cell r="F50">
            <v>2041.6575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2.39</v>
          </cell>
          <cell r="Q50">
            <v>2041.6575</v>
          </cell>
          <cell r="R50">
            <v>1</v>
          </cell>
        </row>
        <row r="51">
          <cell r="A51">
            <v>4</v>
          </cell>
          <cell r="B51" t="str">
            <v xml:space="preserve">OBRAS DE CONCRETO ARMADO
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A52">
            <v>4.01</v>
          </cell>
          <cell r="B52" t="str">
            <v xml:space="preserve">ZAPATAS
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A53" t="str">
            <v xml:space="preserve">04.01.01
</v>
          </cell>
          <cell r="B53" t="str">
            <v xml:space="preserve">ZAPATAS: CONCRETO f'c=175 kg/cm2
</v>
          </cell>
          <cell r="C53" t="str">
            <v xml:space="preserve">m3
</v>
          </cell>
          <cell r="D53">
            <v>3.04</v>
          </cell>
          <cell r="E53">
            <v>290.72000000000003</v>
          </cell>
          <cell r="F53">
            <v>883.78880000000004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3.04</v>
          </cell>
          <cell r="Q53">
            <v>883.78880000000004</v>
          </cell>
          <cell r="R53">
            <v>1</v>
          </cell>
        </row>
        <row r="54">
          <cell r="A54" t="str">
            <v xml:space="preserve">04.01.02
</v>
          </cell>
          <cell r="B54" t="str">
            <v xml:space="preserve">ZAPATAS: ACERO CORRUGADO fy= 4200 kg/cm2 G-60
</v>
          </cell>
          <cell r="C54" t="str">
            <v xml:space="preserve">kg
</v>
          </cell>
          <cell r="D54">
            <v>57.35</v>
          </cell>
          <cell r="E54">
            <v>5.1100000000000003</v>
          </cell>
          <cell r="F54">
            <v>293.05850000000004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57.35</v>
          </cell>
          <cell r="Q54">
            <v>293.05850000000004</v>
          </cell>
          <cell r="R54">
            <v>1</v>
          </cell>
        </row>
        <row r="55">
          <cell r="A55">
            <v>4.0199999999999996</v>
          </cell>
          <cell r="B55" t="str">
            <v xml:space="preserve">MUROS REFORZADOS
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A56" t="str">
            <v xml:space="preserve">04.02.01
</v>
          </cell>
          <cell r="B56" t="str">
            <v xml:space="preserve">MUROS REFORZADOS: CONCRETO f'c=175 kg/cm2
</v>
          </cell>
          <cell r="C56" t="str">
            <v xml:space="preserve">m3
</v>
          </cell>
          <cell r="D56">
            <v>8.0399999999999991</v>
          </cell>
          <cell r="E56">
            <v>310.45</v>
          </cell>
          <cell r="F56">
            <v>2496.0179999999996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8.0399999999999991</v>
          </cell>
          <cell r="Q56">
            <v>2496.0179999999996</v>
          </cell>
          <cell r="R56">
            <v>1</v>
          </cell>
        </row>
        <row r="57">
          <cell r="A57" t="str">
            <v xml:space="preserve">04.02.02
</v>
          </cell>
          <cell r="B57" t="str">
            <v xml:space="preserve">MUROS REFORZADOS: ENCOFRADO Y DESENCOFRADO
</v>
          </cell>
          <cell r="C57" t="str">
            <v xml:space="preserve">m2
</v>
          </cell>
          <cell r="D57">
            <v>69.89</v>
          </cell>
          <cell r="E57">
            <v>29.42</v>
          </cell>
          <cell r="F57">
            <v>2056.1638000000003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69.89</v>
          </cell>
          <cell r="Q57">
            <v>2056.1638000000003</v>
          </cell>
          <cell r="R57">
            <v>1</v>
          </cell>
        </row>
        <row r="58">
          <cell r="A58" t="str">
            <v xml:space="preserve">04.02.03
</v>
          </cell>
          <cell r="B58" t="str">
            <v xml:space="preserve">MUROS REFORZADOS: ACERO CORRUGADO fy= 4200 kg/cm2 G-60
</v>
          </cell>
          <cell r="C58" t="str">
            <v xml:space="preserve">kg
</v>
          </cell>
          <cell r="D58">
            <v>322.7</v>
          </cell>
          <cell r="E58">
            <v>5.07</v>
          </cell>
          <cell r="F58">
            <v>1636.0889999999999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322.7</v>
          </cell>
          <cell r="Q58">
            <v>1636.0889999999999</v>
          </cell>
          <cell r="R58">
            <v>1</v>
          </cell>
        </row>
        <row r="59">
          <cell r="A59">
            <v>4.03</v>
          </cell>
          <cell r="B59" t="str">
            <v xml:space="preserve">COLUMNAS
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A60" t="str">
            <v xml:space="preserve">04.03.01
</v>
          </cell>
          <cell r="B60" t="str">
            <v xml:space="preserve">COLUMNAS: CONCRETO f'c=210 kg/cm2
</v>
          </cell>
          <cell r="C60" t="str">
            <v xml:space="preserve">m3
</v>
          </cell>
          <cell r="D60">
            <v>5</v>
          </cell>
          <cell r="E60">
            <v>357.68</v>
          </cell>
          <cell r="F60">
            <v>1788.4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</v>
          </cell>
          <cell r="Q60">
            <v>1788.4</v>
          </cell>
          <cell r="R60">
            <v>1</v>
          </cell>
        </row>
        <row r="61">
          <cell r="A61" t="str">
            <v xml:space="preserve">04.03.02
</v>
          </cell>
          <cell r="B61" t="str">
            <v xml:space="preserve">COLUMNAS: ENCOFRADO Y DESENCOFRADO
</v>
          </cell>
          <cell r="C61" t="str">
            <v xml:space="preserve">m2
</v>
          </cell>
          <cell r="D61">
            <v>71.430000000000007</v>
          </cell>
          <cell r="E61">
            <v>26.68</v>
          </cell>
          <cell r="F61">
            <v>1905.7524000000001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71.430000000000007</v>
          </cell>
          <cell r="Q61">
            <v>1905.7524000000001</v>
          </cell>
          <cell r="R61">
            <v>1</v>
          </cell>
        </row>
        <row r="62">
          <cell r="A62" t="str">
            <v xml:space="preserve">04.03.03
</v>
          </cell>
          <cell r="B62" t="str">
            <v xml:space="preserve">COLUMNAS: ACERO DE REFUERZO fy=4,200 kg/cm2 G-60
</v>
          </cell>
          <cell r="C62" t="str">
            <v xml:space="preserve">kg
</v>
          </cell>
          <cell r="D62">
            <v>437.71</v>
          </cell>
          <cell r="E62">
            <v>5.03</v>
          </cell>
          <cell r="F62">
            <v>2201.6813000000002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437.71</v>
          </cell>
          <cell r="Q62">
            <v>2201.6813000000002</v>
          </cell>
          <cell r="R62">
            <v>1</v>
          </cell>
        </row>
        <row r="63">
          <cell r="A63">
            <v>4.04</v>
          </cell>
          <cell r="B63" t="str">
            <v xml:space="preserve">VIGAS
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A64" t="str">
            <v xml:space="preserve">04.04.01
</v>
          </cell>
          <cell r="B64" t="str">
            <v xml:space="preserve">VIGAS: CONCRETO f'c=210 kg/cm2
</v>
          </cell>
          <cell r="C64" t="str">
            <v xml:space="preserve">m3
</v>
          </cell>
          <cell r="D64">
            <v>2.4900000000000002</v>
          </cell>
          <cell r="E64">
            <v>354.35</v>
          </cell>
          <cell r="F64">
            <v>882.33150000000012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2.4900000000000002</v>
          </cell>
          <cell r="Q64">
            <v>882.33150000000012</v>
          </cell>
          <cell r="R64">
            <v>1</v>
          </cell>
        </row>
        <row r="65">
          <cell r="A65" t="str">
            <v xml:space="preserve">04.04.02
</v>
          </cell>
          <cell r="B65" t="str">
            <v xml:space="preserve">VIGAS: ENCOFRADO Y DESENCOFRADO
</v>
          </cell>
          <cell r="C65" t="str">
            <v xml:space="preserve">m2
</v>
          </cell>
          <cell r="D65">
            <v>30.19</v>
          </cell>
          <cell r="E65">
            <v>31.06</v>
          </cell>
          <cell r="F65">
            <v>937.70140000000004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30.19</v>
          </cell>
          <cell r="Q65">
            <v>937.70140000000004</v>
          </cell>
          <cell r="R65">
            <v>1</v>
          </cell>
        </row>
        <row r="66">
          <cell r="A66" t="str">
            <v xml:space="preserve">04.04.03
</v>
          </cell>
          <cell r="B66" t="str">
            <v xml:space="preserve">VIGAS: ACERO DE REFUERZO fy=4,200 kg/cm2 G-60
</v>
          </cell>
          <cell r="C66" t="str">
            <v xml:space="preserve">kg
</v>
          </cell>
          <cell r="D66">
            <v>537.58000000000004</v>
          </cell>
          <cell r="E66">
            <v>5.1100000000000003</v>
          </cell>
          <cell r="F66">
            <v>2747.0338000000002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537.58000000000004</v>
          </cell>
          <cell r="Q66">
            <v>2747.0338000000002</v>
          </cell>
          <cell r="R66">
            <v>1</v>
          </cell>
        </row>
        <row r="67">
          <cell r="A67">
            <v>4.05</v>
          </cell>
          <cell r="B67" t="str">
            <v xml:space="preserve">LOSAS ALIGERADAS
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A68" t="str">
            <v xml:space="preserve">04.05.01
</v>
          </cell>
          <cell r="B68" t="str">
            <v xml:space="preserve">LOSAS ALIGERADAS: CONCRETO f'c=210 kg/cm2
</v>
          </cell>
          <cell r="C68" t="str">
            <v xml:space="preserve">m3
</v>
          </cell>
          <cell r="D68">
            <v>3.66</v>
          </cell>
          <cell r="E68">
            <v>307.8</v>
          </cell>
          <cell r="F68">
            <v>1126.548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3.66</v>
          </cell>
          <cell r="Q68">
            <v>1126.548</v>
          </cell>
          <cell r="R68">
            <v>1</v>
          </cell>
        </row>
        <row r="69">
          <cell r="A69" t="str">
            <v xml:space="preserve">04.05.02
</v>
          </cell>
          <cell r="B69" t="str">
            <v xml:space="preserve">LOSAS ALIGERADAS: ENCOFRADO Y DESENCOFRADO
</v>
          </cell>
          <cell r="C69" t="str">
            <v xml:space="preserve">m2
</v>
          </cell>
          <cell r="D69">
            <v>51.47</v>
          </cell>
          <cell r="E69">
            <v>44.86</v>
          </cell>
          <cell r="F69">
            <v>2308.9441999999999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51.47</v>
          </cell>
          <cell r="Q69">
            <v>2308.9441999999999</v>
          </cell>
          <cell r="R69">
            <v>1</v>
          </cell>
        </row>
        <row r="70">
          <cell r="A70" t="str">
            <v xml:space="preserve">04.05.03
</v>
          </cell>
          <cell r="B70" t="str">
            <v xml:space="preserve">LOSAS MACIZAS: ACERO DE REFUERZO fy=4,200 kg/cm2 G-60
</v>
          </cell>
          <cell r="C70" t="str">
            <v xml:space="preserve">kg
</v>
          </cell>
          <cell r="D70">
            <v>290.51</v>
          </cell>
          <cell r="E70">
            <v>5.03</v>
          </cell>
          <cell r="F70">
            <v>1461.2653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290.51</v>
          </cell>
          <cell r="Q70">
            <v>1461.2653</v>
          </cell>
          <cell r="R70">
            <v>1</v>
          </cell>
        </row>
        <row r="71">
          <cell r="A71" t="str">
            <v xml:space="preserve">04.05.04
</v>
          </cell>
          <cell r="B71" t="str">
            <v xml:space="preserve">LOSAS ALIGERADAS: LADRILLOS HUECOS MECANIZADOS DE 15X30X30CM
</v>
          </cell>
          <cell r="C71" t="str">
            <v xml:space="preserve">und
</v>
          </cell>
          <cell r="D71">
            <v>286.17</v>
          </cell>
          <cell r="E71">
            <v>4.51</v>
          </cell>
          <cell r="F71">
            <v>1290.6267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286.17</v>
          </cell>
          <cell r="Q71">
            <v>1290.6267</v>
          </cell>
          <cell r="R71">
            <v>1</v>
          </cell>
        </row>
        <row r="72">
          <cell r="A72">
            <v>4.0599999999999996</v>
          </cell>
          <cell r="B72" t="str">
            <v xml:space="preserve">LOSAS MACIZAS
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J72">
            <v>0</v>
          </cell>
          <cell r="K72">
            <v>0</v>
          </cell>
        </row>
        <row r="73">
          <cell r="A73" t="str">
            <v xml:space="preserve">04.06.01
</v>
          </cell>
          <cell r="B73" t="str">
            <v xml:space="preserve">LOSAS MACIZAS: CONCRETO f'c=210 kg/cm2
</v>
          </cell>
          <cell r="C73" t="str">
            <v xml:space="preserve">m3
</v>
          </cell>
          <cell r="D73">
            <v>3</v>
          </cell>
          <cell r="E73">
            <v>314.38</v>
          </cell>
          <cell r="F73">
            <v>943.14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3</v>
          </cell>
          <cell r="Q73">
            <v>943.14</v>
          </cell>
          <cell r="R73">
            <v>1</v>
          </cell>
        </row>
        <row r="74">
          <cell r="A74" t="str">
            <v xml:space="preserve">04.06.02
</v>
          </cell>
          <cell r="B74" t="str">
            <v xml:space="preserve">LOSAS MACIZAS: ENCOFRADO Y DESENCOFRADO
</v>
          </cell>
          <cell r="C74" t="str">
            <v xml:space="preserve">m2
</v>
          </cell>
          <cell r="D74">
            <v>24.56</v>
          </cell>
          <cell r="E74">
            <v>46.17</v>
          </cell>
          <cell r="F74">
            <v>1133.9351999999999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24.56</v>
          </cell>
          <cell r="Q74">
            <v>1133.9351999999999</v>
          </cell>
          <cell r="R74">
            <v>1</v>
          </cell>
        </row>
        <row r="75">
          <cell r="A75" t="str">
            <v xml:space="preserve">04.06.03
</v>
          </cell>
          <cell r="B75" t="str">
            <v xml:space="preserve">LOSAS MACIZAS: ACERO DE REFUERZO fy=4,200 kg/cm2 G-60
</v>
          </cell>
          <cell r="C75" t="str">
            <v xml:space="preserve">kg
</v>
          </cell>
          <cell r="D75">
            <v>195.71</v>
          </cell>
          <cell r="E75">
            <v>5.03</v>
          </cell>
          <cell r="F75">
            <v>984.42130000000009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195.71</v>
          </cell>
          <cell r="Q75">
            <v>984.42130000000009</v>
          </cell>
          <cell r="R75">
            <v>1</v>
          </cell>
        </row>
        <row r="76">
          <cell r="A76">
            <v>5</v>
          </cell>
          <cell r="B76" t="str">
            <v xml:space="preserve">MUROS Y TABIQUES DE ALBAÑILERIA
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J76">
            <v>0</v>
          </cell>
          <cell r="K76">
            <v>0</v>
          </cell>
        </row>
        <row r="77">
          <cell r="A77">
            <v>5.01</v>
          </cell>
          <cell r="B77" t="str">
            <v xml:space="preserve">MUROS DE LADRILLO
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A78" t="str">
            <v xml:space="preserve">05.01.01
</v>
          </cell>
          <cell r="B78" t="str">
            <v xml:space="preserve">MURO DE LADRILLO MECANIZADO DE ARCILLA DE SOGA MEZCLA 1:5, e=1.5 CM
</v>
          </cell>
          <cell r="C78" t="str">
            <v xml:space="preserve">m2
</v>
          </cell>
          <cell r="D78">
            <v>98.01</v>
          </cell>
          <cell r="E78">
            <v>63.8</v>
          </cell>
          <cell r="F78">
            <v>6253.0380000000005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98.01</v>
          </cell>
          <cell r="Q78">
            <v>6253.0380000000005</v>
          </cell>
          <cell r="R78">
            <v>1</v>
          </cell>
        </row>
        <row r="79">
          <cell r="A79">
            <v>6</v>
          </cell>
          <cell r="B79" t="str">
            <v xml:space="preserve">REVOQUES Y ENLUCIDOS
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A80">
            <v>6.01</v>
          </cell>
          <cell r="B80" t="str">
            <v xml:space="preserve">TARRAJEO EN INTERIORES 1:5 CEMENTO ARENA, e=1.5CM
</v>
          </cell>
          <cell r="C80" t="str">
            <v xml:space="preserve">m2
</v>
          </cell>
          <cell r="D80">
            <v>114.28</v>
          </cell>
          <cell r="E80">
            <v>14.54</v>
          </cell>
          <cell r="F80">
            <v>1661.6311999999998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114.28</v>
          </cell>
          <cell r="Q80">
            <v>1661.6311999999998</v>
          </cell>
          <cell r="R80">
            <v>1</v>
          </cell>
        </row>
        <row r="81">
          <cell r="A81">
            <v>6.02</v>
          </cell>
          <cell r="B81" t="str">
            <v xml:space="preserve">TARRAJEO EN EXTERIORES 1:5 CEMENTO ARENA, e=1.5CM
</v>
          </cell>
          <cell r="C81" t="str">
            <v xml:space="preserve">m2
</v>
          </cell>
          <cell r="D81">
            <v>68.44</v>
          </cell>
          <cell r="E81">
            <v>21.84</v>
          </cell>
          <cell r="F81">
            <v>1494.7295999999999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68.44</v>
          </cell>
          <cell r="Q81">
            <v>1494.7295999999999</v>
          </cell>
          <cell r="R81">
            <v>1</v>
          </cell>
        </row>
        <row r="82">
          <cell r="A82">
            <v>6.03</v>
          </cell>
          <cell r="B82" t="str">
            <v xml:space="preserve">TARRAJEO PRIMARIO (RAYADO)
</v>
          </cell>
          <cell r="C82" t="str">
            <v xml:space="preserve">m2
</v>
          </cell>
          <cell r="D82">
            <v>61.9</v>
          </cell>
          <cell r="E82">
            <v>10.97</v>
          </cell>
          <cell r="F82">
            <v>679.04300000000001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61.9</v>
          </cell>
          <cell r="Q82">
            <v>679.04300000000001</v>
          </cell>
          <cell r="R82">
            <v>1</v>
          </cell>
        </row>
        <row r="83">
          <cell r="A83">
            <v>6.04</v>
          </cell>
          <cell r="B83" t="str">
            <v xml:space="preserve">CIELO RASO CON MEZCLA 1:4 CEMENTO-ARENA, e=1.5CM
</v>
          </cell>
          <cell r="C83" t="str">
            <v xml:space="preserve">m2
</v>
          </cell>
          <cell r="D83">
            <v>78.63</v>
          </cell>
          <cell r="E83">
            <v>14.16</v>
          </cell>
          <cell r="F83">
            <v>1113.4007999999999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78.63</v>
          </cell>
          <cell r="Q83">
            <v>1113.4007999999999</v>
          </cell>
          <cell r="R83">
            <v>1</v>
          </cell>
        </row>
        <row r="84">
          <cell r="A84">
            <v>6.05</v>
          </cell>
          <cell r="B84" t="str">
            <v xml:space="preserve">VESTIDURA DE DERRAMES ANCHO=10CM. 1:5 CEMENTO-ARENA, e=1.5CM
</v>
          </cell>
          <cell r="C84" t="str">
            <v xml:space="preserve">m
</v>
          </cell>
          <cell r="D84">
            <v>52.8</v>
          </cell>
          <cell r="E84">
            <v>5.84</v>
          </cell>
          <cell r="F84">
            <v>308.35199999999998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52.8</v>
          </cell>
          <cell r="Q84">
            <v>308.35199999999998</v>
          </cell>
          <cell r="R84">
            <v>1</v>
          </cell>
        </row>
        <row r="85">
          <cell r="A85">
            <v>6.06</v>
          </cell>
          <cell r="B85" t="str">
            <v xml:space="preserve">BRUÑAS DE 1.0CM
</v>
          </cell>
          <cell r="C85" t="str">
            <v xml:space="preserve">m
</v>
          </cell>
          <cell r="D85">
            <v>126.18</v>
          </cell>
          <cell r="E85">
            <v>3.46</v>
          </cell>
          <cell r="F85">
            <v>436.58280000000002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126.18</v>
          </cell>
          <cell r="Q85">
            <v>436.58280000000002</v>
          </cell>
          <cell r="R85">
            <v>1</v>
          </cell>
        </row>
        <row r="86">
          <cell r="A86">
            <v>6.07</v>
          </cell>
          <cell r="B86" t="str">
            <v xml:space="preserve">TARRAJEO EN COLUMNAS
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J86">
            <v>0</v>
          </cell>
          <cell r="K86">
            <v>0</v>
          </cell>
        </row>
        <row r="87">
          <cell r="A87" t="str">
            <v xml:space="preserve">06.07.01
</v>
          </cell>
          <cell r="B87" t="str">
            <v xml:space="preserve">COLUMNAS: TARRAJEO DE SUPERFICIE MORTERO 1:5 CEMENTO-ARENA, e=1.5CM
</v>
          </cell>
          <cell r="C87" t="str">
            <v xml:space="preserve">m2
</v>
          </cell>
          <cell r="D87">
            <v>23.98</v>
          </cell>
          <cell r="E87">
            <v>11.76</v>
          </cell>
          <cell r="F87">
            <v>282.00479999999999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23.98</v>
          </cell>
          <cell r="Q87">
            <v>282.00479999999999</v>
          </cell>
          <cell r="R87">
            <v>1</v>
          </cell>
        </row>
        <row r="88">
          <cell r="A88" t="str">
            <v xml:space="preserve">06.07.02
</v>
          </cell>
          <cell r="B88" t="str">
            <v xml:space="preserve">COLUMNAS: TARRAJEO DE ARISTAS
</v>
          </cell>
          <cell r="C88" t="str">
            <v xml:space="preserve">m
</v>
          </cell>
          <cell r="D88">
            <v>78.900000000000006</v>
          </cell>
          <cell r="E88">
            <v>4.8</v>
          </cell>
          <cell r="F88">
            <v>378.72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78.900000000000006</v>
          </cell>
          <cell r="Q88">
            <v>378.72</v>
          </cell>
          <cell r="R88">
            <v>1</v>
          </cell>
        </row>
        <row r="89">
          <cell r="A89">
            <v>6.08</v>
          </cell>
          <cell r="B89" t="str">
            <v xml:space="preserve">TARRAJEO EN VIGAS
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A90" t="str">
            <v xml:space="preserve">06.08.01
</v>
          </cell>
          <cell r="B90" t="str">
            <v xml:space="preserve">VIGAS: TARRAJEO DE SUPERFICIE MORTERO 1:5 CEMENTO-ARENA e=1.5CM
</v>
          </cell>
          <cell r="C90" t="str">
            <v xml:space="preserve">m2
</v>
          </cell>
          <cell r="D90">
            <v>17.420000000000002</v>
          </cell>
          <cell r="E90">
            <v>11.79</v>
          </cell>
          <cell r="F90">
            <v>205.3818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17.420000000000002</v>
          </cell>
          <cell r="Q90">
            <v>205.3818</v>
          </cell>
          <cell r="R90">
            <v>1</v>
          </cell>
        </row>
        <row r="91">
          <cell r="A91" t="str">
            <v xml:space="preserve">06.08.02
</v>
          </cell>
          <cell r="B91" t="str">
            <v xml:space="preserve">VIGAS: TARRAJEO DE ARISTAS
</v>
          </cell>
          <cell r="C91" t="str">
            <v xml:space="preserve">m
</v>
          </cell>
          <cell r="D91">
            <v>23.8</v>
          </cell>
          <cell r="E91">
            <v>4.8099999999999996</v>
          </cell>
          <cell r="F91">
            <v>114.47799999999999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23.8</v>
          </cell>
          <cell r="Q91">
            <v>114.47799999999999</v>
          </cell>
          <cell r="R91">
            <v>1</v>
          </cell>
        </row>
        <row r="92">
          <cell r="A92">
            <v>7</v>
          </cell>
          <cell r="B92" t="str">
            <v xml:space="preserve">PISOS Y PAVIMENTOS
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J92">
            <v>0</v>
          </cell>
          <cell r="K92">
            <v>0</v>
          </cell>
        </row>
        <row r="93">
          <cell r="A93">
            <v>7.01</v>
          </cell>
          <cell r="B93" t="str">
            <v xml:space="preserve">CONTRAPISOS
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A94" t="str">
            <v xml:space="preserve">07.01.01
</v>
          </cell>
          <cell r="B94" t="str">
            <v xml:space="preserve">CONTRAPISO DE 50MM F'C=140KG/CM2
</v>
          </cell>
          <cell r="C94" t="str">
            <v xml:space="preserve">m2
</v>
          </cell>
          <cell r="D94">
            <v>24.04</v>
          </cell>
          <cell r="E94">
            <v>20.9</v>
          </cell>
          <cell r="F94">
            <v>502.43599999999992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24.04</v>
          </cell>
          <cell r="Q94">
            <v>502.43599999999992</v>
          </cell>
          <cell r="R94">
            <v>1</v>
          </cell>
        </row>
        <row r="95">
          <cell r="A95">
            <v>7.02</v>
          </cell>
          <cell r="B95" t="str">
            <v xml:space="preserve">PISOS DE CERAMICO
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A96" t="str">
            <v xml:space="preserve">07.02.01
</v>
          </cell>
          <cell r="B96" t="str">
            <v xml:space="preserve">PISO CERAMICO 30 X 30 PEGADO Y FRAGUADO
</v>
          </cell>
          <cell r="C96" t="str">
            <v xml:space="preserve">m2
</v>
          </cell>
          <cell r="D96">
            <v>23.44</v>
          </cell>
          <cell r="E96">
            <v>49.89</v>
          </cell>
          <cell r="F96">
            <v>1169.4216000000001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23.44</v>
          </cell>
          <cell r="Q96">
            <v>1169.4216000000001</v>
          </cell>
          <cell r="R96">
            <v>1</v>
          </cell>
        </row>
        <row r="97">
          <cell r="A97">
            <v>8</v>
          </cell>
          <cell r="B97" t="str">
            <v xml:space="preserve">ZOCALOS Y CONTRAZOCALOS
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A98">
            <v>8.01</v>
          </cell>
          <cell r="B98" t="str">
            <v xml:space="preserve">CONTRAZOCALO CERAMICO 20 X 20 P/PARED PEGADO Y FRAGUADO
</v>
          </cell>
          <cell r="C98" t="str">
            <v xml:space="preserve">m
</v>
          </cell>
          <cell r="D98">
            <v>62.62</v>
          </cell>
          <cell r="E98">
            <v>9.82</v>
          </cell>
          <cell r="F98">
            <v>614.92840000000001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62.62</v>
          </cell>
          <cell r="Q98">
            <v>614.92840000000001</v>
          </cell>
          <cell r="R98">
            <v>1</v>
          </cell>
        </row>
        <row r="99">
          <cell r="A99">
            <v>8.02</v>
          </cell>
          <cell r="B99" t="str">
            <v xml:space="preserve">RODOPLAST PARA BORDE DE CERAMICOS
</v>
          </cell>
          <cell r="C99" t="str">
            <v xml:space="preserve">m
</v>
          </cell>
          <cell r="D99">
            <v>87.7</v>
          </cell>
          <cell r="E99">
            <v>3.15</v>
          </cell>
          <cell r="F99">
            <v>276.255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87.7</v>
          </cell>
          <cell r="Q99">
            <v>276.255</v>
          </cell>
          <cell r="R99">
            <v>1</v>
          </cell>
        </row>
        <row r="100">
          <cell r="A100">
            <v>9</v>
          </cell>
          <cell r="B100" t="str">
            <v xml:space="preserve">CARPINTERIA DE MADERA
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J100">
            <v>0</v>
          </cell>
          <cell r="K100">
            <v>0</v>
          </cell>
        </row>
        <row r="101">
          <cell r="A101">
            <v>9.01</v>
          </cell>
          <cell r="B101" t="str">
            <v xml:space="preserve">PUERTA DE MADERA TABLERO REBAJADO P-3
</v>
          </cell>
          <cell r="C101" t="str">
            <v xml:space="preserve">und
</v>
          </cell>
          <cell r="D101">
            <v>2</v>
          </cell>
          <cell r="E101">
            <v>670</v>
          </cell>
          <cell r="F101">
            <v>1340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2</v>
          </cell>
          <cell r="Q101">
            <v>1340</v>
          </cell>
          <cell r="R101">
            <v>1</v>
          </cell>
        </row>
        <row r="102">
          <cell r="A102">
            <v>9.02</v>
          </cell>
          <cell r="B102" t="str">
            <v xml:space="preserve">PUERTA DE MADERA TABLERO REBAJADO P-4
</v>
          </cell>
          <cell r="C102" t="str">
            <v xml:space="preserve">und
</v>
          </cell>
          <cell r="D102">
            <v>2</v>
          </cell>
          <cell r="E102">
            <v>670</v>
          </cell>
          <cell r="F102">
            <v>1340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2</v>
          </cell>
          <cell r="Q102">
            <v>1340</v>
          </cell>
          <cell r="R102">
            <v>1</v>
          </cell>
        </row>
        <row r="103">
          <cell r="A103">
            <v>10</v>
          </cell>
          <cell r="B103" t="str">
            <v xml:space="preserve">CARPINTERIA METALICA
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A104">
            <v>10.01</v>
          </cell>
          <cell r="B104" t="str">
            <v xml:space="preserve">VENTANA METALICA TIPO V-5 S/DISEÑO
</v>
          </cell>
          <cell r="C104" t="str">
            <v xml:space="preserve">und
</v>
          </cell>
          <cell r="D104">
            <v>4</v>
          </cell>
          <cell r="E104">
            <v>160</v>
          </cell>
          <cell r="F104">
            <v>640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</v>
          </cell>
          <cell r="Q104">
            <v>640</v>
          </cell>
          <cell r="R104">
            <v>1</v>
          </cell>
        </row>
        <row r="105">
          <cell r="A105">
            <v>10.02</v>
          </cell>
          <cell r="B105" t="str">
            <v xml:space="preserve">VENTANA METALICA TIPO V-6 S/DISEÑO
</v>
          </cell>
          <cell r="C105" t="str">
            <v xml:space="preserve">und
</v>
          </cell>
          <cell r="D105">
            <v>2</v>
          </cell>
          <cell r="E105">
            <v>100</v>
          </cell>
          <cell r="F105">
            <v>200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</v>
          </cell>
          <cell r="Q105">
            <v>200</v>
          </cell>
          <cell r="R105">
            <v>1</v>
          </cell>
        </row>
        <row r="106">
          <cell r="A106">
            <v>10.029999999999999</v>
          </cell>
          <cell r="B106" t="str">
            <v xml:space="preserve">PUERTA METALICA PARA SSHH P-6 S/DISEÑO
</v>
          </cell>
          <cell r="C106" t="str">
            <v xml:space="preserve">und
</v>
          </cell>
          <cell r="D106">
            <v>4</v>
          </cell>
          <cell r="E106">
            <v>240</v>
          </cell>
          <cell r="F106">
            <v>960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</v>
          </cell>
          <cell r="Q106">
            <v>960</v>
          </cell>
          <cell r="R106">
            <v>1</v>
          </cell>
        </row>
        <row r="107">
          <cell r="A107">
            <v>10.039999999999999</v>
          </cell>
          <cell r="B107" t="str">
            <v xml:space="preserve">BARANDA METALICA TIPO III S/DISEÑO (TUBO NEGRO 2")
</v>
          </cell>
          <cell r="C107" t="str">
            <v xml:space="preserve">und
</v>
          </cell>
          <cell r="D107">
            <v>1</v>
          </cell>
          <cell r="E107">
            <v>500</v>
          </cell>
          <cell r="F107">
            <v>500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</v>
          </cell>
          <cell r="Q107">
            <v>500</v>
          </cell>
          <cell r="R107">
            <v>1</v>
          </cell>
        </row>
        <row r="108">
          <cell r="A108">
            <v>11</v>
          </cell>
          <cell r="B108" t="str">
            <v xml:space="preserve">VIDRIOS, CRISTALES Y SIMILARES
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J108">
            <v>0</v>
          </cell>
          <cell r="K108">
            <v>0</v>
          </cell>
        </row>
        <row r="109">
          <cell r="A109">
            <v>11.01</v>
          </cell>
          <cell r="B109" t="str">
            <v xml:space="preserve">VIDRIO SEMIDOBLE INCOLORO CRUDO
</v>
          </cell>
          <cell r="C109" t="str">
            <v xml:space="preserve">p2
</v>
          </cell>
          <cell r="D109">
            <v>87.96</v>
          </cell>
          <cell r="E109">
            <v>3.04</v>
          </cell>
          <cell r="F109">
            <v>267.39839999999998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87.96</v>
          </cell>
          <cell r="Q109">
            <v>267.39839999999998</v>
          </cell>
          <cell r="R109">
            <v>1</v>
          </cell>
        </row>
        <row r="110">
          <cell r="A110">
            <v>11.02</v>
          </cell>
          <cell r="B110" t="str">
            <v xml:space="preserve">ESPEJO PARA SS.HH. INCL/INSTALACIÓN
</v>
          </cell>
          <cell r="C110" t="str">
            <v xml:space="preserve">und
</v>
          </cell>
          <cell r="D110">
            <v>2</v>
          </cell>
          <cell r="E110">
            <v>45</v>
          </cell>
          <cell r="F110">
            <v>90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2</v>
          </cell>
          <cell r="Q110">
            <v>90</v>
          </cell>
          <cell r="R110">
            <v>1</v>
          </cell>
        </row>
        <row r="111">
          <cell r="A111">
            <v>12</v>
          </cell>
          <cell r="B111" t="str">
            <v xml:space="preserve">PINTURAS
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A112">
            <v>12.01</v>
          </cell>
          <cell r="B112" t="str">
            <v xml:space="preserve">PINTURA LATEX EN MUROS INTERIORES
</v>
          </cell>
          <cell r="C112" t="str">
            <v xml:space="preserve">m2
</v>
          </cell>
          <cell r="D112">
            <v>134.97</v>
          </cell>
          <cell r="E112">
            <v>11.86</v>
          </cell>
          <cell r="F112">
            <v>1600.7441999999999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134.97</v>
          </cell>
          <cell r="Q112">
            <v>1600.7441999999999</v>
          </cell>
          <cell r="R112">
            <v>1</v>
          </cell>
        </row>
        <row r="113">
          <cell r="A113">
            <v>12.02</v>
          </cell>
          <cell r="B113" t="str">
            <v xml:space="preserve">PINTURA LATEX EN MUROS EXTERIORES
</v>
          </cell>
          <cell r="C113" t="str">
            <v xml:space="preserve">m2
</v>
          </cell>
          <cell r="D113">
            <v>97.05</v>
          </cell>
          <cell r="E113">
            <v>11.86</v>
          </cell>
          <cell r="F113">
            <v>1151.0129999999999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97.05</v>
          </cell>
          <cell r="Q113">
            <v>1151.0129999999999</v>
          </cell>
          <cell r="R113">
            <v>1</v>
          </cell>
        </row>
        <row r="114">
          <cell r="A114">
            <v>12.03</v>
          </cell>
          <cell r="B114" t="str">
            <v xml:space="preserve">PINTURA LATEX EN CIELO RASO
</v>
          </cell>
          <cell r="C114" t="str">
            <v xml:space="preserve">m2
</v>
          </cell>
          <cell r="D114">
            <v>39.31</v>
          </cell>
          <cell r="E114">
            <v>5.18</v>
          </cell>
          <cell r="F114">
            <v>203.6258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39.31</v>
          </cell>
          <cell r="Q114">
            <v>203.6258</v>
          </cell>
          <cell r="R114">
            <v>1</v>
          </cell>
        </row>
        <row r="115">
          <cell r="A115">
            <v>13</v>
          </cell>
          <cell r="B115" t="str">
            <v xml:space="preserve">JUNTAS
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A116">
            <v>13.01</v>
          </cell>
          <cell r="B116" t="str">
            <v xml:space="preserve">JUNTAS ASFALTICAS PARA VEREDAS
</v>
          </cell>
          <cell r="C116" t="str">
            <v xml:space="preserve">m
</v>
          </cell>
          <cell r="D116">
            <v>10.199999999999999</v>
          </cell>
          <cell r="E116">
            <v>4.18</v>
          </cell>
          <cell r="F116">
            <v>42.635999999999996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10.199999999999999</v>
          </cell>
          <cell r="Q116">
            <v>42.635999999999996</v>
          </cell>
          <cell r="R116">
            <v>1</v>
          </cell>
        </row>
        <row r="117">
          <cell r="A117">
            <v>14</v>
          </cell>
          <cell r="B117" t="str">
            <v xml:space="preserve">APARATOS SANITARIOS
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A118">
            <v>14.01</v>
          </cell>
          <cell r="B118" t="str">
            <v xml:space="preserve">ACCESORIOS P/LAVADERO EXT. DE C° ACABADO/CERAMICO
</v>
          </cell>
          <cell r="C118" t="str">
            <v xml:space="preserve">jgo
</v>
          </cell>
          <cell r="D118">
            <v>4</v>
          </cell>
          <cell r="E118">
            <v>48.03</v>
          </cell>
          <cell r="F118">
            <v>192.12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4</v>
          </cell>
          <cell r="Q118">
            <v>192.12</v>
          </cell>
          <cell r="R118">
            <v>1</v>
          </cell>
        </row>
        <row r="119">
          <cell r="A119">
            <v>14.02</v>
          </cell>
          <cell r="B119" t="str">
            <v xml:space="preserve">INODORO SIFON JET C/TANQUE BAJO
</v>
          </cell>
          <cell r="C119" t="str">
            <v xml:space="preserve">pza
</v>
          </cell>
          <cell r="D119">
            <v>2</v>
          </cell>
          <cell r="E119">
            <v>454.02</v>
          </cell>
          <cell r="F119">
            <v>908.04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2</v>
          </cell>
          <cell r="Q119">
            <v>908.04</v>
          </cell>
          <cell r="R119">
            <v>1</v>
          </cell>
        </row>
        <row r="120">
          <cell r="A120">
            <v>14.03</v>
          </cell>
          <cell r="B120" t="str">
            <v xml:space="preserve">TAZA MILENIUM C/TANQUE ALTO
</v>
          </cell>
          <cell r="C120" t="str">
            <v xml:space="preserve">pza
</v>
          </cell>
          <cell r="D120">
            <v>4</v>
          </cell>
          <cell r="E120">
            <v>281.02</v>
          </cell>
          <cell r="F120">
            <v>1124.08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4</v>
          </cell>
          <cell r="Q120">
            <v>1124.08</v>
          </cell>
          <cell r="R120">
            <v>1</v>
          </cell>
        </row>
        <row r="121">
          <cell r="A121">
            <v>14.04</v>
          </cell>
          <cell r="B121" t="str">
            <v xml:space="preserve">LAVATORIO DE PARED
</v>
          </cell>
          <cell r="C121" t="str">
            <v xml:space="preserve">pza
</v>
          </cell>
          <cell r="D121">
            <v>4</v>
          </cell>
          <cell r="E121">
            <v>348.02</v>
          </cell>
          <cell r="F121">
            <v>1392.08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4</v>
          </cell>
          <cell r="Q121">
            <v>1392.08</v>
          </cell>
          <cell r="R121">
            <v>1</v>
          </cell>
        </row>
        <row r="122">
          <cell r="A122">
            <v>14.05</v>
          </cell>
          <cell r="B122" t="str">
            <v xml:space="preserve">ACCESORIOS P/URINARIOS CORRIDOS DE C° ACABADO/CERAMICO
</v>
          </cell>
          <cell r="C122" t="str">
            <v xml:space="preserve">jgo
</v>
          </cell>
          <cell r="D122">
            <v>1</v>
          </cell>
          <cell r="E122">
            <v>44.56</v>
          </cell>
          <cell r="F122">
            <v>44.56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</v>
          </cell>
          <cell r="Q122">
            <v>44.56</v>
          </cell>
          <cell r="R122">
            <v>1</v>
          </cell>
        </row>
        <row r="123">
          <cell r="A123">
            <v>15</v>
          </cell>
          <cell r="B123" t="str">
            <v xml:space="preserve">INSTALACIONES SANITARIAS
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A124">
            <v>15.01</v>
          </cell>
          <cell r="B124" t="str">
            <v xml:space="preserve">SALIDA DE DESAGUE
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J124">
            <v>0</v>
          </cell>
          <cell r="K124">
            <v>0</v>
          </cell>
        </row>
        <row r="125">
          <cell r="A125" t="str">
            <v xml:space="preserve">15.01.01
</v>
          </cell>
          <cell r="B125" t="str">
            <v xml:space="preserve">SALIDA DESAGUE PVC SAL 2"
</v>
          </cell>
          <cell r="C125" t="str">
            <v xml:space="preserve">pto
</v>
          </cell>
          <cell r="D125">
            <v>8</v>
          </cell>
          <cell r="E125">
            <v>16.940000000000001</v>
          </cell>
          <cell r="F125">
            <v>135.52000000000001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8</v>
          </cell>
          <cell r="Q125">
            <v>135.52000000000001</v>
          </cell>
          <cell r="R125">
            <v>1</v>
          </cell>
        </row>
        <row r="126">
          <cell r="A126" t="str">
            <v xml:space="preserve">15.01.02
</v>
          </cell>
          <cell r="B126" t="str">
            <v xml:space="preserve">SALIDA DESAGUE PVC SAL 4"
</v>
          </cell>
          <cell r="C126" t="str">
            <v xml:space="preserve">pto
</v>
          </cell>
          <cell r="D126">
            <v>6</v>
          </cell>
          <cell r="E126">
            <v>16.309999999999999</v>
          </cell>
          <cell r="F126">
            <v>97.859999999999985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6</v>
          </cell>
          <cell r="Q126">
            <v>97.859999999999985</v>
          </cell>
          <cell r="R126">
            <v>1</v>
          </cell>
        </row>
        <row r="127">
          <cell r="A127">
            <v>15.02</v>
          </cell>
          <cell r="B127" t="str">
            <v xml:space="preserve">RED DE DISTRIBUCION
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A128" t="str">
            <v xml:space="preserve">15.02.01
</v>
          </cell>
          <cell r="B128" t="str">
            <v xml:space="preserve">TUBERIA PVC SAL 2"
</v>
          </cell>
          <cell r="C128" t="str">
            <v xml:space="preserve">m
</v>
          </cell>
          <cell r="D128">
            <v>18.16</v>
          </cell>
          <cell r="E128">
            <v>6.56</v>
          </cell>
          <cell r="F128">
            <v>119.1296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O128">
            <v>0</v>
          </cell>
          <cell r="P128">
            <v>18.16</v>
          </cell>
          <cell r="Q128">
            <v>119.1296</v>
          </cell>
          <cell r="R128">
            <v>1</v>
          </cell>
        </row>
        <row r="129">
          <cell r="A129" t="str">
            <v xml:space="preserve">15.02.02
</v>
          </cell>
          <cell r="B129" t="str">
            <v xml:space="preserve">TUBERIA PVC SAL 4"
</v>
          </cell>
          <cell r="C129" t="str">
            <v xml:space="preserve">m
</v>
          </cell>
          <cell r="D129">
            <v>124.93</v>
          </cell>
          <cell r="E129">
            <v>11.07</v>
          </cell>
          <cell r="F129">
            <v>1382.9751000000001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O129">
            <v>0</v>
          </cell>
          <cell r="P129">
            <v>124.93</v>
          </cell>
          <cell r="Q129">
            <v>1382.9751000000001</v>
          </cell>
          <cell r="R129">
            <v>1</v>
          </cell>
        </row>
        <row r="130">
          <cell r="A130">
            <v>15.03</v>
          </cell>
          <cell r="B130" t="str">
            <v xml:space="preserve">REDES EXTERIORES
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J130">
            <v>0</v>
          </cell>
          <cell r="K130">
            <v>0</v>
          </cell>
        </row>
        <row r="131">
          <cell r="A131" t="str">
            <v xml:space="preserve">15.03.01
</v>
          </cell>
          <cell r="B131" t="str">
            <v xml:space="preserve">TUBERIA DE FIERRO GALVANIZADO DE 2 "
</v>
          </cell>
          <cell r="C131" t="str">
            <v xml:space="preserve">m
</v>
          </cell>
          <cell r="D131">
            <v>7.75</v>
          </cell>
          <cell r="E131">
            <v>32.24</v>
          </cell>
          <cell r="F131">
            <v>249.86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O131">
            <v>0</v>
          </cell>
          <cell r="P131">
            <v>7.75</v>
          </cell>
          <cell r="Q131">
            <v>249.86</v>
          </cell>
          <cell r="R131">
            <v>1</v>
          </cell>
        </row>
        <row r="132">
          <cell r="A132">
            <v>15.04</v>
          </cell>
          <cell r="B132" t="str">
            <v xml:space="preserve">ACCESORIOS DE REDES
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J132">
            <v>0</v>
          </cell>
          <cell r="K132">
            <v>0</v>
          </cell>
        </row>
        <row r="133">
          <cell r="A133" t="str">
            <v xml:space="preserve">15.04.01
</v>
          </cell>
          <cell r="B133" t="str">
            <v xml:space="preserve">YEE PVC SAL 2"
</v>
          </cell>
          <cell r="C133" t="str">
            <v xml:space="preserve">pza
</v>
          </cell>
          <cell r="D133">
            <v>2</v>
          </cell>
          <cell r="E133">
            <v>5.39</v>
          </cell>
          <cell r="F133">
            <v>10.78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O133">
            <v>0</v>
          </cell>
          <cell r="P133">
            <v>2</v>
          </cell>
          <cell r="Q133">
            <v>10.78</v>
          </cell>
          <cell r="R133">
            <v>1</v>
          </cell>
        </row>
        <row r="134">
          <cell r="A134" t="str">
            <v xml:space="preserve">15.04.02
</v>
          </cell>
          <cell r="B134" t="str">
            <v xml:space="preserve">YEE PVC SAL 4"
</v>
          </cell>
          <cell r="C134" t="str">
            <v xml:space="preserve">pza
</v>
          </cell>
          <cell r="D134">
            <v>1</v>
          </cell>
          <cell r="E134">
            <v>10.89</v>
          </cell>
          <cell r="F134">
            <v>10.89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O134">
            <v>0</v>
          </cell>
          <cell r="P134">
            <v>1</v>
          </cell>
          <cell r="Q134">
            <v>10.89</v>
          </cell>
          <cell r="R134">
            <v>1</v>
          </cell>
        </row>
        <row r="135">
          <cell r="A135" t="str">
            <v xml:space="preserve">15.04.03
</v>
          </cell>
          <cell r="B135" t="str">
            <v xml:space="preserve">YEE REDUCIDA PVC SAL 4"-2"
</v>
          </cell>
          <cell r="C135" t="str">
            <v xml:space="preserve">pza
</v>
          </cell>
          <cell r="D135">
            <v>5</v>
          </cell>
          <cell r="E135">
            <v>7.68</v>
          </cell>
          <cell r="F135">
            <v>38.4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O135">
            <v>0</v>
          </cell>
          <cell r="P135">
            <v>5</v>
          </cell>
          <cell r="Q135">
            <v>38.4</v>
          </cell>
          <cell r="R135">
            <v>1</v>
          </cell>
        </row>
        <row r="136">
          <cell r="A136" t="str">
            <v xml:space="preserve">15.04.04
</v>
          </cell>
          <cell r="B136" t="str">
            <v xml:space="preserve">CODO PVC SAL 2"X45°
</v>
          </cell>
          <cell r="C136" t="str">
            <v xml:space="preserve">pza
</v>
          </cell>
          <cell r="D136">
            <v>4</v>
          </cell>
          <cell r="E136">
            <v>5.0999999999999996</v>
          </cell>
          <cell r="F136">
            <v>20.399999999999999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O136">
            <v>0</v>
          </cell>
          <cell r="P136">
            <v>4</v>
          </cell>
          <cell r="Q136">
            <v>20.399999999999999</v>
          </cell>
          <cell r="R136">
            <v>1</v>
          </cell>
        </row>
        <row r="137">
          <cell r="A137" t="str">
            <v xml:space="preserve">15.04.05
</v>
          </cell>
          <cell r="B137" t="str">
            <v xml:space="preserve">CODO PVC SAL 4"X45°
</v>
          </cell>
          <cell r="C137" t="str">
            <v xml:space="preserve">pza
</v>
          </cell>
          <cell r="D137">
            <v>2</v>
          </cell>
          <cell r="E137">
            <v>7.52</v>
          </cell>
          <cell r="F137">
            <v>15.04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O137">
            <v>0</v>
          </cell>
          <cell r="P137">
            <v>2</v>
          </cell>
          <cell r="Q137">
            <v>15.04</v>
          </cell>
          <cell r="R137">
            <v>1</v>
          </cell>
        </row>
        <row r="138">
          <cell r="A138" t="str">
            <v xml:space="preserve">15.04.06
</v>
          </cell>
          <cell r="B138" t="str">
            <v xml:space="preserve">REDUCCION DE PVC SAL DE 4" - 2"
</v>
          </cell>
          <cell r="C138" t="str">
            <v xml:space="preserve">pza
</v>
          </cell>
          <cell r="D138">
            <v>2</v>
          </cell>
          <cell r="E138">
            <v>5.31</v>
          </cell>
          <cell r="F138">
            <v>10.62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O138">
            <v>0</v>
          </cell>
          <cell r="P138">
            <v>2</v>
          </cell>
          <cell r="Q138">
            <v>10.62</v>
          </cell>
          <cell r="R138">
            <v>1</v>
          </cell>
        </row>
        <row r="139">
          <cell r="A139">
            <v>15.05</v>
          </cell>
          <cell r="B139" t="str">
            <v xml:space="preserve">ACCESORIOS DE REDES EXTERIORES
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A140" t="str">
            <v xml:space="preserve">15.05.01
</v>
          </cell>
          <cell r="B140" t="str">
            <v xml:space="preserve">CODO FIERRO GALVANIZADO 2"X90° C/R
</v>
          </cell>
          <cell r="C140" t="str">
            <v xml:space="preserve">pza
</v>
          </cell>
          <cell r="D140">
            <v>2</v>
          </cell>
          <cell r="E140">
            <v>17.28</v>
          </cell>
          <cell r="F140">
            <v>34.56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O140">
            <v>0</v>
          </cell>
          <cell r="P140">
            <v>2</v>
          </cell>
          <cell r="Q140">
            <v>34.56</v>
          </cell>
          <cell r="R140">
            <v>1</v>
          </cell>
        </row>
        <row r="141">
          <cell r="A141" t="str">
            <v xml:space="preserve">15.05.02
</v>
          </cell>
          <cell r="B141" t="str">
            <v xml:space="preserve">TEE FIERRO GALVANIZADO 2" C/R
</v>
          </cell>
          <cell r="C141" t="str">
            <v xml:space="preserve">pza
</v>
          </cell>
          <cell r="D141">
            <v>2</v>
          </cell>
          <cell r="E141">
            <v>19.28</v>
          </cell>
          <cell r="F141">
            <v>38.56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O141">
            <v>0</v>
          </cell>
          <cell r="P141">
            <v>2</v>
          </cell>
          <cell r="Q141">
            <v>38.56</v>
          </cell>
          <cell r="R141">
            <v>1</v>
          </cell>
        </row>
        <row r="142">
          <cell r="A142" t="str">
            <v xml:space="preserve">15.05.03
</v>
          </cell>
          <cell r="B142" t="str">
            <v xml:space="preserve">UNION UNIVERSAL FIERRO GALVANIZADO 2"
</v>
          </cell>
          <cell r="C142" t="str">
            <v xml:space="preserve">pza
</v>
          </cell>
          <cell r="D142">
            <v>2</v>
          </cell>
          <cell r="E142">
            <v>37.28</v>
          </cell>
          <cell r="F142">
            <v>74.56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O142">
            <v>0</v>
          </cell>
          <cell r="P142">
            <v>2</v>
          </cell>
          <cell r="Q142">
            <v>74.56</v>
          </cell>
          <cell r="R142">
            <v>1</v>
          </cell>
        </row>
        <row r="143">
          <cell r="A143" t="str">
            <v xml:space="preserve">15.05.04
</v>
          </cell>
          <cell r="B143" t="str">
            <v xml:space="preserve">UNION SIMPLE FIERRO GALVANIZADO 2" C/R
</v>
          </cell>
          <cell r="C143" t="str">
            <v xml:space="preserve">pza
</v>
          </cell>
          <cell r="D143">
            <v>2</v>
          </cell>
          <cell r="E143">
            <v>12.78</v>
          </cell>
          <cell r="F143">
            <v>25.56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O143">
            <v>0</v>
          </cell>
          <cell r="P143">
            <v>2</v>
          </cell>
          <cell r="Q143">
            <v>25.56</v>
          </cell>
          <cell r="R143">
            <v>1</v>
          </cell>
        </row>
        <row r="144">
          <cell r="A144" t="str">
            <v xml:space="preserve">15.05.05
</v>
          </cell>
          <cell r="B144" t="str">
            <v xml:space="preserve">NIPLE FIERRO GALVANIZADO 2"X4" C/R
</v>
          </cell>
          <cell r="C144" t="str">
            <v xml:space="preserve">pza
</v>
          </cell>
          <cell r="D144">
            <v>4</v>
          </cell>
          <cell r="E144">
            <v>19.28</v>
          </cell>
          <cell r="F144">
            <v>77.12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O144">
            <v>0</v>
          </cell>
          <cell r="P144">
            <v>4</v>
          </cell>
          <cell r="Q144">
            <v>77.12</v>
          </cell>
          <cell r="R144">
            <v>1</v>
          </cell>
        </row>
        <row r="145">
          <cell r="A145">
            <v>15.06</v>
          </cell>
          <cell r="B145" t="str">
            <v xml:space="preserve">ACCESORIOS DE TANQUE SEPTICO
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A146" t="str">
            <v xml:space="preserve">15.06.01
</v>
          </cell>
          <cell r="B146" t="str">
            <v xml:space="preserve">CODO PVC SAL 4"X90°
</v>
          </cell>
          <cell r="C146" t="str">
            <v xml:space="preserve">pza
</v>
          </cell>
          <cell r="D146">
            <v>1</v>
          </cell>
          <cell r="E146">
            <v>9.36</v>
          </cell>
          <cell r="F146">
            <v>9.36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O146">
            <v>0</v>
          </cell>
          <cell r="P146">
            <v>1</v>
          </cell>
          <cell r="Q146">
            <v>9.36</v>
          </cell>
          <cell r="R146">
            <v>1</v>
          </cell>
        </row>
        <row r="147">
          <cell r="A147" t="str">
            <v xml:space="preserve">15.06.02
</v>
          </cell>
          <cell r="B147" t="str">
            <v xml:space="preserve">TEE PVC SAL 4"
</v>
          </cell>
          <cell r="C147" t="str">
            <v xml:space="preserve">pza
</v>
          </cell>
          <cell r="D147">
            <v>2</v>
          </cell>
          <cell r="E147">
            <v>10.68</v>
          </cell>
          <cell r="F147">
            <v>21.36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O147">
            <v>0</v>
          </cell>
          <cell r="P147">
            <v>2</v>
          </cell>
          <cell r="Q147">
            <v>21.36</v>
          </cell>
          <cell r="R147">
            <v>1</v>
          </cell>
        </row>
        <row r="148">
          <cell r="A148">
            <v>15.07</v>
          </cell>
          <cell r="B148" t="str">
            <v xml:space="preserve">LLAVES Y VALVULAS
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15.07.01
</v>
          </cell>
          <cell r="B149" t="str">
            <v xml:space="preserve">VALVULA COMPUERTA DE BRONCE DE 2"
</v>
          </cell>
          <cell r="C149" t="str">
            <v xml:space="preserve">pza
</v>
          </cell>
          <cell r="D149">
            <v>1</v>
          </cell>
          <cell r="E149">
            <v>101.28</v>
          </cell>
          <cell r="F149">
            <v>101.28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O149">
            <v>0</v>
          </cell>
          <cell r="P149">
            <v>1</v>
          </cell>
          <cell r="Q149">
            <v>101.28</v>
          </cell>
          <cell r="R149">
            <v>1</v>
          </cell>
        </row>
        <row r="150">
          <cell r="A150">
            <v>15.08</v>
          </cell>
          <cell r="B150" t="str">
            <v xml:space="preserve">ADITAMENTOS VARIOS
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J150">
            <v>0</v>
          </cell>
          <cell r="K150">
            <v>0</v>
          </cell>
        </row>
        <row r="151">
          <cell r="A151" t="str">
            <v xml:space="preserve">15.08.01
</v>
          </cell>
          <cell r="B151" t="str">
            <v xml:space="preserve">REGISTRO DE BRONCE 2"
</v>
          </cell>
          <cell r="C151" t="str">
            <v xml:space="preserve">und
</v>
          </cell>
          <cell r="D151">
            <v>3</v>
          </cell>
          <cell r="E151">
            <v>13.21</v>
          </cell>
          <cell r="F151">
            <v>39.630000000000003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O151">
            <v>0</v>
          </cell>
          <cell r="P151">
            <v>3</v>
          </cell>
          <cell r="Q151">
            <v>39.630000000000003</v>
          </cell>
          <cell r="R151">
            <v>1</v>
          </cell>
        </row>
        <row r="152">
          <cell r="A152" t="str">
            <v xml:space="preserve">15.08.02
</v>
          </cell>
          <cell r="B152" t="str">
            <v xml:space="preserve">REGISTRO DE BRONCE 4"
</v>
          </cell>
          <cell r="C152" t="str">
            <v xml:space="preserve">und
</v>
          </cell>
          <cell r="D152">
            <v>5</v>
          </cell>
          <cell r="E152">
            <v>24.26</v>
          </cell>
          <cell r="F152">
            <v>121.30000000000001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O152">
            <v>0</v>
          </cell>
          <cell r="P152">
            <v>5</v>
          </cell>
          <cell r="Q152">
            <v>121.30000000000001</v>
          </cell>
          <cell r="R152">
            <v>1</v>
          </cell>
        </row>
        <row r="153">
          <cell r="A153" t="str">
            <v xml:space="preserve">15.08.03
</v>
          </cell>
          <cell r="B153" t="str">
            <v xml:space="preserve">SUMIDERO DE BRONCE ROSCADO 4"
</v>
          </cell>
          <cell r="C153" t="str">
            <v xml:space="preserve">und
</v>
          </cell>
          <cell r="D153">
            <v>4</v>
          </cell>
          <cell r="E153">
            <v>69.41</v>
          </cell>
          <cell r="F153">
            <v>277.64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O153">
            <v>0</v>
          </cell>
          <cell r="P153">
            <v>4</v>
          </cell>
          <cell r="Q153">
            <v>277.64</v>
          </cell>
          <cell r="R153">
            <v>1</v>
          </cell>
        </row>
        <row r="154">
          <cell r="A154" t="str">
            <v xml:space="preserve">15.08.04
</v>
          </cell>
          <cell r="B154" t="str">
            <v xml:space="preserve">SUMIDERO DE BRONCE ROSCADO 2"
</v>
          </cell>
          <cell r="C154" t="str">
            <v xml:space="preserve">und
</v>
          </cell>
          <cell r="D154">
            <v>2</v>
          </cell>
          <cell r="E154">
            <v>54.7</v>
          </cell>
          <cell r="F154">
            <v>109.4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O154">
            <v>0</v>
          </cell>
          <cell r="P154">
            <v>2</v>
          </cell>
          <cell r="Q154">
            <v>109.4</v>
          </cell>
          <cell r="R154">
            <v>1</v>
          </cell>
        </row>
        <row r="155">
          <cell r="A155" t="str">
            <v xml:space="preserve">15.08.05
</v>
          </cell>
          <cell r="B155" t="str">
            <v xml:space="preserve">TUBERIA PARA VENTILACION PVC SAL 2"
</v>
          </cell>
          <cell r="C155" t="str">
            <v xml:space="preserve">pto
</v>
          </cell>
          <cell r="D155">
            <v>2</v>
          </cell>
          <cell r="E155">
            <v>95.48</v>
          </cell>
          <cell r="F155">
            <v>190.96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O155">
            <v>0</v>
          </cell>
          <cell r="P155">
            <v>2</v>
          </cell>
          <cell r="Q155">
            <v>190.96</v>
          </cell>
          <cell r="R155">
            <v>1</v>
          </cell>
        </row>
        <row r="156">
          <cell r="A156" t="str">
            <v xml:space="preserve">15.08.06
</v>
          </cell>
          <cell r="B156" t="str">
            <v xml:space="preserve">SOMBRERO DE VENTILACION 2"
</v>
          </cell>
          <cell r="C156" t="str">
            <v xml:space="preserve">und
</v>
          </cell>
          <cell r="D156">
            <v>1</v>
          </cell>
          <cell r="E156">
            <v>10.56</v>
          </cell>
          <cell r="F156">
            <v>10.56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O156">
            <v>0</v>
          </cell>
          <cell r="P156">
            <v>1</v>
          </cell>
          <cell r="Q156">
            <v>10.56</v>
          </cell>
          <cell r="R156">
            <v>1</v>
          </cell>
        </row>
        <row r="157">
          <cell r="A157">
            <v>15.09</v>
          </cell>
          <cell r="B157" t="str">
            <v xml:space="preserve">CAMARAS DE INSPECCION
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A158" t="str">
            <v xml:space="preserve">15.09.01
</v>
          </cell>
          <cell r="B158" t="str">
            <v xml:space="preserve">CAJA DE REGISTRO P/DESAGUE 30X50CM
</v>
          </cell>
          <cell r="C158" t="str">
            <v xml:space="preserve">und
</v>
          </cell>
          <cell r="D158">
            <v>7</v>
          </cell>
          <cell r="E158">
            <v>152.56</v>
          </cell>
          <cell r="F158">
            <v>1067.92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O158">
            <v>0</v>
          </cell>
          <cell r="P158">
            <v>7</v>
          </cell>
          <cell r="Q158">
            <v>1067.92</v>
          </cell>
          <cell r="R158">
            <v>1</v>
          </cell>
        </row>
        <row r="159">
          <cell r="A159" t="str">
            <v xml:space="preserve">15.09.02
</v>
          </cell>
          <cell r="B159" t="str">
            <v xml:space="preserve">CAJA DE DISTRIBUCION P/TANQUE SEPTICO 90X90CM
</v>
          </cell>
          <cell r="C159" t="str">
            <v xml:space="preserve">und
</v>
          </cell>
          <cell r="D159">
            <v>1</v>
          </cell>
          <cell r="E159">
            <v>779.91</v>
          </cell>
          <cell r="F159">
            <v>779.91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O159">
            <v>0</v>
          </cell>
          <cell r="P159">
            <v>1</v>
          </cell>
          <cell r="Q159">
            <v>779.91</v>
          </cell>
          <cell r="R159">
            <v>1</v>
          </cell>
        </row>
        <row r="160">
          <cell r="A160">
            <v>16</v>
          </cell>
          <cell r="B160" t="str">
            <v xml:space="preserve">SISTEMA DE AGUA FRIA
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J160">
            <v>0</v>
          </cell>
          <cell r="K160">
            <v>0</v>
          </cell>
        </row>
        <row r="161">
          <cell r="A161">
            <v>16.010000000000002</v>
          </cell>
          <cell r="B161" t="str">
            <v xml:space="preserve">SALIDA DE AGUA FRÍA
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A162" t="str">
            <v xml:space="preserve">16.01.01
</v>
          </cell>
          <cell r="B162" t="str">
            <v xml:space="preserve">SALIDA DE AGUA FRIA CON TUBERIA DE F°G° DE 1/2"
</v>
          </cell>
          <cell r="C162" t="str">
            <v xml:space="preserve">pto
</v>
          </cell>
          <cell r="D162">
            <v>1</v>
          </cell>
          <cell r="E162">
            <v>50.91</v>
          </cell>
          <cell r="F162">
            <v>50.91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O162">
            <v>0</v>
          </cell>
          <cell r="P162">
            <v>1</v>
          </cell>
          <cell r="Q162">
            <v>50.91</v>
          </cell>
          <cell r="R162">
            <v>1</v>
          </cell>
        </row>
        <row r="163">
          <cell r="A163" t="str">
            <v xml:space="preserve">16.01.02
</v>
          </cell>
          <cell r="B163" t="str">
            <v xml:space="preserve">SALIDA DE AGUA FRIA CON TUBERIA DE PVC-SAP 1/2"
</v>
          </cell>
          <cell r="C163" t="str">
            <v xml:space="preserve">pto
</v>
          </cell>
          <cell r="D163">
            <v>14</v>
          </cell>
          <cell r="E163">
            <v>14.4</v>
          </cell>
          <cell r="F163">
            <v>201.6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O163">
            <v>0</v>
          </cell>
          <cell r="P163">
            <v>14</v>
          </cell>
          <cell r="Q163">
            <v>201.6</v>
          </cell>
          <cell r="R163">
            <v>1</v>
          </cell>
        </row>
        <row r="164">
          <cell r="A164">
            <v>16.02</v>
          </cell>
          <cell r="B164" t="str">
            <v xml:space="preserve">RED DE DISTRIBUCION
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J164">
            <v>0</v>
          </cell>
          <cell r="K164">
            <v>0</v>
          </cell>
        </row>
        <row r="165">
          <cell r="A165" t="str">
            <v xml:space="preserve">16.02.01
</v>
          </cell>
          <cell r="B165" t="str">
            <v xml:space="preserve">TUBERIA PVC SAP C-10 P/AGUA 1/2"
</v>
          </cell>
          <cell r="C165" t="str">
            <v xml:space="preserve">m
</v>
          </cell>
          <cell r="D165">
            <v>19.420000000000002</v>
          </cell>
          <cell r="E165">
            <v>5.74</v>
          </cell>
          <cell r="F165">
            <v>111.47080000000001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O165">
            <v>0</v>
          </cell>
          <cell r="P165">
            <v>19.420000000000002</v>
          </cell>
          <cell r="Q165">
            <v>111.47080000000001</v>
          </cell>
          <cell r="R165">
            <v>1</v>
          </cell>
        </row>
        <row r="166">
          <cell r="A166" t="str">
            <v xml:space="preserve">16.02.02
</v>
          </cell>
          <cell r="B166" t="str">
            <v xml:space="preserve">TUBERIA PVC SAP C-10 P/AGUA 3/4"
</v>
          </cell>
          <cell r="C166" t="str">
            <v xml:space="preserve">m
</v>
          </cell>
          <cell r="D166">
            <v>17.350000000000001</v>
          </cell>
          <cell r="E166">
            <v>7.78</v>
          </cell>
          <cell r="F166">
            <v>134.983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O166">
            <v>0</v>
          </cell>
          <cell r="P166">
            <v>17.350000000000001</v>
          </cell>
          <cell r="Q166">
            <v>134.983</v>
          </cell>
          <cell r="R166">
            <v>1</v>
          </cell>
        </row>
        <row r="167">
          <cell r="A167" t="str">
            <v xml:space="preserve">16.02.03
</v>
          </cell>
          <cell r="B167" t="str">
            <v xml:space="preserve">TUBERIA PVC SAP C-10 P/AGUA 1"
</v>
          </cell>
          <cell r="C167" t="str">
            <v xml:space="preserve">m
</v>
          </cell>
          <cell r="D167">
            <v>3.35</v>
          </cell>
          <cell r="E167">
            <v>9.06</v>
          </cell>
          <cell r="F167">
            <v>30.351000000000003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O167">
            <v>0</v>
          </cell>
          <cell r="P167">
            <v>3.35</v>
          </cell>
          <cell r="Q167">
            <v>30.351000000000003</v>
          </cell>
          <cell r="R167">
            <v>1</v>
          </cell>
        </row>
        <row r="168">
          <cell r="A168">
            <v>16.03</v>
          </cell>
          <cell r="B168" t="str">
            <v xml:space="preserve">RED DE ALIMENTACION
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J168">
            <v>0</v>
          </cell>
          <cell r="K168">
            <v>0</v>
          </cell>
        </row>
        <row r="169">
          <cell r="A169" t="str">
            <v xml:space="preserve">16.03.01
</v>
          </cell>
          <cell r="B169" t="str">
            <v xml:space="preserve">TUBERIA DE FIERRO GALVANIZADO DE 1 1/2"
</v>
          </cell>
          <cell r="C169" t="str">
            <v xml:space="preserve">m
</v>
          </cell>
          <cell r="D169">
            <v>12.05</v>
          </cell>
          <cell r="E169">
            <v>24.37</v>
          </cell>
          <cell r="F169">
            <v>293.6585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O169">
            <v>0</v>
          </cell>
          <cell r="P169">
            <v>12.05</v>
          </cell>
          <cell r="Q169">
            <v>293.6585</v>
          </cell>
          <cell r="R169">
            <v>1</v>
          </cell>
        </row>
        <row r="170">
          <cell r="A170" t="str">
            <v xml:space="preserve">16.03.02
</v>
          </cell>
          <cell r="B170" t="str">
            <v xml:space="preserve">TUBERIA PVC SAP C-10 P/AGUA 1 1/2"
</v>
          </cell>
          <cell r="C170" t="str">
            <v xml:space="preserve">m
</v>
          </cell>
          <cell r="D170">
            <v>6.6</v>
          </cell>
          <cell r="E170">
            <v>14.34</v>
          </cell>
          <cell r="F170">
            <v>94.643999999999991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O170">
            <v>0</v>
          </cell>
          <cell r="P170">
            <v>6.6</v>
          </cell>
          <cell r="Q170">
            <v>94.643999999999991</v>
          </cell>
          <cell r="R170">
            <v>1</v>
          </cell>
        </row>
        <row r="171">
          <cell r="A171">
            <v>16.04</v>
          </cell>
          <cell r="B171" t="str">
            <v xml:space="preserve">ACCESORIOS DE RED DE DISTRIBUCION
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A172" t="str">
            <v xml:space="preserve">16.04.01
</v>
          </cell>
          <cell r="B172" t="str">
            <v xml:space="preserve">CODO DE PVC SAP CON ROSCA 1/2"X90°
</v>
          </cell>
          <cell r="C172" t="str">
            <v xml:space="preserve">und
</v>
          </cell>
          <cell r="D172">
            <v>6</v>
          </cell>
          <cell r="E172">
            <v>3.94</v>
          </cell>
          <cell r="F172">
            <v>23.64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O172">
            <v>0</v>
          </cell>
          <cell r="P172">
            <v>6</v>
          </cell>
          <cell r="Q172">
            <v>23.64</v>
          </cell>
          <cell r="R172">
            <v>1</v>
          </cell>
        </row>
        <row r="173">
          <cell r="A173" t="str">
            <v xml:space="preserve">16.04.02
</v>
          </cell>
          <cell r="B173" t="str">
            <v xml:space="preserve">CODO DE PVC SAP CON ROSCA 3/4"X90°
</v>
          </cell>
          <cell r="C173" t="str">
            <v xml:space="preserve">und
</v>
          </cell>
          <cell r="D173">
            <v>6</v>
          </cell>
          <cell r="E173">
            <v>4.12</v>
          </cell>
          <cell r="F173">
            <v>24.72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O173">
            <v>0</v>
          </cell>
          <cell r="P173">
            <v>6</v>
          </cell>
          <cell r="Q173">
            <v>24.72</v>
          </cell>
          <cell r="R173">
            <v>1</v>
          </cell>
        </row>
        <row r="174">
          <cell r="A174" t="str">
            <v xml:space="preserve">16.04.03
</v>
          </cell>
          <cell r="B174" t="str">
            <v xml:space="preserve">CODO DE PVC SAP CON ROSCA 1"X90°
</v>
          </cell>
          <cell r="C174" t="str">
            <v xml:space="preserve">und
</v>
          </cell>
          <cell r="D174">
            <v>2</v>
          </cell>
          <cell r="E174">
            <v>12.7</v>
          </cell>
          <cell r="F174">
            <v>25.4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O174">
            <v>0</v>
          </cell>
          <cell r="P174">
            <v>2</v>
          </cell>
          <cell r="Q174">
            <v>25.4</v>
          </cell>
          <cell r="R174">
            <v>1</v>
          </cell>
        </row>
        <row r="175">
          <cell r="A175" t="str">
            <v xml:space="preserve">16.04.04
</v>
          </cell>
          <cell r="B175" t="str">
            <v xml:space="preserve">CODO DE PVC SAP CON ROSCA 1 1/2"X90°
</v>
          </cell>
          <cell r="C175" t="str">
            <v xml:space="preserve">und
</v>
          </cell>
          <cell r="D175">
            <v>1</v>
          </cell>
          <cell r="E175">
            <v>18.399999999999999</v>
          </cell>
          <cell r="F175">
            <v>18.399999999999999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O175">
            <v>0</v>
          </cell>
          <cell r="P175">
            <v>1</v>
          </cell>
          <cell r="Q175">
            <v>18.399999999999999</v>
          </cell>
          <cell r="R175">
            <v>1</v>
          </cell>
        </row>
        <row r="176">
          <cell r="A176" t="str">
            <v xml:space="preserve">16.04.05
</v>
          </cell>
          <cell r="B176" t="str">
            <v xml:space="preserve">TEE PVC SAP ROSCADO 1/2"
</v>
          </cell>
          <cell r="C176" t="str">
            <v xml:space="preserve">und
</v>
          </cell>
          <cell r="D176">
            <v>2</v>
          </cell>
          <cell r="E176">
            <v>3.94</v>
          </cell>
          <cell r="F176">
            <v>7.88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O176">
            <v>0</v>
          </cell>
          <cell r="P176">
            <v>2</v>
          </cell>
          <cell r="Q176">
            <v>7.88</v>
          </cell>
          <cell r="R176">
            <v>1</v>
          </cell>
        </row>
        <row r="177">
          <cell r="A177" t="str">
            <v xml:space="preserve">16.04.06
</v>
          </cell>
          <cell r="B177" t="str">
            <v xml:space="preserve">TEE PVC SAP ROSCADO 3/4"
</v>
          </cell>
          <cell r="C177" t="str">
            <v xml:space="preserve">und
</v>
          </cell>
          <cell r="D177">
            <v>4</v>
          </cell>
          <cell r="E177">
            <v>6.25</v>
          </cell>
          <cell r="F177">
            <v>25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O177">
            <v>0</v>
          </cell>
          <cell r="P177">
            <v>4</v>
          </cell>
          <cell r="Q177">
            <v>25</v>
          </cell>
          <cell r="R177">
            <v>1</v>
          </cell>
        </row>
        <row r="178">
          <cell r="A178" t="str">
            <v xml:space="preserve">16.04.07
</v>
          </cell>
          <cell r="B178" t="str">
            <v xml:space="preserve">TEE PVC SAP ROSCADO 1"
</v>
          </cell>
          <cell r="C178" t="str">
            <v xml:space="preserve">und
</v>
          </cell>
          <cell r="D178">
            <v>2</v>
          </cell>
          <cell r="E178">
            <v>8.25</v>
          </cell>
          <cell r="F178">
            <v>16.5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O178">
            <v>0</v>
          </cell>
          <cell r="P178">
            <v>2</v>
          </cell>
          <cell r="Q178">
            <v>16.5</v>
          </cell>
          <cell r="R178">
            <v>1</v>
          </cell>
        </row>
        <row r="179">
          <cell r="A179" t="str">
            <v xml:space="preserve">16.04.08
</v>
          </cell>
          <cell r="B179" t="str">
            <v xml:space="preserve">TEE PVC SAP ROSCADO 1 1/2"
</v>
          </cell>
          <cell r="C179" t="str">
            <v xml:space="preserve">und
</v>
          </cell>
          <cell r="D179">
            <v>1</v>
          </cell>
          <cell r="E179">
            <v>13.95</v>
          </cell>
          <cell r="F179">
            <v>13.95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O179">
            <v>0</v>
          </cell>
          <cell r="P179">
            <v>1</v>
          </cell>
          <cell r="Q179">
            <v>13.95</v>
          </cell>
          <cell r="R179">
            <v>1</v>
          </cell>
        </row>
        <row r="180">
          <cell r="A180" t="str">
            <v xml:space="preserve">16.04.09
</v>
          </cell>
          <cell r="B180" t="str">
            <v xml:space="preserve">REDUCCIÓN REX PVC SAP CON ROSCA PVC 1 1/2" A 1"
</v>
          </cell>
          <cell r="C180" t="str">
            <v xml:space="preserve">und
</v>
          </cell>
          <cell r="D180">
            <v>1</v>
          </cell>
          <cell r="E180">
            <v>10.75</v>
          </cell>
          <cell r="F180">
            <v>10.75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O180">
            <v>0</v>
          </cell>
          <cell r="P180">
            <v>1</v>
          </cell>
          <cell r="Q180">
            <v>10.75</v>
          </cell>
          <cell r="R180">
            <v>1</v>
          </cell>
        </row>
        <row r="181">
          <cell r="A181" t="str">
            <v xml:space="preserve">16.04.10
</v>
          </cell>
          <cell r="B181" t="str">
            <v xml:space="preserve">REDUCCIÓN REX PVC SAP CON ROSCA PVC 1" A 1/2"
</v>
          </cell>
          <cell r="C181" t="str">
            <v xml:space="preserve">und
</v>
          </cell>
          <cell r="D181">
            <v>2</v>
          </cell>
          <cell r="E181">
            <v>8.2200000000000006</v>
          </cell>
          <cell r="F181">
            <v>16.440000000000001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O181">
            <v>0</v>
          </cell>
          <cell r="P181">
            <v>2</v>
          </cell>
          <cell r="Q181">
            <v>16.440000000000001</v>
          </cell>
          <cell r="R181">
            <v>1</v>
          </cell>
        </row>
        <row r="182">
          <cell r="A182" t="str">
            <v xml:space="preserve">16.04.11
</v>
          </cell>
          <cell r="B182" t="str">
            <v xml:space="preserve">UNION SIMPLE PRESION PVC SAP 3/4"
</v>
          </cell>
          <cell r="C182" t="str">
            <v xml:space="preserve">und
</v>
          </cell>
          <cell r="D182">
            <v>10</v>
          </cell>
          <cell r="E182">
            <v>4.62</v>
          </cell>
          <cell r="F182">
            <v>46.2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O182">
            <v>0</v>
          </cell>
          <cell r="P182">
            <v>10</v>
          </cell>
          <cell r="Q182">
            <v>46.2</v>
          </cell>
          <cell r="R182">
            <v>1</v>
          </cell>
        </row>
        <row r="183">
          <cell r="A183" t="str">
            <v xml:space="preserve">16.04.12
</v>
          </cell>
          <cell r="B183" t="str">
            <v xml:space="preserve">BUSHING PVC SAP DE 3/4" A 1/2"
</v>
          </cell>
          <cell r="C183" t="str">
            <v xml:space="preserve">und
</v>
          </cell>
          <cell r="D183">
            <v>14</v>
          </cell>
          <cell r="E183">
            <v>5.09</v>
          </cell>
          <cell r="F183">
            <v>71.259999999999991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O183">
            <v>0</v>
          </cell>
          <cell r="P183">
            <v>14</v>
          </cell>
          <cell r="Q183">
            <v>71.259999999999991</v>
          </cell>
          <cell r="R183">
            <v>1</v>
          </cell>
        </row>
        <row r="184">
          <cell r="A184">
            <v>16.05</v>
          </cell>
          <cell r="B184" t="str">
            <v xml:space="preserve">ACCESORIOS DE RED DE ALIMENTACION
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J184">
            <v>0</v>
          </cell>
          <cell r="K184">
            <v>0</v>
          </cell>
        </row>
        <row r="185">
          <cell r="A185" t="str">
            <v xml:space="preserve">16.05.01
</v>
          </cell>
          <cell r="B185" t="str">
            <v xml:space="preserve">CODO DE PVC SAP CON ROSCA 1 1/2"X90°
</v>
          </cell>
          <cell r="C185" t="str">
            <v xml:space="preserve">und
</v>
          </cell>
          <cell r="D185">
            <v>2</v>
          </cell>
          <cell r="E185">
            <v>13.07</v>
          </cell>
          <cell r="F185">
            <v>26.14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O185">
            <v>0</v>
          </cell>
          <cell r="P185">
            <v>2</v>
          </cell>
          <cell r="Q185">
            <v>26.14</v>
          </cell>
          <cell r="R185">
            <v>1</v>
          </cell>
        </row>
        <row r="186">
          <cell r="A186" t="str">
            <v xml:space="preserve">16.05.02
</v>
          </cell>
          <cell r="B186" t="str">
            <v xml:space="preserve">CODO FIERRO GALVANIZADO 1 1/2"X90° C/R
</v>
          </cell>
          <cell r="C186" t="str">
            <v xml:space="preserve">pza
</v>
          </cell>
          <cell r="D186">
            <v>3</v>
          </cell>
          <cell r="E186">
            <v>14.36</v>
          </cell>
          <cell r="F186">
            <v>43.08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O186">
            <v>0</v>
          </cell>
          <cell r="P186">
            <v>3</v>
          </cell>
          <cell r="Q186">
            <v>43.08</v>
          </cell>
          <cell r="R186">
            <v>1</v>
          </cell>
        </row>
        <row r="187">
          <cell r="A187" t="str">
            <v xml:space="preserve">16.05.03
</v>
          </cell>
          <cell r="B187" t="str">
            <v xml:space="preserve">TEE PVC SAP ROSCADO 1 1/2"
</v>
          </cell>
          <cell r="C187" t="str">
            <v xml:space="preserve">und
</v>
          </cell>
          <cell r="D187">
            <v>1</v>
          </cell>
          <cell r="E187">
            <v>13.95</v>
          </cell>
          <cell r="F187">
            <v>13.95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O187">
            <v>0</v>
          </cell>
          <cell r="P187">
            <v>1</v>
          </cell>
          <cell r="Q187">
            <v>13.95</v>
          </cell>
          <cell r="R187">
            <v>1</v>
          </cell>
        </row>
        <row r="188">
          <cell r="A188" t="str">
            <v xml:space="preserve">16.05.04
</v>
          </cell>
          <cell r="B188" t="str">
            <v xml:space="preserve">TEE PVC SAP ROSCADO 2"
</v>
          </cell>
          <cell r="C188" t="str">
            <v xml:space="preserve">und
</v>
          </cell>
          <cell r="D188">
            <v>1</v>
          </cell>
          <cell r="E188">
            <v>18.52</v>
          </cell>
          <cell r="F188">
            <v>18.52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O188">
            <v>0</v>
          </cell>
          <cell r="P188">
            <v>1</v>
          </cell>
          <cell r="Q188">
            <v>18.52</v>
          </cell>
          <cell r="R188">
            <v>1</v>
          </cell>
        </row>
        <row r="189">
          <cell r="A189" t="str">
            <v xml:space="preserve">16.05.05
</v>
          </cell>
          <cell r="B189" t="str">
            <v xml:space="preserve">TEE FIERRO GALVANIZADO 1 1/2" C/R
</v>
          </cell>
          <cell r="C189" t="str">
            <v xml:space="preserve">pza
</v>
          </cell>
          <cell r="D189">
            <v>1</v>
          </cell>
          <cell r="E189">
            <v>17.23</v>
          </cell>
          <cell r="F189">
            <v>17.23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O189">
            <v>0</v>
          </cell>
          <cell r="P189">
            <v>1</v>
          </cell>
          <cell r="Q189">
            <v>17.23</v>
          </cell>
          <cell r="R189">
            <v>1</v>
          </cell>
        </row>
        <row r="190">
          <cell r="A190" t="str">
            <v xml:space="preserve">16.05.06
</v>
          </cell>
          <cell r="B190" t="str">
            <v xml:space="preserve">REDUCCIÓN REX PVC SAP CON ROSCA PVC 2" A 1 1/2"
</v>
          </cell>
          <cell r="C190" t="str">
            <v xml:space="preserve">und
</v>
          </cell>
          <cell r="D190">
            <v>1</v>
          </cell>
          <cell r="E190">
            <v>12.75</v>
          </cell>
          <cell r="F190">
            <v>12.75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1</v>
          </cell>
          <cell r="Q190">
            <v>12.75</v>
          </cell>
          <cell r="R190">
            <v>1</v>
          </cell>
        </row>
        <row r="191">
          <cell r="A191" t="str">
            <v xml:space="preserve">16.05.07
</v>
          </cell>
          <cell r="B191" t="str">
            <v xml:space="preserve">UNION UNIVERSAL FIERRO GALVANIZADO 1 1/2"
</v>
          </cell>
          <cell r="C191" t="str">
            <v xml:space="preserve">pza
</v>
          </cell>
          <cell r="D191">
            <v>1</v>
          </cell>
          <cell r="E191">
            <v>31.23</v>
          </cell>
          <cell r="F191">
            <v>31.23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O191">
            <v>0</v>
          </cell>
          <cell r="P191">
            <v>1</v>
          </cell>
          <cell r="Q191">
            <v>31.23</v>
          </cell>
          <cell r="R191">
            <v>1</v>
          </cell>
        </row>
        <row r="192">
          <cell r="A192" t="str">
            <v xml:space="preserve">16.05.08
</v>
          </cell>
          <cell r="B192" t="str">
            <v xml:space="preserve">UNION SIMPLE FIERRO GALVANIZADO 1 1/2" C/R
</v>
          </cell>
          <cell r="C192" t="str">
            <v xml:space="preserve">pza
</v>
          </cell>
          <cell r="D192">
            <v>1</v>
          </cell>
          <cell r="E192">
            <v>11.73</v>
          </cell>
          <cell r="F192">
            <v>11.73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O192">
            <v>0</v>
          </cell>
          <cell r="P192">
            <v>1</v>
          </cell>
          <cell r="Q192">
            <v>11.73</v>
          </cell>
          <cell r="R192">
            <v>1</v>
          </cell>
        </row>
        <row r="193">
          <cell r="A193" t="str">
            <v xml:space="preserve">16.05.09
</v>
          </cell>
          <cell r="B193" t="str">
            <v xml:space="preserve">UNION SIMPLE PRESION PVC SAP 1 1/2" C/R
</v>
          </cell>
          <cell r="C193" t="str">
            <v xml:space="preserve">pza
</v>
          </cell>
          <cell r="D193">
            <v>1</v>
          </cell>
          <cell r="E193">
            <v>13.32</v>
          </cell>
          <cell r="F193">
            <v>13.32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O193">
            <v>0</v>
          </cell>
          <cell r="P193">
            <v>1</v>
          </cell>
          <cell r="Q193">
            <v>13.32</v>
          </cell>
          <cell r="R193">
            <v>1</v>
          </cell>
        </row>
        <row r="194">
          <cell r="A194" t="str">
            <v xml:space="preserve">16.05.10
</v>
          </cell>
          <cell r="B194" t="str">
            <v xml:space="preserve">UNION UNIVERSAL PVC SAP DE 1 1/2"
</v>
          </cell>
          <cell r="C194" t="str">
            <v xml:space="preserve">und
</v>
          </cell>
          <cell r="D194">
            <v>1</v>
          </cell>
          <cell r="E194">
            <v>21.23</v>
          </cell>
          <cell r="F194">
            <v>21.23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O194">
            <v>0</v>
          </cell>
          <cell r="P194">
            <v>1</v>
          </cell>
          <cell r="Q194">
            <v>21.23</v>
          </cell>
          <cell r="R194">
            <v>1</v>
          </cell>
        </row>
        <row r="195">
          <cell r="A195" t="str">
            <v xml:space="preserve">16.05.11
</v>
          </cell>
          <cell r="B195" t="str">
            <v xml:space="preserve">NIPLE FIERRO GALVANIZADO 1 1/2"X4" C/R
</v>
          </cell>
          <cell r="C195" t="str">
            <v xml:space="preserve">pza
</v>
          </cell>
          <cell r="D195">
            <v>2</v>
          </cell>
          <cell r="E195">
            <v>19.23</v>
          </cell>
          <cell r="F195">
            <v>38.46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O195">
            <v>0</v>
          </cell>
          <cell r="P195">
            <v>2</v>
          </cell>
          <cell r="Q195">
            <v>38.46</v>
          </cell>
          <cell r="R195">
            <v>1</v>
          </cell>
        </row>
        <row r="196">
          <cell r="A196" t="str">
            <v xml:space="preserve">16.05.12
</v>
          </cell>
          <cell r="B196" t="str">
            <v xml:space="preserve">NIPLE FIERRO GALVANIZADO 2"X4" C/R
</v>
          </cell>
          <cell r="C196" t="str">
            <v xml:space="preserve">pza
</v>
          </cell>
          <cell r="D196">
            <v>1</v>
          </cell>
          <cell r="E196">
            <v>19.28</v>
          </cell>
          <cell r="F196">
            <v>19.28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O196">
            <v>0</v>
          </cell>
          <cell r="P196">
            <v>1</v>
          </cell>
          <cell r="Q196">
            <v>19.28</v>
          </cell>
          <cell r="R196">
            <v>1</v>
          </cell>
        </row>
        <row r="197">
          <cell r="A197">
            <v>16.059999999999999</v>
          </cell>
          <cell r="B197" t="str">
            <v xml:space="preserve">LLAVES Y VALVULAS
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A198" t="str">
            <v xml:space="preserve">16.06.01
</v>
          </cell>
          <cell r="B198" t="str">
            <v xml:space="preserve">VALVULA DE BOLA PVC ROSCA HEMBRA DE 1 1/2"
</v>
          </cell>
          <cell r="C198" t="str">
            <v xml:space="preserve">und
</v>
          </cell>
          <cell r="D198">
            <v>1</v>
          </cell>
          <cell r="E198">
            <v>193.03</v>
          </cell>
          <cell r="F198">
            <v>193.03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O198">
            <v>0</v>
          </cell>
          <cell r="P198">
            <v>1</v>
          </cell>
          <cell r="Q198">
            <v>193.03</v>
          </cell>
          <cell r="R198">
            <v>1</v>
          </cell>
        </row>
        <row r="199">
          <cell r="A199">
            <v>16.07</v>
          </cell>
          <cell r="B199" t="str">
            <v xml:space="preserve">PIEZAS VARIAS
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A200" t="str">
            <v xml:space="preserve">16.07.01
</v>
          </cell>
          <cell r="B200" t="str">
            <v xml:space="preserve">SOPORTE METALICO T/ABRAZADERA P/TUB. DE DIAMETRO 1 1/2"
</v>
          </cell>
          <cell r="C200" t="str">
            <v xml:space="preserve">und
</v>
          </cell>
          <cell r="D200">
            <v>7</v>
          </cell>
          <cell r="E200">
            <v>12.13</v>
          </cell>
          <cell r="F200">
            <v>84.910000000000011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7</v>
          </cell>
          <cell r="Q200">
            <v>84.910000000000011</v>
          </cell>
          <cell r="R200">
            <v>1</v>
          </cell>
        </row>
        <row r="201">
          <cell r="A201">
            <v>16.079999999999998</v>
          </cell>
          <cell r="B201" t="str">
            <v xml:space="preserve">VALVULAS
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A202" t="str">
            <v xml:space="preserve">16.08.01
</v>
          </cell>
          <cell r="B202" t="str">
            <v xml:space="preserve">VALVULA DE BOLA PVC DE 1/2" TIPO I
</v>
          </cell>
          <cell r="C202" t="str">
            <v xml:space="preserve">pto
</v>
          </cell>
          <cell r="D202">
            <v>2</v>
          </cell>
          <cell r="E202">
            <v>109.63</v>
          </cell>
          <cell r="F202">
            <v>219.26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O202">
            <v>0</v>
          </cell>
          <cell r="P202">
            <v>2</v>
          </cell>
          <cell r="Q202">
            <v>219.26</v>
          </cell>
          <cell r="R202">
            <v>1</v>
          </cell>
        </row>
        <row r="203">
          <cell r="A203" t="str">
            <v xml:space="preserve">16.08.02
</v>
          </cell>
          <cell r="B203" t="str">
            <v xml:space="preserve">VALVULA DE BOLA PVC DE 1/2" TIPO II
</v>
          </cell>
          <cell r="C203" t="str">
            <v xml:space="preserve">pto
</v>
          </cell>
          <cell r="D203">
            <v>2</v>
          </cell>
          <cell r="E203">
            <v>109.63</v>
          </cell>
          <cell r="F203">
            <v>219.26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O203">
            <v>0</v>
          </cell>
          <cell r="P203">
            <v>2</v>
          </cell>
          <cell r="Q203">
            <v>219.26</v>
          </cell>
          <cell r="R203">
            <v>1</v>
          </cell>
        </row>
        <row r="204">
          <cell r="A204" t="str">
            <v xml:space="preserve">16.08.03
</v>
          </cell>
          <cell r="B204" t="str">
            <v xml:space="preserve">VALVULA DE BOLA PVC DE 3/4"
</v>
          </cell>
          <cell r="C204" t="str">
            <v xml:space="preserve">pto
</v>
          </cell>
          <cell r="D204">
            <v>2</v>
          </cell>
          <cell r="E204">
            <v>125.97</v>
          </cell>
          <cell r="F204">
            <v>251.94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O204">
            <v>0</v>
          </cell>
          <cell r="P204">
            <v>2</v>
          </cell>
          <cell r="Q204">
            <v>251.94</v>
          </cell>
          <cell r="R204">
            <v>1</v>
          </cell>
        </row>
        <row r="205">
          <cell r="A205">
            <v>17</v>
          </cell>
          <cell r="B205" t="str">
            <v xml:space="preserve">SISTEMA DE AGUA DE LLUVIAS
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A206">
            <v>17.010000000000002</v>
          </cell>
          <cell r="B206" t="str">
            <v xml:space="preserve">TUBERIA DE AGUAS PLUVIALES 3"
</v>
          </cell>
          <cell r="C206" t="str">
            <v xml:space="preserve">pto
</v>
          </cell>
          <cell r="D206">
            <v>3</v>
          </cell>
          <cell r="E206">
            <v>65.58</v>
          </cell>
          <cell r="F206">
            <v>196.74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O206">
            <v>0</v>
          </cell>
          <cell r="P206">
            <v>3</v>
          </cell>
          <cell r="Q206">
            <v>196.74</v>
          </cell>
          <cell r="R206">
            <v>1</v>
          </cell>
        </row>
        <row r="207">
          <cell r="A207">
            <v>17.02</v>
          </cell>
          <cell r="B207" t="str">
            <v xml:space="preserve">SUMIDERO DE BRONCE ROSCADO 3"
</v>
          </cell>
          <cell r="C207" t="str">
            <v xml:space="preserve">und
</v>
          </cell>
          <cell r="D207">
            <v>3</v>
          </cell>
          <cell r="E207">
            <v>65.040000000000006</v>
          </cell>
          <cell r="F207">
            <v>195.12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O207">
            <v>0</v>
          </cell>
          <cell r="P207">
            <v>3</v>
          </cell>
          <cell r="Q207">
            <v>195.12</v>
          </cell>
          <cell r="R207">
            <v>1</v>
          </cell>
        </row>
        <row r="208">
          <cell r="A208">
            <v>17.03</v>
          </cell>
          <cell r="B208" t="str">
            <v xml:space="preserve">SOPORTE METALICO T/ABRAZADERA P/TUB. DE DIAMETRO 3"
</v>
          </cell>
          <cell r="C208" t="str">
            <v xml:space="preserve">und
</v>
          </cell>
          <cell r="D208">
            <v>12</v>
          </cell>
          <cell r="E208">
            <v>23.32</v>
          </cell>
          <cell r="F208">
            <v>279.84000000000003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O208">
            <v>0</v>
          </cell>
          <cell r="P208">
            <v>12</v>
          </cell>
          <cell r="Q208">
            <v>279.84000000000003</v>
          </cell>
          <cell r="R208">
            <v>1</v>
          </cell>
        </row>
        <row r="209">
          <cell r="A209">
            <v>18</v>
          </cell>
          <cell r="B209" t="str">
            <v xml:space="preserve">INSTALACIONES ELECTRICAS
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A210">
            <v>18.010000000000002</v>
          </cell>
          <cell r="B210" t="str">
            <v xml:space="preserve">CENTRO DE LUZ P/SPOT LIGHT C/EQ
</v>
          </cell>
          <cell r="C210" t="str">
            <v xml:space="preserve">pto
</v>
          </cell>
          <cell r="D210">
            <v>2</v>
          </cell>
          <cell r="E210">
            <v>51.49</v>
          </cell>
          <cell r="F210">
            <v>102.98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O210">
            <v>0</v>
          </cell>
          <cell r="P210">
            <v>2</v>
          </cell>
          <cell r="Q210">
            <v>102.98</v>
          </cell>
          <cell r="R210">
            <v>1</v>
          </cell>
        </row>
        <row r="211">
          <cell r="A211">
            <v>18.02</v>
          </cell>
          <cell r="B211" t="str">
            <v xml:space="preserve">CENTRO DE LUZ P/FLUORESCENTES CIRCULAR 32W
</v>
          </cell>
          <cell r="C211" t="str">
            <v xml:space="preserve">pto
</v>
          </cell>
          <cell r="D211">
            <v>4</v>
          </cell>
          <cell r="E211">
            <v>51.49</v>
          </cell>
          <cell r="F211">
            <v>205.96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O211">
            <v>0</v>
          </cell>
          <cell r="P211">
            <v>4</v>
          </cell>
          <cell r="Q211">
            <v>205.96</v>
          </cell>
          <cell r="R211">
            <v>1</v>
          </cell>
        </row>
        <row r="212">
          <cell r="A212">
            <v>18.03</v>
          </cell>
          <cell r="B212" t="str">
            <v xml:space="preserve">SALIDA PARA TOMACORRIENTE
</v>
          </cell>
          <cell r="C212" t="str">
            <v xml:space="preserve">pto
</v>
          </cell>
          <cell r="D212">
            <v>2</v>
          </cell>
          <cell r="E212">
            <v>45.82</v>
          </cell>
          <cell r="F212">
            <v>91.64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O212">
            <v>0</v>
          </cell>
          <cell r="P212">
            <v>2</v>
          </cell>
          <cell r="Q212">
            <v>91.64</v>
          </cell>
          <cell r="R212">
            <v>1</v>
          </cell>
        </row>
        <row r="213">
          <cell r="A213">
            <v>19</v>
          </cell>
          <cell r="B213" t="str">
            <v xml:space="preserve">CANALIZACIONES Y/O TUBERIAS
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J213">
            <v>0</v>
          </cell>
          <cell r="K213">
            <v>0</v>
          </cell>
        </row>
        <row r="214">
          <cell r="A214">
            <v>19.010000000000002</v>
          </cell>
          <cell r="B214" t="str">
            <v xml:space="preserve">TENDIDO DE TUBERIAS PVC SEL 3/4"
</v>
          </cell>
          <cell r="C214" t="str">
            <v xml:space="preserve">m
</v>
          </cell>
          <cell r="D214">
            <v>31.82</v>
          </cell>
          <cell r="E214">
            <v>3.48</v>
          </cell>
          <cell r="F214">
            <v>110.7336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O214">
            <v>0</v>
          </cell>
          <cell r="P214">
            <v>31.82</v>
          </cell>
          <cell r="Q214">
            <v>110.7336</v>
          </cell>
          <cell r="R214">
            <v>1</v>
          </cell>
        </row>
        <row r="215">
          <cell r="A215">
            <v>19.02</v>
          </cell>
          <cell r="B215" t="str">
            <v xml:space="preserve">TENDIDO DE TUBERIAS PVC SEL 2"
</v>
          </cell>
          <cell r="C215" t="str">
            <v xml:space="preserve">m
</v>
          </cell>
          <cell r="D215">
            <v>10.6</v>
          </cell>
          <cell r="E215">
            <v>6.93</v>
          </cell>
          <cell r="F215">
            <v>73.457999999999998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O215">
            <v>0</v>
          </cell>
          <cell r="P215">
            <v>10.6</v>
          </cell>
          <cell r="Q215">
            <v>73.457999999999998</v>
          </cell>
          <cell r="R215">
            <v>1</v>
          </cell>
        </row>
        <row r="216">
          <cell r="A216">
            <v>20</v>
          </cell>
          <cell r="B216" t="str">
            <v xml:space="preserve">CONDUCTORES Y/O CABLES
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J216">
            <v>0</v>
          </cell>
          <cell r="K216">
            <v>0</v>
          </cell>
        </row>
        <row r="217">
          <cell r="A217">
            <v>20.010000000000002</v>
          </cell>
          <cell r="B217" t="str">
            <v xml:space="preserve">CONDUCTOR SOLIDO TW 4MM2
</v>
          </cell>
          <cell r="C217" t="str">
            <v xml:space="preserve">m
</v>
          </cell>
          <cell r="D217">
            <v>49.2</v>
          </cell>
          <cell r="E217">
            <v>2.88</v>
          </cell>
          <cell r="F217">
            <v>141.696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O217">
            <v>0</v>
          </cell>
          <cell r="P217">
            <v>49.2</v>
          </cell>
          <cell r="Q217">
            <v>141.696</v>
          </cell>
          <cell r="R217">
            <v>1</v>
          </cell>
        </row>
        <row r="218">
          <cell r="A218">
            <v>20.02</v>
          </cell>
          <cell r="B218" t="str">
            <v xml:space="preserve">CABLE CONCENTRICO SET 3x6mm2
</v>
          </cell>
          <cell r="C218" t="str">
            <v xml:space="preserve">m
</v>
          </cell>
          <cell r="D218">
            <v>25.92</v>
          </cell>
          <cell r="E218">
            <v>9.82</v>
          </cell>
          <cell r="F218">
            <v>254.53440000000003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O218">
            <v>0</v>
          </cell>
          <cell r="P218">
            <v>25.92</v>
          </cell>
          <cell r="Q218">
            <v>254.53440000000003</v>
          </cell>
          <cell r="R218">
            <v>1</v>
          </cell>
        </row>
        <row r="219">
          <cell r="A219">
            <v>21</v>
          </cell>
          <cell r="B219" t="str">
            <v xml:space="preserve">TABLEROS ELECTRICOS
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A220">
            <v>21.01</v>
          </cell>
          <cell r="B220" t="str">
            <v xml:space="preserve">TABLERO DISTRIBUCION FºGº 240X150X80MM PARA 4TM
</v>
          </cell>
          <cell r="C220" t="str">
            <v xml:space="preserve">und
</v>
          </cell>
          <cell r="D220">
            <v>1</v>
          </cell>
          <cell r="E220">
            <v>116.92</v>
          </cell>
          <cell r="F220">
            <v>116.92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O220">
            <v>0</v>
          </cell>
          <cell r="P220">
            <v>1</v>
          </cell>
          <cell r="Q220">
            <v>116.92</v>
          </cell>
          <cell r="R220">
            <v>1</v>
          </cell>
        </row>
        <row r="221">
          <cell r="A221">
            <v>22</v>
          </cell>
          <cell r="B221" t="str">
            <v xml:space="preserve">INTERRUPTORES TERMOMAGNETICOS
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A222">
            <v>22.01</v>
          </cell>
          <cell r="B222" t="str">
            <v xml:space="preserve">INTERRUPTOR THERMOMAGNETICO MONOFASICA 2 X 16A
</v>
          </cell>
          <cell r="C222" t="str">
            <v xml:space="preserve">pza
</v>
          </cell>
          <cell r="D222">
            <v>2</v>
          </cell>
          <cell r="E222">
            <v>44.8</v>
          </cell>
          <cell r="F222">
            <v>89.6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O222">
            <v>0</v>
          </cell>
          <cell r="P222">
            <v>2</v>
          </cell>
          <cell r="Q222">
            <v>89.6</v>
          </cell>
          <cell r="R222">
            <v>1</v>
          </cell>
        </row>
        <row r="223">
          <cell r="A223">
            <v>22.02</v>
          </cell>
          <cell r="B223" t="str">
            <v xml:space="preserve">INTERRUPTOR THERMOMAGNETICO MONOFASICA 2 X 32A
</v>
          </cell>
          <cell r="C223" t="str">
            <v xml:space="preserve">pza
</v>
          </cell>
          <cell r="D223">
            <v>1</v>
          </cell>
          <cell r="E223">
            <v>44.8</v>
          </cell>
          <cell r="F223">
            <v>44.8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O223">
            <v>0</v>
          </cell>
          <cell r="P223">
            <v>1</v>
          </cell>
          <cell r="Q223">
            <v>44.8</v>
          </cell>
          <cell r="R223">
            <v>1</v>
          </cell>
        </row>
        <row r="224">
          <cell r="A224">
            <v>22.03</v>
          </cell>
          <cell r="B224" t="str">
            <v xml:space="preserve">INTERRUPTOR THERMOMAGNETICO MONOFASICA 2 X 40A
</v>
          </cell>
          <cell r="C224" t="str">
            <v xml:space="preserve">pza
</v>
          </cell>
          <cell r="D224">
            <v>1</v>
          </cell>
          <cell r="E224">
            <v>24.8</v>
          </cell>
          <cell r="F224">
            <v>24.8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O224">
            <v>0</v>
          </cell>
          <cell r="P224">
            <v>1</v>
          </cell>
          <cell r="Q224">
            <v>24.8</v>
          </cell>
          <cell r="R224">
            <v>1</v>
          </cell>
        </row>
        <row r="225">
          <cell r="A225">
            <v>22.04</v>
          </cell>
          <cell r="B225" t="str">
            <v xml:space="preserve">INTERRUPTOR THERMOMAGNETICO MONOFASICA 2 X 50A
</v>
          </cell>
          <cell r="C225" t="str">
            <v xml:space="preserve">pza
</v>
          </cell>
          <cell r="D225">
            <v>1</v>
          </cell>
          <cell r="E225">
            <v>24.8</v>
          </cell>
          <cell r="F225">
            <v>24.8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O225">
            <v>0</v>
          </cell>
          <cell r="P225">
            <v>1</v>
          </cell>
          <cell r="Q225">
            <v>24.8</v>
          </cell>
          <cell r="R225">
            <v>1</v>
          </cell>
        </row>
        <row r="226">
          <cell r="A226">
            <v>23</v>
          </cell>
          <cell r="B226" t="str">
            <v xml:space="preserve">LAMPARAS
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J226">
            <v>0</v>
          </cell>
          <cell r="K226">
            <v>0</v>
          </cell>
        </row>
        <row r="227">
          <cell r="A227">
            <v>23.01</v>
          </cell>
          <cell r="B227" t="str">
            <v xml:space="preserve">SPOT LIGTH P/TUBO 3"
</v>
          </cell>
          <cell r="C227" t="str">
            <v xml:space="preserve">eq
</v>
          </cell>
          <cell r="D227">
            <v>2</v>
          </cell>
          <cell r="E227">
            <v>44.21</v>
          </cell>
          <cell r="F227">
            <v>88.42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O227">
            <v>0</v>
          </cell>
          <cell r="P227">
            <v>2</v>
          </cell>
          <cell r="Q227">
            <v>88.42</v>
          </cell>
          <cell r="R227">
            <v>1</v>
          </cell>
        </row>
        <row r="228">
          <cell r="A228">
            <v>23.02</v>
          </cell>
          <cell r="B228" t="str">
            <v xml:space="preserve">FLUORESCENTE CIRCULAR DE 2X32W INC/EQ
</v>
          </cell>
          <cell r="C228" t="str">
            <v xml:space="preserve">eq
</v>
          </cell>
          <cell r="D228">
            <v>4</v>
          </cell>
          <cell r="E228">
            <v>52.64</v>
          </cell>
          <cell r="F228">
            <v>210.56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O228">
            <v>0</v>
          </cell>
          <cell r="P228">
            <v>4</v>
          </cell>
          <cell r="Q228">
            <v>210.56</v>
          </cell>
          <cell r="R228">
            <v>1</v>
          </cell>
        </row>
        <row r="229">
          <cell r="A229">
            <v>24</v>
          </cell>
          <cell r="B229" t="str">
            <v xml:space="preserve">PRUEBAS DE CONTROL DE CALIDAD
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A230">
            <v>24.01</v>
          </cell>
          <cell r="B230" t="str">
            <v xml:space="preserve">PRUEBAS HIDRAULICAS
</v>
          </cell>
          <cell r="C230" t="str">
            <v xml:space="preserve">glb
</v>
          </cell>
          <cell r="D230">
            <v>1</v>
          </cell>
          <cell r="E230">
            <v>500</v>
          </cell>
          <cell r="F230">
            <v>500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O230">
            <v>0</v>
          </cell>
          <cell r="P230">
            <v>1</v>
          </cell>
          <cell r="Q230">
            <v>500</v>
          </cell>
          <cell r="R230">
            <v>1</v>
          </cell>
        </row>
        <row r="231">
          <cell r="A231">
            <v>24.02</v>
          </cell>
          <cell r="B231" t="str">
            <v xml:space="preserve">PRUEBAS DE CAMPO DURANTE LA EJECUCION
</v>
          </cell>
          <cell r="C231" t="str">
            <v xml:space="preserve">glb
</v>
          </cell>
          <cell r="D231">
            <v>1</v>
          </cell>
          <cell r="E231">
            <v>1000</v>
          </cell>
          <cell r="F231">
            <v>1000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O231">
            <v>0</v>
          </cell>
          <cell r="P231">
            <v>1</v>
          </cell>
          <cell r="Q231">
            <v>1000</v>
          </cell>
          <cell r="R231">
            <v>1</v>
          </cell>
        </row>
        <row r="232">
          <cell r="A232">
            <v>24.03</v>
          </cell>
          <cell r="B232" t="str">
            <v xml:space="preserve">PRUEBAS DE CONCRETO
</v>
          </cell>
          <cell r="C232" t="str">
            <v xml:space="preserve">glb
</v>
          </cell>
          <cell r="D232">
            <v>1</v>
          </cell>
          <cell r="E232">
            <v>1500</v>
          </cell>
          <cell r="F232">
            <v>1500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</v>
          </cell>
          <cell r="Q232">
            <v>1500</v>
          </cell>
          <cell r="R232">
            <v>1</v>
          </cell>
        </row>
        <row r="233">
          <cell r="A233">
            <v>25</v>
          </cell>
          <cell r="B233" t="str">
            <v xml:space="preserve">VARIOS
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A234">
            <v>25.01</v>
          </cell>
          <cell r="B234" t="str">
            <v xml:space="preserve">TANQUE DE AGUA DE ETERNIT DE 1000 LITROS INCLUYE ACC. INTERNOS
</v>
          </cell>
          <cell r="C234" t="str">
            <v xml:space="preserve">und
</v>
          </cell>
          <cell r="D234">
            <v>1</v>
          </cell>
          <cell r="E234">
            <v>920.24</v>
          </cell>
          <cell r="F234">
            <v>920.24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920.24</v>
          </cell>
          <cell r="R234">
            <v>1</v>
          </cell>
        </row>
        <row r="235">
          <cell r="A235">
            <v>25.02</v>
          </cell>
          <cell r="B235" t="str">
            <v xml:space="preserve">LIMPIEZA FINAL DE LA OBRA
</v>
          </cell>
          <cell r="C235" t="str">
            <v xml:space="preserve">glb
</v>
          </cell>
          <cell r="D235">
            <v>1</v>
          </cell>
          <cell r="E235">
            <v>432</v>
          </cell>
          <cell r="F235">
            <v>432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1</v>
          </cell>
          <cell r="Q235">
            <v>432</v>
          </cell>
          <cell r="R235">
            <v>1</v>
          </cell>
        </row>
      </sheetData>
      <sheetData sheetId="12" refreshError="1"/>
      <sheetData sheetId="13">
        <row r="14">
          <cell r="B14" t="str">
            <v>CERCO PERIMETRICO</v>
          </cell>
        </row>
        <row r="15">
          <cell r="A15">
            <v>1</v>
          </cell>
          <cell r="B15" t="str">
            <v xml:space="preserve">TRABAJOS PRELIMINARES
</v>
          </cell>
        </row>
        <row r="16">
          <cell r="A16">
            <v>1.01</v>
          </cell>
          <cell r="B16" t="str">
            <v xml:space="preserve">LIMPIEZA DEL TERRENO MANUAL
</v>
          </cell>
          <cell r="C16" t="str">
            <v xml:space="preserve">m2
</v>
          </cell>
          <cell r="D16">
            <v>202.4</v>
          </cell>
          <cell r="E16">
            <v>1.1100000000000001</v>
          </cell>
          <cell r="F16">
            <v>224.66400000000002</v>
          </cell>
          <cell r="G16">
            <v>0</v>
          </cell>
          <cell r="H16">
            <v>0</v>
          </cell>
          <cell r="I16">
            <v>0</v>
          </cell>
          <cell r="J16">
            <v>202.39999999999998</v>
          </cell>
          <cell r="K16">
            <v>224.66399999999999</v>
          </cell>
          <cell r="L16">
            <v>0.99999999999999989</v>
          </cell>
          <cell r="M16">
            <v>202.39999999999998</v>
          </cell>
          <cell r="N16">
            <v>224.66399999999999</v>
          </cell>
          <cell r="O16">
            <v>0.99999999999999989</v>
          </cell>
          <cell r="P16">
            <v>0</v>
          </cell>
          <cell r="Q16">
            <v>0</v>
          </cell>
          <cell r="R16">
            <v>0</v>
          </cell>
        </row>
        <row r="17">
          <cell r="A17">
            <v>1.02</v>
          </cell>
          <cell r="B17" t="str">
            <v xml:space="preserve">TRAZO Y REPLANTEO PRELIMINAR
</v>
          </cell>
          <cell r="C17" t="str">
            <v xml:space="preserve">m2
</v>
          </cell>
          <cell r="D17">
            <v>202.4</v>
          </cell>
          <cell r="E17">
            <v>1.22</v>
          </cell>
          <cell r="F17">
            <v>246.928</v>
          </cell>
          <cell r="G17">
            <v>0</v>
          </cell>
          <cell r="H17">
            <v>0</v>
          </cell>
          <cell r="I17">
            <v>0</v>
          </cell>
          <cell r="J17">
            <v>202.39999999999998</v>
          </cell>
          <cell r="K17">
            <v>246.92799999999997</v>
          </cell>
          <cell r="L17">
            <v>0.99999999999999989</v>
          </cell>
          <cell r="M17">
            <v>202.39999999999998</v>
          </cell>
          <cell r="N17">
            <v>246.92799999999997</v>
          </cell>
          <cell r="O17">
            <v>0.99999999999999989</v>
          </cell>
          <cell r="P17">
            <v>0</v>
          </cell>
          <cell r="Q17">
            <v>0</v>
          </cell>
          <cell r="R17">
            <v>0</v>
          </cell>
        </row>
        <row r="18">
          <cell r="A18">
            <v>2</v>
          </cell>
          <cell r="B18" t="str">
            <v xml:space="preserve">MOVIMIENTO DE TIERRAS
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J18">
            <v>0</v>
          </cell>
        </row>
        <row r="19">
          <cell r="A19">
            <v>2.0099999999999998</v>
          </cell>
          <cell r="B19" t="str">
            <v xml:space="preserve">EXCAVACION MANUAL DE ZANJAS PARA CIMIENTOS EN TERRENO NORMAL
</v>
          </cell>
          <cell r="C19" t="str">
            <v xml:space="preserve">m3
</v>
          </cell>
          <cell r="D19">
            <v>136.74</v>
          </cell>
          <cell r="E19">
            <v>18.54</v>
          </cell>
          <cell r="F19">
            <v>2535.1596</v>
          </cell>
          <cell r="G19">
            <v>0</v>
          </cell>
          <cell r="H19">
            <v>0</v>
          </cell>
          <cell r="I19">
            <v>0</v>
          </cell>
          <cell r="J19">
            <v>136.74</v>
          </cell>
          <cell r="K19">
            <v>2535.1596</v>
          </cell>
          <cell r="L19">
            <v>1</v>
          </cell>
          <cell r="O19">
            <v>0</v>
          </cell>
          <cell r="P19">
            <v>136.74</v>
          </cell>
          <cell r="Q19">
            <v>2535.1596</v>
          </cell>
          <cell r="R19">
            <v>1</v>
          </cell>
        </row>
        <row r="20">
          <cell r="A20">
            <v>2.02</v>
          </cell>
          <cell r="B20" t="str">
            <v xml:space="preserve">RELLENO CON MATERIAL PROPIO EN FORMA MANUAL EN CAPAS DE 0.20M
</v>
          </cell>
          <cell r="C20" t="str">
            <v xml:space="preserve">m3
</v>
          </cell>
          <cell r="D20">
            <v>15.44</v>
          </cell>
          <cell r="E20">
            <v>9.27</v>
          </cell>
          <cell r="F20">
            <v>143.12879999999998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15.44</v>
          </cell>
          <cell r="Q20">
            <v>143.12879999999998</v>
          </cell>
          <cell r="R20">
            <v>1</v>
          </cell>
        </row>
        <row r="21">
          <cell r="A21">
            <v>2.0299999999999998</v>
          </cell>
          <cell r="B21" t="str">
            <v xml:space="preserve">ELIMINACION DE MATERIAL EXCEDENTE DM=30 M
</v>
          </cell>
          <cell r="C21" t="str">
            <v xml:space="preserve">m3
</v>
          </cell>
          <cell r="D21">
            <v>151.62</v>
          </cell>
          <cell r="E21">
            <v>9.27</v>
          </cell>
          <cell r="F21">
            <v>1405.5174</v>
          </cell>
          <cell r="G21">
            <v>0</v>
          </cell>
          <cell r="H21">
            <v>0</v>
          </cell>
          <cell r="I21">
            <v>0</v>
          </cell>
          <cell r="J21">
            <v>10</v>
          </cell>
          <cell r="K21">
            <v>92.699999999999989</v>
          </cell>
          <cell r="L21">
            <v>6.5954359583168448E-2</v>
          </cell>
          <cell r="M21">
            <v>10</v>
          </cell>
          <cell r="N21">
            <v>92.699999999999989</v>
          </cell>
          <cell r="O21">
            <v>6.5954359583168448E-2</v>
          </cell>
          <cell r="P21">
            <v>141.62</v>
          </cell>
          <cell r="Q21">
            <v>1312.8173999999999</v>
          </cell>
          <cell r="R21">
            <v>0.93404564041683158</v>
          </cell>
        </row>
        <row r="22">
          <cell r="A22">
            <v>3</v>
          </cell>
          <cell r="B22" t="str">
            <v xml:space="preserve">OBRAS DE CONCRETO SIMPLE
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</row>
        <row r="23">
          <cell r="A23">
            <v>3.01</v>
          </cell>
          <cell r="B23" t="str">
            <v xml:space="preserve">SOLADO PARA ZAPATAS e=4"
</v>
          </cell>
          <cell r="C23" t="str">
            <v xml:space="preserve">m2
</v>
          </cell>
          <cell r="D23">
            <v>72.12</v>
          </cell>
          <cell r="E23">
            <v>20.9</v>
          </cell>
          <cell r="F23">
            <v>1507.308</v>
          </cell>
          <cell r="G23">
            <v>0</v>
          </cell>
          <cell r="H23">
            <v>0</v>
          </cell>
          <cell r="I23">
            <v>0</v>
          </cell>
          <cell r="J23">
            <v>72.12</v>
          </cell>
          <cell r="K23">
            <v>1507.308</v>
          </cell>
          <cell r="L23">
            <v>1</v>
          </cell>
          <cell r="M23">
            <v>72.12</v>
          </cell>
          <cell r="N23">
            <v>1507.308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</row>
        <row r="24">
          <cell r="A24">
            <v>3.02</v>
          </cell>
          <cell r="B24" t="str">
            <v xml:space="preserve">CIMIENTOS CORRIDOS MEZCLA 1:10 CEMENTO-HORMIGON 30% PG MAX 6"
</v>
          </cell>
          <cell r="C24" t="str">
            <v xml:space="preserve">m3
</v>
          </cell>
          <cell r="D24">
            <v>66.95</v>
          </cell>
          <cell r="E24">
            <v>164.52</v>
          </cell>
          <cell r="F24">
            <v>11014.614000000001</v>
          </cell>
          <cell r="G24">
            <v>0</v>
          </cell>
          <cell r="H24">
            <v>0</v>
          </cell>
          <cell r="I24">
            <v>0</v>
          </cell>
          <cell r="J24">
            <v>12.45</v>
          </cell>
          <cell r="K24">
            <v>2048.2739999999999</v>
          </cell>
          <cell r="L24">
            <v>0.18595967139656458</v>
          </cell>
          <cell r="M24">
            <v>12.45</v>
          </cell>
          <cell r="N24">
            <v>2048.2739999999999</v>
          </cell>
          <cell r="O24">
            <v>0.18595967139656458</v>
          </cell>
          <cell r="P24">
            <v>54.5</v>
          </cell>
          <cell r="Q24">
            <v>8966.34</v>
          </cell>
          <cell r="R24">
            <v>0.81404032860343534</v>
          </cell>
        </row>
        <row r="25">
          <cell r="A25">
            <v>4</v>
          </cell>
          <cell r="B25" t="str">
            <v xml:space="preserve">OBRAS DE CONCRETO ARMADO
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</row>
        <row r="26">
          <cell r="A26">
            <v>4.01</v>
          </cell>
          <cell r="B26" t="str">
            <v xml:space="preserve">ZAPATAS
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</row>
        <row r="27">
          <cell r="A27" t="str">
            <v xml:space="preserve">04.01.01
</v>
          </cell>
          <cell r="B27" t="str">
            <v xml:space="preserve">ZAPATAS: CONCRETO f'c=175 kg/cm2
</v>
          </cell>
          <cell r="C27" t="str">
            <v xml:space="preserve">m3
</v>
          </cell>
          <cell r="D27">
            <v>38.869999999999997</v>
          </cell>
          <cell r="E27">
            <v>290.72000000000003</v>
          </cell>
          <cell r="F27">
            <v>11300.286400000001</v>
          </cell>
          <cell r="G27">
            <v>0</v>
          </cell>
          <cell r="H27">
            <v>0</v>
          </cell>
          <cell r="I27">
            <v>0</v>
          </cell>
          <cell r="J27">
            <v>38.869999999999997</v>
          </cell>
          <cell r="K27">
            <v>11300.286400000001</v>
          </cell>
          <cell r="L27">
            <v>1</v>
          </cell>
          <cell r="M27">
            <v>38.869999999999997</v>
          </cell>
          <cell r="N27">
            <v>11300.286400000001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 xml:space="preserve">04.01.02
</v>
          </cell>
          <cell r="B28" t="str">
            <v xml:space="preserve">ZAPATAS: ACERO CORRUGADO fy= 4200 kg/cm2 G-60
</v>
          </cell>
          <cell r="C28" t="str">
            <v xml:space="preserve">kg
</v>
          </cell>
          <cell r="D28">
            <v>413.31</v>
          </cell>
          <cell r="E28">
            <v>5.1100000000000003</v>
          </cell>
          <cell r="F28">
            <v>2112.0141000000003</v>
          </cell>
          <cell r="G28">
            <v>0</v>
          </cell>
          <cell r="H28">
            <v>0</v>
          </cell>
          <cell r="I28">
            <v>0</v>
          </cell>
          <cell r="J28">
            <v>413.31</v>
          </cell>
          <cell r="K28">
            <v>2112.0141000000003</v>
          </cell>
          <cell r="L28">
            <v>1</v>
          </cell>
          <cell r="M28">
            <v>413.31</v>
          </cell>
          <cell r="N28">
            <v>2112.0141000000003</v>
          </cell>
          <cell r="O28">
            <v>1</v>
          </cell>
          <cell r="P28">
            <v>0</v>
          </cell>
          <cell r="Q28">
            <v>0</v>
          </cell>
          <cell r="R28">
            <v>0</v>
          </cell>
        </row>
        <row r="29">
          <cell r="A29">
            <v>4.0199999999999996</v>
          </cell>
          <cell r="B29" t="str">
            <v xml:space="preserve">SOBRECIMIENTOS
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J29">
            <v>0</v>
          </cell>
        </row>
        <row r="30">
          <cell r="A30" t="str">
            <v xml:space="preserve">04.02.01
</v>
          </cell>
          <cell r="B30" t="str">
            <v xml:space="preserve">SOBRECIMIENTOS: CONCRETO DE 175 Kg/cm2
</v>
          </cell>
          <cell r="C30" t="str">
            <v xml:space="preserve">m3
</v>
          </cell>
          <cell r="D30">
            <v>17.16</v>
          </cell>
          <cell r="E30">
            <v>222.47</v>
          </cell>
          <cell r="F30">
            <v>3817.5852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  <cell r="P30">
            <v>17.16</v>
          </cell>
          <cell r="Q30">
            <v>3817.5852</v>
          </cell>
          <cell r="R30">
            <v>1</v>
          </cell>
        </row>
        <row r="31">
          <cell r="A31" t="str">
            <v xml:space="preserve">04.02.02
</v>
          </cell>
          <cell r="B31" t="str">
            <v xml:space="preserve">SOBRECIMIENTOS: ENCOFRADO Y DESENCOFRADO
</v>
          </cell>
          <cell r="C31" t="str">
            <v xml:space="preserve">m2
</v>
          </cell>
          <cell r="D31">
            <v>228.82</v>
          </cell>
          <cell r="E31">
            <v>31.54</v>
          </cell>
          <cell r="F31">
            <v>7216.9827999999998</v>
          </cell>
          <cell r="G31">
            <v>0</v>
          </cell>
          <cell r="H31">
            <v>0</v>
          </cell>
          <cell r="I31">
            <v>0</v>
          </cell>
          <cell r="J31">
            <v>43.04</v>
          </cell>
          <cell r="K31">
            <v>1357.4815999999998</v>
          </cell>
          <cell r="L31">
            <v>0.18809544620225505</v>
          </cell>
          <cell r="M31">
            <v>43.04</v>
          </cell>
          <cell r="N31">
            <v>1357.4815999999998</v>
          </cell>
          <cell r="O31">
            <v>0.18809544620225505</v>
          </cell>
          <cell r="P31">
            <v>185.78</v>
          </cell>
          <cell r="Q31">
            <v>5859.5011999999997</v>
          </cell>
          <cell r="R31">
            <v>0.81190455379774495</v>
          </cell>
        </row>
        <row r="32">
          <cell r="A32" t="str">
            <v xml:space="preserve">04.02.03
</v>
          </cell>
          <cell r="B32" t="str">
            <v xml:space="preserve">SOBRECIMIENTOS: ACERO DE REFUERZO fy=4,200 kg/cm2
</v>
          </cell>
          <cell r="C32" t="str">
            <v xml:space="preserve">kg
</v>
          </cell>
          <cell r="D32">
            <v>908.49</v>
          </cell>
          <cell r="E32">
            <v>5.1100000000000003</v>
          </cell>
          <cell r="F32">
            <v>4642.3839000000007</v>
          </cell>
          <cell r="G32">
            <v>0</v>
          </cell>
          <cell r="H32">
            <v>0</v>
          </cell>
          <cell r="I32">
            <v>0</v>
          </cell>
          <cell r="J32">
            <v>322</v>
          </cell>
          <cell r="K32">
            <v>1645.42</v>
          </cell>
          <cell r="L32">
            <v>0.35443428105978053</v>
          </cell>
          <cell r="M32">
            <v>322</v>
          </cell>
          <cell r="N32">
            <v>1645.42</v>
          </cell>
          <cell r="O32">
            <v>0.35443428105978053</v>
          </cell>
          <cell r="P32">
            <v>586.49</v>
          </cell>
          <cell r="Q32">
            <v>2996.9639000000002</v>
          </cell>
          <cell r="R32">
            <v>0.64556571894021952</v>
          </cell>
        </row>
        <row r="33">
          <cell r="A33">
            <v>4.03</v>
          </cell>
          <cell r="B33" t="str">
            <v xml:space="preserve">COLUMNAS
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</row>
        <row r="34">
          <cell r="A34" t="str">
            <v xml:space="preserve">04.03.01
</v>
          </cell>
          <cell r="B34" t="str">
            <v xml:space="preserve">COLUMNAS: CONCRETO f'c=175 kg/cm2
</v>
          </cell>
          <cell r="C34" t="str">
            <v xml:space="preserve">m3
</v>
          </cell>
          <cell r="D34">
            <v>22.33</v>
          </cell>
          <cell r="E34">
            <v>330.19</v>
          </cell>
          <cell r="F34">
            <v>7373.1426999999994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22.33</v>
          </cell>
          <cell r="Q34">
            <v>7373.1426999999994</v>
          </cell>
          <cell r="R34">
            <v>1</v>
          </cell>
        </row>
        <row r="35">
          <cell r="A35" t="str">
            <v xml:space="preserve">04.03.02
</v>
          </cell>
          <cell r="B35" t="str">
            <v xml:space="preserve">COLUMNAS: ENCOFRADO Y DESENCOFRADO
</v>
          </cell>
          <cell r="C35" t="str">
            <v xml:space="preserve">m2
</v>
          </cell>
          <cell r="D35">
            <v>268.77</v>
          </cell>
          <cell r="E35">
            <v>26.68</v>
          </cell>
          <cell r="F35">
            <v>7170.7835999999998</v>
          </cell>
          <cell r="G35">
            <v>0</v>
          </cell>
          <cell r="H35">
            <v>0</v>
          </cell>
          <cell r="I35">
            <v>0</v>
          </cell>
          <cell r="J35">
            <v>14.18</v>
          </cell>
          <cell r="K35">
            <v>378.32240000000002</v>
          </cell>
          <cell r="L35">
            <v>5.2758864456598581E-2</v>
          </cell>
          <cell r="M35">
            <v>14.18</v>
          </cell>
          <cell r="N35">
            <v>378.32240000000002</v>
          </cell>
          <cell r="O35">
            <v>5.2758864456598581E-2</v>
          </cell>
          <cell r="P35">
            <v>254.58999999999997</v>
          </cell>
          <cell r="Q35">
            <v>6792.4611999999988</v>
          </cell>
          <cell r="R35">
            <v>0.94724113554340139</v>
          </cell>
        </row>
        <row r="36">
          <cell r="A36" t="str">
            <v xml:space="preserve">04.03.03
</v>
          </cell>
          <cell r="B36" t="str">
            <v xml:space="preserve">COLUMNAS: ACERO DE REFUERZO fy=4,200 kg/cm2 G-60
</v>
          </cell>
          <cell r="C36" t="str">
            <v xml:space="preserve">kg
</v>
          </cell>
          <cell r="D36">
            <v>2503.33</v>
          </cell>
          <cell r="E36">
            <v>5.03</v>
          </cell>
          <cell r="F36">
            <v>12591.749900000001</v>
          </cell>
          <cell r="G36">
            <v>0</v>
          </cell>
          <cell r="H36">
            <v>0</v>
          </cell>
          <cell r="I36">
            <v>0</v>
          </cell>
          <cell r="J36">
            <v>2503.33</v>
          </cell>
          <cell r="K36">
            <v>12591.749900000001</v>
          </cell>
          <cell r="L36">
            <v>1</v>
          </cell>
          <cell r="M36">
            <v>2503.33</v>
          </cell>
          <cell r="N36">
            <v>12591.749900000001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</row>
        <row r="37">
          <cell r="A37">
            <v>4.04</v>
          </cell>
          <cell r="B37" t="str">
            <v xml:space="preserve">VIGAS
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J37">
            <v>0</v>
          </cell>
        </row>
        <row r="38">
          <cell r="A38" t="str">
            <v xml:space="preserve">04.04.01
</v>
          </cell>
          <cell r="B38" t="str">
            <v xml:space="preserve">VIGAS COLLAR: CONCRETO f'c=175 kg/cm2
</v>
          </cell>
          <cell r="C38" t="str">
            <v xml:space="preserve">m3
</v>
          </cell>
          <cell r="D38">
            <v>5.62</v>
          </cell>
          <cell r="E38">
            <v>330.19</v>
          </cell>
          <cell r="F38">
            <v>1855.6677999999999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5.62</v>
          </cell>
          <cell r="Q38">
            <v>1855.6677999999999</v>
          </cell>
          <cell r="R38">
            <v>1</v>
          </cell>
        </row>
        <row r="39">
          <cell r="A39" t="str">
            <v xml:space="preserve">04.04.02
</v>
          </cell>
          <cell r="B39" t="str">
            <v xml:space="preserve">VIGAS COLLAR: ENCOFRADO Y DESENCOFRADO
</v>
          </cell>
          <cell r="C39" t="str">
            <v xml:space="preserve">m2
</v>
          </cell>
          <cell r="D39">
            <v>74.87</v>
          </cell>
          <cell r="E39">
            <v>31.06</v>
          </cell>
          <cell r="F39">
            <v>2325.4621999999999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74.87</v>
          </cell>
          <cell r="Q39">
            <v>2325.4621999999999</v>
          </cell>
          <cell r="R39">
            <v>1</v>
          </cell>
        </row>
        <row r="40">
          <cell r="A40" t="str">
            <v xml:space="preserve">04.04.03
</v>
          </cell>
          <cell r="B40" t="str">
            <v xml:space="preserve">VIGAS COLLAR: ACERO DE REFUERZO fy=4,200 kg/cm2 G-60
</v>
          </cell>
          <cell r="C40" t="str">
            <v xml:space="preserve">kg
</v>
          </cell>
          <cell r="D40">
            <v>974.17</v>
          </cell>
          <cell r="E40">
            <v>5.03</v>
          </cell>
          <cell r="F40">
            <v>4900.0751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974.17</v>
          </cell>
          <cell r="Q40">
            <v>4900.0751</v>
          </cell>
          <cell r="R40">
            <v>1</v>
          </cell>
        </row>
        <row r="41">
          <cell r="A41">
            <v>5</v>
          </cell>
          <cell r="B41" t="str">
            <v xml:space="preserve">MUROS Y TABIQUES DE ALBAÑILERIA
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J41">
            <v>0</v>
          </cell>
        </row>
        <row r="42">
          <cell r="A42">
            <v>5.01</v>
          </cell>
          <cell r="B42" t="str">
            <v xml:space="preserve">MURO DE LADRILLO CARAVISTA DE SOGA MEZCLA 1:5, e=1.5 CM
</v>
          </cell>
          <cell r="C42" t="str">
            <v xml:space="preserve">m2
</v>
          </cell>
          <cell r="D42">
            <v>121.32</v>
          </cell>
          <cell r="E42">
            <v>76.11</v>
          </cell>
          <cell r="F42">
            <v>9233.6651999999995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121.32</v>
          </cell>
          <cell r="Q42">
            <v>9233.6651999999995</v>
          </cell>
          <cell r="R42">
            <v>1</v>
          </cell>
        </row>
        <row r="43">
          <cell r="A43">
            <v>5.0199999999999996</v>
          </cell>
          <cell r="B43" t="str">
            <v xml:space="preserve">MURO BLOQUETAS DE CONCRETO 15x20x40 DE SOGA MEZCLA 1:5
</v>
          </cell>
          <cell r="C43" t="str">
            <v xml:space="preserve">m2
</v>
          </cell>
          <cell r="D43">
            <v>144.38</v>
          </cell>
          <cell r="E43">
            <v>34.549999999999997</v>
          </cell>
          <cell r="F43">
            <v>4988.3289999999997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144.38</v>
          </cell>
          <cell r="Q43">
            <v>4988.3289999999997</v>
          </cell>
          <cell r="R43">
            <v>1</v>
          </cell>
        </row>
        <row r="44">
          <cell r="A44">
            <v>6</v>
          </cell>
          <cell r="B44" t="str">
            <v xml:space="preserve">REVOQUES Y ENLUCIDOS
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</row>
        <row r="45">
          <cell r="A45">
            <v>6.01</v>
          </cell>
          <cell r="B45" t="str">
            <v xml:space="preserve">SOBRECIMIENTOS: TARRAJEO MORTERO 1:5 CEMENTO-ARENA e=1.5cm
</v>
          </cell>
          <cell r="C45" t="str">
            <v xml:space="preserve">m2
</v>
          </cell>
          <cell r="D45">
            <v>674.48</v>
          </cell>
          <cell r="E45">
            <v>22.97</v>
          </cell>
          <cell r="F45">
            <v>15492.8056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674.48</v>
          </cell>
          <cell r="Q45">
            <v>15492.8056</v>
          </cell>
          <cell r="R45">
            <v>1</v>
          </cell>
        </row>
        <row r="46">
          <cell r="A46">
            <v>6.02</v>
          </cell>
          <cell r="B46" t="str">
            <v xml:space="preserve">COLUMNAS: TARRAJEO DE SUPERFICIE MORTERO 1:5 CEMENTO-ARENA, e=1.5CM
</v>
          </cell>
          <cell r="C46" t="str">
            <v xml:space="preserve">m2
</v>
          </cell>
          <cell r="D46">
            <v>268.77</v>
          </cell>
          <cell r="E46">
            <v>11.76</v>
          </cell>
          <cell r="F46">
            <v>3160.7351999999996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268.77</v>
          </cell>
          <cell r="Q46">
            <v>3160.7351999999996</v>
          </cell>
          <cell r="R46">
            <v>1</v>
          </cell>
        </row>
        <row r="47">
          <cell r="A47">
            <v>6.03</v>
          </cell>
          <cell r="B47" t="str">
            <v xml:space="preserve">VIGAS: TARRAJEO DE SUPERFICIE MORTERO 1:5 CEMENTO-ARENA e=1.5CM
</v>
          </cell>
          <cell r="C47" t="str">
            <v xml:space="preserve">m2
</v>
          </cell>
          <cell r="D47">
            <v>112.31</v>
          </cell>
          <cell r="E47">
            <v>11.79</v>
          </cell>
          <cell r="F47">
            <v>1324.1349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112.31</v>
          </cell>
          <cell r="Q47">
            <v>1324.1349</v>
          </cell>
          <cell r="R47">
            <v>1</v>
          </cell>
        </row>
        <row r="48">
          <cell r="A48">
            <v>7</v>
          </cell>
          <cell r="B48" t="str">
            <v xml:space="preserve">CARPINTERIA METALICA
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</row>
        <row r="49">
          <cell r="A49">
            <v>7.01</v>
          </cell>
          <cell r="B49" t="str">
            <v xml:space="preserve">PUERTA METALICA TIPO P-06 S/DISEÑO
</v>
          </cell>
          <cell r="C49" t="str">
            <v xml:space="preserve">und
</v>
          </cell>
          <cell r="D49">
            <v>1</v>
          </cell>
          <cell r="E49">
            <v>2400</v>
          </cell>
          <cell r="F49">
            <v>2400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</v>
          </cell>
          <cell r="Q49">
            <v>2400</v>
          </cell>
          <cell r="R49">
            <v>1</v>
          </cell>
        </row>
        <row r="50">
          <cell r="A50">
            <v>7.02</v>
          </cell>
          <cell r="B50" t="str">
            <v xml:space="preserve">PUERTA METALICA TIPO P-07 S/DISEÑO
</v>
          </cell>
          <cell r="C50" t="str">
            <v xml:space="preserve">und
</v>
          </cell>
          <cell r="D50">
            <v>1</v>
          </cell>
          <cell r="E50">
            <v>300</v>
          </cell>
          <cell r="F50">
            <v>300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300</v>
          </cell>
          <cell r="R50">
            <v>1</v>
          </cell>
        </row>
        <row r="51">
          <cell r="A51">
            <v>7.03</v>
          </cell>
          <cell r="B51" t="str">
            <v xml:space="preserve">REJAS METALICAS DE 2.75X1.50 S/DISEÑO
</v>
          </cell>
          <cell r="C51" t="str">
            <v xml:space="preserve">und
</v>
          </cell>
          <cell r="D51">
            <v>16</v>
          </cell>
          <cell r="E51">
            <v>390</v>
          </cell>
          <cell r="F51">
            <v>6240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16</v>
          </cell>
          <cell r="Q51">
            <v>6240</v>
          </cell>
          <cell r="R51">
            <v>1</v>
          </cell>
        </row>
        <row r="52">
          <cell r="A52">
            <v>8</v>
          </cell>
          <cell r="B52" t="str">
            <v xml:space="preserve">PINTURAS
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J52">
            <v>0</v>
          </cell>
        </row>
        <row r="53">
          <cell r="A53">
            <v>8.01</v>
          </cell>
          <cell r="B53" t="str">
            <v xml:space="preserve">PINTURA EN INTERIORES Y EXTERIORES C/LATEX SUPERIOR
</v>
          </cell>
          <cell r="C53" t="str">
            <v xml:space="preserve">m2
</v>
          </cell>
          <cell r="D53">
            <v>1055.55</v>
          </cell>
          <cell r="E53">
            <v>7.41</v>
          </cell>
          <cell r="F53">
            <v>7821.6255000000001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1055.55</v>
          </cell>
          <cell r="Q53">
            <v>7821.6255000000001</v>
          </cell>
          <cell r="R53">
            <v>1</v>
          </cell>
        </row>
        <row r="54">
          <cell r="A54">
            <v>8.02</v>
          </cell>
          <cell r="B54" t="str">
            <v xml:space="preserve">PINTURA EN CARPINTERIA METALICA
</v>
          </cell>
          <cell r="C54" t="str">
            <v xml:space="preserve">m2
</v>
          </cell>
          <cell r="D54">
            <v>77.650000000000006</v>
          </cell>
          <cell r="E54">
            <v>10.74</v>
          </cell>
          <cell r="F54">
            <v>833.96100000000013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77.650000000000006</v>
          </cell>
          <cell r="Q54">
            <v>833.96100000000013</v>
          </cell>
          <cell r="R54">
            <v>1</v>
          </cell>
        </row>
        <row r="55">
          <cell r="A55">
            <v>9</v>
          </cell>
          <cell r="B55" t="str">
            <v xml:space="preserve">VARIOS
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J55">
            <v>0</v>
          </cell>
        </row>
        <row r="56">
          <cell r="A56">
            <v>9.01</v>
          </cell>
          <cell r="B56" t="str">
            <v xml:space="preserve">JUNTAS DE DILATACION EN MURO CON TECKNOPOR e=¾"
</v>
          </cell>
          <cell r="C56" t="str">
            <v xml:space="preserve">m
</v>
          </cell>
          <cell r="D56">
            <v>54.6</v>
          </cell>
          <cell r="E56">
            <v>11.13</v>
          </cell>
          <cell r="F56">
            <v>607.69800000000009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54.6</v>
          </cell>
          <cell r="Q56">
            <v>607.69800000000009</v>
          </cell>
          <cell r="R56">
            <v>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1.2.1 RENDIMIENTO"/>
      <sheetName val="Datos de Entrada"/>
      <sheetName val="Plani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Hoja79"/>
      <sheetName val="Resumen-RS"/>
      <sheetName val="3. Manpower"/>
      <sheetName val="CC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lujoTJ"/>
      <sheetName val="EVAL"/>
      <sheetName val="P-A-D"/>
      <sheetName val="DATOS DE CAMPO"/>
      <sheetName val="Matriz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BasE"/>
      <sheetName val="DATOS TECNICOS SE SANTUARIO"/>
      <sheetName val="PROC MANT LT 1"/>
      <sheetName val="YTD Comments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ARRS"/>
      <sheetName val="fp"/>
      <sheetName val="OBRAS CIVILES"/>
      <sheetName val="HIDRANDINA"/>
      <sheetName val="FORMA-LS3"/>
      <sheetName val="FORMA-LS1-LS2"/>
      <sheetName val="FORMA- RE1"/>
      <sheetName val="FORMA-RL1"/>
      <sheetName val="FORMA-ST1"/>
      <sheetName val="Curva S diaria"/>
      <sheetName val="TABLA PROVEEDORES"/>
      <sheetName val="RP_JIMBE2"/>
      <sheetName val="Proyecciones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B_DATOS"/>
      <sheetName val="BT_DATOS"/>
      <sheetName val="Tapa 29"/>
      <sheetName val="Base Ret. y Pt."/>
      <sheetName val="TipoDocs"/>
      <sheetName val="Dptos"/>
      <sheetName val="TipoGastos"/>
      <sheetName val="Obras"/>
      <sheetName val="ESTATUS"/>
      <sheetName val="U.A."/>
      <sheetName val="Detalle"/>
      <sheetName val="ptRP"/>
      <sheetName val="ret"/>
      <sheetName val="MATERIALES"/>
      <sheetName val="M d O"/>
      <sheetName val="Desmontera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F-110"/>
      <sheetName val="Wind Loads"/>
      <sheetName val="LIMA-CANTA"/>
      <sheetName val="JORNADAS TRABAJO"/>
      <sheetName val="Tabla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Flota"/>
      <sheetName val="Summary"/>
      <sheetName val="Leyenda"/>
      <sheetName val=""/>
      <sheetName val="INC"/>
      <sheetName val="APU cn torca"/>
      <sheetName val="Esquema UTE (2)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PLAN RS"/>
      <sheetName val="Liquidación"/>
      <sheetName val="MONTAJE"/>
      <sheetName val="GASTOS GENERALES"/>
      <sheetName val="CAOA Valorizado"/>
      <sheetName val="BDATOS"/>
      <sheetName val="10241EQLIST"/>
      <sheetName val="DATOS_TECNICOS_SE_SANTUARIO1"/>
      <sheetName val="PROC_MANT_LT_11"/>
      <sheetName val="JORNADAS_TRABAJO"/>
      <sheetName val="U_A_"/>
      <sheetName val="M_d_O"/>
      <sheetName val="Tapa_29"/>
      <sheetName val="Costos_Alt2"/>
      <sheetName val="APU_cn_torca"/>
      <sheetName val="Esquema_UTE_(2)"/>
      <sheetName val="Precios_Estruc_"/>
      <sheetName val="Wind_Loads"/>
      <sheetName val="CAOA_Valorizado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RES,MET,ADI1"/>
      <sheetName val="YTD_Comments1"/>
      <sheetName val="YTD_Comments2"/>
      <sheetName val="BLP"/>
      <sheetName val="BRP"/>
      <sheetName val="BRS"/>
      <sheetName val="ACTA Pactacion Precios"/>
      <sheetName val="Comparacion de Precios"/>
      <sheetName val="S&amp;U OF FUNDS"/>
      <sheetName val="BALANCE"/>
      <sheetName val="Entrega"/>
      <sheetName val="FinData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MONTAJE_R_S_"/>
      <sheetName val="Datos_Entrada"/>
      <sheetName val="INGRESO_DE_DATOS_POR_LOCALIDAD"/>
      <sheetName val="DT_Palcaz"/>
      <sheetName val="Base_Ret__y_Pt_"/>
      <sheetName val="Proy RELAVE"/>
      <sheetName val="batu hijau"/>
      <sheetName val="PPTO HUANCAYO CENTRO TDD"/>
      <sheetName val="DESMONTAJE CASAGRANDE"/>
      <sheetName val="PESOS"/>
      <sheetName val="Presupuesto "/>
      <sheetName val="Calendario Valorizado (2)"/>
      <sheetName val="Control de Facturacion y Pagos"/>
      <sheetName val="Comparativo Valorizacione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PROG"/>
      <sheetName val="BASES"/>
      <sheetName val="DETAL0598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atriz"/>
      <sheetName val="³-A-D"/>
      <sheetName val="I-WATT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PLAN_RS"/>
      <sheetName val="GASTOS_GENERALES"/>
      <sheetName val="Resumen02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DATOS_TECNICOS_SE_SANTUARIO2"/>
      <sheetName val="PROC_MANT_LT_12"/>
      <sheetName val="YTD_Comments3"/>
      <sheetName val="Tipo_de_Cambio4"/>
      <sheetName val="OBRAS_CIVILES2"/>
      <sheetName val="Curva_S_diaria2"/>
      <sheetName val="FORMA-_RE12"/>
      <sheetName val="TABLA_PROVEEDORES2"/>
      <sheetName val="Precios_Estruc_1"/>
      <sheetName val="Costos_Alt21"/>
      <sheetName val="Tapa_291"/>
      <sheetName val="Base_Ret__y_Pt_1"/>
      <sheetName val="M_d_O1"/>
      <sheetName val="MONTAJE_R_S_1"/>
      <sheetName val="Datos_Entrada1"/>
      <sheetName val="INGRESO_DE_DATOS_POR_LOCALIDAD1"/>
      <sheetName val="DT_Palcaz1"/>
      <sheetName val="U_A_1"/>
      <sheetName val="JORNADAS_TRABAJO1"/>
      <sheetName val="PLAN_RS1"/>
      <sheetName val="GASTOS_GENERALES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Presupuesto_"/>
      <sheetName val="Calendario_Valorizado_(2)"/>
      <sheetName val="APU_cn_torca1"/>
      <sheetName val="Esquema_UTE_(2)1"/>
      <sheetName val="Wind_Loads1"/>
      <sheetName val="CAOA_Valorizado1"/>
      <sheetName val="Proy_RELAVE"/>
      <sheetName val="PPTO_HUANCAYO_CENTRO_TDD1"/>
      <sheetName val="DESMONTAJE_CASAGRANDE1"/>
      <sheetName val="Control_de_Facturacion_y_Pagos"/>
      <sheetName val="Comparativo_Valorizaciones"/>
      <sheetName val="Distrib__de_anexos"/>
      <sheetName val="S&amp;U_OF_FUNDS"/>
      <sheetName val="batu_hijau"/>
      <sheetName val="B-DAT_1"/>
      <sheetName val="Resumen_General"/>
      <sheetName val="B-DAT_"/>
      <sheetName val="2-3_DUEÑ"/>
      <sheetName val="C_-_C"/>
      <sheetName val="C_-_I"/>
      <sheetName val="RESUMEN_COMUNIDAD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1_2_1_RENDIMIENTO5"/>
      <sheetName val="Datos_de_Entrada5"/>
      <sheetName val="Datos_de_la_localidad5"/>
      <sheetName val="Analisis_de_la_T_C__-_2_25"/>
      <sheetName val="PLANILLA_GENERAL5"/>
      <sheetName val="Datos_de_la_lkcalidad5"/>
      <sheetName val="PLANILLA_LP_22_9_kV5"/>
      <sheetName val="3__Manpower5"/>
      <sheetName val="DATOS_DE_CAMPO5"/>
      <sheetName val="DATOS_TECNICOS_SE_SANTUARIO3"/>
      <sheetName val="PROC_MANT_LT_13"/>
      <sheetName val="YTD_Comments4"/>
      <sheetName val="Tipo_de_Cambio5"/>
      <sheetName val="OBRAS_CIVILES3"/>
      <sheetName val="Curva_S_diaria3"/>
      <sheetName val="FORMA-_RE13"/>
      <sheetName val="TABLA_PROVEEDORES3"/>
      <sheetName val="Precios_Estruc_2"/>
      <sheetName val="Costos_Alt22"/>
      <sheetName val="Tapa_292"/>
      <sheetName val="Base_Ret__y_Pt_2"/>
      <sheetName val="M_d_O2"/>
      <sheetName val="MONTAJE_R_S_2"/>
      <sheetName val="Datos_Entrada2"/>
      <sheetName val="INGRESO_DE_DATOS_POR_LOCALIDAD2"/>
      <sheetName val="DT_Palcaz2"/>
      <sheetName val="U_A_2"/>
      <sheetName val="JORNADAS_TRABAJO2"/>
      <sheetName val="PLAN_RS2"/>
      <sheetName val="GASTOS_GENERALES2"/>
      <sheetName val="ACTA_Pactacion_Precios1"/>
      <sheetName val="Comparacion_de_Precios1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Presupuesto_1"/>
      <sheetName val="Calendario_Valorizado_(2)1"/>
      <sheetName val="APU_cn_torca2"/>
      <sheetName val="Esquema_UTE_(2)2"/>
      <sheetName val="Wind_Loads2"/>
      <sheetName val="CAOA_Valorizado2"/>
      <sheetName val="Proy_RELAVE1"/>
      <sheetName val="PPTO_HUANCAYO_CENTRO_TDD2"/>
      <sheetName val="DESMONTAJE_CASAGRANDE2"/>
      <sheetName val="Control_de_Facturacion_y_Pagos1"/>
      <sheetName val="Comparativo_Valorizaciones1"/>
      <sheetName val="Distrib__de_anexos1"/>
      <sheetName val="S&amp;U_OF_FUNDS1"/>
      <sheetName val="batu_hijau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1"/>
      <sheetName val="SUM_-_MONT_R_P_1"/>
      <sheetName val="Sumin_y_M_E__RS1"/>
      <sheetName val="Base_de_Datos_APU1"/>
      <sheetName val="Metrado_Armados1"/>
      <sheetName val="P__U__de_Sum1"/>
      <sheetName val="Desp_LP1"/>
      <sheetName val="Des_RP1"/>
      <sheetName val="C_U_SumMat1"/>
      <sheetName val="C_U_Mont1"/>
      <sheetName val="Aux__Disgregados1"/>
      <sheetName val="18O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>
        <row r="287">
          <cell r="B287">
            <v>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287">
          <cell r="B287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287">
          <cell r="B287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 refreshError="1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/>
      <sheetData sheetId="262">
        <row r="287">
          <cell r="B287">
            <v>0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>
        <row r="287">
          <cell r="B287">
            <v>0</v>
          </cell>
        </row>
      </sheetData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287">
          <cell r="B287">
            <v>0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D2AACC-5256-4B5D-855F-322C08F7CE5D}" name="Tabla4234" displayName="Tabla4234" ref="B7:S4686" totalsRowShown="0" headerRowDxfId="25" dataDxfId="23" headerRowBorderDxfId="24" tableBorderDxfId="22">
  <autoFilter ref="B7:S4686" xr:uid="{A8ADA9D4-2033-44E8-9B33-DFDB6627A512}"/>
  <tableColumns count="18">
    <tableColumn id="1" xr3:uid="{F4319F83-3196-42E0-AECA-C8EA37B94F87}" name="NIVEL IND." dataDxfId="21"/>
    <tableColumn id="23" xr3:uid="{02F6519F-3D9B-407A-9484-968B596EF4E3}" name="FECHA" dataDxfId="6"/>
    <tableColumn id="24" xr3:uid="{4DE4DB68-6F88-4882-B267-396CA7E1D8CB}" name="FRENTE" dataDxfId="5"/>
    <tableColumn id="2" xr3:uid="{E916A0E4-B810-4939-A93C-7BA4EDEAAA9C}" name="BLOQUE" dataDxfId="20" dataCellStyle="Normal 10 2 12"/>
    <tableColumn id="3" xr3:uid="{6FDD2FCD-B6F2-4F99-BA00-146E74F5613F}" name="NIVEL" dataDxfId="19"/>
    <tableColumn id="4" xr3:uid="{D78442B9-8EFC-4A10-BC64-14CA98D9FAA3}" name="CODIGO" dataDxfId="18" dataCellStyle="Normal 10 2 12"/>
    <tableColumn id="5" xr3:uid="{F0F31B32-055E-4F7F-AE69-2E2BDCE6ADCC}" name="PARTIDA" dataDxfId="17"/>
    <tableColumn id="25" xr3:uid="{27AAE546-9F08-4FC2-8489-C85BAECE5A03}" name="DESCRIPCIÓN" dataDxfId="4"/>
    <tableColumn id="6" xr3:uid="{D6B61DFB-61A4-4C6D-9611-0C6E3819E668}" name="CANTIDAD" dataDxfId="16"/>
    <tableColumn id="7" xr3:uid="{3F5D7122-1BB4-4132-AD46-3C94C6AED51D}" name="LONGITUD/AREA" dataDxfId="15"/>
    <tableColumn id="8" xr3:uid="{B65A15D2-3DE5-4373-9435-D78CB1E7B3DF}" name="ANCHO / EMPAME" dataDxfId="14"/>
    <tableColumn id="9" xr3:uid="{CAE3CD33-631A-47A8-A096-9139C28FDBCD}" name="ALTURA / GANCHO" dataDxfId="13"/>
    <tableColumn id="10" xr3:uid="{6AF9CC18-4574-46D0-B3A8-680686DC4DFF}" name="PARCIAL" dataDxfId="12"/>
    <tableColumn id="11" xr3:uid="{68D8996B-5925-4F1A-AF2F-325B569C3FCE}" name="ACERO" dataDxfId="11"/>
    <tableColumn id="12" xr3:uid="{FDFD884B-E755-4533-8E17-4BDD39A5CA9F}" name="N° VECES2" dataDxfId="10"/>
    <tableColumn id="19" xr3:uid="{979C314D-2405-4648-A3C2-F31BDF195B0C}" name="TOTAL" dataDxfId="9"/>
    <tableColumn id="20" xr3:uid="{1E4B91EE-C386-4A55-A8A2-872CDF02926B}" name="UNIDADES" dataDxfId="8"/>
    <tableColumn id="21" xr3:uid="{0D2CCF6A-1E81-48D7-BC94-A6FB06C8D990}" name="MOD." dataDxfId="7" dataCellStyle="Normal 10 2 1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90"/>
  <sheetViews>
    <sheetView view="pageBreakPreview" topLeftCell="A16" zoomScale="85" zoomScaleNormal="100" zoomScaleSheetLayoutView="85" workbookViewId="0">
      <selection activeCell="K24" sqref="K24"/>
    </sheetView>
  </sheetViews>
  <sheetFormatPr baseColWidth="10" defaultColWidth="11.44140625" defaultRowHeight="13.2" x14ac:dyDescent="0.25"/>
  <cols>
    <col min="1" max="1" width="3.6640625" style="1" customWidth="1"/>
    <col min="2" max="2" width="8.6640625" style="1" customWidth="1"/>
    <col min="3" max="10" width="5.6640625" style="1" customWidth="1"/>
    <col min="11" max="11" width="39.33203125" style="1" customWidth="1"/>
    <col min="12" max="12" width="7.44140625" style="3" customWidth="1"/>
    <col min="13" max="13" width="10.5546875" style="3" customWidth="1"/>
    <col min="14" max="14" width="3.6640625" style="1" customWidth="1"/>
    <col min="15" max="16384" width="11.44140625" style="1"/>
  </cols>
  <sheetData>
    <row r="1" spans="1:15" ht="75.75" customHeight="1" x14ac:dyDescent="0.3">
      <c r="A1" s="18"/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8"/>
    </row>
    <row r="2" spans="1:15" ht="12.75" customHeight="1" x14ac:dyDescent="0.3">
      <c r="A2" s="18"/>
      <c r="B2" s="261" t="s">
        <v>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  <c r="N2" s="20"/>
    </row>
    <row r="3" spans="1:15" ht="13.8" x14ac:dyDescent="0.3">
      <c r="A3" s="18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5" ht="13.8" x14ac:dyDescent="0.3">
      <c r="A4" s="18"/>
      <c r="B4" s="22" t="s">
        <v>1</v>
      </c>
      <c r="C4" s="22" t="s">
        <v>2</v>
      </c>
      <c r="D4" s="264" t="s">
        <v>3</v>
      </c>
      <c r="E4" s="264"/>
      <c r="F4" s="264"/>
      <c r="G4" s="264"/>
      <c r="H4" s="264"/>
      <c r="I4" s="264"/>
      <c r="J4" s="264"/>
      <c r="K4" s="264"/>
      <c r="L4" s="264"/>
      <c r="M4" s="264"/>
      <c r="N4" s="21"/>
    </row>
    <row r="5" spans="1:15" ht="13.8" x14ac:dyDescent="0.3">
      <c r="A5" s="18"/>
      <c r="B5" s="22"/>
      <c r="C5" s="22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1"/>
    </row>
    <row r="6" spans="1:15" ht="13.8" x14ac:dyDescent="0.3">
      <c r="A6" s="18"/>
      <c r="B6" s="22" t="s">
        <v>4</v>
      </c>
      <c r="C6" s="22" t="s">
        <v>2</v>
      </c>
      <c r="D6" s="23" t="s">
        <v>5</v>
      </c>
      <c r="E6" s="22"/>
      <c r="F6" s="22"/>
      <c r="G6" s="22"/>
      <c r="H6" s="22"/>
      <c r="I6" s="22"/>
      <c r="J6" s="22"/>
      <c r="K6" s="22"/>
      <c r="L6" s="22"/>
      <c r="M6" s="22"/>
      <c r="N6" s="21"/>
    </row>
    <row r="7" spans="1:15" ht="13.8" x14ac:dyDescent="0.3">
      <c r="A7" s="18"/>
      <c r="B7" s="22" t="s">
        <v>6</v>
      </c>
      <c r="C7" s="22" t="s">
        <v>2</v>
      </c>
      <c r="D7" s="23" t="s">
        <v>7</v>
      </c>
      <c r="E7" s="22"/>
      <c r="F7" s="22"/>
      <c r="G7" s="22"/>
      <c r="H7" s="22"/>
      <c r="I7" s="22"/>
      <c r="J7" s="22"/>
      <c r="K7" s="22"/>
      <c r="L7" s="22"/>
      <c r="M7" s="22"/>
      <c r="N7" s="21"/>
    </row>
    <row r="8" spans="1:15" ht="13.8" x14ac:dyDescent="0.3">
      <c r="A8" s="18"/>
      <c r="B8" s="22" t="s">
        <v>8</v>
      </c>
      <c r="C8" s="22" t="s">
        <v>2</v>
      </c>
      <c r="D8" s="23" t="s">
        <v>9</v>
      </c>
      <c r="E8" s="22"/>
      <c r="F8" s="22"/>
      <c r="G8" s="22"/>
      <c r="H8" s="22"/>
      <c r="I8" s="22"/>
      <c r="J8" s="22"/>
      <c r="K8" s="22"/>
      <c r="L8" s="22"/>
      <c r="M8" s="22"/>
      <c r="N8" s="21"/>
    </row>
    <row r="9" spans="1:15" ht="13.8" x14ac:dyDescent="0.3">
      <c r="A9" s="18"/>
      <c r="B9" s="22" t="s">
        <v>10</v>
      </c>
      <c r="C9" s="22" t="s">
        <v>2</v>
      </c>
      <c r="D9" s="23" t="s">
        <v>11</v>
      </c>
      <c r="E9" s="22"/>
      <c r="F9" s="22"/>
      <c r="G9" s="22"/>
      <c r="H9" s="22"/>
      <c r="I9" s="22"/>
      <c r="J9" s="22"/>
      <c r="K9" s="22"/>
      <c r="L9" s="22"/>
      <c r="M9" s="22"/>
      <c r="N9" s="21"/>
    </row>
    <row r="10" spans="1:15" ht="14.4" thickBot="1" x14ac:dyDescent="0.35">
      <c r="A10" s="1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5" s="4" customFormat="1" ht="14.4" thickBot="1" x14ac:dyDescent="0.35">
      <c r="A11" s="19"/>
      <c r="B11" s="24" t="s">
        <v>12</v>
      </c>
      <c r="C11" s="259" t="s">
        <v>13</v>
      </c>
      <c r="D11" s="260"/>
      <c r="E11" s="260"/>
      <c r="F11" s="260"/>
      <c r="G11" s="260"/>
      <c r="H11" s="260"/>
      <c r="I11" s="260"/>
      <c r="J11" s="260"/>
      <c r="K11" s="260"/>
      <c r="L11" s="25" t="s">
        <v>14</v>
      </c>
      <c r="M11" s="25" t="s">
        <v>15</v>
      </c>
      <c r="N11" s="19"/>
      <c r="O11" s="1"/>
    </row>
    <row r="12" spans="1:15" s="2" customFormat="1" ht="13.8" x14ac:dyDescent="0.3">
      <c r="A12" s="26"/>
      <c r="B12" s="27" t="s">
        <v>16</v>
      </c>
      <c r="C12" s="28" t="s">
        <v>17</v>
      </c>
      <c r="D12" s="29"/>
      <c r="E12" s="29"/>
      <c r="F12" s="29"/>
      <c r="G12" s="29"/>
      <c r="H12" s="29"/>
      <c r="I12" s="29"/>
      <c r="J12" s="29"/>
      <c r="K12" s="29"/>
      <c r="L12" s="30"/>
      <c r="M12" s="31"/>
      <c r="N12" s="26"/>
      <c r="O12" s="1"/>
    </row>
    <row r="13" spans="1:15" ht="13.8" x14ac:dyDescent="0.3">
      <c r="A13" s="18"/>
      <c r="B13" s="32" t="s">
        <v>18</v>
      </c>
      <c r="C13" s="33" t="s">
        <v>19</v>
      </c>
      <c r="D13" s="34"/>
      <c r="E13" s="34"/>
      <c r="F13" s="34"/>
      <c r="G13" s="34"/>
      <c r="H13" s="34"/>
      <c r="I13" s="34"/>
      <c r="J13" s="34"/>
      <c r="K13" s="34"/>
      <c r="L13" s="35"/>
      <c r="M13" s="36"/>
      <c r="N13" s="18"/>
    </row>
    <row r="14" spans="1:15" ht="13.8" x14ac:dyDescent="0.3">
      <c r="A14" s="18"/>
      <c r="B14" s="32" t="s">
        <v>18</v>
      </c>
      <c r="C14" s="33" t="s">
        <v>20</v>
      </c>
      <c r="D14" s="34"/>
      <c r="E14" s="34"/>
      <c r="F14" s="34"/>
      <c r="G14" s="34"/>
      <c r="H14" s="34"/>
      <c r="I14" s="34"/>
      <c r="J14" s="34"/>
      <c r="K14" s="34"/>
      <c r="L14" s="35"/>
      <c r="M14" s="36"/>
      <c r="N14" s="18"/>
    </row>
    <row r="15" spans="1:15" ht="13.8" x14ac:dyDescent="0.3">
      <c r="A15" s="18"/>
      <c r="B15" s="37" t="s">
        <v>21</v>
      </c>
      <c r="C15" s="38" t="s">
        <v>22</v>
      </c>
      <c r="D15" s="34"/>
      <c r="E15" s="34"/>
      <c r="F15" s="34"/>
      <c r="G15" s="34"/>
      <c r="H15" s="34"/>
      <c r="I15" s="34"/>
      <c r="J15" s="34"/>
      <c r="K15" s="34"/>
      <c r="L15" s="35" t="s">
        <v>14</v>
      </c>
      <c r="M15" s="36">
        <f>+'Metrado Estructuras'!Q9</f>
        <v>1498.6879999999999</v>
      </c>
      <c r="N15" s="18"/>
    </row>
    <row r="16" spans="1:15" ht="13.8" x14ac:dyDescent="0.3">
      <c r="A16" s="18"/>
      <c r="B16" s="37" t="s">
        <v>23</v>
      </c>
      <c r="C16" s="38" t="s">
        <v>24</v>
      </c>
      <c r="D16" s="34"/>
      <c r="E16" s="34"/>
      <c r="F16" s="34"/>
      <c r="G16" s="34"/>
      <c r="H16" s="34"/>
      <c r="I16" s="34"/>
      <c r="J16" s="34"/>
      <c r="K16" s="34"/>
      <c r="L16" s="35" t="s">
        <v>25</v>
      </c>
      <c r="M16" s="36">
        <f>+'Metrado Estructuras'!Q14</f>
        <v>0</v>
      </c>
      <c r="N16" s="18"/>
    </row>
    <row r="17" spans="1:14" ht="13.8" x14ac:dyDescent="0.3">
      <c r="A17" s="18"/>
      <c r="B17" s="37" t="s">
        <v>26</v>
      </c>
      <c r="C17" s="38" t="s">
        <v>27</v>
      </c>
      <c r="D17" s="34"/>
      <c r="E17" s="34"/>
      <c r="F17" s="34"/>
      <c r="G17" s="34"/>
      <c r="H17" s="34"/>
      <c r="I17" s="34"/>
      <c r="J17" s="34"/>
      <c r="K17" s="34"/>
      <c r="L17" s="35" t="s">
        <v>28</v>
      </c>
      <c r="M17" s="36">
        <f>+'Metrado Estructuras'!Q17</f>
        <v>0</v>
      </c>
      <c r="N17" s="18"/>
    </row>
    <row r="18" spans="1:14" ht="13.8" x14ac:dyDescent="0.3">
      <c r="A18" s="18"/>
      <c r="B18" s="37" t="s">
        <v>29</v>
      </c>
      <c r="C18" s="38" t="s">
        <v>30</v>
      </c>
      <c r="D18" s="34"/>
      <c r="E18" s="34"/>
      <c r="F18" s="34"/>
      <c r="G18" s="34"/>
      <c r="H18" s="34"/>
      <c r="I18" s="34"/>
      <c r="J18" s="34"/>
      <c r="K18" s="34"/>
      <c r="L18" s="35" t="s">
        <v>31</v>
      </c>
      <c r="M18" s="36">
        <f>+'Metrado Estructuras'!Q20</f>
        <v>0</v>
      </c>
      <c r="N18" s="18"/>
    </row>
    <row r="19" spans="1:14" ht="13.8" x14ac:dyDescent="0.3">
      <c r="A19" s="18"/>
      <c r="B19" s="32" t="s">
        <v>32</v>
      </c>
      <c r="C19" s="33" t="s">
        <v>33</v>
      </c>
      <c r="D19" s="34"/>
      <c r="E19" s="34"/>
      <c r="F19" s="34"/>
      <c r="G19" s="34"/>
      <c r="H19" s="34"/>
      <c r="I19" s="34"/>
      <c r="J19" s="34"/>
      <c r="K19" s="34"/>
      <c r="L19" s="35"/>
      <c r="M19" s="36"/>
      <c r="N19" s="18"/>
    </row>
    <row r="20" spans="1:14" s="2" customFormat="1" ht="13.8" x14ac:dyDescent="0.3">
      <c r="A20" s="26"/>
      <c r="B20" s="37" t="s">
        <v>34</v>
      </c>
      <c r="C20" s="38" t="s">
        <v>35</v>
      </c>
      <c r="D20" s="34"/>
      <c r="E20" s="34"/>
      <c r="F20" s="34"/>
      <c r="G20" s="34"/>
      <c r="H20" s="34"/>
      <c r="I20" s="34"/>
      <c r="J20" s="34"/>
      <c r="K20" s="34"/>
      <c r="L20" s="35" t="s">
        <v>31</v>
      </c>
      <c r="M20" s="36" t="e">
        <f>+'Metrado Estructuras'!#REF!</f>
        <v>#REF!</v>
      </c>
      <c r="N20" s="26"/>
    </row>
    <row r="21" spans="1:14" ht="13.8" x14ac:dyDescent="0.3">
      <c r="A21" s="18"/>
      <c r="B21" s="32" t="s">
        <v>36</v>
      </c>
      <c r="C21" s="33" t="s">
        <v>37</v>
      </c>
      <c r="D21" s="34"/>
      <c r="E21" s="34"/>
      <c r="F21" s="34"/>
      <c r="G21" s="34"/>
      <c r="H21" s="34"/>
      <c r="I21" s="34"/>
      <c r="J21" s="34"/>
      <c r="K21" s="34"/>
      <c r="L21" s="35"/>
      <c r="M21" s="36"/>
      <c r="N21" s="18"/>
    </row>
    <row r="22" spans="1:14" ht="13.8" x14ac:dyDescent="0.3">
      <c r="A22" s="18"/>
      <c r="B22" s="37" t="s">
        <v>38</v>
      </c>
      <c r="C22" s="38" t="s">
        <v>39</v>
      </c>
      <c r="D22" s="34"/>
      <c r="E22" s="34"/>
      <c r="F22" s="34"/>
      <c r="G22" s="34"/>
      <c r="H22" s="34"/>
      <c r="I22" s="34"/>
      <c r="J22" s="34"/>
      <c r="K22" s="34"/>
      <c r="L22" s="35" t="s">
        <v>25</v>
      </c>
      <c r="M22" s="36" t="e">
        <f>+'Metrado Estructuras'!#REF!</f>
        <v>#REF!</v>
      </c>
      <c r="N22" s="18"/>
    </row>
    <row r="23" spans="1:14" ht="13.8" x14ac:dyDescent="0.3">
      <c r="A23" s="18"/>
      <c r="B23" s="37" t="s">
        <v>38</v>
      </c>
      <c r="C23" s="38" t="s">
        <v>40</v>
      </c>
      <c r="D23" s="34"/>
      <c r="E23" s="34"/>
      <c r="F23" s="34"/>
      <c r="G23" s="34"/>
      <c r="H23" s="34"/>
      <c r="I23" s="34"/>
      <c r="J23" s="34"/>
      <c r="K23" s="34"/>
      <c r="L23" s="35" t="s">
        <v>25</v>
      </c>
      <c r="M23" s="36" t="e">
        <f>+'Metrado Estructuras'!#REF!</f>
        <v>#REF!</v>
      </c>
      <c r="N23" s="18"/>
    </row>
    <row r="24" spans="1:14" s="2" customFormat="1" ht="13.8" x14ac:dyDescent="0.3">
      <c r="A24" s="26"/>
      <c r="B24" s="32" t="s">
        <v>41</v>
      </c>
      <c r="C24" s="33" t="s">
        <v>42</v>
      </c>
      <c r="D24" s="34"/>
      <c r="E24" s="34"/>
      <c r="F24" s="34"/>
      <c r="G24" s="34"/>
      <c r="H24" s="34"/>
      <c r="I24" s="34"/>
      <c r="J24" s="34"/>
      <c r="K24" s="34"/>
      <c r="L24" s="35"/>
      <c r="M24" s="36"/>
      <c r="N24" s="26"/>
    </row>
    <row r="25" spans="1:14" s="2" customFormat="1" ht="13.8" x14ac:dyDescent="0.3">
      <c r="A25" s="26"/>
      <c r="B25" s="37" t="s">
        <v>43</v>
      </c>
      <c r="C25" s="38" t="s">
        <v>44</v>
      </c>
      <c r="D25" s="34"/>
      <c r="E25" s="34"/>
      <c r="F25" s="34"/>
      <c r="G25" s="34"/>
      <c r="H25" s="34"/>
      <c r="I25" s="34"/>
      <c r="J25" s="34"/>
      <c r="K25" s="34"/>
      <c r="L25" s="35" t="s">
        <v>45</v>
      </c>
      <c r="M25" s="36" t="e">
        <f>+'Metrado Estructuras'!#REF!</f>
        <v>#REF!</v>
      </c>
      <c r="N25" s="26"/>
    </row>
    <row r="26" spans="1:14" ht="13.8" x14ac:dyDescent="0.3">
      <c r="A26" s="18"/>
      <c r="B26" s="37" t="s">
        <v>46</v>
      </c>
      <c r="C26" s="38" t="s">
        <v>47</v>
      </c>
      <c r="D26" s="34"/>
      <c r="E26" s="34"/>
      <c r="F26" s="34"/>
      <c r="G26" s="34"/>
      <c r="H26" s="34"/>
      <c r="I26" s="34"/>
      <c r="J26" s="34"/>
      <c r="K26" s="34"/>
      <c r="L26" s="35" t="s">
        <v>45</v>
      </c>
      <c r="M26" s="36" t="e">
        <f>+'Metrado Estructuras'!#REF!</f>
        <v>#REF!</v>
      </c>
      <c r="N26" s="18"/>
    </row>
    <row r="27" spans="1:14" s="2" customFormat="1" ht="13.8" x14ac:dyDescent="0.3">
      <c r="A27" s="26"/>
      <c r="B27" s="32" t="s">
        <v>41</v>
      </c>
      <c r="C27" s="33" t="s">
        <v>48</v>
      </c>
      <c r="D27" s="34"/>
      <c r="E27" s="34"/>
      <c r="F27" s="34"/>
      <c r="G27" s="34"/>
      <c r="H27" s="34"/>
      <c r="I27" s="34"/>
      <c r="J27" s="34"/>
      <c r="K27" s="34"/>
      <c r="L27" s="35"/>
      <c r="M27" s="36"/>
      <c r="N27" s="26"/>
    </row>
    <row r="28" spans="1:14" s="2" customFormat="1" ht="13.8" x14ac:dyDescent="0.3">
      <c r="A28" s="26"/>
      <c r="B28" s="37" t="s">
        <v>43</v>
      </c>
      <c r="C28" s="38" t="s">
        <v>49</v>
      </c>
      <c r="D28" s="34"/>
      <c r="E28" s="34"/>
      <c r="F28" s="34"/>
      <c r="G28" s="34"/>
      <c r="H28" s="34"/>
      <c r="I28" s="34"/>
      <c r="J28" s="34"/>
      <c r="K28" s="34"/>
      <c r="L28" s="35" t="s">
        <v>45</v>
      </c>
      <c r="M28" s="36" t="e">
        <f>+'Metrado Estructuras'!#REF!</f>
        <v>#REF!</v>
      </c>
      <c r="N28" s="26"/>
    </row>
    <row r="29" spans="1:14" ht="13.8" x14ac:dyDescent="0.3">
      <c r="A29" s="18"/>
      <c r="B29" s="37" t="s">
        <v>46</v>
      </c>
      <c r="C29" s="38" t="s">
        <v>50</v>
      </c>
      <c r="D29" s="34"/>
      <c r="E29" s="34"/>
      <c r="F29" s="34"/>
      <c r="G29" s="34"/>
      <c r="H29" s="34"/>
      <c r="I29" s="34"/>
      <c r="J29" s="34"/>
      <c r="K29" s="34"/>
      <c r="L29" s="35" t="s">
        <v>45</v>
      </c>
      <c r="M29" s="36" t="e">
        <f>+'Metrado Estructuras'!#REF!</f>
        <v>#REF!</v>
      </c>
      <c r="N29" s="18"/>
    </row>
    <row r="30" spans="1:14" ht="13.8" x14ac:dyDescent="0.3">
      <c r="A30" s="18"/>
      <c r="B30" s="32" t="s">
        <v>52</v>
      </c>
      <c r="C30" s="33" t="s">
        <v>53</v>
      </c>
      <c r="D30" s="34"/>
      <c r="E30" s="34"/>
      <c r="F30" s="34"/>
      <c r="G30" s="34"/>
      <c r="H30" s="34"/>
      <c r="I30" s="34"/>
      <c r="J30" s="34"/>
      <c r="K30" s="34"/>
      <c r="L30" s="35"/>
      <c r="M30" s="36"/>
      <c r="N30" s="18"/>
    </row>
    <row r="31" spans="1:14" ht="13.8" x14ac:dyDescent="0.3">
      <c r="A31" s="18"/>
      <c r="B31" s="32" t="s">
        <v>54</v>
      </c>
      <c r="C31" s="33" t="s">
        <v>55</v>
      </c>
      <c r="D31" s="34"/>
      <c r="E31" s="34"/>
      <c r="F31" s="34"/>
      <c r="G31" s="34"/>
      <c r="H31" s="34"/>
      <c r="I31" s="34"/>
      <c r="J31" s="34"/>
      <c r="K31" s="34"/>
      <c r="L31" s="35"/>
      <c r="M31" s="36"/>
      <c r="N31" s="18"/>
    </row>
    <row r="32" spans="1:14" ht="13.8" x14ac:dyDescent="0.3">
      <c r="A32" s="18"/>
      <c r="B32" s="37" t="s">
        <v>58</v>
      </c>
      <c r="C32" s="38" t="s">
        <v>56</v>
      </c>
      <c r="D32" s="34"/>
      <c r="E32" s="34"/>
      <c r="F32" s="34"/>
      <c r="G32" s="34"/>
      <c r="H32" s="34"/>
      <c r="I32" s="34"/>
      <c r="J32" s="34"/>
      <c r="K32" s="34"/>
      <c r="L32" s="35" t="s">
        <v>57</v>
      </c>
      <c r="M32" s="36" t="e">
        <f>+'Metrado Estructuras'!#REF!</f>
        <v>#REF!</v>
      </c>
      <c r="N32" s="18"/>
    </row>
    <row r="33" spans="1:14" ht="13.8" x14ac:dyDescent="0.3">
      <c r="A33" s="18"/>
      <c r="B33" s="37" t="s">
        <v>311</v>
      </c>
      <c r="C33" s="38" t="s">
        <v>59</v>
      </c>
      <c r="D33" s="39"/>
      <c r="E33" s="39"/>
      <c r="F33" s="39"/>
      <c r="G33" s="39"/>
      <c r="H33" s="39"/>
      <c r="I33" s="39"/>
      <c r="J33" s="39"/>
      <c r="K33" s="39"/>
      <c r="L33" s="35" t="s">
        <v>57</v>
      </c>
      <c r="M33" s="36" t="e">
        <f>+'Metrado Estructuras'!#REF!</f>
        <v>#REF!</v>
      </c>
      <c r="N33" s="18"/>
    </row>
    <row r="34" spans="1:14" ht="13.8" x14ac:dyDescent="0.3">
      <c r="A34" s="18"/>
      <c r="B34" s="37" t="s">
        <v>312</v>
      </c>
      <c r="C34" s="38" t="s">
        <v>60</v>
      </c>
      <c r="D34" s="34"/>
      <c r="E34" s="34"/>
      <c r="F34" s="34"/>
      <c r="G34" s="34"/>
      <c r="H34" s="34"/>
      <c r="I34" s="34"/>
      <c r="J34" s="34"/>
      <c r="K34" s="34"/>
      <c r="L34" s="35" t="s">
        <v>57</v>
      </c>
      <c r="M34" s="36" t="e">
        <f>+'Metrado Estructuras'!#REF!</f>
        <v>#REF!</v>
      </c>
      <c r="N34" s="18"/>
    </row>
    <row r="35" spans="1:14" ht="13.8" x14ac:dyDescent="0.3">
      <c r="A35" s="18"/>
      <c r="B35" s="37" t="s">
        <v>313</v>
      </c>
      <c r="C35" s="38" t="s">
        <v>61</v>
      </c>
      <c r="D35" s="34"/>
      <c r="E35" s="34"/>
      <c r="F35" s="34"/>
      <c r="G35" s="34"/>
      <c r="H35" s="34"/>
      <c r="I35" s="34"/>
      <c r="J35" s="34"/>
      <c r="K35" s="34"/>
      <c r="L35" s="35" t="s">
        <v>57</v>
      </c>
      <c r="M35" s="36" t="e">
        <f>+'Metrado Estructuras'!#REF!</f>
        <v>#REF!</v>
      </c>
      <c r="N35" s="18"/>
    </row>
    <row r="36" spans="1:14" ht="13.8" x14ac:dyDescent="0.3">
      <c r="A36" s="18"/>
      <c r="B36" s="37" t="s">
        <v>314</v>
      </c>
      <c r="C36" s="38" t="s">
        <v>315</v>
      </c>
      <c r="D36" s="34"/>
      <c r="E36" s="34"/>
      <c r="F36" s="34"/>
      <c r="G36" s="34"/>
      <c r="H36" s="34"/>
      <c r="I36" s="34"/>
      <c r="J36" s="34"/>
      <c r="K36" s="34"/>
      <c r="L36" s="35" t="s">
        <v>57</v>
      </c>
      <c r="M36" s="36" t="e">
        <f>+'Metrado Estructuras'!#REF!</f>
        <v>#REF!</v>
      </c>
      <c r="N36" s="18"/>
    </row>
    <row r="37" spans="1:14" ht="13.8" x14ac:dyDescent="0.3">
      <c r="A37" s="18"/>
      <c r="B37" s="32" t="s">
        <v>62</v>
      </c>
      <c r="C37" s="33" t="s">
        <v>316</v>
      </c>
      <c r="D37" s="39"/>
      <c r="E37" s="39"/>
      <c r="F37" s="39"/>
      <c r="G37" s="39"/>
      <c r="H37" s="39"/>
      <c r="I37" s="39"/>
      <c r="J37" s="39"/>
      <c r="K37" s="39"/>
      <c r="L37" s="35"/>
      <c r="M37" s="36"/>
      <c r="N37" s="18"/>
    </row>
    <row r="38" spans="1:14" ht="13.8" x14ac:dyDescent="0.3">
      <c r="A38" s="18"/>
      <c r="B38" s="32" t="s">
        <v>63</v>
      </c>
      <c r="C38" s="33" t="s">
        <v>64</v>
      </c>
      <c r="D38" s="34"/>
      <c r="E38" s="34"/>
      <c r="F38" s="34"/>
      <c r="G38" s="34"/>
      <c r="H38" s="34"/>
      <c r="I38" s="34"/>
      <c r="J38" s="34"/>
      <c r="K38" s="34"/>
      <c r="L38" s="35"/>
      <c r="M38" s="36"/>
      <c r="N38" s="18"/>
    </row>
    <row r="39" spans="1:14" ht="13.8" x14ac:dyDescent="0.3">
      <c r="A39" s="18"/>
      <c r="B39" s="37" t="s">
        <v>65</v>
      </c>
      <c r="C39" s="38" t="s">
        <v>66</v>
      </c>
      <c r="D39" s="34"/>
      <c r="E39" s="34"/>
      <c r="F39" s="34"/>
      <c r="G39" s="34"/>
      <c r="H39" s="34"/>
      <c r="I39" s="34"/>
      <c r="J39" s="34"/>
      <c r="K39" s="34"/>
      <c r="L39" s="35" t="s">
        <v>25</v>
      </c>
      <c r="M39" s="36" t="e">
        <f>+'Metrado Estructuras'!#REF!</f>
        <v>#REF!</v>
      </c>
      <c r="N39" s="18"/>
    </row>
    <row r="40" spans="1:14" ht="13.8" x14ac:dyDescent="0.3">
      <c r="A40" s="18"/>
      <c r="B40" s="32" t="s">
        <v>63</v>
      </c>
      <c r="C40" s="33" t="s">
        <v>67</v>
      </c>
      <c r="D40" s="34"/>
      <c r="E40" s="34"/>
      <c r="F40" s="34"/>
      <c r="G40" s="34"/>
      <c r="H40" s="34"/>
      <c r="I40" s="34"/>
      <c r="J40" s="34"/>
      <c r="K40" s="34"/>
      <c r="L40" s="35"/>
      <c r="M40" s="36"/>
      <c r="N40" s="18"/>
    </row>
    <row r="41" spans="1:14" ht="13.8" x14ac:dyDescent="0.3">
      <c r="A41" s="18"/>
      <c r="B41" s="37" t="s">
        <v>65</v>
      </c>
      <c r="C41" s="38" t="s">
        <v>68</v>
      </c>
      <c r="D41" s="34"/>
      <c r="E41" s="34"/>
      <c r="F41" s="34"/>
      <c r="G41" s="34"/>
      <c r="H41" s="34"/>
      <c r="I41" s="34"/>
      <c r="J41" s="34"/>
      <c r="K41" s="34"/>
      <c r="L41" s="35" t="s">
        <v>57</v>
      </c>
      <c r="M41" s="36" t="e">
        <f>+'Metrado Estructuras'!#REF!</f>
        <v>#REF!</v>
      </c>
      <c r="N41" s="18"/>
    </row>
    <row r="42" spans="1:14" ht="13.8" x14ac:dyDescent="0.3">
      <c r="A42" s="18"/>
      <c r="B42" s="32" t="s">
        <v>69</v>
      </c>
      <c r="C42" s="33" t="s">
        <v>70</v>
      </c>
      <c r="D42" s="34"/>
      <c r="E42" s="34"/>
      <c r="F42" s="34"/>
      <c r="G42" s="34"/>
      <c r="H42" s="34"/>
      <c r="I42" s="34"/>
      <c r="J42" s="34"/>
      <c r="K42" s="34"/>
      <c r="L42" s="35"/>
      <c r="M42" s="36"/>
      <c r="N42" s="18"/>
    </row>
    <row r="43" spans="1:14" ht="13.8" x14ac:dyDescent="0.3">
      <c r="A43" s="18"/>
      <c r="B43" s="37" t="s">
        <v>71</v>
      </c>
      <c r="C43" s="38" t="s">
        <v>72</v>
      </c>
      <c r="D43" s="34"/>
      <c r="E43" s="34"/>
      <c r="F43" s="34"/>
      <c r="G43" s="34"/>
      <c r="H43" s="34"/>
      <c r="I43" s="34"/>
      <c r="J43" s="34"/>
      <c r="K43" s="34"/>
      <c r="L43" s="35" t="s">
        <v>57</v>
      </c>
      <c r="M43" s="36" t="e">
        <f>+'Metrado Estructuras'!#REF!</f>
        <v>#REF!</v>
      </c>
      <c r="N43" s="18"/>
    </row>
    <row r="44" spans="1:14" ht="13.8" x14ac:dyDescent="0.3">
      <c r="A44" s="18"/>
      <c r="B44" s="37" t="s">
        <v>73</v>
      </c>
      <c r="C44" s="38" t="s">
        <v>74</v>
      </c>
      <c r="D44" s="39"/>
      <c r="E44" s="39"/>
      <c r="F44" s="39"/>
      <c r="G44" s="39"/>
      <c r="H44" s="39"/>
      <c r="I44" s="39"/>
      <c r="J44" s="39"/>
      <c r="K44" s="39"/>
      <c r="L44" s="35" t="s">
        <v>25</v>
      </c>
      <c r="M44" s="36" t="e">
        <f>+'Metrado Estructuras'!#REF!</f>
        <v>#REF!</v>
      </c>
      <c r="N44" s="18"/>
    </row>
    <row r="45" spans="1:14" ht="13.8" x14ac:dyDescent="0.3">
      <c r="A45" s="18"/>
      <c r="B45" s="32" t="s">
        <v>75</v>
      </c>
      <c r="C45" s="33" t="s">
        <v>76</v>
      </c>
      <c r="D45" s="34"/>
      <c r="E45" s="34"/>
      <c r="F45" s="34"/>
      <c r="G45" s="34"/>
      <c r="H45" s="34"/>
      <c r="I45" s="34"/>
      <c r="J45" s="34"/>
      <c r="K45" s="34"/>
      <c r="L45" s="35"/>
      <c r="M45" s="36"/>
      <c r="N45" s="18"/>
    </row>
    <row r="46" spans="1:14" ht="13.8" x14ac:dyDescent="0.3">
      <c r="A46" s="18"/>
      <c r="B46" s="32" t="s">
        <v>77</v>
      </c>
      <c r="C46" s="33" t="s">
        <v>78</v>
      </c>
      <c r="D46" s="34"/>
      <c r="E46" s="34"/>
      <c r="F46" s="34"/>
      <c r="G46" s="34"/>
      <c r="H46" s="34"/>
      <c r="I46" s="34"/>
      <c r="J46" s="34"/>
      <c r="K46" s="34"/>
      <c r="L46" s="35"/>
      <c r="M46" s="36"/>
      <c r="N46" s="18"/>
    </row>
    <row r="47" spans="1:14" ht="13.8" x14ac:dyDescent="0.3">
      <c r="A47" s="18"/>
      <c r="B47" s="37" t="s">
        <v>86</v>
      </c>
      <c r="C47" s="38" t="s">
        <v>80</v>
      </c>
      <c r="D47" s="34"/>
      <c r="E47" s="34"/>
      <c r="F47" s="34"/>
      <c r="G47" s="34"/>
      <c r="H47" s="34"/>
      <c r="I47" s="34"/>
      <c r="J47" s="34"/>
      <c r="K47" s="34"/>
      <c r="L47" s="35" t="s">
        <v>57</v>
      </c>
      <c r="M47" s="36" t="e">
        <f>+'Metrado Estructuras'!#REF!</f>
        <v>#REF!</v>
      </c>
      <c r="N47" s="18"/>
    </row>
    <row r="48" spans="1:14" ht="13.8" x14ac:dyDescent="0.3">
      <c r="A48" s="18"/>
      <c r="B48" s="37" t="s">
        <v>79</v>
      </c>
      <c r="C48" s="38" t="s">
        <v>82</v>
      </c>
      <c r="D48" s="39"/>
      <c r="E48" s="39"/>
      <c r="F48" s="39"/>
      <c r="G48" s="39"/>
      <c r="H48" s="39"/>
      <c r="I48" s="39"/>
      <c r="J48" s="39"/>
      <c r="K48" s="39"/>
      <c r="L48" s="35" t="s">
        <v>83</v>
      </c>
      <c r="M48" s="36" t="e">
        <f>+'Metrado Estructuras'!#REF!</f>
        <v>#REF!</v>
      </c>
      <c r="N48" s="18"/>
    </row>
    <row r="49" spans="1:14" ht="13.8" x14ac:dyDescent="0.3">
      <c r="A49" s="18"/>
      <c r="B49" s="32" t="s">
        <v>93</v>
      </c>
      <c r="C49" s="33" t="s">
        <v>84</v>
      </c>
      <c r="D49" s="39"/>
      <c r="E49" s="39"/>
      <c r="F49" s="39"/>
      <c r="G49" s="39"/>
      <c r="H49" s="39"/>
      <c r="I49" s="39"/>
      <c r="J49" s="39"/>
      <c r="K49" s="39"/>
      <c r="L49" s="35"/>
      <c r="M49" s="36"/>
      <c r="N49" s="18"/>
    </row>
    <row r="50" spans="1:14" ht="13.8" x14ac:dyDescent="0.3">
      <c r="A50" s="18"/>
      <c r="B50" s="37" t="s">
        <v>81</v>
      </c>
      <c r="C50" s="38" t="s">
        <v>85</v>
      </c>
      <c r="D50" s="34"/>
      <c r="E50" s="34"/>
      <c r="F50" s="34"/>
      <c r="G50" s="34"/>
      <c r="H50" s="34"/>
      <c r="I50" s="34"/>
      <c r="J50" s="34"/>
      <c r="K50" s="34"/>
      <c r="L50" s="35" t="s">
        <v>57</v>
      </c>
      <c r="M50" s="36" t="e">
        <f>+'Metrado Estructuras'!#REF!</f>
        <v>#REF!</v>
      </c>
      <c r="N50" s="18"/>
    </row>
    <row r="51" spans="1:14" ht="13.8" x14ac:dyDescent="0.3">
      <c r="A51" s="18"/>
      <c r="B51" s="37" t="s">
        <v>98</v>
      </c>
      <c r="C51" s="38" t="s">
        <v>87</v>
      </c>
      <c r="D51" s="34"/>
      <c r="E51" s="34"/>
      <c r="F51" s="34"/>
      <c r="G51" s="34"/>
      <c r="H51" s="34"/>
      <c r="I51" s="34"/>
      <c r="J51" s="34"/>
      <c r="K51" s="34"/>
      <c r="L51" s="35" t="s">
        <v>25</v>
      </c>
      <c r="M51" s="36" t="e">
        <f>+'Metrado Estructuras'!#REF!</f>
        <v>#REF!</v>
      </c>
      <c r="N51" s="18"/>
    </row>
    <row r="52" spans="1:14" ht="13.8" x14ac:dyDescent="0.3">
      <c r="A52" s="18"/>
      <c r="B52" s="37" t="s">
        <v>95</v>
      </c>
      <c r="C52" s="38" t="s">
        <v>88</v>
      </c>
      <c r="D52" s="34"/>
      <c r="E52" s="34"/>
      <c r="F52" s="34"/>
      <c r="G52" s="34"/>
      <c r="H52" s="34"/>
      <c r="I52" s="34"/>
      <c r="J52" s="34"/>
      <c r="K52" s="34"/>
      <c r="L52" s="35" t="s">
        <v>83</v>
      </c>
      <c r="M52" s="36" t="e">
        <f>+'Metrado Estructuras'!#REF!</f>
        <v>#REF!</v>
      </c>
      <c r="N52" s="18"/>
    </row>
    <row r="53" spans="1:14" ht="13.8" x14ac:dyDescent="0.3">
      <c r="A53" s="18"/>
      <c r="B53" s="32" t="s">
        <v>317</v>
      </c>
      <c r="C53" s="33" t="s">
        <v>89</v>
      </c>
      <c r="D53" s="34"/>
      <c r="E53" s="34"/>
      <c r="F53" s="34"/>
      <c r="G53" s="34"/>
      <c r="H53" s="34"/>
      <c r="I53" s="34"/>
      <c r="J53" s="34"/>
      <c r="K53" s="34"/>
      <c r="L53" s="35"/>
      <c r="M53" s="36"/>
      <c r="N53" s="18"/>
    </row>
    <row r="54" spans="1:14" ht="13.8" x14ac:dyDescent="0.3">
      <c r="A54" s="18"/>
      <c r="B54" s="37" t="s">
        <v>318</v>
      </c>
      <c r="C54" s="38" t="s">
        <v>90</v>
      </c>
      <c r="D54" s="34"/>
      <c r="E54" s="34"/>
      <c r="F54" s="34"/>
      <c r="G54" s="34"/>
      <c r="H54" s="34"/>
      <c r="I54" s="34"/>
      <c r="J54" s="34"/>
      <c r="K54" s="34"/>
      <c r="L54" s="35" t="s">
        <v>57</v>
      </c>
      <c r="M54" s="36" t="e">
        <f>+'Metrado Estructuras'!#REF!</f>
        <v>#REF!</v>
      </c>
      <c r="N54" s="18"/>
    </row>
    <row r="55" spans="1:14" ht="13.8" x14ac:dyDescent="0.3">
      <c r="A55" s="18"/>
      <c r="B55" s="37" t="s">
        <v>319</v>
      </c>
      <c r="C55" s="38" t="s">
        <v>91</v>
      </c>
      <c r="D55" s="34"/>
      <c r="E55" s="34"/>
      <c r="F55" s="34"/>
      <c r="G55" s="34"/>
      <c r="H55" s="34"/>
      <c r="I55" s="34"/>
      <c r="J55" s="34"/>
      <c r="K55" s="34"/>
      <c r="L55" s="35" t="s">
        <v>25</v>
      </c>
      <c r="M55" s="36" t="e">
        <f>+'Metrado Estructuras'!#REF!</f>
        <v>#REF!</v>
      </c>
      <c r="N55" s="18"/>
    </row>
    <row r="56" spans="1:14" ht="13.8" x14ac:dyDescent="0.3">
      <c r="A56" s="18"/>
      <c r="B56" s="37" t="s">
        <v>320</v>
      </c>
      <c r="C56" s="38" t="s">
        <v>92</v>
      </c>
      <c r="D56" s="34"/>
      <c r="E56" s="34"/>
      <c r="F56" s="34"/>
      <c r="G56" s="34"/>
      <c r="H56" s="34"/>
      <c r="I56" s="34"/>
      <c r="J56" s="34"/>
      <c r="K56" s="34"/>
      <c r="L56" s="35" t="s">
        <v>83</v>
      </c>
      <c r="M56" s="36" t="e">
        <f>+'Metrado Estructuras'!#REF!</f>
        <v>#REF!</v>
      </c>
      <c r="N56" s="18"/>
    </row>
    <row r="57" spans="1:14" ht="13.8" x14ac:dyDescent="0.3">
      <c r="A57" s="18"/>
      <c r="B57" s="32" t="s">
        <v>321</v>
      </c>
      <c r="C57" s="33" t="s">
        <v>94</v>
      </c>
      <c r="D57" s="39"/>
      <c r="E57" s="39"/>
      <c r="F57" s="39"/>
      <c r="G57" s="39"/>
      <c r="H57" s="39"/>
      <c r="I57" s="39"/>
      <c r="J57" s="39"/>
      <c r="K57" s="39"/>
      <c r="L57" s="35"/>
      <c r="M57" s="36"/>
      <c r="N57" s="18"/>
    </row>
    <row r="58" spans="1:14" ht="13.8" x14ac:dyDescent="0.3">
      <c r="A58" s="18"/>
      <c r="B58" s="37" t="s">
        <v>322</v>
      </c>
      <c r="C58" s="38" t="s">
        <v>96</v>
      </c>
      <c r="D58" s="34"/>
      <c r="E58" s="34"/>
      <c r="F58" s="34"/>
      <c r="G58" s="34"/>
      <c r="H58" s="34"/>
      <c r="I58" s="34"/>
      <c r="J58" s="34"/>
      <c r="K58" s="34"/>
      <c r="L58" s="35" t="s">
        <v>57</v>
      </c>
      <c r="M58" s="36" t="e">
        <f>+'Metrado Estructuras'!#REF!</f>
        <v>#REF!</v>
      </c>
      <c r="N58" s="18"/>
    </row>
    <row r="59" spans="1:14" ht="13.8" x14ac:dyDescent="0.3">
      <c r="A59" s="18"/>
      <c r="B59" s="37" t="s">
        <v>323</v>
      </c>
      <c r="C59" s="38" t="s">
        <v>97</v>
      </c>
      <c r="D59" s="39"/>
      <c r="E59" s="39"/>
      <c r="F59" s="39"/>
      <c r="G59" s="39"/>
      <c r="H59" s="39"/>
      <c r="I59" s="39"/>
      <c r="J59" s="39"/>
      <c r="K59" s="39"/>
      <c r="L59" s="35" t="s">
        <v>25</v>
      </c>
      <c r="M59" s="36" t="e">
        <f>+'Metrado Estructuras'!#REF!</f>
        <v>#REF!</v>
      </c>
      <c r="N59" s="18"/>
    </row>
    <row r="60" spans="1:14" ht="13.8" x14ac:dyDescent="0.3">
      <c r="A60" s="18"/>
      <c r="B60" s="37" t="s">
        <v>324</v>
      </c>
      <c r="C60" s="38" t="s">
        <v>99</v>
      </c>
      <c r="D60" s="34"/>
      <c r="E60" s="34"/>
      <c r="F60" s="34"/>
      <c r="G60" s="34"/>
      <c r="H60" s="34"/>
      <c r="I60" s="34"/>
      <c r="J60" s="34"/>
      <c r="K60" s="34"/>
      <c r="L60" s="35" t="s">
        <v>83</v>
      </c>
      <c r="M60" s="36" t="e">
        <f>+'Metrado Estructuras'!#REF!</f>
        <v>#REF!</v>
      </c>
      <c r="N60" s="18"/>
    </row>
    <row r="61" spans="1:14" ht="13.8" x14ac:dyDescent="0.3">
      <c r="A61" s="18"/>
      <c r="B61" s="32" t="s">
        <v>325</v>
      </c>
      <c r="C61" s="33" t="s">
        <v>100</v>
      </c>
      <c r="D61" s="39"/>
      <c r="E61" s="39"/>
      <c r="F61" s="39"/>
      <c r="G61" s="39"/>
      <c r="H61" s="39"/>
      <c r="I61" s="39"/>
      <c r="J61" s="39"/>
      <c r="K61" s="39"/>
      <c r="L61" s="35"/>
      <c r="M61" s="36"/>
      <c r="N61" s="18"/>
    </row>
    <row r="62" spans="1:14" ht="13.8" x14ac:dyDescent="0.3">
      <c r="A62" s="18"/>
      <c r="B62" s="37" t="s">
        <v>326</v>
      </c>
      <c r="C62" s="38" t="s">
        <v>101</v>
      </c>
      <c r="D62" s="34"/>
      <c r="E62" s="34"/>
      <c r="F62" s="34"/>
      <c r="G62" s="34"/>
      <c r="H62" s="34"/>
      <c r="I62" s="34"/>
      <c r="J62" s="34"/>
      <c r="K62" s="34"/>
      <c r="L62" s="35" t="s">
        <v>57</v>
      </c>
      <c r="M62" s="36" t="e">
        <f>+'Metrado Estructuras'!#REF!</f>
        <v>#REF!</v>
      </c>
      <c r="N62" s="18"/>
    </row>
    <row r="63" spans="1:14" ht="13.8" x14ac:dyDescent="0.3">
      <c r="A63" s="18"/>
      <c r="B63" s="37" t="s">
        <v>327</v>
      </c>
      <c r="C63" s="38" t="s">
        <v>102</v>
      </c>
      <c r="D63" s="39"/>
      <c r="E63" s="39"/>
      <c r="F63" s="39"/>
      <c r="G63" s="39"/>
      <c r="H63" s="39"/>
      <c r="I63" s="39"/>
      <c r="J63" s="39"/>
      <c r="K63" s="39"/>
      <c r="L63" s="35" t="s">
        <v>25</v>
      </c>
      <c r="M63" s="36" t="e">
        <f>+'Metrado Estructuras'!#REF!</f>
        <v>#REF!</v>
      </c>
      <c r="N63" s="18"/>
    </row>
    <row r="64" spans="1:14" ht="13.8" x14ac:dyDescent="0.3">
      <c r="A64" s="18"/>
      <c r="B64" s="37" t="s">
        <v>328</v>
      </c>
      <c r="C64" s="38" t="s">
        <v>103</v>
      </c>
      <c r="D64" s="34"/>
      <c r="E64" s="34"/>
      <c r="F64" s="34"/>
      <c r="G64" s="34"/>
      <c r="H64" s="34"/>
      <c r="I64" s="34"/>
      <c r="J64" s="34"/>
      <c r="K64" s="34"/>
      <c r="L64" s="35" t="s">
        <v>83</v>
      </c>
      <c r="M64" s="36" t="e">
        <f>+'Metrado Estructuras'!#REF!</f>
        <v>#REF!</v>
      </c>
      <c r="N64" s="18"/>
    </row>
    <row r="65" spans="1:14" ht="13.8" x14ac:dyDescent="0.3">
      <c r="A65" s="18"/>
      <c r="B65" s="37" t="s">
        <v>329</v>
      </c>
      <c r="C65" s="38" t="s">
        <v>104</v>
      </c>
      <c r="D65" s="34"/>
      <c r="E65" s="34"/>
      <c r="F65" s="34"/>
      <c r="G65" s="34"/>
      <c r="H65" s="34"/>
      <c r="I65" s="34"/>
      <c r="J65" s="34"/>
      <c r="K65" s="34"/>
      <c r="L65" s="35" t="s">
        <v>25</v>
      </c>
      <c r="M65" s="36" t="e">
        <f>+'Metrado Estructuras'!#REF!</f>
        <v>#REF!</v>
      </c>
      <c r="N65" s="18"/>
    </row>
    <row r="66" spans="1:14" ht="13.8" x14ac:dyDescent="0.3">
      <c r="A66" s="18"/>
      <c r="B66" s="32" t="s">
        <v>330</v>
      </c>
      <c r="C66" s="33" t="s">
        <v>105</v>
      </c>
      <c r="D66" s="39"/>
      <c r="E66" s="39"/>
      <c r="F66" s="39"/>
      <c r="G66" s="39"/>
      <c r="H66" s="39"/>
      <c r="I66" s="39"/>
      <c r="J66" s="39"/>
      <c r="K66" s="39"/>
      <c r="L66" s="35"/>
      <c r="M66" s="36"/>
      <c r="N66" s="18"/>
    </row>
    <row r="67" spans="1:14" ht="13.8" x14ac:dyDescent="0.3">
      <c r="A67" s="18"/>
      <c r="B67" s="37" t="s">
        <v>331</v>
      </c>
      <c r="C67" s="38" t="s">
        <v>106</v>
      </c>
      <c r="D67" s="34"/>
      <c r="E67" s="34"/>
      <c r="F67" s="34"/>
      <c r="G67" s="34"/>
      <c r="H67" s="34"/>
      <c r="I67" s="34"/>
      <c r="J67" s="34"/>
      <c r="K67" s="34"/>
      <c r="L67" s="35" t="s">
        <v>57</v>
      </c>
      <c r="M67" s="36" t="e">
        <f>+'Metrado Estructuras'!#REF!</f>
        <v>#REF!</v>
      </c>
      <c r="N67" s="18"/>
    </row>
    <row r="68" spans="1:14" ht="13.8" x14ac:dyDescent="0.3">
      <c r="A68" s="18"/>
      <c r="B68" s="37" t="s">
        <v>332</v>
      </c>
      <c r="C68" s="38" t="s">
        <v>107</v>
      </c>
      <c r="D68" s="39"/>
      <c r="E68" s="39"/>
      <c r="F68" s="39"/>
      <c r="G68" s="39"/>
      <c r="H68" s="39"/>
      <c r="I68" s="39"/>
      <c r="J68" s="39"/>
      <c r="K68" s="39"/>
      <c r="L68" s="35" t="s">
        <v>25</v>
      </c>
      <c r="M68" s="36" t="e">
        <f>+'Metrado Estructuras'!#REF!</f>
        <v>#REF!</v>
      </c>
      <c r="N68" s="18"/>
    </row>
    <row r="69" spans="1:14" ht="13.8" x14ac:dyDescent="0.3">
      <c r="A69" s="18"/>
      <c r="B69" s="37" t="s">
        <v>333</v>
      </c>
      <c r="C69" s="38" t="s">
        <v>108</v>
      </c>
      <c r="D69" s="34"/>
      <c r="E69" s="34"/>
      <c r="F69" s="34"/>
      <c r="G69" s="34"/>
      <c r="H69" s="34"/>
      <c r="I69" s="34"/>
      <c r="J69" s="34"/>
      <c r="K69" s="34"/>
      <c r="L69" s="35" t="s">
        <v>83</v>
      </c>
      <c r="M69" s="36" t="e">
        <f>+'Metrado Estructuras'!#REF!</f>
        <v>#REF!</v>
      </c>
      <c r="N69" s="18"/>
    </row>
    <row r="70" spans="1:14" ht="13.8" x14ac:dyDescent="0.3">
      <c r="A70" s="18"/>
      <c r="B70" s="32" t="s">
        <v>334</v>
      </c>
      <c r="C70" s="33" t="s">
        <v>109</v>
      </c>
      <c r="D70" s="39"/>
      <c r="E70" s="39"/>
      <c r="F70" s="39"/>
      <c r="G70" s="39"/>
      <c r="H70" s="39"/>
      <c r="I70" s="39"/>
      <c r="J70" s="39"/>
      <c r="K70" s="39"/>
      <c r="L70" s="35"/>
      <c r="M70" s="36"/>
      <c r="N70" s="18"/>
    </row>
    <row r="71" spans="1:14" ht="13.8" x14ac:dyDescent="0.3">
      <c r="A71" s="18"/>
      <c r="B71" s="37" t="s">
        <v>335</v>
      </c>
      <c r="C71" s="38" t="s">
        <v>110</v>
      </c>
      <c r="D71" s="34"/>
      <c r="E71" s="34"/>
      <c r="F71" s="34"/>
      <c r="G71" s="34"/>
      <c r="H71" s="34"/>
      <c r="I71" s="34"/>
      <c r="J71" s="34"/>
      <c r="K71" s="34"/>
      <c r="L71" s="35" t="s">
        <v>57</v>
      </c>
      <c r="M71" s="36" t="e">
        <f>+'Metrado Estructuras'!#REF!</f>
        <v>#REF!</v>
      </c>
      <c r="N71" s="18"/>
    </row>
    <row r="72" spans="1:14" ht="13.8" x14ac:dyDescent="0.3">
      <c r="A72" s="18"/>
      <c r="B72" s="37" t="s">
        <v>336</v>
      </c>
      <c r="C72" s="38" t="s">
        <v>111</v>
      </c>
      <c r="D72" s="39"/>
      <c r="E72" s="39"/>
      <c r="F72" s="39"/>
      <c r="G72" s="39"/>
      <c r="H72" s="39"/>
      <c r="I72" s="39"/>
      <c r="J72" s="39"/>
      <c r="K72" s="39"/>
      <c r="L72" s="35" t="s">
        <v>25</v>
      </c>
      <c r="M72" s="36" t="e">
        <f>+'Metrado Estructuras'!#REF!</f>
        <v>#REF!</v>
      </c>
      <c r="N72" s="18"/>
    </row>
    <row r="73" spans="1:14" ht="13.8" x14ac:dyDescent="0.3">
      <c r="A73" s="18"/>
      <c r="B73" s="37" t="s">
        <v>337</v>
      </c>
      <c r="C73" s="38" t="s">
        <v>112</v>
      </c>
      <c r="D73" s="34"/>
      <c r="E73" s="34"/>
      <c r="F73" s="34"/>
      <c r="G73" s="34"/>
      <c r="H73" s="34"/>
      <c r="I73" s="34"/>
      <c r="J73" s="34"/>
      <c r="K73" s="34"/>
      <c r="L73" s="35" t="s">
        <v>83</v>
      </c>
      <c r="M73" s="36" t="e">
        <f>+'Metrado Estructuras'!#REF!</f>
        <v>#REF!</v>
      </c>
      <c r="N73" s="18"/>
    </row>
    <row r="74" spans="1:14" ht="13.8" hidden="1" x14ac:dyDescent="0.3">
      <c r="A74" s="18"/>
      <c r="B74" s="32" t="s">
        <v>93</v>
      </c>
      <c r="C74" s="33" t="s">
        <v>113</v>
      </c>
      <c r="D74" s="39"/>
      <c r="E74" s="39"/>
      <c r="F74" s="39"/>
      <c r="G74" s="39"/>
      <c r="H74" s="39"/>
      <c r="I74" s="39"/>
      <c r="J74" s="39"/>
      <c r="K74" s="39"/>
      <c r="L74" s="35"/>
      <c r="M74" s="36"/>
      <c r="N74" s="18"/>
    </row>
    <row r="75" spans="1:14" ht="13.8" hidden="1" x14ac:dyDescent="0.3">
      <c r="A75" s="18"/>
      <c r="B75" s="37" t="s">
        <v>65</v>
      </c>
      <c r="C75" s="38" t="s">
        <v>114</v>
      </c>
      <c r="D75" s="34"/>
      <c r="E75" s="34"/>
      <c r="F75" s="34"/>
      <c r="G75" s="34"/>
      <c r="H75" s="34"/>
      <c r="I75" s="34"/>
      <c r="J75" s="34"/>
      <c r="K75" s="34"/>
      <c r="L75" s="35" t="s">
        <v>57</v>
      </c>
      <c r="M75" s="36" t="e">
        <f>+'Metrado Estructuras'!#REF!</f>
        <v>#REF!</v>
      </c>
      <c r="N75" s="18"/>
    </row>
    <row r="76" spans="1:14" ht="13.8" hidden="1" x14ac:dyDescent="0.3">
      <c r="A76" s="18"/>
      <c r="B76" s="32" t="s">
        <v>93</v>
      </c>
      <c r="C76" s="33" t="s">
        <v>115</v>
      </c>
      <c r="D76" s="39"/>
      <c r="E76" s="39"/>
      <c r="F76" s="39"/>
      <c r="G76" s="39"/>
      <c r="H76" s="39"/>
      <c r="I76" s="39"/>
      <c r="J76" s="39"/>
      <c r="K76" s="39"/>
      <c r="L76" s="35"/>
      <c r="M76" s="36"/>
      <c r="N76" s="18"/>
    </row>
    <row r="77" spans="1:14" ht="13.8" hidden="1" x14ac:dyDescent="0.3">
      <c r="A77" s="18"/>
      <c r="B77" s="37" t="s">
        <v>95</v>
      </c>
      <c r="C77" s="38" t="s">
        <v>116</v>
      </c>
      <c r="D77" s="34"/>
      <c r="E77" s="34"/>
      <c r="F77" s="34"/>
      <c r="G77" s="34"/>
      <c r="H77" s="34"/>
      <c r="I77" s="34"/>
      <c r="J77" s="34"/>
      <c r="K77" s="34"/>
      <c r="L77" s="35" t="s">
        <v>57</v>
      </c>
      <c r="M77" s="36" t="e">
        <f>+'Metrado Estructuras'!#REF!</f>
        <v>#REF!</v>
      </c>
      <c r="N77" s="18"/>
    </row>
    <row r="78" spans="1:14" ht="13.8" hidden="1" x14ac:dyDescent="0.3">
      <c r="A78" s="18"/>
      <c r="B78" s="37" t="s">
        <v>81</v>
      </c>
      <c r="C78" s="38" t="s">
        <v>117</v>
      </c>
      <c r="D78" s="39"/>
      <c r="E78" s="39"/>
      <c r="F78" s="39"/>
      <c r="G78" s="39"/>
      <c r="H78" s="39"/>
      <c r="I78" s="39"/>
      <c r="J78" s="39"/>
      <c r="K78" s="39"/>
      <c r="L78" s="35" t="s">
        <v>25</v>
      </c>
      <c r="M78" s="36" t="e">
        <f>+'Metrado Estructuras'!#REF!</f>
        <v>#REF!</v>
      </c>
      <c r="N78" s="18"/>
    </row>
    <row r="79" spans="1:14" ht="13.8" hidden="1" x14ac:dyDescent="0.3">
      <c r="A79" s="18"/>
      <c r="B79" s="37" t="s">
        <v>98</v>
      </c>
      <c r="C79" s="38" t="s">
        <v>118</v>
      </c>
      <c r="D79" s="34"/>
      <c r="E79" s="34"/>
      <c r="F79" s="34"/>
      <c r="G79" s="34"/>
      <c r="H79" s="34"/>
      <c r="I79" s="34"/>
      <c r="J79" s="34"/>
      <c r="K79" s="34"/>
      <c r="L79" s="35" t="s">
        <v>83</v>
      </c>
      <c r="M79" s="36" t="e">
        <f>+'Metrado Estructuras'!#REF!</f>
        <v>#REF!</v>
      </c>
      <c r="N79" s="18"/>
    </row>
    <row r="80" spans="1:14" ht="13.8" hidden="1" x14ac:dyDescent="0.3">
      <c r="A80" s="18"/>
      <c r="B80" s="32" t="s">
        <v>119</v>
      </c>
      <c r="C80" s="33" t="s">
        <v>120</v>
      </c>
      <c r="D80" s="34"/>
      <c r="E80" s="34"/>
      <c r="F80" s="34"/>
      <c r="G80" s="34"/>
      <c r="H80" s="34"/>
      <c r="I80" s="34"/>
      <c r="J80" s="34"/>
      <c r="K80" s="34"/>
      <c r="L80" s="35"/>
      <c r="M80" s="36"/>
      <c r="N80" s="18"/>
    </row>
    <row r="81" spans="1:14" ht="13.8" hidden="1" x14ac:dyDescent="0.3">
      <c r="A81" s="18"/>
      <c r="B81" s="32" t="s">
        <v>121</v>
      </c>
      <c r="C81" s="33" t="s">
        <v>89</v>
      </c>
      <c r="D81" s="39"/>
      <c r="E81" s="39"/>
      <c r="F81" s="39"/>
      <c r="G81" s="39"/>
      <c r="H81" s="39"/>
      <c r="I81" s="39"/>
      <c r="J81" s="39"/>
      <c r="K81" s="39"/>
      <c r="L81" s="35"/>
      <c r="M81" s="36"/>
      <c r="N81" s="18"/>
    </row>
    <row r="82" spans="1:14" ht="13.8" hidden="1" x14ac:dyDescent="0.3">
      <c r="A82" s="18"/>
      <c r="B82" s="37" t="s">
        <v>122</v>
      </c>
      <c r="C82" s="38" t="s">
        <v>123</v>
      </c>
      <c r="D82" s="34"/>
      <c r="E82" s="34"/>
      <c r="F82" s="34"/>
      <c r="G82" s="34"/>
      <c r="H82" s="34"/>
      <c r="I82" s="34"/>
      <c r="J82" s="34"/>
      <c r="K82" s="34"/>
      <c r="L82" s="35" t="s">
        <v>28</v>
      </c>
      <c r="M82" s="36" t="e">
        <f>+'Metrado Estructuras'!#REF!</f>
        <v>#REF!</v>
      </c>
      <c r="N82" s="18"/>
    </row>
    <row r="83" spans="1:14" ht="13.8" hidden="1" x14ac:dyDescent="0.3">
      <c r="A83" s="18"/>
      <c r="B83" s="37" t="s">
        <v>124</v>
      </c>
      <c r="C83" s="38" t="s">
        <v>125</v>
      </c>
      <c r="D83" s="34"/>
      <c r="E83" s="34"/>
      <c r="F83" s="34"/>
      <c r="G83" s="34"/>
      <c r="H83" s="34"/>
      <c r="I83" s="34"/>
      <c r="J83" s="34"/>
      <c r="K83" s="34"/>
      <c r="L83" s="35" t="s">
        <v>28</v>
      </c>
      <c r="M83" s="36" t="e">
        <f>+'Metrado Estructuras'!#REF!</f>
        <v>#REF!</v>
      </c>
      <c r="N83" s="18"/>
    </row>
    <row r="84" spans="1:14" ht="13.8" hidden="1" x14ac:dyDescent="0.3">
      <c r="A84" s="18"/>
      <c r="B84" s="32" t="s">
        <v>121</v>
      </c>
      <c r="C84" s="33" t="s">
        <v>94</v>
      </c>
      <c r="D84" s="39"/>
      <c r="E84" s="39"/>
      <c r="F84" s="39"/>
      <c r="G84" s="39"/>
      <c r="H84" s="39"/>
      <c r="I84" s="39"/>
      <c r="J84" s="39"/>
      <c r="K84" s="39"/>
      <c r="L84" s="35"/>
      <c r="M84" s="36"/>
      <c r="N84" s="18"/>
    </row>
    <row r="85" spans="1:14" ht="13.8" hidden="1" x14ac:dyDescent="0.3">
      <c r="A85" s="18"/>
      <c r="B85" s="37" t="s">
        <v>122</v>
      </c>
      <c r="C85" s="38" t="s">
        <v>126</v>
      </c>
      <c r="D85" s="34"/>
      <c r="E85" s="34"/>
      <c r="F85" s="34"/>
      <c r="G85" s="34"/>
      <c r="H85" s="34"/>
      <c r="I85" s="34"/>
      <c r="J85" s="34"/>
      <c r="K85" s="34"/>
      <c r="L85" s="35" t="s">
        <v>28</v>
      </c>
      <c r="M85" s="36" t="e">
        <f>+'Metrado Estructuras'!#REF!</f>
        <v>#REF!</v>
      </c>
      <c r="N85" s="18"/>
    </row>
    <row r="86" spans="1:14" ht="13.8" hidden="1" x14ac:dyDescent="0.3">
      <c r="A86" s="18"/>
      <c r="B86" s="37" t="s">
        <v>124</v>
      </c>
      <c r="C86" s="38" t="s">
        <v>127</v>
      </c>
      <c r="D86" s="34"/>
      <c r="E86" s="34"/>
      <c r="F86" s="34"/>
      <c r="G86" s="34"/>
      <c r="H86" s="34"/>
      <c r="I86" s="34"/>
      <c r="J86" s="34"/>
      <c r="K86" s="34"/>
      <c r="L86" s="35" t="s">
        <v>28</v>
      </c>
      <c r="M86" s="36" t="e">
        <f>+'Metrado Estructuras'!#REF!</f>
        <v>#REF!</v>
      </c>
      <c r="N86" s="18"/>
    </row>
    <row r="87" spans="1:14" ht="13.8" hidden="1" x14ac:dyDescent="0.3">
      <c r="A87" s="18"/>
      <c r="B87" s="37" t="s">
        <v>124</v>
      </c>
      <c r="C87" s="38" t="s">
        <v>128</v>
      </c>
      <c r="D87" s="34"/>
      <c r="E87" s="34"/>
      <c r="F87" s="34"/>
      <c r="G87" s="34"/>
      <c r="H87" s="34"/>
      <c r="I87" s="34"/>
      <c r="J87" s="34"/>
      <c r="K87" s="34"/>
      <c r="L87" s="35" t="s">
        <v>28</v>
      </c>
      <c r="M87" s="36" t="e">
        <f>+'Metrado Estructuras'!#REF!</f>
        <v>#REF!</v>
      </c>
      <c r="N87" s="18"/>
    </row>
    <row r="88" spans="1:14" ht="13.8" hidden="1" x14ac:dyDescent="0.3">
      <c r="A88" s="18"/>
      <c r="B88" s="37" t="s">
        <v>124</v>
      </c>
      <c r="C88" s="38" t="s">
        <v>129</v>
      </c>
      <c r="D88" s="34"/>
      <c r="E88" s="34"/>
      <c r="F88" s="34"/>
      <c r="G88" s="34"/>
      <c r="H88" s="34"/>
      <c r="I88" s="34"/>
      <c r="J88" s="34"/>
      <c r="K88" s="34"/>
      <c r="L88" s="35" t="s">
        <v>25</v>
      </c>
      <c r="M88" s="36" t="e">
        <f>+'Metrado Estructuras'!#REF!</f>
        <v>#REF!</v>
      </c>
      <c r="N88" s="18"/>
    </row>
    <row r="89" spans="1:14" ht="14.4" hidden="1" thickBot="1" x14ac:dyDescent="0.35">
      <c r="A89" s="18"/>
      <c r="B89" s="40"/>
      <c r="C89" s="41"/>
      <c r="D89" s="42"/>
      <c r="E89" s="42"/>
      <c r="F89" s="42"/>
      <c r="G89" s="42"/>
      <c r="H89" s="42"/>
      <c r="I89" s="42"/>
      <c r="J89" s="42"/>
      <c r="K89" s="42"/>
      <c r="L89" s="43"/>
      <c r="M89" s="44"/>
      <c r="N89" s="18"/>
    </row>
    <row r="90" spans="1:14" ht="13.8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45"/>
      <c r="M90" s="45"/>
      <c r="N90" s="18"/>
    </row>
  </sheetData>
  <mergeCells count="3">
    <mergeCell ref="C11:K11"/>
    <mergeCell ref="B2:M2"/>
    <mergeCell ref="D4:M5"/>
  </mergeCells>
  <phoneticPr fontId="18" type="noConversion"/>
  <pageMargins left="0.74803149606299213" right="0.74803149606299213" top="0.98425196850393704" bottom="0.98425196850393704" header="0" footer="0"/>
  <pageSetup paperSize="9" scale="73" firstPageNumber="367" fitToHeight="2" orientation="portrait" useFirstPageNumber="1" r:id="rId1"/>
  <headerFooter alignWithMargins="0">
    <oddFooter>&amp;C&amp;"Arial Narrow,Negrita"&amp;U&amp;K800000&amp;F&amp;R&amp;"Book Antiqua,Negrita"&amp;12&amp;K800000&amp;P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R21"/>
  <sheetViews>
    <sheetView view="pageBreakPreview" zoomScale="130" zoomScaleNormal="100" zoomScaleSheetLayoutView="130" workbookViewId="0">
      <pane ySplit="6" topLeftCell="A7" activePane="bottomLeft" state="frozen"/>
      <selection activeCell="A9" sqref="A9"/>
      <selection pane="bottomLeft" activeCell="P28" sqref="P28"/>
    </sheetView>
  </sheetViews>
  <sheetFormatPr baseColWidth="10" defaultColWidth="11.44140625" defaultRowHeight="10.199999999999999" x14ac:dyDescent="0.2"/>
  <cols>
    <col min="1" max="1" width="3.6640625" style="46" customWidth="1"/>
    <col min="2" max="2" width="11.44140625" style="46" customWidth="1"/>
    <col min="3" max="3" width="44.44140625" style="46" customWidth="1"/>
    <col min="4" max="4" width="10.33203125" style="46" customWidth="1"/>
    <col min="5" max="5" width="11.44140625" style="46"/>
    <col min="6" max="7" width="0" style="46" hidden="1" customWidth="1"/>
    <col min="8" max="8" width="8.6640625" style="46" customWidth="1"/>
    <col min="9" max="9" width="5.6640625" style="46" customWidth="1"/>
    <col min="10" max="15" width="6.6640625" style="46" customWidth="1"/>
    <col min="16" max="16" width="11.6640625" style="46" bestFit="1" customWidth="1"/>
    <col min="17" max="17" width="11.44140625" style="56"/>
    <col min="18" max="18" width="6.44140625" style="46" customWidth="1"/>
    <col min="19" max="19" width="3.6640625" style="46" customWidth="1"/>
    <col min="20" max="16384" width="11.44140625" style="46"/>
  </cols>
  <sheetData>
    <row r="1" spans="2:18" ht="93" customHeight="1" x14ac:dyDescent="0.2">
      <c r="D1" s="47"/>
      <c r="E1" s="47"/>
      <c r="F1" s="47"/>
      <c r="G1" s="47"/>
      <c r="H1" s="266" t="s">
        <v>338</v>
      </c>
      <c r="I1" s="266"/>
      <c r="J1" s="266"/>
      <c r="K1" s="266"/>
      <c r="L1" s="266"/>
      <c r="M1" s="266"/>
      <c r="N1" s="266"/>
      <c r="O1" s="266"/>
      <c r="P1" s="266"/>
      <c r="Q1" s="266"/>
      <c r="R1" s="266"/>
    </row>
    <row r="2" spans="2:18" ht="15" customHeight="1" x14ac:dyDescent="0.2">
      <c r="B2" s="46" t="s">
        <v>339</v>
      </c>
      <c r="D2" s="47"/>
      <c r="E2" s="47"/>
      <c r="F2" s="47"/>
      <c r="G2" s="47"/>
      <c r="H2" s="47"/>
      <c r="I2" s="47"/>
      <c r="J2" s="57"/>
      <c r="K2" s="57"/>
      <c r="L2" s="57"/>
      <c r="M2" s="57"/>
      <c r="N2" s="57"/>
      <c r="O2" s="57"/>
      <c r="P2" s="57"/>
      <c r="Q2" s="57"/>
      <c r="R2" s="57"/>
    </row>
    <row r="3" spans="2:18" ht="15" customHeight="1" x14ac:dyDescent="0.2">
      <c r="D3" s="47"/>
      <c r="E3" s="47"/>
      <c r="F3" s="47"/>
      <c r="G3" s="47"/>
      <c r="H3" s="47"/>
      <c r="I3" s="47"/>
      <c r="J3" s="57"/>
      <c r="K3" s="57"/>
      <c r="L3" s="57"/>
      <c r="M3" s="57"/>
      <c r="N3" s="57"/>
      <c r="O3" s="57"/>
      <c r="P3" s="57"/>
      <c r="Q3" s="57"/>
      <c r="R3" s="57"/>
    </row>
    <row r="4" spans="2:18" ht="18.600000000000001" customHeight="1" x14ac:dyDescent="0.2">
      <c r="B4" s="265">
        <v>45809</v>
      </c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</row>
    <row r="5" spans="2:18" x14ac:dyDescent="0.2">
      <c r="B5" s="267" t="s">
        <v>130</v>
      </c>
      <c r="C5" s="268" t="s">
        <v>13</v>
      </c>
      <c r="D5" s="267" t="s">
        <v>131</v>
      </c>
      <c r="E5" s="269" t="s">
        <v>132</v>
      </c>
      <c r="F5" s="269" t="s">
        <v>133</v>
      </c>
      <c r="G5" s="269" t="s">
        <v>134</v>
      </c>
      <c r="H5" s="269" t="s">
        <v>135</v>
      </c>
      <c r="I5" s="269" t="s">
        <v>136</v>
      </c>
      <c r="J5" s="267" t="s">
        <v>137</v>
      </c>
      <c r="K5" s="267"/>
      <c r="L5" s="267"/>
      <c r="M5" s="267"/>
      <c r="N5" s="267"/>
      <c r="O5" s="267"/>
      <c r="P5" s="67"/>
      <c r="Q5" s="68"/>
      <c r="R5" s="69"/>
    </row>
    <row r="6" spans="2:18" x14ac:dyDescent="0.2">
      <c r="B6" s="267"/>
      <c r="C6" s="268"/>
      <c r="D6" s="267"/>
      <c r="E6" s="269"/>
      <c r="F6" s="269"/>
      <c r="G6" s="269"/>
      <c r="H6" s="269"/>
      <c r="I6" s="269"/>
      <c r="J6" s="70" t="s">
        <v>138</v>
      </c>
      <c r="K6" s="70" t="s">
        <v>139</v>
      </c>
      <c r="L6" s="70" t="s">
        <v>140</v>
      </c>
      <c r="M6" s="70" t="s">
        <v>340</v>
      </c>
      <c r="N6" s="70" t="s">
        <v>141</v>
      </c>
      <c r="O6" s="70" t="s">
        <v>142</v>
      </c>
      <c r="P6" s="67" t="s">
        <v>143</v>
      </c>
      <c r="Q6" s="68" t="s">
        <v>144</v>
      </c>
      <c r="R6" s="69" t="s">
        <v>14</v>
      </c>
    </row>
    <row r="7" spans="2:18" s="48" customFormat="1" x14ac:dyDescent="0.2">
      <c r="B7" s="58" t="s">
        <v>344</v>
      </c>
      <c r="C7" s="59" t="s">
        <v>345</v>
      </c>
      <c r="D7" s="60"/>
      <c r="E7" s="60"/>
      <c r="F7" s="60"/>
      <c r="G7" s="50"/>
      <c r="H7" s="50"/>
      <c r="I7" s="50"/>
      <c r="J7" s="50"/>
      <c r="K7" s="50"/>
      <c r="L7" s="50"/>
      <c r="M7" s="50"/>
      <c r="N7" s="50"/>
      <c r="O7" s="50"/>
      <c r="P7" s="50"/>
      <c r="Q7" s="51">
        <f>SUM(P7:P10)</f>
        <v>1429.2</v>
      </c>
      <c r="R7" s="50">
        <f>+'Resumen Metrado'!L13</f>
        <v>0</v>
      </c>
    </row>
    <row r="8" spans="2:18" s="48" customFormat="1" x14ac:dyDescent="0.2">
      <c r="B8" s="61"/>
      <c r="C8" s="62" t="s">
        <v>346</v>
      </c>
      <c r="D8" s="49"/>
      <c r="E8" s="49"/>
      <c r="F8" s="49"/>
      <c r="G8" s="50"/>
      <c r="H8" s="52"/>
      <c r="I8" s="54"/>
      <c r="J8" s="55"/>
      <c r="K8" s="55"/>
      <c r="L8" s="55"/>
      <c r="M8" s="55"/>
      <c r="N8" s="55"/>
      <c r="O8" s="55"/>
      <c r="P8" s="52"/>
      <c r="Q8" s="51"/>
      <c r="R8" s="50"/>
    </row>
    <row r="9" spans="2:18" x14ac:dyDescent="0.2">
      <c r="B9" s="64"/>
      <c r="C9" s="65" t="s">
        <v>341</v>
      </c>
      <c r="D9" s="49"/>
      <c r="E9" s="49"/>
      <c r="F9" s="49"/>
      <c r="G9" s="50"/>
      <c r="H9" s="50"/>
      <c r="I9" s="50"/>
      <c r="J9" s="55"/>
      <c r="K9" s="55"/>
      <c r="L9" s="55"/>
      <c r="M9" s="55"/>
      <c r="N9" s="55"/>
      <c r="O9" s="55"/>
      <c r="P9" s="50"/>
      <c r="Q9" s="51">
        <f>SUM(P9:P14)</f>
        <v>1498.6879999999999</v>
      </c>
      <c r="R9" s="50" t="str">
        <f>+'Resumen Metrado'!L15</f>
        <v>UND</v>
      </c>
    </row>
    <row r="10" spans="2:18" x14ac:dyDescent="0.2">
      <c r="B10" s="52"/>
      <c r="C10" s="65" t="s">
        <v>342</v>
      </c>
      <c r="D10" s="52">
        <v>4</v>
      </c>
      <c r="E10" s="52">
        <v>4.5</v>
      </c>
      <c r="F10" s="52"/>
      <c r="G10" s="52"/>
      <c r="H10" s="52">
        <v>20</v>
      </c>
      <c r="I10" s="52" t="s">
        <v>142</v>
      </c>
      <c r="J10" s="55">
        <f t="shared" ref="J10:J21" si="0">+IF(I10=$J$6,D10*E10*H10*0.254,0)</f>
        <v>0</v>
      </c>
      <c r="K10" s="55">
        <f t="shared" ref="K10:K21" si="1">+IF(I10=$K$6,D10*E10*H10*0.56,0)</f>
        <v>0</v>
      </c>
      <c r="L10" s="55">
        <f t="shared" ref="L10:L21" si="2">+IF(I10=$L$6,D10*E10*H10*0.994,0)</f>
        <v>0</v>
      </c>
      <c r="M10" s="55">
        <f t="shared" ref="M10:M21" si="3">+IF(I10=$M$6,D10*E10*H10*1.55,0)</f>
        <v>0</v>
      </c>
      <c r="N10" s="55">
        <f t="shared" ref="N10:N21" si="4">+IF(I10=$N$6,D10*E10*H10*2.24,0)</f>
        <v>0</v>
      </c>
      <c r="O10" s="55">
        <f t="shared" ref="O10:O21" si="5">+IF(I10=$O$6,D10*E10*H10*3.97,0)</f>
        <v>1429.2</v>
      </c>
      <c r="P10" s="52">
        <f>+SUM(J10:O10)</f>
        <v>1429.2</v>
      </c>
      <c r="Q10" s="53"/>
      <c r="R10" s="66"/>
    </row>
    <row r="11" spans="2:18" x14ac:dyDescent="0.2">
      <c r="B11" s="52"/>
      <c r="C11" s="65" t="s">
        <v>343</v>
      </c>
      <c r="D11" s="52">
        <v>2</v>
      </c>
      <c r="E11" s="52">
        <v>1.8</v>
      </c>
      <c r="F11" s="52"/>
      <c r="G11" s="52"/>
      <c r="H11" s="52">
        <v>4</v>
      </c>
      <c r="I11" s="52" t="s">
        <v>142</v>
      </c>
      <c r="J11" s="55">
        <f>+IF(I11=$J$6,D11*E11*H11*0.254,0)</f>
        <v>0</v>
      </c>
      <c r="K11" s="55">
        <f>+IF(I11=$K$6,D11*E11*H11*0.56,0)</f>
        <v>0</v>
      </c>
      <c r="L11" s="55">
        <f>+IF(I11=$L$6,D11*E11*H11*0.994,0)</f>
        <v>0</v>
      </c>
      <c r="M11" s="55">
        <f>+IF(I11=$M$6,D11*E11*H11*1.55,0)</f>
        <v>0</v>
      </c>
      <c r="N11" s="55">
        <f>+IF(I11=$N$6,D11*E11*H11*2.24,0)</f>
        <v>0</v>
      </c>
      <c r="O11" s="55">
        <f>+IF(I11=$O$6,D11*E11*H11*3.97,0)</f>
        <v>57.168000000000006</v>
      </c>
      <c r="P11" s="52">
        <f>+SUM(J11:O11)</f>
        <v>57.168000000000006</v>
      </c>
      <c r="Q11" s="53"/>
      <c r="R11" s="66"/>
    </row>
    <row r="12" spans="2:18" x14ac:dyDescent="0.2">
      <c r="B12" s="52"/>
      <c r="C12" s="65"/>
      <c r="D12" s="52">
        <v>20</v>
      </c>
      <c r="E12" s="52">
        <v>1.1000000000000001</v>
      </c>
      <c r="F12" s="52"/>
      <c r="G12" s="52"/>
      <c r="H12" s="52">
        <v>1</v>
      </c>
      <c r="I12" s="52" t="s">
        <v>139</v>
      </c>
      <c r="J12" s="55">
        <f>+IF(I12=$J$6,D12*E12*H12*0.254,0)</f>
        <v>0</v>
      </c>
      <c r="K12" s="55">
        <f>+IF(I12=$K$6,D12*E12*H12*0.56,0)</f>
        <v>12.32</v>
      </c>
      <c r="L12" s="55">
        <f>+IF(I12=$L$6,D12*E12*H12*0.994,0)</f>
        <v>0</v>
      </c>
      <c r="M12" s="55">
        <f>+IF(I12=$M$6,D12*E12*H12*1.55,0)</f>
        <v>0</v>
      </c>
      <c r="N12" s="55">
        <f>+IF(I12=$N$6,D12*E12*H12*2.24,0)</f>
        <v>0</v>
      </c>
      <c r="O12" s="55">
        <f>+IF(I12=$O$6,D12*E12*H12*3.97,0)</f>
        <v>0</v>
      </c>
      <c r="P12" s="52">
        <f>+SUM(J12:O12)</f>
        <v>12.32</v>
      </c>
      <c r="Q12" s="53"/>
      <c r="R12" s="66"/>
    </row>
    <row r="13" spans="2:18" x14ac:dyDescent="0.2">
      <c r="B13" s="52"/>
      <c r="C13" s="52"/>
      <c r="D13" s="52"/>
      <c r="E13" s="52"/>
      <c r="F13" s="52"/>
      <c r="G13" s="52"/>
      <c r="H13" s="52"/>
      <c r="I13" s="52"/>
      <c r="J13" s="55">
        <f t="shared" si="0"/>
        <v>0</v>
      </c>
      <c r="K13" s="55">
        <f t="shared" si="1"/>
        <v>0</v>
      </c>
      <c r="L13" s="55">
        <f t="shared" si="2"/>
        <v>0</v>
      </c>
      <c r="M13" s="55">
        <f t="shared" si="3"/>
        <v>0</v>
      </c>
      <c r="N13" s="55">
        <f t="shared" si="4"/>
        <v>0</v>
      </c>
      <c r="O13" s="55">
        <f t="shared" si="5"/>
        <v>0</v>
      </c>
      <c r="P13" s="52"/>
      <c r="Q13" s="53"/>
      <c r="R13" s="66"/>
    </row>
    <row r="14" spans="2:18" x14ac:dyDescent="0.2">
      <c r="B14" s="64"/>
      <c r="C14" s="63"/>
      <c r="D14" s="49"/>
      <c r="E14" s="49"/>
      <c r="F14" s="49"/>
      <c r="G14" s="50"/>
      <c r="H14" s="50"/>
      <c r="I14" s="50"/>
      <c r="J14" s="55">
        <f t="shared" si="0"/>
        <v>0</v>
      </c>
      <c r="K14" s="55">
        <f t="shared" si="1"/>
        <v>0</v>
      </c>
      <c r="L14" s="55">
        <f t="shared" si="2"/>
        <v>0</v>
      </c>
      <c r="M14" s="55">
        <f t="shared" si="3"/>
        <v>0</v>
      </c>
      <c r="N14" s="55">
        <f t="shared" si="4"/>
        <v>0</v>
      </c>
      <c r="O14" s="55">
        <f t="shared" si="5"/>
        <v>0</v>
      </c>
      <c r="P14" s="50"/>
      <c r="Q14" s="51"/>
      <c r="R14" s="50"/>
    </row>
    <row r="15" spans="2:18" x14ac:dyDescent="0.2">
      <c r="B15" s="52"/>
      <c r="C15" s="65"/>
      <c r="D15" s="52"/>
      <c r="E15" s="52"/>
      <c r="F15" s="52"/>
      <c r="G15" s="52"/>
      <c r="H15" s="52"/>
      <c r="I15" s="52"/>
      <c r="J15" s="55">
        <f t="shared" si="0"/>
        <v>0</v>
      </c>
      <c r="K15" s="55">
        <f t="shared" si="1"/>
        <v>0</v>
      </c>
      <c r="L15" s="55">
        <f t="shared" si="2"/>
        <v>0</v>
      </c>
      <c r="M15" s="55">
        <f t="shared" si="3"/>
        <v>0</v>
      </c>
      <c r="N15" s="55">
        <f t="shared" si="4"/>
        <v>0</v>
      </c>
      <c r="O15" s="55">
        <f t="shared" si="5"/>
        <v>0</v>
      </c>
      <c r="P15" s="52"/>
      <c r="Q15" s="53"/>
      <c r="R15" s="66"/>
    </row>
    <row r="16" spans="2:18" x14ac:dyDescent="0.2">
      <c r="B16" s="52"/>
      <c r="C16" s="52"/>
      <c r="D16" s="52"/>
      <c r="E16" s="52"/>
      <c r="F16" s="52"/>
      <c r="G16" s="52"/>
      <c r="H16" s="52"/>
      <c r="I16" s="52"/>
      <c r="J16" s="55">
        <f t="shared" si="0"/>
        <v>0</v>
      </c>
      <c r="K16" s="55">
        <f t="shared" si="1"/>
        <v>0</v>
      </c>
      <c r="L16" s="55">
        <f t="shared" si="2"/>
        <v>0</v>
      </c>
      <c r="M16" s="55">
        <f t="shared" si="3"/>
        <v>0</v>
      </c>
      <c r="N16" s="55">
        <f t="shared" si="4"/>
        <v>0</v>
      </c>
      <c r="O16" s="55">
        <f t="shared" si="5"/>
        <v>0</v>
      </c>
      <c r="P16" s="52"/>
      <c r="Q16" s="53"/>
      <c r="R16" s="66"/>
    </row>
    <row r="17" spans="2:18" s="48" customFormat="1" x14ac:dyDescent="0.2">
      <c r="B17" s="64"/>
      <c r="C17" s="63"/>
      <c r="D17" s="49"/>
      <c r="E17" s="49"/>
      <c r="F17" s="49"/>
      <c r="G17" s="50"/>
      <c r="H17" s="50"/>
      <c r="I17" s="50"/>
      <c r="J17" s="55">
        <f t="shared" si="0"/>
        <v>0</v>
      </c>
      <c r="K17" s="55">
        <f t="shared" si="1"/>
        <v>0</v>
      </c>
      <c r="L17" s="55">
        <f t="shared" si="2"/>
        <v>0</v>
      </c>
      <c r="M17" s="55">
        <f t="shared" si="3"/>
        <v>0</v>
      </c>
      <c r="N17" s="55">
        <f t="shared" si="4"/>
        <v>0</v>
      </c>
      <c r="O17" s="55">
        <f t="shared" si="5"/>
        <v>0</v>
      </c>
      <c r="P17" s="50"/>
      <c r="Q17" s="51"/>
      <c r="R17" s="50"/>
    </row>
    <row r="18" spans="2:18" x14ac:dyDescent="0.2">
      <c r="B18" s="52"/>
      <c r="C18" s="65"/>
      <c r="D18" s="52"/>
      <c r="E18" s="52"/>
      <c r="F18" s="52"/>
      <c r="G18" s="52"/>
      <c r="H18" s="52"/>
      <c r="I18" s="52"/>
      <c r="J18" s="55">
        <f t="shared" si="0"/>
        <v>0</v>
      </c>
      <c r="K18" s="55">
        <f t="shared" si="1"/>
        <v>0</v>
      </c>
      <c r="L18" s="55">
        <f t="shared" si="2"/>
        <v>0</v>
      </c>
      <c r="M18" s="55">
        <f t="shared" si="3"/>
        <v>0</v>
      </c>
      <c r="N18" s="55">
        <f t="shared" si="4"/>
        <v>0</v>
      </c>
      <c r="O18" s="55">
        <f t="shared" si="5"/>
        <v>0</v>
      </c>
      <c r="P18" s="52"/>
      <c r="Q18" s="53"/>
      <c r="R18" s="66"/>
    </row>
    <row r="19" spans="2:18" x14ac:dyDescent="0.2">
      <c r="B19" s="52"/>
      <c r="C19" s="52"/>
      <c r="D19" s="52"/>
      <c r="E19" s="52"/>
      <c r="F19" s="52"/>
      <c r="G19" s="52"/>
      <c r="H19" s="52"/>
      <c r="I19" s="52"/>
      <c r="J19" s="55">
        <f t="shared" si="0"/>
        <v>0</v>
      </c>
      <c r="K19" s="55">
        <f t="shared" si="1"/>
        <v>0</v>
      </c>
      <c r="L19" s="55">
        <f t="shared" si="2"/>
        <v>0</v>
      </c>
      <c r="M19" s="55">
        <f t="shared" si="3"/>
        <v>0</v>
      </c>
      <c r="N19" s="55">
        <f t="shared" si="4"/>
        <v>0</v>
      </c>
      <c r="O19" s="55">
        <f t="shared" si="5"/>
        <v>0</v>
      </c>
      <c r="P19" s="52"/>
      <c r="Q19" s="53"/>
      <c r="R19" s="66"/>
    </row>
    <row r="20" spans="2:18" x14ac:dyDescent="0.2">
      <c r="B20" s="64"/>
      <c r="C20" s="63"/>
      <c r="D20" s="49"/>
      <c r="E20" s="49"/>
      <c r="F20" s="49"/>
      <c r="G20" s="50"/>
      <c r="H20" s="50"/>
      <c r="I20" s="50"/>
      <c r="J20" s="55">
        <f t="shared" si="0"/>
        <v>0</v>
      </c>
      <c r="K20" s="55">
        <f t="shared" si="1"/>
        <v>0</v>
      </c>
      <c r="L20" s="55">
        <f t="shared" si="2"/>
        <v>0</v>
      </c>
      <c r="M20" s="55">
        <f t="shared" si="3"/>
        <v>0</v>
      </c>
      <c r="N20" s="55">
        <f t="shared" si="4"/>
        <v>0</v>
      </c>
      <c r="O20" s="55">
        <f t="shared" si="5"/>
        <v>0</v>
      </c>
      <c r="P20" s="50"/>
      <c r="Q20" s="51"/>
      <c r="R20" s="50"/>
    </row>
    <row r="21" spans="2:18" x14ac:dyDescent="0.2">
      <c r="B21" s="52"/>
      <c r="C21" s="65"/>
      <c r="D21" s="52"/>
      <c r="E21" s="52"/>
      <c r="F21" s="52"/>
      <c r="G21" s="52"/>
      <c r="H21" s="52"/>
      <c r="I21" s="52"/>
      <c r="J21" s="55">
        <f t="shared" si="0"/>
        <v>0</v>
      </c>
      <c r="K21" s="55">
        <f t="shared" si="1"/>
        <v>0</v>
      </c>
      <c r="L21" s="55">
        <f t="shared" si="2"/>
        <v>0</v>
      </c>
      <c r="M21" s="55">
        <f t="shared" si="3"/>
        <v>0</v>
      </c>
      <c r="N21" s="55">
        <f t="shared" si="4"/>
        <v>0</v>
      </c>
      <c r="O21" s="55">
        <f t="shared" si="5"/>
        <v>0</v>
      </c>
      <c r="P21" s="52"/>
      <c r="Q21" s="53"/>
      <c r="R21" s="66"/>
    </row>
  </sheetData>
  <mergeCells count="11">
    <mergeCell ref="B4:R4"/>
    <mergeCell ref="H1:R1"/>
    <mergeCell ref="B5:B6"/>
    <mergeCell ref="C5:C6"/>
    <mergeCell ref="D5:D6"/>
    <mergeCell ref="E5:E6"/>
    <mergeCell ref="F5:F6"/>
    <mergeCell ref="G5:G6"/>
    <mergeCell ref="H5:H6"/>
    <mergeCell ref="J5:O5"/>
    <mergeCell ref="I5:I6"/>
  </mergeCells>
  <phoneticPr fontId="18" type="noConversion"/>
  <pageMargins left="0.78740157480314965" right="0.78740157480314965" top="0.55118110236220474" bottom="0.98425196850393704" header="0" footer="0"/>
  <pageSetup paperSize="9" scale="47" fitToHeight="15" orientation="portrait" r:id="rId1"/>
  <headerFooter alignWithMargins="0">
    <oddFooter>&amp;C&amp;"Arial Black,Normal"&amp;U&amp;K800000&amp;F&amp;R&amp;"Book Antiqua,Negrita"&amp;12&amp;K800000&amp;P</oddFooter>
  </headerFooter>
  <colBreaks count="1" manualBreakCount="1">
    <brk id="18" max="65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F52-17DA-4C94-8C47-AB14DF4ED03E}">
  <sheetPr>
    <pageSetUpPr fitToPage="1"/>
  </sheetPr>
  <dimension ref="A1:AN4686"/>
  <sheetViews>
    <sheetView showGridLines="0" tabSelected="1" zoomScale="92" zoomScaleNormal="100" zoomScaleSheetLayoutView="100" workbookViewId="0">
      <pane ySplit="7" topLeftCell="A8" activePane="bottomLeft" state="frozen"/>
      <selection pane="bottomLeft" activeCell="I23" sqref="I23"/>
    </sheetView>
  </sheetViews>
  <sheetFormatPr baseColWidth="10" defaultColWidth="0" defaultRowHeight="10.199999999999999" x14ac:dyDescent="0.2"/>
  <cols>
    <col min="1" max="1" width="11.44140625" style="46" customWidth="1"/>
    <col min="2" max="4" width="7.5546875" style="91" customWidth="1"/>
    <col min="5" max="5" width="8.44140625" style="87" customWidth="1"/>
    <col min="6" max="6" width="7.5546875" style="87" customWidth="1"/>
    <col min="7" max="7" width="11.44140625" style="134" customWidth="1"/>
    <col min="8" max="8" width="31.77734375" style="80" customWidth="1"/>
    <col min="9" max="9" width="38.88671875" style="80" customWidth="1"/>
    <col min="10" max="10" width="9.6640625" style="80" customWidth="1"/>
    <col min="11" max="11" width="13.5546875" style="80" customWidth="1"/>
    <col min="12" max="12" width="14.44140625" style="80" customWidth="1"/>
    <col min="13" max="13" width="15.109375" style="80" customWidth="1"/>
    <col min="14" max="14" width="7" style="80" customWidth="1"/>
    <col min="15" max="15" width="9" style="80" customWidth="1"/>
    <col min="16" max="16" width="5.6640625" style="80" customWidth="1"/>
    <col min="17" max="17" width="10.109375" style="80" customWidth="1"/>
    <col min="18" max="18" width="8" style="94" customWidth="1"/>
    <col min="19" max="19" width="5.33203125" style="87" customWidth="1"/>
    <col min="20" max="20" width="12" style="80" customWidth="1"/>
    <col min="21" max="16384" width="11.44140625" style="80" hidden="1"/>
  </cols>
  <sheetData>
    <row r="1" spans="1:23" s="46" customFormat="1" ht="19.5" customHeight="1" x14ac:dyDescent="0.2">
      <c r="A1" s="92"/>
      <c r="B1" s="91"/>
      <c r="C1" s="91"/>
      <c r="D1" s="91"/>
      <c r="E1" s="87"/>
      <c r="F1" s="87"/>
      <c r="G1" s="133"/>
      <c r="J1" s="85"/>
      <c r="K1" s="85"/>
      <c r="L1" s="85"/>
      <c r="M1" s="85"/>
      <c r="N1" s="85"/>
      <c r="O1" s="84"/>
      <c r="P1" s="84"/>
      <c r="Q1" s="84"/>
      <c r="R1" s="84"/>
      <c r="S1" s="95" t="s">
        <v>338</v>
      </c>
    </row>
    <row r="2" spans="1:23" s="46" customFormat="1" ht="19.5" customHeight="1" x14ac:dyDescent="0.45">
      <c r="A2" s="92"/>
      <c r="B2" s="91"/>
      <c r="C2" s="91"/>
      <c r="D2" s="91"/>
      <c r="E2" s="87"/>
      <c r="F2" s="87"/>
      <c r="G2" s="133"/>
      <c r="J2" s="85"/>
      <c r="K2" s="85"/>
      <c r="L2" s="85"/>
      <c r="M2" s="85"/>
      <c r="N2" s="85"/>
      <c r="O2" s="84"/>
      <c r="P2" s="84"/>
      <c r="Q2" s="84"/>
      <c r="R2" s="84"/>
      <c r="S2" s="96" t="s">
        <v>518</v>
      </c>
    </row>
    <row r="3" spans="1:23" s="46" customFormat="1" x14ac:dyDescent="0.2">
      <c r="A3" s="92"/>
      <c r="B3" s="91"/>
      <c r="C3" s="91"/>
      <c r="D3" s="91"/>
      <c r="E3" s="87"/>
      <c r="F3" s="87"/>
      <c r="G3" s="133"/>
      <c r="J3" s="85"/>
      <c r="K3" s="85"/>
      <c r="L3" s="85"/>
      <c r="M3" s="85"/>
      <c r="N3" s="85"/>
      <c r="O3" s="85"/>
      <c r="P3" s="85"/>
      <c r="Q3" s="74"/>
      <c r="R3" s="74"/>
      <c r="S3" s="74"/>
    </row>
    <row r="4" spans="1:23" s="46" customFormat="1" x14ac:dyDescent="0.2">
      <c r="A4" s="92"/>
      <c r="B4" s="97" t="s">
        <v>462</v>
      </c>
      <c r="C4" s="97"/>
      <c r="D4" s="97"/>
      <c r="E4" s="87"/>
      <c r="F4" s="87"/>
      <c r="G4" s="133"/>
      <c r="J4" s="85"/>
      <c r="K4" s="85"/>
      <c r="L4" s="85"/>
      <c r="M4" s="85"/>
      <c r="N4" s="85"/>
      <c r="O4" s="85"/>
      <c r="P4" s="85"/>
      <c r="Q4" s="74"/>
      <c r="R4" s="74"/>
      <c r="S4" s="74"/>
    </row>
    <row r="5" spans="1:23" s="46" customFormat="1" x14ac:dyDescent="0.2">
      <c r="A5" s="92"/>
      <c r="B5" s="91"/>
      <c r="C5" s="91"/>
      <c r="D5" s="91"/>
      <c r="E5" s="87"/>
      <c r="F5" s="87"/>
      <c r="G5" s="133"/>
      <c r="J5" s="85"/>
      <c r="K5" s="85"/>
      <c r="L5" s="85"/>
      <c r="M5" s="85"/>
      <c r="N5" s="85"/>
      <c r="O5" s="85"/>
      <c r="P5" s="85"/>
      <c r="Q5" s="74"/>
      <c r="R5" s="74"/>
      <c r="S5" s="95" t="s">
        <v>352</v>
      </c>
    </row>
    <row r="6" spans="1:23" ht="15" customHeight="1" x14ac:dyDescent="0.2">
      <c r="A6" s="92"/>
      <c r="J6" s="105"/>
      <c r="K6" s="105"/>
      <c r="L6" s="105"/>
      <c r="M6" s="105"/>
      <c r="N6" s="105"/>
      <c r="O6" s="105"/>
      <c r="P6" s="105"/>
      <c r="Q6" s="74"/>
      <c r="R6" s="74"/>
      <c r="S6" s="74"/>
    </row>
    <row r="7" spans="1:23" ht="25.5" customHeight="1" x14ac:dyDescent="0.2">
      <c r="A7" s="92"/>
      <c r="B7" s="106" t="s">
        <v>510</v>
      </c>
      <c r="C7" s="106" t="s">
        <v>349</v>
      </c>
      <c r="D7" s="106" t="s">
        <v>511</v>
      </c>
      <c r="E7" s="113" t="s">
        <v>350</v>
      </c>
      <c r="F7" s="113" t="s">
        <v>351</v>
      </c>
      <c r="G7" s="113" t="s">
        <v>512</v>
      </c>
      <c r="H7" s="93" t="s">
        <v>130</v>
      </c>
      <c r="I7" s="93" t="s">
        <v>513</v>
      </c>
      <c r="J7" s="113" t="s">
        <v>131</v>
      </c>
      <c r="K7" s="114" t="s">
        <v>132</v>
      </c>
      <c r="L7" s="114" t="s">
        <v>347</v>
      </c>
      <c r="M7" s="114" t="s">
        <v>348</v>
      </c>
      <c r="N7" s="114" t="s">
        <v>514</v>
      </c>
      <c r="O7" s="114" t="s">
        <v>515</v>
      </c>
      <c r="P7" s="114" t="s">
        <v>517</v>
      </c>
      <c r="Q7" s="113" t="s">
        <v>144</v>
      </c>
      <c r="R7" s="88" t="s">
        <v>516</v>
      </c>
      <c r="S7" s="107" t="s">
        <v>519</v>
      </c>
    </row>
    <row r="8" spans="1:23" customFormat="1" ht="12.75" customHeight="1" x14ac:dyDescent="0.25">
      <c r="A8" s="92"/>
      <c r="B8" s="90"/>
      <c r="C8" s="90"/>
      <c r="D8" s="90"/>
      <c r="E8" s="52"/>
      <c r="F8" s="52"/>
      <c r="G8" s="65"/>
      <c r="H8" s="71"/>
      <c r="I8" s="71"/>
      <c r="J8" s="79"/>
      <c r="K8" s="79"/>
      <c r="L8" s="79"/>
      <c r="M8" s="79"/>
      <c r="N8" s="79"/>
      <c r="O8" s="79"/>
      <c r="P8" s="79"/>
      <c r="Q8" s="52"/>
      <c r="R8" s="53"/>
      <c r="S8" s="66"/>
      <c r="T8" s="139"/>
      <c r="U8" s="139"/>
      <c r="V8" s="139"/>
      <c r="W8" s="139"/>
    </row>
    <row r="9" spans="1:23" customFormat="1" ht="12.75" customHeight="1" x14ac:dyDescent="0.25">
      <c r="A9" s="92"/>
      <c r="B9" s="118"/>
      <c r="C9" s="118"/>
      <c r="D9" s="118"/>
      <c r="E9" s="166"/>
      <c r="F9" s="166"/>
      <c r="G9" s="205"/>
      <c r="H9" s="136"/>
      <c r="I9" s="136"/>
      <c r="J9" s="164"/>
      <c r="K9" s="209"/>
      <c r="L9" s="164"/>
      <c r="M9" s="164"/>
      <c r="N9" s="164"/>
      <c r="O9" s="164"/>
      <c r="P9" s="165"/>
      <c r="Q9" s="164"/>
      <c r="R9" s="164"/>
      <c r="S9" s="123"/>
      <c r="T9" s="139"/>
      <c r="U9" s="139"/>
      <c r="V9" s="139"/>
      <c r="W9" s="139"/>
    </row>
    <row r="10" spans="1:23" customFormat="1" ht="12.75" customHeight="1" x14ac:dyDescent="0.25">
      <c r="A10" s="92"/>
      <c r="B10" s="118"/>
      <c r="C10" s="118"/>
      <c r="D10" s="118"/>
      <c r="E10" s="108"/>
      <c r="F10" s="124"/>
      <c r="G10" s="131"/>
      <c r="H10" s="167"/>
      <c r="I10" s="167"/>
      <c r="J10" s="168"/>
      <c r="K10" s="169"/>
      <c r="L10" s="169"/>
      <c r="M10" s="168"/>
      <c r="N10" s="163"/>
      <c r="O10" s="163"/>
      <c r="P10" s="170"/>
      <c r="Q10" s="163"/>
      <c r="R10" s="171"/>
      <c r="S10" s="164"/>
      <c r="T10" s="139"/>
      <c r="U10" s="139"/>
      <c r="V10" s="139"/>
      <c r="W10" s="139"/>
    </row>
    <row r="11" spans="1:23" customFormat="1" ht="12.75" customHeight="1" x14ac:dyDescent="0.25">
      <c r="A11" s="92"/>
      <c r="B11" s="118"/>
      <c r="C11" s="118"/>
      <c r="D11" s="118"/>
      <c r="E11" s="108"/>
      <c r="F11" s="124"/>
      <c r="G11" s="131"/>
      <c r="H11" s="167"/>
      <c r="I11" s="167"/>
      <c r="J11" s="168"/>
      <c r="K11" s="169"/>
      <c r="L11" s="169"/>
      <c r="M11" s="168"/>
      <c r="N11" s="163"/>
      <c r="O11" s="163"/>
      <c r="P11" s="170"/>
      <c r="Q11" s="163"/>
      <c r="R11" s="171"/>
      <c r="S11" s="164"/>
      <c r="T11" s="139"/>
      <c r="U11" s="139"/>
      <c r="V11" s="139"/>
      <c r="W11" s="139"/>
    </row>
    <row r="12" spans="1:23" customFormat="1" ht="12.75" customHeight="1" x14ac:dyDescent="0.25">
      <c r="A12" s="92"/>
      <c r="B12" s="145"/>
      <c r="C12" s="145"/>
      <c r="D12" s="145"/>
      <c r="E12" s="138"/>
      <c r="F12" s="138"/>
      <c r="G12" s="103"/>
      <c r="H12" s="100"/>
      <c r="I12" s="270"/>
      <c r="J12" s="208"/>
      <c r="K12" s="208"/>
      <c r="L12" s="208"/>
      <c r="M12" s="208"/>
      <c r="N12" s="208"/>
      <c r="O12" s="208"/>
      <c r="P12" s="250"/>
      <c r="Q12" s="208"/>
      <c r="R12" s="143"/>
      <c r="S12" s="143"/>
      <c r="T12" s="147"/>
      <c r="U12" s="147"/>
      <c r="V12" s="147"/>
      <c r="W12" s="147"/>
    </row>
    <row r="13" spans="1:23" customFormat="1" ht="12.75" customHeight="1" x14ac:dyDescent="0.25">
      <c r="A13" s="92"/>
      <c r="B13" s="145"/>
      <c r="C13" s="145"/>
      <c r="D13" s="145"/>
      <c r="E13" s="138"/>
      <c r="F13" s="138"/>
      <c r="G13" s="144"/>
      <c r="H13" s="140"/>
      <c r="I13" s="140"/>
      <c r="J13" s="208"/>
      <c r="K13" s="208"/>
      <c r="L13" s="208"/>
      <c r="M13" s="208"/>
      <c r="N13" s="208"/>
      <c r="O13" s="208"/>
      <c r="P13" s="250"/>
      <c r="Q13" s="208"/>
      <c r="R13" s="141"/>
      <c r="S13" s="143"/>
      <c r="T13" s="147"/>
      <c r="U13" s="147"/>
      <c r="V13" s="147"/>
      <c r="W13" s="147"/>
    </row>
    <row r="14" spans="1:23" customFormat="1" ht="12.75" customHeight="1" x14ac:dyDescent="0.25">
      <c r="A14" s="92"/>
      <c r="B14" s="145"/>
      <c r="C14" s="145"/>
      <c r="D14" s="145"/>
      <c r="E14" s="138"/>
      <c r="F14" s="138"/>
      <c r="G14" s="144"/>
      <c r="H14" s="151"/>
      <c r="I14" s="151"/>
      <c r="J14" s="208"/>
      <c r="K14" s="208"/>
      <c r="L14" s="208"/>
      <c r="M14" s="208"/>
      <c r="N14" s="208"/>
      <c r="O14" s="208"/>
      <c r="P14" s="208"/>
      <c r="Q14" s="208"/>
      <c r="R14" s="141"/>
      <c r="S14" s="143"/>
      <c r="T14" s="147"/>
      <c r="U14" s="147"/>
      <c r="V14" s="147"/>
      <c r="W14" s="147"/>
    </row>
    <row r="15" spans="1:23" customFormat="1" ht="12.75" customHeight="1" x14ac:dyDescent="0.25">
      <c r="A15" s="92"/>
      <c r="B15" s="118"/>
      <c r="C15" s="118"/>
      <c r="D15" s="118"/>
      <c r="E15" s="108"/>
      <c r="F15" s="124"/>
      <c r="G15" s="131"/>
      <c r="H15" s="167"/>
      <c r="I15" s="167"/>
      <c r="J15" s="168"/>
      <c r="K15" s="169"/>
      <c r="L15" s="169"/>
      <c r="M15" s="168"/>
      <c r="N15" s="163"/>
      <c r="O15" s="163"/>
      <c r="P15" s="170"/>
      <c r="Q15" s="163"/>
      <c r="R15" s="171"/>
      <c r="S15" s="164"/>
      <c r="T15" s="147"/>
      <c r="U15" s="147"/>
      <c r="V15" s="147"/>
      <c r="W15" s="147"/>
    </row>
    <row r="16" spans="1:23" customFormat="1" ht="12.75" customHeight="1" x14ac:dyDescent="0.25">
      <c r="A16" s="92"/>
      <c r="B16" s="145"/>
      <c r="C16" s="145"/>
      <c r="D16" s="145"/>
      <c r="E16" s="138"/>
      <c r="F16" s="138"/>
      <c r="G16" s="144"/>
      <c r="H16" s="140"/>
      <c r="I16" s="140"/>
      <c r="J16" s="208"/>
      <c r="K16" s="208"/>
      <c r="L16" s="208"/>
      <c r="M16" s="208"/>
      <c r="N16" s="208"/>
      <c r="O16" s="208"/>
      <c r="P16" s="250"/>
      <c r="Q16" s="208"/>
      <c r="R16" s="141"/>
      <c r="S16" s="143"/>
      <c r="T16" s="147"/>
      <c r="U16" s="147"/>
      <c r="V16" s="147"/>
      <c r="W16" s="147"/>
    </row>
    <row r="17" spans="1:23" customFormat="1" ht="12.75" customHeight="1" x14ac:dyDescent="0.25">
      <c r="A17" s="92"/>
      <c r="B17" s="145"/>
      <c r="C17" s="210"/>
      <c r="D17" s="210"/>
      <c r="E17" s="153"/>
      <c r="F17" s="153"/>
      <c r="G17" s="146"/>
      <c r="H17" s="142"/>
      <c r="I17" s="142"/>
      <c r="J17" s="208"/>
      <c r="K17" s="208"/>
      <c r="L17" s="208"/>
      <c r="M17" s="208"/>
      <c r="N17" s="208"/>
      <c r="O17" s="208"/>
      <c r="P17" s="208"/>
      <c r="Q17" s="208"/>
      <c r="R17" s="76"/>
      <c r="S17" s="143"/>
      <c r="T17" s="147"/>
      <c r="U17" s="147"/>
      <c r="V17" s="147"/>
      <c r="W17" s="147"/>
    </row>
    <row r="18" spans="1:23" customFormat="1" ht="12.75" customHeight="1" x14ac:dyDescent="0.25">
      <c r="A18" s="92"/>
      <c r="B18" s="145"/>
      <c r="C18" s="145"/>
      <c r="D18" s="145"/>
      <c r="E18" s="138"/>
      <c r="F18" s="138"/>
      <c r="G18" s="103"/>
      <c r="H18" s="100"/>
      <c r="I18" s="270"/>
      <c r="J18" s="208"/>
      <c r="K18" s="208"/>
      <c r="L18" s="208"/>
      <c r="M18" s="208"/>
      <c r="N18" s="208"/>
      <c r="O18" s="208"/>
      <c r="P18" s="250"/>
      <c r="Q18" s="208"/>
      <c r="R18" s="143"/>
      <c r="S18" s="143"/>
      <c r="T18" s="147"/>
      <c r="U18" s="147"/>
      <c r="V18" s="147"/>
      <c r="W18" s="147"/>
    </row>
    <row r="19" spans="1:23" customFormat="1" ht="12.75" customHeight="1" x14ac:dyDescent="0.25">
      <c r="A19" s="92"/>
      <c r="B19" s="145"/>
      <c r="C19" s="145"/>
      <c r="D19" s="145"/>
      <c r="E19" s="138"/>
      <c r="F19" s="138"/>
      <c r="G19" s="144"/>
      <c r="H19" s="140"/>
      <c r="I19" s="140"/>
      <c r="J19" s="208"/>
      <c r="K19" s="208"/>
      <c r="L19" s="208"/>
      <c r="M19" s="208"/>
      <c r="N19" s="208"/>
      <c r="O19" s="208"/>
      <c r="P19" s="250"/>
      <c r="Q19" s="208"/>
      <c r="R19" s="141"/>
      <c r="S19" s="143"/>
      <c r="T19" s="147"/>
      <c r="U19" s="147"/>
      <c r="V19" s="147"/>
      <c r="W19" s="147"/>
    </row>
    <row r="20" spans="1:23" customFormat="1" ht="12.75" customHeight="1" x14ac:dyDescent="0.25">
      <c r="A20" s="92"/>
      <c r="B20" s="145"/>
      <c r="C20" s="145"/>
      <c r="D20" s="145"/>
      <c r="E20" s="138"/>
      <c r="F20" s="138"/>
      <c r="G20" s="144"/>
      <c r="H20" s="151"/>
      <c r="I20" s="151"/>
      <c r="J20" s="208"/>
      <c r="K20" s="208"/>
      <c r="L20" s="208"/>
      <c r="M20" s="208"/>
      <c r="N20" s="208"/>
      <c r="O20" s="208"/>
      <c r="P20" s="208"/>
      <c r="Q20" s="208"/>
      <c r="R20" s="141"/>
      <c r="S20" s="143"/>
      <c r="T20" s="147"/>
      <c r="U20" s="147"/>
      <c r="V20" s="147"/>
      <c r="W20" s="147"/>
    </row>
    <row r="21" spans="1:23" customFormat="1" ht="12.75" customHeight="1" x14ac:dyDescent="0.25">
      <c r="A21" s="92"/>
      <c r="B21" s="118"/>
      <c r="C21" s="118"/>
      <c r="D21" s="118"/>
      <c r="E21" s="108"/>
      <c r="F21" s="124"/>
      <c r="G21" s="131"/>
      <c r="H21" s="167"/>
      <c r="I21" s="167"/>
      <c r="J21" s="168"/>
      <c r="K21" s="169"/>
      <c r="L21" s="169"/>
      <c r="M21" s="168"/>
      <c r="N21" s="163"/>
      <c r="O21" s="163"/>
      <c r="P21" s="170"/>
      <c r="Q21" s="163"/>
      <c r="R21" s="171"/>
      <c r="S21" s="164"/>
      <c r="T21" s="147"/>
      <c r="U21" s="147"/>
      <c r="V21" s="147"/>
      <c r="W21" s="147"/>
    </row>
    <row r="22" spans="1:23" customFormat="1" ht="12.75" customHeight="1" x14ac:dyDescent="0.25">
      <c r="A22" s="92"/>
      <c r="B22" s="145"/>
      <c r="C22" s="145"/>
      <c r="D22" s="145"/>
      <c r="E22" s="138"/>
      <c r="F22" s="138"/>
      <c r="G22" s="144"/>
      <c r="H22" s="140"/>
      <c r="I22" s="140"/>
      <c r="J22" s="208"/>
      <c r="K22" s="208"/>
      <c r="L22" s="208"/>
      <c r="M22" s="208"/>
      <c r="N22" s="208"/>
      <c r="O22" s="208"/>
      <c r="P22" s="250"/>
      <c r="Q22" s="208"/>
      <c r="R22" s="141"/>
      <c r="S22" s="143"/>
      <c r="T22" s="147"/>
      <c r="U22" s="147"/>
      <c r="V22" s="147"/>
      <c r="W22" s="147"/>
    </row>
    <row r="23" spans="1:23" ht="12.75" customHeight="1" x14ac:dyDescent="0.2">
      <c r="A23" s="92"/>
      <c r="B23" s="118"/>
      <c r="C23" s="118"/>
      <c r="D23" s="118"/>
      <c r="E23" s="108"/>
      <c r="F23" s="124"/>
      <c r="G23" s="131"/>
      <c r="H23" s="167"/>
      <c r="I23" s="167"/>
      <c r="J23" s="168"/>
      <c r="K23" s="169"/>
      <c r="L23" s="169"/>
      <c r="M23" s="168"/>
      <c r="N23" s="163"/>
      <c r="O23" s="163"/>
      <c r="P23" s="170"/>
      <c r="Q23" s="163"/>
      <c r="R23" s="171"/>
      <c r="S23" s="164"/>
    </row>
    <row r="24" spans="1:23" customFormat="1" ht="12.75" customHeight="1" x14ac:dyDescent="0.25">
      <c r="A24" s="92"/>
      <c r="B24" s="145"/>
      <c r="C24" s="145"/>
      <c r="D24" s="145"/>
      <c r="E24" s="138"/>
      <c r="F24" s="138"/>
      <c r="G24" s="144"/>
      <c r="H24" s="140"/>
      <c r="I24" s="140"/>
      <c r="J24" s="208"/>
      <c r="K24" s="208"/>
      <c r="L24" s="208"/>
      <c r="M24" s="208"/>
      <c r="N24" s="208"/>
      <c r="O24" s="208"/>
      <c r="P24" s="250"/>
      <c r="Q24" s="208"/>
      <c r="R24" s="141"/>
      <c r="S24" s="143"/>
      <c r="T24" s="81"/>
      <c r="U24" s="81"/>
      <c r="V24" s="81"/>
      <c r="W24" s="81"/>
    </row>
    <row r="25" spans="1:23" customFormat="1" ht="12.75" customHeight="1" x14ac:dyDescent="0.25">
      <c r="A25" s="92"/>
      <c r="B25" s="145"/>
      <c r="C25" s="210"/>
      <c r="D25" s="210"/>
      <c r="E25" s="153"/>
      <c r="F25" s="153"/>
      <c r="G25" s="146"/>
      <c r="H25" s="142"/>
      <c r="I25" s="142"/>
      <c r="J25" s="208"/>
      <c r="K25" s="208"/>
      <c r="L25" s="208"/>
      <c r="M25" s="208"/>
      <c r="N25" s="208"/>
      <c r="O25" s="208"/>
      <c r="P25" s="208"/>
      <c r="Q25" s="208"/>
      <c r="R25" s="76"/>
      <c r="S25" s="143"/>
      <c r="T25" s="81"/>
      <c r="U25" s="81"/>
      <c r="V25" s="81"/>
      <c r="W25" s="81"/>
    </row>
    <row r="26" spans="1:23" customFormat="1" ht="12.75" customHeight="1" x14ac:dyDescent="0.25">
      <c r="A26" s="92"/>
      <c r="B26" s="145"/>
      <c r="C26" s="145"/>
      <c r="D26" s="145"/>
      <c r="E26" s="138"/>
      <c r="F26" s="138"/>
      <c r="G26" s="103"/>
      <c r="H26" s="100"/>
      <c r="I26" s="270"/>
      <c r="J26" s="208"/>
      <c r="K26" s="208"/>
      <c r="L26" s="208"/>
      <c r="M26" s="208"/>
      <c r="N26" s="208"/>
      <c r="O26" s="208"/>
      <c r="P26" s="250"/>
      <c r="Q26" s="208"/>
      <c r="R26" s="143"/>
      <c r="S26" s="143"/>
      <c r="T26" s="81"/>
      <c r="U26" s="81"/>
      <c r="V26" s="81"/>
      <c r="W26" s="81"/>
    </row>
    <row r="27" spans="1:23" ht="12.75" customHeight="1" x14ac:dyDescent="0.2">
      <c r="A27" s="92"/>
      <c r="B27" s="145"/>
      <c r="C27" s="145"/>
      <c r="D27" s="145"/>
      <c r="E27" s="138"/>
      <c r="F27" s="138"/>
      <c r="G27" s="144"/>
      <c r="H27" s="140"/>
      <c r="I27" s="140"/>
      <c r="J27" s="208"/>
      <c r="K27" s="208"/>
      <c r="L27" s="208"/>
      <c r="M27" s="208"/>
      <c r="N27" s="208"/>
      <c r="O27" s="208"/>
      <c r="P27" s="250"/>
      <c r="Q27" s="208"/>
      <c r="R27" s="141"/>
      <c r="S27" s="143"/>
    </row>
    <row r="28" spans="1:23" customFormat="1" ht="12.75" customHeight="1" x14ac:dyDescent="0.25">
      <c r="A28" s="92"/>
      <c r="B28" s="145"/>
      <c r="C28" s="145"/>
      <c r="D28" s="145"/>
      <c r="E28" s="138"/>
      <c r="F28" s="138"/>
      <c r="G28" s="144"/>
      <c r="H28" s="151"/>
      <c r="I28" s="151"/>
      <c r="J28" s="208"/>
      <c r="K28" s="208"/>
      <c r="L28" s="208"/>
      <c r="M28" s="208"/>
      <c r="N28" s="208"/>
      <c r="O28" s="208"/>
      <c r="P28" s="208"/>
      <c r="Q28" s="208"/>
      <c r="R28" s="141"/>
      <c r="S28" s="143"/>
      <c r="T28" s="81"/>
      <c r="U28" s="81"/>
      <c r="V28" s="81"/>
      <c r="W28" s="81"/>
    </row>
    <row r="29" spans="1:23" customFormat="1" ht="12.75" customHeight="1" x14ac:dyDescent="0.25">
      <c r="A29" s="92"/>
      <c r="B29" s="118"/>
      <c r="C29" s="118"/>
      <c r="D29" s="118"/>
      <c r="E29" s="108"/>
      <c r="F29" s="124"/>
      <c r="G29" s="131"/>
      <c r="H29" s="167"/>
      <c r="I29" s="167"/>
      <c r="J29" s="168"/>
      <c r="K29" s="169"/>
      <c r="L29" s="169"/>
      <c r="M29" s="168"/>
      <c r="N29" s="163"/>
      <c r="O29" s="163"/>
      <c r="P29" s="170"/>
      <c r="Q29" s="163"/>
      <c r="R29" s="171"/>
      <c r="S29" s="164"/>
      <c r="T29" s="81"/>
      <c r="U29" s="81"/>
      <c r="V29" s="81"/>
      <c r="W29" s="81"/>
    </row>
    <row r="30" spans="1:23" customFormat="1" ht="12.75" customHeight="1" x14ac:dyDescent="0.25">
      <c r="A30" s="92"/>
      <c r="B30" s="145"/>
      <c r="C30" s="145"/>
      <c r="D30" s="145"/>
      <c r="E30" s="138"/>
      <c r="F30" s="138"/>
      <c r="G30" s="144"/>
      <c r="H30" s="140"/>
      <c r="I30" s="140"/>
      <c r="J30" s="208"/>
      <c r="K30" s="208"/>
      <c r="L30" s="208"/>
      <c r="M30" s="208"/>
      <c r="N30" s="208"/>
      <c r="O30" s="208"/>
      <c r="P30" s="250"/>
      <c r="Q30" s="208"/>
      <c r="R30" s="141"/>
      <c r="S30" s="143"/>
      <c r="T30" s="81"/>
      <c r="U30" s="81"/>
      <c r="V30" s="81"/>
      <c r="W30" s="81"/>
    </row>
    <row r="31" spans="1:23" customFormat="1" ht="12.75" customHeight="1" x14ac:dyDescent="0.25">
      <c r="A31" s="92"/>
      <c r="B31" s="145"/>
      <c r="C31" s="210"/>
      <c r="D31" s="210"/>
      <c r="E31" s="153"/>
      <c r="F31" s="153"/>
      <c r="G31" s="146"/>
      <c r="H31" s="142"/>
      <c r="I31" s="142"/>
      <c r="J31" s="208"/>
      <c r="K31" s="208"/>
      <c r="L31" s="208"/>
      <c r="M31" s="208"/>
      <c r="N31" s="208"/>
      <c r="O31" s="208"/>
      <c r="P31" s="208"/>
      <c r="Q31" s="208"/>
      <c r="R31" s="76"/>
      <c r="S31" s="143"/>
      <c r="T31" s="81"/>
      <c r="U31" s="81"/>
      <c r="V31" s="81"/>
      <c r="W31" s="81"/>
    </row>
    <row r="32" spans="1:23" ht="12.75" customHeight="1" x14ac:dyDescent="0.2">
      <c r="A32" s="92"/>
      <c r="B32" s="145"/>
      <c r="C32" s="145"/>
      <c r="D32" s="145"/>
      <c r="E32" s="138"/>
      <c r="F32" s="138"/>
      <c r="G32" s="103"/>
      <c r="H32" s="100"/>
      <c r="I32" s="270"/>
      <c r="J32" s="208"/>
      <c r="K32" s="208"/>
      <c r="L32" s="208"/>
      <c r="M32" s="208"/>
      <c r="N32" s="208"/>
      <c r="O32" s="208"/>
      <c r="P32" s="250"/>
      <c r="Q32" s="208"/>
      <c r="R32" s="143"/>
      <c r="S32" s="143"/>
    </row>
    <row r="33" spans="1:23" ht="12.75" customHeight="1" x14ac:dyDescent="0.2">
      <c r="A33" s="92"/>
      <c r="B33" s="145"/>
      <c r="C33" s="145"/>
      <c r="D33" s="145"/>
      <c r="E33" s="138"/>
      <c r="F33" s="138"/>
      <c r="G33" s="144"/>
      <c r="H33" s="140"/>
      <c r="I33" s="140"/>
      <c r="J33" s="208"/>
      <c r="K33" s="208"/>
      <c r="L33" s="208"/>
      <c r="M33" s="208"/>
      <c r="N33" s="208"/>
      <c r="O33" s="208"/>
      <c r="P33" s="250"/>
      <c r="Q33" s="208"/>
      <c r="R33" s="141"/>
      <c r="S33" s="143"/>
    </row>
    <row r="34" spans="1:23" customFormat="1" ht="12.75" customHeight="1" x14ac:dyDescent="0.25">
      <c r="A34" s="92"/>
      <c r="B34" s="145"/>
      <c r="C34" s="145"/>
      <c r="D34" s="145"/>
      <c r="E34" s="138"/>
      <c r="F34" s="138"/>
      <c r="G34" s="144"/>
      <c r="H34" s="151"/>
      <c r="I34" s="151"/>
      <c r="J34" s="208"/>
      <c r="K34" s="208"/>
      <c r="L34" s="208"/>
      <c r="M34" s="208"/>
      <c r="N34" s="208"/>
      <c r="O34" s="208"/>
      <c r="P34" s="208"/>
      <c r="Q34" s="208"/>
      <c r="R34" s="141"/>
      <c r="S34" s="143"/>
      <c r="T34" s="203"/>
      <c r="U34" s="203"/>
      <c r="V34" s="203"/>
      <c r="W34" s="203"/>
    </row>
    <row r="35" spans="1:23" customFormat="1" ht="12.75" customHeight="1" x14ac:dyDescent="0.25">
      <c r="A35" s="92"/>
      <c r="B35" s="118"/>
      <c r="C35" s="118"/>
      <c r="D35" s="118"/>
      <c r="E35" s="108"/>
      <c r="F35" s="124"/>
      <c r="G35" s="131"/>
      <c r="H35" s="167"/>
      <c r="I35" s="167"/>
      <c r="J35" s="168"/>
      <c r="K35" s="169"/>
      <c r="L35" s="169"/>
      <c r="M35" s="168"/>
      <c r="N35" s="163"/>
      <c r="O35" s="163"/>
      <c r="P35" s="170"/>
      <c r="Q35" s="163"/>
      <c r="R35" s="171"/>
      <c r="S35" s="164"/>
      <c r="T35" s="203"/>
      <c r="U35" s="203"/>
      <c r="V35" s="203"/>
      <c r="W35" s="203"/>
    </row>
    <row r="36" spans="1:23" customFormat="1" ht="12.75" customHeight="1" x14ac:dyDescent="0.25">
      <c r="A36" s="92"/>
      <c r="B36" s="145"/>
      <c r="C36" s="145"/>
      <c r="D36" s="145"/>
      <c r="E36" s="138"/>
      <c r="F36" s="138"/>
      <c r="G36" s="144"/>
      <c r="H36" s="140"/>
      <c r="I36" s="140"/>
      <c r="J36" s="208"/>
      <c r="K36" s="208"/>
      <c r="L36" s="208"/>
      <c r="M36" s="208"/>
      <c r="N36" s="208"/>
      <c r="O36" s="208"/>
      <c r="P36" s="250"/>
      <c r="Q36" s="208"/>
      <c r="R36" s="141"/>
      <c r="S36" s="143"/>
      <c r="T36" s="203"/>
      <c r="U36" s="203"/>
      <c r="V36" s="203"/>
      <c r="W36" s="203"/>
    </row>
    <row r="37" spans="1:23" customFormat="1" ht="12.75" customHeight="1" x14ac:dyDescent="0.25">
      <c r="A37" s="92"/>
      <c r="B37" s="118"/>
      <c r="C37" s="118"/>
      <c r="D37" s="118"/>
      <c r="E37" s="108"/>
      <c r="F37" s="124"/>
      <c r="G37" s="131"/>
      <c r="H37" s="167"/>
      <c r="I37" s="167"/>
      <c r="J37" s="168"/>
      <c r="K37" s="169"/>
      <c r="L37" s="169"/>
      <c r="M37" s="168"/>
      <c r="N37" s="163"/>
      <c r="O37" s="163"/>
      <c r="P37" s="170"/>
      <c r="Q37" s="163"/>
      <c r="R37" s="171"/>
      <c r="S37" s="164"/>
      <c r="T37" s="203"/>
      <c r="U37" s="203"/>
      <c r="V37" s="203"/>
      <c r="W37" s="203"/>
    </row>
    <row r="38" spans="1:23" customFormat="1" ht="12.75" customHeight="1" x14ac:dyDescent="0.25">
      <c r="A38" s="92"/>
      <c r="B38" s="145"/>
      <c r="C38" s="145"/>
      <c r="D38" s="145"/>
      <c r="E38" s="138"/>
      <c r="F38" s="138"/>
      <c r="G38" s="144"/>
      <c r="H38" s="140"/>
      <c r="I38" s="140"/>
      <c r="J38" s="208"/>
      <c r="K38" s="208"/>
      <c r="L38" s="208"/>
      <c r="M38" s="208"/>
      <c r="N38" s="208"/>
      <c r="O38" s="208"/>
      <c r="P38" s="250"/>
      <c r="Q38" s="208"/>
      <c r="R38" s="141"/>
      <c r="S38" s="143"/>
      <c r="T38" s="203"/>
      <c r="U38" s="203"/>
      <c r="V38" s="203"/>
      <c r="W38" s="203"/>
    </row>
    <row r="39" spans="1:23" customFormat="1" ht="12.75" customHeight="1" x14ac:dyDescent="0.25">
      <c r="A39" s="92"/>
      <c r="B39" s="145"/>
      <c r="C39" s="210"/>
      <c r="D39" s="210"/>
      <c r="E39" s="153"/>
      <c r="F39" s="153"/>
      <c r="G39" s="146"/>
      <c r="H39" s="142"/>
      <c r="I39" s="142"/>
      <c r="J39" s="208"/>
      <c r="K39" s="208"/>
      <c r="L39" s="208"/>
      <c r="M39" s="208"/>
      <c r="N39" s="208"/>
      <c r="O39" s="208"/>
      <c r="P39" s="208"/>
      <c r="Q39" s="208"/>
      <c r="R39" s="76"/>
      <c r="S39" s="143"/>
      <c r="T39" s="203"/>
      <c r="U39" s="203"/>
      <c r="V39" s="203"/>
      <c r="W39" s="203"/>
    </row>
    <row r="40" spans="1:23" s="81" customFormat="1" x14ac:dyDescent="0.2">
      <c r="A40" s="92"/>
      <c r="B40" s="145"/>
      <c r="C40" s="145"/>
      <c r="D40" s="145"/>
      <c r="E40" s="138"/>
      <c r="F40" s="138"/>
      <c r="G40" s="103"/>
      <c r="H40" s="100"/>
      <c r="I40" s="270"/>
      <c r="J40" s="208"/>
      <c r="K40" s="208"/>
      <c r="L40" s="208"/>
      <c r="M40" s="208"/>
      <c r="N40" s="208"/>
      <c r="O40" s="208"/>
      <c r="P40" s="250"/>
      <c r="Q40" s="208"/>
      <c r="R40" s="143"/>
      <c r="S40" s="143"/>
      <c r="T40" s="80"/>
    </row>
    <row r="41" spans="1:23" s="110" customFormat="1" x14ac:dyDescent="0.2">
      <c r="A41" s="92"/>
      <c r="B41" s="145"/>
      <c r="C41" s="145"/>
      <c r="D41" s="145"/>
      <c r="E41" s="138"/>
      <c r="F41" s="138"/>
      <c r="G41" s="144"/>
      <c r="H41" s="140"/>
      <c r="I41" s="140"/>
      <c r="J41" s="208"/>
      <c r="K41" s="208"/>
      <c r="L41" s="208"/>
      <c r="M41" s="208"/>
      <c r="N41" s="208"/>
      <c r="O41" s="208"/>
      <c r="P41" s="250"/>
      <c r="Q41" s="208"/>
      <c r="R41" s="141"/>
      <c r="S41" s="143"/>
      <c r="T41" s="46"/>
    </row>
    <row r="42" spans="1:23" s="81" customFormat="1" x14ac:dyDescent="0.2">
      <c r="A42" s="92"/>
      <c r="B42" s="145"/>
      <c r="C42" s="145"/>
      <c r="D42" s="145"/>
      <c r="E42" s="138"/>
      <c r="F42" s="138"/>
      <c r="G42" s="144"/>
      <c r="H42" s="151"/>
      <c r="I42" s="151"/>
      <c r="J42" s="208"/>
      <c r="K42" s="208"/>
      <c r="L42" s="208"/>
      <c r="M42" s="208"/>
      <c r="N42" s="208"/>
      <c r="O42" s="208"/>
      <c r="P42" s="208"/>
      <c r="Q42" s="208"/>
      <c r="R42" s="141"/>
      <c r="S42" s="143"/>
      <c r="T42" s="80"/>
    </row>
    <row r="43" spans="1:23" customFormat="1" ht="12.75" customHeight="1" x14ac:dyDescent="0.25">
      <c r="A43" s="92"/>
      <c r="B43" s="118"/>
      <c r="C43" s="118"/>
      <c r="D43" s="118"/>
      <c r="E43" s="108"/>
      <c r="F43" s="124"/>
      <c r="G43" s="131"/>
      <c r="H43" s="167"/>
      <c r="I43" s="167"/>
      <c r="J43" s="168"/>
      <c r="K43" s="169"/>
      <c r="L43" s="169"/>
      <c r="M43" s="168"/>
      <c r="N43" s="163"/>
      <c r="O43" s="163"/>
      <c r="P43" s="170"/>
      <c r="Q43" s="163"/>
      <c r="R43" s="171"/>
      <c r="S43" s="164"/>
      <c r="T43" s="139"/>
      <c r="U43" s="139"/>
      <c r="V43" s="139"/>
      <c r="W43" s="139"/>
    </row>
    <row r="44" spans="1:23" customFormat="1" ht="12.75" customHeight="1" x14ac:dyDescent="0.25">
      <c r="A44" s="92"/>
      <c r="B44" s="145"/>
      <c r="C44" s="145"/>
      <c r="D44" s="145"/>
      <c r="E44" s="138"/>
      <c r="F44" s="138"/>
      <c r="G44" s="144"/>
      <c r="H44" s="140"/>
      <c r="I44" s="140"/>
      <c r="J44" s="208"/>
      <c r="K44" s="208"/>
      <c r="L44" s="208"/>
      <c r="M44" s="208"/>
      <c r="N44" s="208"/>
      <c r="O44" s="208"/>
      <c r="P44" s="250"/>
      <c r="Q44" s="208"/>
      <c r="R44" s="141"/>
      <c r="S44" s="143"/>
      <c r="T44" s="139"/>
      <c r="U44" s="139"/>
      <c r="V44" s="139"/>
      <c r="W44" s="139"/>
    </row>
    <row r="45" spans="1:23" customFormat="1" ht="12.75" customHeight="1" x14ac:dyDescent="0.25">
      <c r="A45" s="92"/>
      <c r="B45" s="145"/>
      <c r="C45" s="210"/>
      <c r="D45" s="210"/>
      <c r="E45" s="153"/>
      <c r="F45" s="153"/>
      <c r="G45" s="146"/>
      <c r="H45" s="142"/>
      <c r="I45" s="142"/>
      <c r="J45" s="208"/>
      <c r="K45" s="208"/>
      <c r="L45" s="208"/>
      <c r="M45" s="208"/>
      <c r="N45" s="208"/>
      <c r="O45" s="208"/>
      <c r="P45" s="208"/>
      <c r="Q45" s="208"/>
      <c r="R45" s="76"/>
      <c r="S45" s="143"/>
      <c r="T45" s="139"/>
      <c r="U45" s="139"/>
      <c r="V45" s="139"/>
      <c r="W45" s="139"/>
    </row>
    <row r="46" spans="1:23" customFormat="1" ht="12.75" customHeight="1" x14ac:dyDescent="0.25">
      <c r="A46" s="92"/>
      <c r="B46" s="145"/>
      <c r="C46" s="145"/>
      <c r="D46" s="145"/>
      <c r="E46" s="138"/>
      <c r="F46" s="138"/>
      <c r="G46" s="103"/>
      <c r="H46" s="100"/>
      <c r="I46" s="270"/>
      <c r="J46" s="208"/>
      <c r="K46" s="208"/>
      <c r="L46" s="208"/>
      <c r="M46" s="208"/>
      <c r="N46" s="208"/>
      <c r="O46" s="208"/>
      <c r="P46" s="250"/>
      <c r="Q46" s="208"/>
      <c r="R46" s="143"/>
      <c r="S46" s="143"/>
      <c r="T46" s="139"/>
      <c r="U46" s="139"/>
      <c r="V46" s="139"/>
      <c r="W46" s="139"/>
    </row>
    <row r="47" spans="1:23" customFormat="1" ht="12.75" customHeight="1" x14ac:dyDescent="0.25">
      <c r="A47" s="92"/>
      <c r="B47" s="145"/>
      <c r="C47" s="145"/>
      <c r="D47" s="145"/>
      <c r="E47" s="138"/>
      <c r="F47" s="138"/>
      <c r="G47" s="144"/>
      <c r="H47" s="140"/>
      <c r="I47" s="140"/>
      <c r="J47" s="208"/>
      <c r="K47" s="208"/>
      <c r="L47" s="208"/>
      <c r="M47" s="208"/>
      <c r="N47" s="208"/>
      <c r="O47" s="208"/>
      <c r="P47" s="250"/>
      <c r="Q47" s="208"/>
      <c r="R47" s="141"/>
      <c r="S47" s="143"/>
      <c r="T47" s="139"/>
      <c r="U47" s="139"/>
      <c r="V47" s="139"/>
      <c r="W47" s="139"/>
    </row>
    <row r="48" spans="1:23" customFormat="1" ht="12.75" customHeight="1" x14ac:dyDescent="0.25">
      <c r="A48" s="92"/>
      <c r="B48" s="145"/>
      <c r="C48" s="145"/>
      <c r="D48" s="145"/>
      <c r="E48" s="138"/>
      <c r="F48" s="138"/>
      <c r="G48" s="144"/>
      <c r="H48" s="151"/>
      <c r="I48" s="151"/>
      <c r="J48" s="208"/>
      <c r="K48" s="208"/>
      <c r="L48" s="208"/>
      <c r="M48" s="208"/>
      <c r="N48" s="208"/>
      <c r="O48" s="208"/>
      <c r="P48" s="208"/>
      <c r="Q48" s="208"/>
      <c r="R48" s="141"/>
      <c r="S48" s="143"/>
      <c r="T48" s="139"/>
      <c r="U48" s="139"/>
      <c r="V48" s="139"/>
      <c r="W48" s="139"/>
    </row>
    <row r="49" spans="1:23" customFormat="1" ht="12.75" customHeight="1" x14ac:dyDescent="0.25">
      <c r="A49" s="92"/>
      <c r="B49" s="118"/>
      <c r="C49" s="118"/>
      <c r="D49" s="118"/>
      <c r="E49" s="108"/>
      <c r="F49" s="124"/>
      <c r="G49" s="131"/>
      <c r="H49" s="167"/>
      <c r="I49" s="167"/>
      <c r="J49" s="168"/>
      <c r="K49" s="169"/>
      <c r="L49" s="169"/>
      <c r="M49" s="168"/>
      <c r="N49" s="163"/>
      <c r="O49" s="163"/>
      <c r="P49" s="170"/>
      <c r="Q49" s="163"/>
      <c r="R49" s="171"/>
      <c r="S49" s="164"/>
      <c r="T49" s="139"/>
      <c r="U49" s="139"/>
      <c r="V49" s="139"/>
      <c r="W49" s="139"/>
    </row>
    <row r="50" spans="1:23" ht="12.75" customHeight="1" x14ac:dyDescent="0.2">
      <c r="A50" s="92"/>
      <c r="B50" s="145"/>
      <c r="C50" s="145"/>
      <c r="D50" s="145"/>
      <c r="E50" s="138"/>
      <c r="F50" s="138"/>
      <c r="G50" s="144"/>
      <c r="H50" s="140"/>
      <c r="I50" s="140"/>
      <c r="J50" s="208"/>
      <c r="K50" s="208"/>
      <c r="L50" s="208"/>
      <c r="M50" s="208"/>
      <c r="N50" s="208"/>
      <c r="O50" s="208"/>
      <c r="P50" s="250"/>
      <c r="Q50" s="208"/>
      <c r="R50" s="141"/>
      <c r="S50" s="143"/>
    </row>
    <row r="51" spans="1:23" ht="12.75" customHeight="1" x14ac:dyDescent="0.2">
      <c r="A51" s="92"/>
      <c r="B51" s="118"/>
      <c r="C51" s="118"/>
      <c r="D51" s="118"/>
      <c r="E51" s="108"/>
      <c r="F51" s="124"/>
      <c r="G51" s="131"/>
      <c r="H51" s="167"/>
      <c r="I51" s="167"/>
      <c r="J51" s="168"/>
      <c r="K51" s="169"/>
      <c r="L51" s="169"/>
      <c r="M51" s="168"/>
      <c r="N51" s="163"/>
      <c r="O51" s="163"/>
      <c r="P51" s="170"/>
      <c r="Q51" s="163"/>
      <c r="R51" s="171"/>
      <c r="S51" s="164"/>
    </row>
    <row r="52" spans="1:23" ht="12.75" customHeight="1" x14ac:dyDescent="0.2">
      <c r="A52" s="92"/>
      <c r="B52" s="145"/>
      <c r="C52" s="145"/>
      <c r="D52" s="145"/>
      <c r="E52" s="138"/>
      <c r="F52" s="138"/>
      <c r="G52" s="144"/>
      <c r="H52" s="140"/>
      <c r="I52" s="140"/>
      <c r="J52" s="208"/>
      <c r="K52" s="208"/>
      <c r="L52" s="208"/>
      <c r="M52" s="208"/>
      <c r="N52" s="208"/>
      <c r="O52" s="208"/>
      <c r="P52" s="250"/>
      <c r="Q52" s="208"/>
      <c r="R52" s="141"/>
      <c r="S52" s="143"/>
    </row>
    <row r="53" spans="1:23" customFormat="1" ht="12.75" customHeight="1" x14ac:dyDescent="0.25">
      <c r="A53" s="92"/>
      <c r="B53" s="145"/>
      <c r="C53" s="210"/>
      <c r="D53" s="210"/>
      <c r="E53" s="153"/>
      <c r="F53" s="153"/>
      <c r="G53" s="146"/>
      <c r="H53" s="142"/>
      <c r="I53" s="142"/>
      <c r="J53" s="208"/>
      <c r="K53" s="208"/>
      <c r="L53" s="208"/>
      <c r="M53" s="208"/>
      <c r="N53" s="208"/>
      <c r="O53" s="208"/>
      <c r="P53" s="208"/>
      <c r="Q53" s="208"/>
      <c r="R53" s="76"/>
      <c r="S53" s="143"/>
      <c r="T53" s="203"/>
      <c r="U53" s="203"/>
      <c r="V53" s="203"/>
      <c r="W53" s="203"/>
    </row>
    <row r="54" spans="1:23" customFormat="1" ht="12.75" customHeight="1" x14ac:dyDescent="0.25">
      <c r="A54" s="92"/>
      <c r="B54" s="145"/>
      <c r="C54" s="145"/>
      <c r="D54" s="145"/>
      <c r="E54" s="138"/>
      <c r="F54" s="138"/>
      <c r="G54" s="103"/>
      <c r="H54" s="100"/>
      <c r="I54" s="270"/>
      <c r="J54" s="208"/>
      <c r="K54" s="208"/>
      <c r="L54" s="208"/>
      <c r="M54" s="208"/>
      <c r="N54" s="208"/>
      <c r="O54" s="208"/>
      <c r="P54" s="250"/>
      <c r="Q54" s="208"/>
      <c r="R54" s="143"/>
      <c r="S54" s="143"/>
      <c r="T54" s="203"/>
      <c r="U54" s="203"/>
      <c r="V54" s="203"/>
      <c r="W54" s="203"/>
    </row>
    <row r="55" spans="1:23" customFormat="1" ht="12.75" customHeight="1" x14ac:dyDescent="0.25">
      <c r="A55" s="92"/>
      <c r="B55" s="145"/>
      <c r="C55" s="145"/>
      <c r="D55" s="145"/>
      <c r="E55" s="138"/>
      <c r="F55" s="138"/>
      <c r="G55" s="144"/>
      <c r="H55" s="140"/>
      <c r="I55" s="140"/>
      <c r="J55" s="208"/>
      <c r="K55" s="208"/>
      <c r="L55" s="208"/>
      <c r="M55" s="208"/>
      <c r="N55" s="208"/>
      <c r="O55" s="208"/>
      <c r="P55" s="250"/>
      <c r="Q55" s="208"/>
      <c r="R55" s="141"/>
      <c r="S55" s="143"/>
      <c r="T55" s="203"/>
      <c r="U55" s="203"/>
      <c r="V55" s="203"/>
      <c r="W55" s="203"/>
    </row>
    <row r="56" spans="1:23" customFormat="1" ht="12.75" customHeight="1" x14ac:dyDescent="0.25">
      <c r="A56" s="92"/>
      <c r="B56" s="145"/>
      <c r="C56" s="145"/>
      <c r="D56" s="145"/>
      <c r="E56" s="138"/>
      <c r="F56" s="138"/>
      <c r="G56" s="144"/>
      <c r="H56" s="151"/>
      <c r="I56" s="151"/>
      <c r="J56" s="208"/>
      <c r="K56" s="208"/>
      <c r="L56" s="208"/>
      <c r="M56" s="208"/>
      <c r="N56" s="208"/>
      <c r="O56" s="208"/>
      <c r="P56" s="208"/>
      <c r="Q56" s="208"/>
      <c r="R56" s="141"/>
      <c r="S56" s="143"/>
      <c r="T56" s="203"/>
      <c r="U56" s="203"/>
      <c r="V56" s="203"/>
      <c r="W56" s="203"/>
    </row>
    <row r="57" spans="1:23" customFormat="1" ht="12.75" customHeight="1" x14ac:dyDescent="0.25">
      <c r="A57" s="92"/>
      <c r="B57" s="118"/>
      <c r="C57" s="118"/>
      <c r="D57" s="118"/>
      <c r="E57" s="108"/>
      <c r="F57" s="124"/>
      <c r="G57" s="131"/>
      <c r="H57" s="167"/>
      <c r="I57" s="167"/>
      <c r="J57" s="168"/>
      <c r="K57" s="169"/>
      <c r="L57" s="169"/>
      <c r="M57" s="168"/>
      <c r="N57" s="163"/>
      <c r="O57" s="163"/>
      <c r="P57" s="170"/>
      <c r="Q57" s="163"/>
      <c r="R57" s="171"/>
      <c r="S57" s="164"/>
      <c r="T57" s="203"/>
      <c r="U57" s="203"/>
      <c r="V57" s="203"/>
      <c r="W57" s="203"/>
    </row>
    <row r="58" spans="1:23" ht="12.75" customHeight="1" x14ac:dyDescent="0.2">
      <c r="A58" s="92"/>
      <c r="B58" s="145"/>
      <c r="C58" s="145"/>
      <c r="D58" s="145"/>
      <c r="E58" s="138"/>
      <c r="F58" s="138"/>
      <c r="G58" s="144"/>
      <c r="H58" s="140"/>
      <c r="I58" s="140"/>
      <c r="J58" s="208"/>
      <c r="K58" s="208"/>
      <c r="L58" s="208"/>
      <c r="M58" s="208"/>
      <c r="N58" s="208"/>
      <c r="O58" s="208"/>
      <c r="P58" s="250"/>
      <c r="Q58" s="208"/>
      <c r="R58" s="141"/>
      <c r="S58" s="143"/>
    </row>
    <row r="59" spans="1:23" s="81" customFormat="1" x14ac:dyDescent="0.2">
      <c r="A59" s="92"/>
      <c r="B59" s="145"/>
      <c r="C59" s="210"/>
      <c r="D59" s="210"/>
      <c r="E59" s="153"/>
      <c r="F59" s="153"/>
      <c r="G59" s="146"/>
      <c r="H59" s="142"/>
      <c r="I59" s="142"/>
      <c r="J59" s="208"/>
      <c r="K59" s="208"/>
      <c r="L59" s="208"/>
      <c r="M59" s="208"/>
      <c r="N59" s="208"/>
      <c r="O59" s="208"/>
      <c r="P59" s="208"/>
      <c r="Q59" s="208"/>
      <c r="R59" s="76"/>
      <c r="S59" s="143"/>
      <c r="T59" s="80"/>
    </row>
    <row r="60" spans="1:23" s="110" customFormat="1" x14ac:dyDescent="0.2">
      <c r="A60" s="92"/>
      <c r="B60" s="145"/>
      <c r="C60" s="145"/>
      <c r="D60" s="145"/>
      <c r="E60" s="138"/>
      <c r="F60" s="138"/>
      <c r="G60" s="103"/>
      <c r="H60" s="100"/>
      <c r="I60" s="270"/>
      <c r="J60" s="208"/>
      <c r="K60" s="208"/>
      <c r="L60" s="208"/>
      <c r="M60" s="208"/>
      <c r="N60" s="208"/>
      <c r="O60" s="208"/>
      <c r="P60" s="250"/>
      <c r="Q60" s="208"/>
      <c r="R60" s="143"/>
      <c r="S60" s="143"/>
      <c r="T60" s="46"/>
    </row>
    <row r="61" spans="1:23" s="81" customFormat="1" x14ac:dyDescent="0.2">
      <c r="A61" s="92"/>
      <c r="B61" s="145"/>
      <c r="C61" s="145"/>
      <c r="D61" s="145"/>
      <c r="E61" s="138"/>
      <c r="F61" s="138"/>
      <c r="G61" s="144"/>
      <c r="H61" s="140"/>
      <c r="I61" s="140"/>
      <c r="J61" s="208"/>
      <c r="K61" s="208"/>
      <c r="L61" s="208"/>
      <c r="M61" s="208"/>
      <c r="N61" s="208"/>
      <c r="O61" s="208"/>
      <c r="P61" s="250"/>
      <c r="Q61" s="208"/>
      <c r="R61" s="141"/>
      <c r="S61" s="143"/>
      <c r="T61" s="80"/>
    </row>
    <row r="62" spans="1:23" customFormat="1" ht="12.75" customHeight="1" x14ac:dyDescent="0.25">
      <c r="A62" s="92"/>
      <c r="B62" s="145"/>
      <c r="C62" s="145"/>
      <c r="D62" s="145"/>
      <c r="E62" s="138"/>
      <c r="F62" s="138"/>
      <c r="G62" s="144"/>
      <c r="H62" s="151"/>
      <c r="I62" s="151"/>
      <c r="J62" s="208"/>
      <c r="K62" s="208"/>
      <c r="L62" s="208"/>
      <c r="M62" s="208"/>
      <c r="N62" s="208"/>
      <c r="O62" s="208"/>
      <c r="P62" s="208"/>
      <c r="Q62" s="208"/>
      <c r="R62" s="141"/>
      <c r="S62" s="143"/>
      <c r="T62" s="139"/>
      <c r="U62" s="139"/>
      <c r="V62" s="139"/>
      <c r="W62" s="139"/>
    </row>
    <row r="63" spans="1:23" customFormat="1" ht="12.75" customHeight="1" x14ac:dyDescent="0.25">
      <c r="A63" s="92"/>
      <c r="B63" s="118"/>
      <c r="C63" s="118"/>
      <c r="D63" s="118"/>
      <c r="E63" s="108"/>
      <c r="F63" s="124"/>
      <c r="G63" s="131"/>
      <c r="H63" s="167"/>
      <c r="I63" s="167"/>
      <c r="J63" s="168"/>
      <c r="K63" s="169"/>
      <c r="L63" s="169"/>
      <c r="M63" s="168"/>
      <c r="N63" s="163"/>
      <c r="O63" s="163"/>
      <c r="P63" s="170"/>
      <c r="Q63" s="163"/>
      <c r="R63" s="171"/>
      <c r="S63" s="164"/>
      <c r="T63" s="139"/>
      <c r="U63" s="139"/>
      <c r="V63" s="139"/>
      <c r="W63" s="139"/>
    </row>
    <row r="64" spans="1:23" customFormat="1" ht="12.75" customHeight="1" x14ac:dyDescent="0.25">
      <c r="A64" s="92"/>
      <c r="B64" s="145"/>
      <c r="C64" s="145"/>
      <c r="D64" s="145"/>
      <c r="E64" s="138"/>
      <c r="F64" s="138"/>
      <c r="G64" s="144"/>
      <c r="H64" s="140"/>
      <c r="I64" s="140"/>
      <c r="J64" s="208"/>
      <c r="K64" s="208"/>
      <c r="L64" s="208"/>
      <c r="M64" s="208"/>
      <c r="N64" s="208"/>
      <c r="O64" s="208"/>
      <c r="P64" s="250"/>
      <c r="Q64" s="208"/>
      <c r="R64" s="141"/>
      <c r="S64" s="143"/>
      <c r="T64" s="139"/>
      <c r="U64" s="139"/>
      <c r="V64" s="139"/>
      <c r="W64" s="139"/>
    </row>
    <row r="65" spans="1:23" customFormat="1" ht="12.75" customHeight="1" x14ac:dyDescent="0.25">
      <c r="A65" s="92"/>
      <c r="B65" s="118"/>
      <c r="C65" s="118"/>
      <c r="D65" s="118"/>
      <c r="E65" s="108"/>
      <c r="F65" s="124"/>
      <c r="G65" s="131"/>
      <c r="H65" s="167"/>
      <c r="I65" s="167"/>
      <c r="J65" s="168"/>
      <c r="K65" s="169"/>
      <c r="L65" s="169"/>
      <c r="M65" s="168"/>
      <c r="N65" s="163"/>
      <c r="O65" s="163"/>
      <c r="P65" s="170"/>
      <c r="Q65" s="163"/>
      <c r="R65" s="171"/>
      <c r="S65" s="164"/>
      <c r="T65" s="139"/>
      <c r="U65" s="139"/>
      <c r="V65" s="139"/>
      <c r="W65" s="139"/>
    </row>
    <row r="66" spans="1:23" customFormat="1" ht="12.75" customHeight="1" x14ac:dyDescent="0.25">
      <c r="A66" s="92"/>
      <c r="B66" s="145"/>
      <c r="C66" s="145"/>
      <c r="D66" s="145"/>
      <c r="E66" s="138"/>
      <c r="F66" s="138"/>
      <c r="G66" s="144"/>
      <c r="H66" s="140"/>
      <c r="I66" s="140"/>
      <c r="J66" s="208"/>
      <c r="K66" s="208"/>
      <c r="L66" s="208"/>
      <c r="M66" s="208"/>
      <c r="N66" s="208"/>
      <c r="O66" s="208"/>
      <c r="P66" s="250"/>
      <c r="Q66" s="208"/>
      <c r="R66" s="141"/>
      <c r="S66" s="143"/>
      <c r="T66" s="139"/>
      <c r="U66" s="139"/>
      <c r="V66" s="139"/>
      <c r="W66" s="139"/>
    </row>
    <row r="67" spans="1:23" customFormat="1" ht="12.75" customHeight="1" x14ac:dyDescent="0.25">
      <c r="A67" s="92"/>
      <c r="B67" s="145"/>
      <c r="C67" s="210"/>
      <c r="D67" s="210"/>
      <c r="E67" s="153"/>
      <c r="F67" s="153"/>
      <c r="G67" s="146"/>
      <c r="H67" s="142"/>
      <c r="I67" s="142"/>
      <c r="J67" s="208"/>
      <c r="K67" s="208"/>
      <c r="L67" s="208"/>
      <c r="M67" s="208"/>
      <c r="N67" s="208"/>
      <c r="O67" s="208"/>
      <c r="P67" s="208"/>
      <c r="Q67" s="208"/>
      <c r="R67" s="76"/>
      <c r="S67" s="143"/>
      <c r="T67" s="139"/>
      <c r="U67" s="139"/>
      <c r="V67" s="139"/>
      <c r="W67" s="139"/>
    </row>
    <row r="68" spans="1:23" customFormat="1" ht="12.75" customHeight="1" x14ac:dyDescent="0.25">
      <c r="A68" s="92"/>
      <c r="B68" s="145"/>
      <c r="C68" s="145"/>
      <c r="D68" s="145"/>
      <c r="E68" s="138"/>
      <c r="F68" s="138"/>
      <c r="G68" s="103"/>
      <c r="H68" s="100"/>
      <c r="I68" s="270"/>
      <c r="J68" s="208"/>
      <c r="K68" s="208"/>
      <c r="L68" s="208"/>
      <c r="M68" s="208"/>
      <c r="N68" s="208"/>
      <c r="O68" s="208"/>
      <c r="P68" s="250"/>
      <c r="Q68" s="208"/>
      <c r="R68" s="143"/>
      <c r="S68" s="143"/>
      <c r="T68" s="139"/>
      <c r="U68" s="139"/>
      <c r="V68" s="139"/>
      <c r="W68" s="139"/>
    </row>
    <row r="69" spans="1:23" customFormat="1" ht="12.75" customHeight="1" x14ac:dyDescent="0.25">
      <c r="A69" s="92"/>
      <c r="B69" s="145"/>
      <c r="C69" s="145"/>
      <c r="D69" s="145"/>
      <c r="E69" s="138"/>
      <c r="F69" s="138"/>
      <c r="G69" s="144"/>
      <c r="H69" s="140"/>
      <c r="I69" s="140"/>
      <c r="J69" s="208"/>
      <c r="K69" s="208"/>
      <c r="L69" s="208"/>
      <c r="M69" s="208"/>
      <c r="N69" s="208"/>
      <c r="O69" s="208"/>
      <c r="P69" s="250"/>
      <c r="Q69" s="208"/>
      <c r="R69" s="141"/>
      <c r="S69" s="143"/>
      <c r="T69" s="139"/>
      <c r="U69" s="139"/>
      <c r="V69" s="139"/>
      <c r="W69" s="139"/>
    </row>
    <row r="70" spans="1:23" customFormat="1" ht="12.75" customHeight="1" x14ac:dyDescent="0.25">
      <c r="A70" s="92"/>
      <c r="B70" s="145"/>
      <c r="C70" s="145"/>
      <c r="D70" s="145"/>
      <c r="E70" s="138"/>
      <c r="F70" s="138"/>
      <c r="G70" s="144"/>
      <c r="H70" s="151"/>
      <c r="I70" s="151"/>
      <c r="J70" s="208"/>
      <c r="K70" s="208"/>
      <c r="L70" s="208"/>
      <c r="M70" s="208"/>
      <c r="N70" s="208"/>
      <c r="O70" s="208"/>
      <c r="P70" s="208"/>
      <c r="Q70" s="208"/>
      <c r="R70" s="141"/>
      <c r="S70" s="143"/>
      <c r="T70" s="139"/>
      <c r="U70" s="139"/>
      <c r="V70" s="139"/>
      <c r="W70" s="139"/>
    </row>
    <row r="71" spans="1:23" customFormat="1" ht="12.75" customHeight="1" x14ac:dyDescent="0.25">
      <c r="A71" s="92"/>
      <c r="B71" s="118"/>
      <c r="C71" s="118"/>
      <c r="D71" s="118"/>
      <c r="E71" s="108"/>
      <c r="F71" s="124"/>
      <c r="G71" s="131"/>
      <c r="H71" s="167"/>
      <c r="I71" s="167"/>
      <c r="J71" s="168"/>
      <c r="K71" s="169"/>
      <c r="L71" s="169"/>
      <c r="M71" s="168"/>
      <c r="N71" s="163"/>
      <c r="O71" s="163"/>
      <c r="P71" s="170"/>
      <c r="Q71" s="163"/>
      <c r="R71" s="171"/>
      <c r="S71" s="164"/>
      <c r="T71" s="139"/>
      <c r="U71" s="139"/>
      <c r="V71" s="139"/>
      <c r="W71" s="139"/>
    </row>
    <row r="72" spans="1:23" customFormat="1" ht="12.75" customHeight="1" x14ac:dyDescent="0.25">
      <c r="A72" s="92"/>
      <c r="B72" s="145"/>
      <c r="C72" s="145"/>
      <c r="D72" s="145"/>
      <c r="E72" s="138"/>
      <c r="F72" s="138"/>
      <c r="G72" s="144"/>
      <c r="H72" s="140"/>
      <c r="I72" s="140"/>
      <c r="J72" s="208"/>
      <c r="K72" s="208"/>
      <c r="L72" s="208"/>
      <c r="M72" s="208"/>
      <c r="N72" s="208"/>
      <c r="O72" s="208"/>
      <c r="P72" s="250"/>
      <c r="Q72" s="208"/>
      <c r="R72" s="141"/>
      <c r="S72" s="143"/>
      <c r="T72" s="139"/>
      <c r="U72" s="139"/>
      <c r="V72" s="139"/>
      <c r="W72" s="139"/>
    </row>
    <row r="73" spans="1:23" customFormat="1" ht="12.75" customHeight="1" x14ac:dyDescent="0.25">
      <c r="A73" s="92"/>
      <c r="B73" s="145"/>
      <c r="C73" s="210"/>
      <c r="D73" s="210"/>
      <c r="E73" s="153"/>
      <c r="F73" s="153"/>
      <c r="G73" s="146"/>
      <c r="H73" s="142"/>
      <c r="I73" s="142"/>
      <c r="J73" s="208"/>
      <c r="K73" s="208"/>
      <c r="L73" s="208"/>
      <c r="M73" s="208"/>
      <c r="N73" s="208"/>
      <c r="O73" s="208"/>
      <c r="P73" s="208"/>
      <c r="Q73" s="208"/>
      <c r="R73" s="76"/>
      <c r="S73" s="143"/>
      <c r="T73" s="139"/>
      <c r="U73" s="139"/>
      <c r="V73" s="139"/>
      <c r="W73" s="139"/>
    </row>
    <row r="74" spans="1:23" customFormat="1" ht="12.75" customHeight="1" x14ac:dyDescent="0.25">
      <c r="A74" s="92"/>
      <c r="B74" s="145"/>
      <c r="C74" s="145"/>
      <c r="D74" s="145"/>
      <c r="E74" s="138"/>
      <c r="F74" s="138"/>
      <c r="G74" s="103"/>
      <c r="H74" s="100"/>
      <c r="I74" s="270"/>
      <c r="J74" s="208"/>
      <c r="K74" s="208"/>
      <c r="L74" s="208"/>
      <c r="M74" s="208"/>
      <c r="N74" s="208"/>
      <c r="O74" s="208"/>
      <c r="P74" s="250"/>
      <c r="Q74" s="208"/>
      <c r="R74" s="143"/>
      <c r="S74" s="143"/>
      <c r="T74" s="139"/>
      <c r="U74" s="139"/>
      <c r="V74" s="139"/>
      <c r="W74" s="139"/>
    </row>
    <row r="75" spans="1:23" customFormat="1" ht="12.75" customHeight="1" x14ac:dyDescent="0.25">
      <c r="A75" s="92"/>
      <c r="B75" s="145"/>
      <c r="C75" s="145"/>
      <c r="D75" s="145"/>
      <c r="E75" s="138"/>
      <c r="F75" s="138"/>
      <c r="G75" s="144"/>
      <c r="H75" s="140"/>
      <c r="I75" s="140"/>
      <c r="J75" s="208"/>
      <c r="K75" s="208"/>
      <c r="L75" s="208"/>
      <c r="M75" s="208"/>
      <c r="N75" s="208"/>
      <c r="O75" s="208"/>
      <c r="P75" s="250"/>
      <c r="Q75" s="208"/>
      <c r="R75" s="141"/>
      <c r="S75" s="143"/>
      <c r="T75" s="139"/>
      <c r="U75" s="139"/>
      <c r="V75" s="139"/>
      <c r="W75" s="139"/>
    </row>
    <row r="76" spans="1:23" customFormat="1" ht="12.75" customHeight="1" x14ac:dyDescent="0.25">
      <c r="A76" s="92"/>
      <c r="B76" s="145"/>
      <c r="C76" s="145"/>
      <c r="D76" s="145"/>
      <c r="E76" s="138"/>
      <c r="F76" s="138"/>
      <c r="G76" s="144"/>
      <c r="H76" s="151"/>
      <c r="I76" s="151"/>
      <c r="J76" s="208"/>
      <c r="K76" s="208"/>
      <c r="L76" s="208"/>
      <c r="M76" s="208"/>
      <c r="N76" s="208"/>
      <c r="O76" s="208"/>
      <c r="P76" s="208"/>
      <c r="Q76" s="208"/>
      <c r="R76" s="141"/>
      <c r="S76" s="143"/>
      <c r="T76" s="139"/>
      <c r="U76" s="139"/>
      <c r="V76" s="139"/>
      <c r="W76" s="139"/>
    </row>
    <row r="77" spans="1:23" customFormat="1" ht="12.75" customHeight="1" x14ac:dyDescent="0.25">
      <c r="A77" s="92"/>
      <c r="B77" s="118"/>
      <c r="C77" s="118"/>
      <c r="D77" s="118"/>
      <c r="E77" s="108"/>
      <c r="F77" s="124"/>
      <c r="G77" s="131"/>
      <c r="H77" s="167"/>
      <c r="I77" s="167"/>
      <c r="J77" s="168"/>
      <c r="K77" s="169"/>
      <c r="L77" s="169"/>
      <c r="M77" s="168"/>
      <c r="N77" s="163"/>
      <c r="O77" s="163"/>
      <c r="P77" s="170"/>
      <c r="Q77" s="163"/>
      <c r="R77" s="171"/>
      <c r="S77" s="164"/>
      <c r="T77" s="139"/>
      <c r="U77" s="139"/>
      <c r="V77" s="139"/>
      <c r="W77" s="139"/>
    </row>
    <row r="78" spans="1:23" ht="12.75" customHeight="1" x14ac:dyDescent="0.2">
      <c r="A78" s="92"/>
      <c r="B78" s="145"/>
      <c r="C78" s="145"/>
      <c r="D78" s="145"/>
      <c r="E78" s="138"/>
      <c r="F78" s="138"/>
      <c r="G78" s="144"/>
      <c r="H78" s="140"/>
      <c r="I78" s="140"/>
      <c r="J78" s="208"/>
      <c r="K78" s="208"/>
      <c r="L78" s="208"/>
      <c r="M78" s="208"/>
      <c r="N78" s="208"/>
      <c r="O78" s="208"/>
      <c r="P78" s="250"/>
      <c r="Q78" s="208"/>
      <c r="R78" s="141"/>
      <c r="S78" s="143"/>
    </row>
    <row r="79" spans="1:23" ht="12.75" customHeight="1" x14ac:dyDescent="0.2">
      <c r="A79" s="92"/>
      <c r="B79" s="118"/>
      <c r="C79" s="118"/>
      <c r="D79" s="118"/>
      <c r="E79" s="108"/>
      <c r="F79" s="124"/>
      <c r="G79" s="131"/>
      <c r="H79" s="167"/>
      <c r="I79" s="167"/>
      <c r="J79" s="168"/>
      <c r="K79" s="169"/>
      <c r="L79" s="169"/>
      <c r="M79" s="168"/>
      <c r="N79" s="163"/>
      <c r="O79" s="163"/>
      <c r="P79" s="170"/>
      <c r="Q79" s="163"/>
      <c r="R79" s="171"/>
      <c r="S79" s="164"/>
    </row>
    <row r="80" spans="1:23" customFormat="1" ht="12.75" customHeight="1" x14ac:dyDescent="0.25">
      <c r="A80" s="92"/>
      <c r="B80" s="145"/>
      <c r="C80" s="145"/>
      <c r="D80" s="145"/>
      <c r="E80" s="138"/>
      <c r="F80" s="138"/>
      <c r="G80" s="144"/>
      <c r="H80" s="140"/>
      <c r="I80" s="140"/>
      <c r="J80" s="208"/>
      <c r="K80" s="208"/>
      <c r="L80" s="208"/>
      <c r="M80" s="208"/>
      <c r="N80" s="208"/>
      <c r="O80" s="208"/>
      <c r="P80" s="250"/>
      <c r="Q80" s="208"/>
      <c r="R80" s="141"/>
      <c r="S80" s="143"/>
    </row>
    <row r="81" spans="1:19" customFormat="1" ht="12.75" customHeight="1" x14ac:dyDescent="0.25">
      <c r="A81" s="92"/>
      <c r="B81" s="145"/>
      <c r="C81" s="210"/>
      <c r="D81" s="210"/>
      <c r="E81" s="153"/>
      <c r="F81" s="153"/>
      <c r="G81" s="146"/>
      <c r="H81" s="142"/>
      <c r="I81" s="142"/>
      <c r="J81" s="208"/>
      <c r="K81" s="208"/>
      <c r="L81" s="208"/>
      <c r="M81" s="208"/>
      <c r="N81" s="208"/>
      <c r="O81" s="208"/>
      <c r="P81" s="208"/>
      <c r="Q81" s="208"/>
      <c r="R81" s="76"/>
      <c r="S81" s="143"/>
    </row>
    <row r="82" spans="1:19" customFormat="1" ht="12.75" customHeight="1" x14ac:dyDescent="0.25">
      <c r="A82" s="92"/>
      <c r="B82" s="145"/>
      <c r="C82" s="145"/>
      <c r="D82" s="145"/>
      <c r="E82" s="138"/>
      <c r="F82" s="138"/>
      <c r="G82" s="103"/>
      <c r="H82" s="100"/>
      <c r="I82" s="270"/>
      <c r="J82" s="208"/>
      <c r="K82" s="208"/>
      <c r="L82" s="208"/>
      <c r="M82" s="208"/>
      <c r="N82" s="208"/>
      <c r="O82" s="208"/>
      <c r="P82" s="250"/>
      <c r="Q82" s="208"/>
      <c r="R82" s="143"/>
      <c r="S82" s="143"/>
    </row>
    <row r="83" spans="1:19" customFormat="1" ht="12.75" customHeight="1" x14ac:dyDescent="0.25">
      <c r="A83" s="92"/>
      <c r="B83" s="145"/>
      <c r="C83" s="145"/>
      <c r="D83" s="145"/>
      <c r="E83" s="138"/>
      <c r="F83" s="138"/>
      <c r="G83" s="144"/>
      <c r="H83" s="140"/>
      <c r="I83" s="140"/>
      <c r="J83" s="208"/>
      <c r="K83" s="208"/>
      <c r="L83" s="208"/>
      <c r="M83" s="208"/>
      <c r="N83" s="208"/>
      <c r="O83" s="208"/>
      <c r="P83" s="250"/>
      <c r="Q83" s="208"/>
      <c r="R83" s="141"/>
      <c r="S83" s="143"/>
    </row>
    <row r="84" spans="1:19" customFormat="1" ht="12.75" customHeight="1" x14ac:dyDescent="0.25">
      <c r="A84" s="92"/>
      <c r="B84" s="145"/>
      <c r="C84" s="145"/>
      <c r="D84" s="145"/>
      <c r="E84" s="138"/>
      <c r="F84" s="138"/>
      <c r="G84" s="144"/>
      <c r="H84" s="151"/>
      <c r="I84" s="151"/>
      <c r="J84" s="208"/>
      <c r="K84" s="208"/>
      <c r="L84" s="208"/>
      <c r="M84" s="208"/>
      <c r="N84" s="208"/>
      <c r="O84" s="208"/>
      <c r="P84" s="208"/>
      <c r="Q84" s="208"/>
      <c r="R84" s="141"/>
      <c r="S84" s="143"/>
    </row>
    <row r="85" spans="1:19" customFormat="1" ht="12.75" customHeight="1" x14ac:dyDescent="0.25">
      <c r="A85" s="92"/>
      <c r="B85" s="118"/>
      <c r="C85" s="118"/>
      <c r="D85" s="118"/>
      <c r="E85" s="108"/>
      <c r="F85" s="124"/>
      <c r="G85" s="131"/>
      <c r="H85" s="167"/>
      <c r="I85" s="167"/>
      <c r="J85" s="168"/>
      <c r="K85" s="169"/>
      <c r="L85" s="169"/>
      <c r="M85" s="168"/>
      <c r="N85" s="163"/>
      <c r="O85" s="163"/>
      <c r="P85" s="170"/>
      <c r="Q85" s="163"/>
      <c r="R85" s="171"/>
      <c r="S85" s="164"/>
    </row>
    <row r="86" spans="1:19" ht="12.75" customHeight="1" x14ac:dyDescent="0.2">
      <c r="A86" s="92"/>
      <c r="B86" s="145"/>
      <c r="C86" s="145"/>
      <c r="D86" s="145"/>
      <c r="E86" s="138"/>
      <c r="F86" s="138"/>
      <c r="G86" s="144"/>
      <c r="H86" s="140"/>
      <c r="I86" s="140"/>
      <c r="J86" s="208"/>
      <c r="K86" s="208"/>
      <c r="L86" s="208"/>
      <c r="M86" s="208"/>
      <c r="N86" s="208"/>
      <c r="O86" s="208"/>
      <c r="P86" s="250"/>
      <c r="Q86" s="208"/>
      <c r="R86" s="141"/>
      <c r="S86" s="143"/>
    </row>
    <row r="87" spans="1:19" ht="12.75" customHeight="1" x14ac:dyDescent="0.2">
      <c r="A87" s="92"/>
      <c r="B87" s="145"/>
      <c r="C87" s="210"/>
      <c r="D87" s="210"/>
      <c r="E87" s="153"/>
      <c r="F87" s="153"/>
      <c r="G87" s="146"/>
      <c r="H87" s="142"/>
      <c r="I87" s="142"/>
      <c r="J87" s="208"/>
      <c r="K87" s="208"/>
      <c r="L87" s="208"/>
      <c r="M87" s="208"/>
      <c r="N87" s="208"/>
      <c r="O87" s="208"/>
      <c r="P87" s="208"/>
      <c r="Q87" s="208"/>
      <c r="R87" s="76"/>
      <c r="S87" s="143"/>
    </row>
    <row r="88" spans="1:19" ht="12.75" customHeight="1" x14ac:dyDescent="0.2">
      <c r="A88" s="92"/>
      <c r="B88" s="145"/>
      <c r="C88" s="145"/>
      <c r="D88" s="145"/>
      <c r="E88" s="138"/>
      <c r="F88" s="138"/>
      <c r="G88" s="103"/>
      <c r="H88" s="100"/>
      <c r="I88" s="270"/>
      <c r="J88" s="208"/>
      <c r="K88" s="208"/>
      <c r="L88" s="208"/>
      <c r="M88" s="208"/>
      <c r="N88" s="208"/>
      <c r="O88" s="208"/>
      <c r="P88" s="250"/>
      <c r="Q88" s="208"/>
      <c r="R88" s="143"/>
      <c r="S88" s="143"/>
    </row>
    <row r="89" spans="1:19" s="46" customFormat="1" x14ac:dyDescent="0.2">
      <c r="A89" s="92"/>
      <c r="B89" s="145"/>
      <c r="C89" s="145"/>
      <c r="D89" s="145"/>
      <c r="E89" s="138"/>
      <c r="F89" s="138"/>
      <c r="G89" s="144"/>
      <c r="H89" s="140"/>
      <c r="I89" s="140"/>
      <c r="J89" s="208"/>
      <c r="K89" s="208"/>
      <c r="L89" s="208"/>
      <c r="M89" s="208"/>
      <c r="N89" s="208"/>
      <c r="O89" s="208"/>
      <c r="P89" s="250"/>
      <c r="Q89" s="208"/>
      <c r="R89" s="141"/>
      <c r="S89" s="143"/>
    </row>
    <row r="90" spans="1:19" ht="12.75" customHeight="1" x14ac:dyDescent="0.2">
      <c r="A90" s="92"/>
      <c r="B90" s="145"/>
      <c r="C90" s="145"/>
      <c r="D90" s="145"/>
      <c r="E90" s="138"/>
      <c r="F90" s="138"/>
      <c r="G90" s="144"/>
      <c r="H90" s="151"/>
      <c r="I90" s="151"/>
      <c r="J90" s="208"/>
      <c r="K90" s="208"/>
      <c r="L90" s="208"/>
      <c r="M90" s="208"/>
      <c r="N90" s="208"/>
      <c r="O90" s="208"/>
      <c r="P90" s="208"/>
      <c r="Q90" s="208"/>
      <c r="R90" s="141"/>
      <c r="S90" s="143"/>
    </row>
    <row r="91" spans="1:19" ht="12.75" customHeight="1" x14ac:dyDescent="0.2">
      <c r="A91" s="92"/>
      <c r="B91" s="118"/>
      <c r="C91" s="118"/>
      <c r="D91" s="118"/>
      <c r="E91" s="108"/>
      <c r="F91" s="124"/>
      <c r="G91" s="131"/>
      <c r="H91" s="167"/>
      <c r="I91" s="167"/>
      <c r="J91" s="168"/>
      <c r="K91" s="169"/>
      <c r="L91" s="169"/>
      <c r="M91" s="168"/>
      <c r="N91" s="163"/>
      <c r="O91" s="163"/>
      <c r="P91" s="170"/>
      <c r="Q91" s="163"/>
      <c r="R91" s="171"/>
      <c r="S91" s="164"/>
    </row>
    <row r="92" spans="1:19" s="46" customFormat="1" ht="12.75" customHeight="1" x14ac:dyDescent="0.2">
      <c r="A92" s="92"/>
      <c r="B92" s="145"/>
      <c r="C92" s="145"/>
      <c r="D92" s="145"/>
      <c r="E92" s="138"/>
      <c r="F92" s="138"/>
      <c r="G92" s="144"/>
      <c r="H92" s="140"/>
      <c r="I92" s="140"/>
      <c r="J92" s="208"/>
      <c r="K92" s="208"/>
      <c r="L92" s="208"/>
      <c r="M92" s="208"/>
      <c r="N92" s="208"/>
      <c r="O92" s="208"/>
      <c r="P92" s="250"/>
      <c r="Q92" s="208"/>
      <c r="R92" s="141"/>
      <c r="S92" s="143"/>
    </row>
    <row r="93" spans="1:19" s="46" customFormat="1" ht="12.75" customHeight="1" x14ac:dyDescent="0.2">
      <c r="A93" s="92"/>
      <c r="B93" s="118"/>
      <c r="C93" s="118"/>
      <c r="D93" s="118"/>
      <c r="E93" s="108"/>
      <c r="F93" s="124"/>
      <c r="G93" s="131"/>
      <c r="H93" s="167"/>
      <c r="I93" s="167"/>
      <c r="J93" s="168"/>
      <c r="K93" s="169"/>
      <c r="L93" s="169"/>
      <c r="M93" s="168"/>
      <c r="N93" s="163"/>
      <c r="O93" s="163"/>
      <c r="P93" s="170"/>
      <c r="Q93" s="163"/>
      <c r="R93" s="171"/>
      <c r="S93" s="164"/>
    </row>
    <row r="94" spans="1:19" ht="12.75" customHeight="1" x14ac:dyDescent="0.2">
      <c r="A94" s="92"/>
      <c r="B94" s="145"/>
      <c r="C94" s="145"/>
      <c r="D94" s="145"/>
      <c r="E94" s="138"/>
      <c r="F94" s="138"/>
      <c r="G94" s="144"/>
      <c r="H94" s="140"/>
      <c r="I94" s="140"/>
      <c r="J94" s="208"/>
      <c r="K94" s="208"/>
      <c r="L94" s="208"/>
      <c r="M94" s="208"/>
      <c r="N94" s="208"/>
      <c r="O94" s="208"/>
      <c r="P94" s="250"/>
      <c r="Q94" s="208"/>
      <c r="R94" s="141"/>
      <c r="S94" s="143"/>
    </row>
    <row r="95" spans="1:19" ht="12.75" customHeight="1" x14ac:dyDescent="0.2">
      <c r="A95" s="92"/>
      <c r="B95" s="145"/>
      <c r="C95" s="210"/>
      <c r="D95" s="210"/>
      <c r="E95" s="153"/>
      <c r="F95" s="153"/>
      <c r="G95" s="146"/>
      <c r="H95" s="142"/>
      <c r="I95" s="142"/>
      <c r="J95" s="208"/>
      <c r="K95" s="208"/>
      <c r="L95" s="208"/>
      <c r="M95" s="208"/>
      <c r="N95" s="208"/>
      <c r="O95" s="208"/>
      <c r="P95" s="208"/>
      <c r="Q95" s="208"/>
      <c r="R95" s="76"/>
      <c r="S95" s="143"/>
    </row>
    <row r="96" spans="1:19" ht="12.75" customHeight="1" x14ac:dyDescent="0.2">
      <c r="A96" s="92"/>
      <c r="B96" s="145"/>
      <c r="C96" s="145"/>
      <c r="D96" s="145"/>
      <c r="E96" s="138"/>
      <c r="F96" s="138"/>
      <c r="G96" s="103"/>
      <c r="H96" s="100"/>
      <c r="I96" s="270"/>
      <c r="J96" s="208"/>
      <c r="K96" s="208"/>
      <c r="L96" s="208"/>
      <c r="M96" s="208"/>
      <c r="N96" s="208"/>
      <c r="O96" s="208"/>
      <c r="P96" s="250"/>
      <c r="Q96" s="208"/>
      <c r="R96" s="143"/>
      <c r="S96" s="143"/>
    </row>
    <row r="97" spans="1:23" ht="12.75" customHeight="1" x14ac:dyDescent="0.2">
      <c r="A97" s="92"/>
      <c r="B97" s="145"/>
      <c r="C97" s="145"/>
      <c r="D97" s="145"/>
      <c r="E97" s="138"/>
      <c r="F97" s="138"/>
      <c r="G97" s="144"/>
      <c r="H97" s="140"/>
      <c r="I97" s="140"/>
      <c r="J97" s="208"/>
      <c r="K97" s="208"/>
      <c r="L97" s="208"/>
      <c r="M97" s="208"/>
      <c r="N97" s="208"/>
      <c r="O97" s="208"/>
      <c r="P97" s="250"/>
      <c r="Q97" s="208"/>
      <c r="R97" s="141"/>
      <c r="S97" s="143"/>
    </row>
    <row r="98" spans="1:23" ht="12.75" customHeight="1" x14ac:dyDescent="0.2">
      <c r="A98" s="92"/>
      <c r="B98" s="145"/>
      <c r="C98" s="145"/>
      <c r="D98" s="145"/>
      <c r="E98" s="138"/>
      <c r="F98" s="138"/>
      <c r="G98" s="144"/>
      <c r="H98" s="151"/>
      <c r="I98" s="151"/>
      <c r="J98" s="208"/>
      <c r="K98" s="208"/>
      <c r="L98" s="208"/>
      <c r="M98" s="208"/>
      <c r="N98" s="208"/>
      <c r="O98" s="208"/>
      <c r="P98" s="208"/>
      <c r="Q98" s="208"/>
      <c r="R98" s="141"/>
      <c r="S98" s="143"/>
    </row>
    <row r="99" spans="1:23" ht="12.75" customHeight="1" x14ac:dyDescent="0.2">
      <c r="A99" s="92"/>
      <c r="B99" s="118"/>
      <c r="C99" s="118"/>
      <c r="D99" s="118"/>
      <c r="E99" s="108"/>
      <c r="F99" s="124"/>
      <c r="G99" s="131"/>
      <c r="H99" s="167"/>
      <c r="I99" s="167"/>
      <c r="J99" s="168"/>
      <c r="K99" s="169"/>
      <c r="L99" s="169"/>
      <c r="M99" s="168"/>
      <c r="N99" s="163"/>
      <c r="O99" s="163"/>
      <c r="P99" s="170"/>
      <c r="Q99" s="163"/>
      <c r="R99" s="171"/>
      <c r="S99" s="164"/>
    </row>
    <row r="100" spans="1:23" ht="12.75" customHeight="1" x14ac:dyDescent="0.2">
      <c r="A100" s="92"/>
      <c r="B100" s="145"/>
      <c r="C100" s="145"/>
      <c r="D100" s="145"/>
      <c r="E100" s="138"/>
      <c r="F100" s="138"/>
      <c r="G100" s="144"/>
      <c r="H100" s="140"/>
      <c r="I100" s="140"/>
      <c r="J100" s="208"/>
      <c r="K100" s="208"/>
      <c r="L100" s="208"/>
      <c r="M100" s="208"/>
      <c r="N100" s="208"/>
      <c r="O100" s="208"/>
      <c r="P100" s="250"/>
      <c r="Q100" s="208"/>
      <c r="R100" s="141"/>
      <c r="S100" s="143"/>
    </row>
    <row r="101" spans="1:23" customFormat="1" ht="12.75" customHeight="1" x14ac:dyDescent="0.25">
      <c r="A101" s="92"/>
      <c r="B101" s="145"/>
      <c r="C101" s="210"/>
      <c r="D101" s="210"/>
      <c r="E101" s="153"/>
      <c r="F101" s="153"/>
      <c r="G101" s="146"/>
      <c r="H101" s="142"/>
      <c r="I101" s="142"/>
      <c r="J101" s="208"/>
      <c r="K101" s="208"/>
      <c r="L101" s="208"/>
      <c r="M101" s="208"/>
      <c r="N101" s="208"/>
      <c r="O101" s="208"/>
      <c r="P101" s="208"/>
      <c r="Q101" s="208"/>
      <c r="R101" s="76"/>
      <c r="S101" s="143"/>
      <c r="T101" s="139"/>
      <c r="U101" s="139"/>
      <c r="V101" s="139"/>
      <c r="W101" s="139"/>
    </row>
    <row r="102" spans="1:23" ht="12.75" customHeight="1" x14ac:dyDescent="0.2">
      <c r="A102" s="92"/>
      <c r="B102" s="145"/>
      <c r="C102" s="145"/>
      <c r="D102" s="145"/>
      <c r="E102" s="138"/>
      <c r="F102" s="138"/>
      <c r="G102" s="103"/>
      <c r="H102" s="100"/>
      <c r="I102" s="270"/>
      <c r="J102" s="208"/>
      <c r="K102" s="208"/>
      <c r="L102" s="208"/>
      <c r="M102" s="208"/>
      <c r="N102" s="208"/>
      <c r="O102" s="208"/>
      <c r="P102" s="250"/>
      <c r="Q102" s="208"/>
      <c r="R102" s="143"/>
      <c r="S102" s="143"/>
    </row>
    <row r="103" spans="1:23" ht="12.75" customHeight="1" x14ac:dyDescent="0.2">
      <c r="A103" s="92"/>
      <c r="B103" s="145"/>
      <c r="C103" s="145"/>
      <c r="D103" s="145"/>
      <c r="E103" s="138"/>
      <c r="F103" s="138"/>
      <c r="G103" s="144"/>
      <c r="H103" s="140"/>
      <c r="I103" s="140"/>
      <c r="J103" s="208"/>
      <c r="K103" s="208"/>
      <c r="L103" s="208"/>
      <c r="M103" s="208"/>
      <c r="N103" s="208"/>
      <c r="O103" s="208"/>
      <c r="P103" s="250"/>
      <c r="Q103" s="208"/>
      <c r="R103" s="141"/>
      <c r="S103" s="143"/>
    </row>
    <row r="104" spans="1:23" ht="12.75" customHeight="1" x14ac:dyDescent="0.2">
      <c r="A104" s="92"/>
      <c r="B104" s="145"/>
      <c r="C104" s="145"/>
      <c r="D104" s="145"/>
      <c r="E104" s="138"/>
      <c r="F104" s="138"/>
      <c r="G104" s="144"/>
      <c r="H104" s="151"/>
      <c r="I104" s="151"/>
      <c r="J104" s="208"/>
      <c r="K104" s="208"/>
      <c r="L104" s="208"/>
      <c r="M104" s="208"/>
      <c r="N104" s="208"/>
      <c r="O104" s="208"/>
      <c r="P104" s="208"/>
      <c r="Q104" s="208"/>
      <c r="R104" s="141"/>
      <c r="S104" s="143"/>
    </row>
    <row r="105" spans="1:23" ht="12.75" customHeight="1" x14ac:dyDescent="0.2">
      <c r="A105" s="92"/>
      <c r="B105" s="118"/>
      <c r="C105" s="118"/>
      <c r="D105" s="118"/>
      <c r="E105" s="108"/>
      <c r="F105" s="124"/>
      <c r="G105" s="131"/>
      <c r="H105" s="167"/>
      <c r="I105" s="167"/>
      <c r="J105" s="168"/>
      <c r="K105" s="169"/>
      <c r="L105" s="169"/>
      <c r="M105" s="168"/>
      <c r="N105" s="163"/>
      <c r="O105" s="163"/>
      <c r="P105" s="170"/>
      <c r="Q105" s="163"/>
      <c r="R105" s="171"/>
      <c r="S105" s="164"/>
    </row>
    <row r="106" spans="1:23" ht="12.75" customHeight="1" x14ac:dyDescent="0.2">
      <c r="A106" s="92"/>
      <c r="B106" s="145"/>
      <c r="C106" s="145"/>
      <c r="D106" s="145"/>
      <c r="E106" s="138"/>
      <c r="F106" s="138"/>
      <c r="G106" s="144"/>
      <c r="H106" s="140"/>
      <c r="I106" s="140"/>
      <c r="J106" s="208"/>
      <c r="K106" s="208"/>
      <c r="L106" s="208"/>
      <c r="M106" s="208"/>
      <c r="N106" s="208"/>
      <c r="O106" s="208"/>
      <c r="P106" s="250"/>
      <c r="Q106" s="208"/>
      <c r="R106" s="141"/>
      <c r="S106" s="143"/>
    </row>
    <row r="107" spans="1:23" ht="12.75" customHeight="1" x14ac:dyDescent="0.2">
      <c r="A107" s="92"/>
      <c r="B107" s="118"/>
      <c r="C107" s="118"/>
      <c r="D107" s="118"/>
      <c r="E107" s="108"/>
      <c r="F107" s="124"/>
      <c r="G107" s="131"/>
      <c r="H107" s="167"/>
      <c r="I107" s="167"/>
      <c r="J107" s="168"/>
      <c r="K107" s="169"/>
      <c r="L107" s="169"/>
      <c r="M107" s="168"/>
      <c r="N107" s="163"/>
      <c r="O107" s="163"/>
      <c r="P107" s="170"/>
      <c r="Q107" s="163"/>
      <c r="R107" s="171"/>
      <c r="S107" s="164"/>
    </row>
    <row r="108" spans="1:23" customFormat="1" ht="12.75" customHeight="1" x14ac:dyDescent="0.25">
      <c r="A108" s="92"/>
      <c r="B108" s="145"/>
      <c r="C108" s="145"/>
      <c r="D108" s="145"/>
      <c r="E108" s="138"/>
      <c r="F108" s="138"/>
      <c r="G108" s="144"/>
      <c r="H108" s="140"/>
      <c r="I108" s="140"/>
      <c r="J108" s="208"/>
      <c r="K108" s="208"/>
      <c r="L108" s="208"/>
      <c r="M108" s="208"/>
      <c r="N108" s="208"/>
      <c r="O108" s="208"/>
      <c r="P108" s="250"/>
      <c r="Q108" s="208"/>
      <c r="R108" s="141"/>
      <c r="S108" s="143"/>
      <c r="T108" s="203"/>
      <c r="U108" s="203"/>
      <c r="V108" s="203"/>
      <c r="W108" s="203"/>
    </row>
    <row r="109" spans="1:23" customFormat="1" ht="12.75" customHeight="1" x14ac:dyDescent="0.25">
      <c r="A109" s="92"/>
      <c r="B109" s="145"/>
      <c r="C109" s="210"/>
      <c r="D109" s="210"/>
      <c r="E109" s="153"/>
      <c r="F109" s="153"/>
      <c r="G109" s="146"/>
      <c r="H109" s="142"/>
      <c r="I109" s="142"/>
      <c r="J109" s="208"/>
      <c r="K109" s="208"/>
      <c r="L109" s="208"/>
      <c r="M109" s="208"/>
      <c r="N109" s="208"/>
      <c r="O109" s="208"/>
      <c r="P109" s="208"/>
      <c r="Q109" s="208"/>
      <c r="R109" s="76"/>
      <c r="S109" s="143"/>
      <c r="T109" s="203"/>
      <c r="U109" s="203"/>
      <c r="V109" s="203"/>
      <c r="W109" s="203"/>
    </row>
    <row r="110" spans="1:23" customFormat="1" ht="12.75" customHeight="1" x14ac:dyDescent="0.25">
      <c r="A110" s="92"/>
      <c r="B110" s="145"/>
      <c r="C110" s="145"/>
      <c r="D110" s="145"/>
      <c r="E110" s="138"/>
      <c r="F110" s="138"/>
      <c r="G110" s="103"/>
      <c r="H110" s="100"/>
      <c r="I110" s="270"/>
      <c r="J110" s="208"/>
      <c r="K110" s="208"/>
      <c r="L110" s="208"/>
      <c r="M110" s="208"/>
      <c r="N110" s="208"/>
      <c r="O110" s="208"/>
      <c r="P110" s="250"/>
      <c r="Q110" s="208"/>
      <c r="R110" s="143"/>
      <c r="S110" s="143"/>
      <c r="T110" s="203"/>
      <c r="U110" s="203"/>
      <c r="V110" s="203"/>
      <c r="W110" s="203"/>
    </row>
    <row r="111" spans="1:23" customFormat="1" ht="12.75" customHeight="1" x14ac:dyDescent="0.25">
      <c r="A111" s="92"/>
      <c r="B111" s="145"/>
      <c r="C111" s="145"/>
      <c r="D111" s="145"/>
      <c r="E111" s="138"/>
      <c r="F111" s="138"/>
      <c r="G111" s="144"/>
      <c r="H111" s="140"/>
      <c r="I111" s="140"/>
      <c r="J111" s="208"/>
      <c r="K111" s="208"/>
      <c r="L111" s="208"/>
      <c r="M111" s="208"/>
      <c r="N111" s="208"/>
      <c r="O111" s="208"/>
      <c r="P111" s="250"/>
      <c r="Q111" s="208"/>
      <c r="R111" s="141"/>
      <c r="S111" s="143"/>
      <c r="T111" s="203"/>
      <c r="U111" s="203"/>
      <c r="V111" s="203"/>
      <c r="W111" s="203"/>
    </row>
    <row r="112" spans="1:23" customFormat="1" ht="12.75" customHeight="1" x14ac:dyDescent="0.25">
      <c r="A112" s="92"/>
      <c r="B112" s="145"/>
      <c r="C112" s="145"/>
      <c r="D112" s="145"/>
      <c r="E112" s="138"/>
      <c r="F112" s="138"/>
      <c r="G112" s="144"/>
      <c r="H112" s="151"/>
      <c r="I112" s="151"/>
      <c r="J112" s="208"/>
      <c r="K112" s="208"/>
      <c r="L112" s="208"/>
      <c r="M112" s="208"/>
      <c r="N112" s="208"/>
      <c r="O112" s="208"/>
      <c r="P112" s="208"/>
      <c r="Q112" s="208"/>
      <c r="R112" s="141"/>
      <c r="S112" s="143"/>
      <c r="T112" s="203"/>
      <c r="U112" s="203"/>
      <c r="V112" s="203"/>
      <c r="W112" s="203"/>
    </row>
    <row r="113" spans="1:36" customFormat="1" ht="12.75" customHeight="1" x14ac:dyDescent="0.25">
      <c r="A113" s="92"/>
      <c r="B113" s="118"/>
      <c r="C113" s="118"/>
      <c r="D113" s="118"/>
      <c r="E113" s="108"/>
      <c r="F113" s="124"/>
      <c r="G113" s="131"/>
      <c r="H113" s="167"/>
      <c r="I113" s="167"/>
      <c r="J113" s="168"/>
      <c r="K113" s="169"/>
      <c r="L113" s="169"/>
      <c r="M113" s="168"/>
      <c r="N113" s="163"/>
      <c r="O113" s="163"/>
      <c r="P113" s="170"/>
      <c r="Q113" s="163"/>
      <c r="R113" s="171"/>
      <c r="S113" s="164"/>
      <c r="T113" s="203"/>
      <c r="U113" s="203"/>
      <c r="V113" s="203"/>
      <c r="W113" s="203"/>
    </row>
    <row r="114" spans="1:36" s="182" customFormat="1" ht="12.75" customHeight="1" x14ac:dyDescent="0.3">
      <c r="A114" s="92"/>
      <c r="B114" s="145"/>
      <c r="C114" s="145"/>
      <c r="D114" s="145"/>
      <c r="E114" s="138"/>
      <c r="F114" s="138"/>
      <c r="G114" s="144"/>
      <c r="H114" s="140"/>
      <c r="I114" s="140"/>
      <c r="J114" s="208"/>
      <c r="K114" s="208"/>
      <c r="L114" s="208"/>
      <c r="M114" s="208"/>
      <c r="N114" s="208"/>
      <c r="O114" s="208"/>
      <c r="P114" s="250"/>
      <c r="Q114" s="208"/>
      <c r="R114" s="141"/>
      <c r="S114" s="143"/>
      <c r="T114" s="80"/>
      <c r="U114" s="200" t="s">
        <v>413</v>
      </c>
      <c r="V114" s="200" t="s">
        <v>165</v>
      </c>
      <c r="W114" s="200" t="s">
        <v>463</v>
      </c>
      <c r="X114" s="196"/>
      <c r="Y114" s="196"/>
      <c r="AG114" s="183">
        <v>30</v>
      </c>
      <c r="AH114" s="184" t="s">
        <v>419</v>
      </c>
      <c r="AI114" s="192"/>
      <c r="AJ114" s="186" t="s">
        <v>361</v>
      </c>
    </row>
    <row r="115" spans="1:36" s="182" customFormat="1" ht="12.75" customHeight="1" x14ac:dyDescent="0.3">
      <c r="A115" s="92"/>
      <c r="B115" s="145"/>
      <c r="C115" s="210"/>
      <c r="D115" s="210"/>
      <c r="E115" s="153"/>
      <c r="F115" s="153"/>
      <c r="G115" s="146"/>
      <c r="H115" s="142"/>
      <c r="I115" s="142"/>
      <c r="J115" s="208"/>
      <c r="K115" s="208"/>
      <c r="L115" s="208"/>
      <c r="M115" s="208"/>
      <c r="N115" s="208"/>
      <c r="O115" s="208"/>
      <c r="P115" s="208"/>
      <c r="Q115" s="208"/>
      <c r="R115" s="76"/>
      <c r="S115" s="143"/>
      <c r="T115" s="187"/>
      <c r="U115" s="200" t="s">
        <v>420</v>
      </c>
      <c r="V115" s="200" t="s">
        <v>165</v>
      </c>
      <c r="W115" s="200" t="s">
        <v>464</v>
      </c>
      <c r="X115" s="196"/>
      <c r="Y115" s="196"/>
      <c r="AG115" s="183">
        <v>31</v>
      </c>
      <c r="AH115" s="184" t="s">
        <v>421</v>
      </c>
      <c r="AI115" s="192"/>
      <c r="AJ115" s="186" t="s">
        <v>361</v>
      </c>
    </row>
    <row r="116" spans="1:36" s="182" customFormat="1" ht="12.75" customHeight="1" x14ac:dyDescent="0.3">
      <c r="A116" s="92"/>
      <c r="B116" s="145"/>
      <c r="C116" s="145"/>
      <c r="D116" s="145"/>
      <c r="E116" s="138"/>
      <c r="F116" s="138"/>
      <c r="G116" s="103"/>
      <c r="H116" s="100"/>
      <c r="I116" s="270"/>
      <c r="J116" s="208"/>
      <c r="K116" s="208"/>
      <c r="L116" s="208"/>
      <c r="M116" s="208"/>
      <c r="N116" s="208"/>
      <c r="O116" s="208"/>
      <c r="P116" s="250"/>
      <c r="Q116" s="208"/>
      <c r="R116" s="143"/>
      <c r="S116" s="143"/>
      <c r="T116" s="187"/>
      <c r="U116" s="200" t="s">
        <v>422</v>
      </c>
      <c r="V116" s="200" t="s">
        <v>165</v>
      </c>
      <c r="W116" s="200" t="s">
        <v>465</v>
      </c>
      <c r="X116" s="196"/>
      <c r="Y116" s="196"/>
      <c r="AG116" s="183">
        <v>32</v>
      </c>
      <c r="AH116" s="184" t="s">
        <v>466</v>
      </c>
      <c r="AI116" s="192"/>
      <c r="AJ116" s="186" t="s">
        <v>268</v>
      </c>
    </row>
    <row r="117" spans="1:36" s="182" customFormat="1" ht="12.75" customHeight="1" x14ac:dyDescent="0.3">
      <c r="A117" s="92"/>
      <c r="B117" s="145"/>
      <c r="C117" s="145"/>
      <c r="D117" s="145"/>
      <c r="E117" s="138"/>
      <c r="F117" s="138"/>
      <c r="G117" s="144"/>
      <c r="H117" s="140"/>
      <c r="I117" s="140"/>
      <c r="J117" s="208"/>
      <c r="K117" s="208"/>
      <c r="L117" s="208"/>
      <c r="M117" s="208"/>
      <c r="N117" s="208"/>
      <c r="O117" s="208"/>
      <c r="P117" s="250"/>
      <c r="Q117" s="208"/>
      <c r="R117" s="141"/>
      <c r="S117" s="143"/>
      <c r="T117" s="80"/>
      <c r="U117" s="198" t="s">
        <v>376</v>
      </c>
      <c r="V117" s="198" t="s">
        <v>165</v>
      </c>
      <c r="W117" s="198" t="s">
        <v>468</v>
      </c>
      <c r="AG117" s="183">
        <v>24</v>
      </c>
      <c r="AH117" s="184" t="s">
        <v>409</v>
      </c>
      <c r="AI117" s="192"/>
      <c r="AJ117" s="186" t="s">
        <v>361</v>
      </c>
    </row>
    <row r="118" spans="1:36" s="182" customFormat="1" ht="12.75" customHeight="1" x14ac:dyDescent="0.3">
      <c r="A118" s="92"/>
      <c r="B118" s="145"/>
      <c r="C118" s="145"/>
      <c r="D118" s="145"/>
      <c r="E118" s="138"/>
      <c r="F118" s="138"/>
      <c r="G118" s="144"/>
      <c r="H118" s="151"/>
      <c r="I118" s="151"/>
      <c r="J118" s="208"/>
      <c r="K118" s="208"/>
      <c r="L118" s="208"/>
      <c r="M118" s="208"/>
      <c r="N118" s="208"/>
      <c r="O118" s="208"/>
      <c r="P118" s="208"/>
      <c r="Q118" s="208"/>
      <c r="R118" s="141"/>
      <c r="S118" s="143"/>
      <c r="T118" s="80"/>
      <c r="U118" s="198" t="s">
        <v>410</v>
      </c>
      <c r="V118" s="198" t="s">
        <v>165</v>
      </c>
      <c r="W118" s="198" t="s">
        <v>469</v>
      </c>
      <c r="AG118" s="183">
        <v>25</v>
      </c>
      <c r="AH118" s="184" t="s">
        <v>411</v>
      </c>
      <c r="AI118" s="192"/>
      <c r="AJ118" s="186" t="s">
        <v>361</v>
      </c>
    </row>
    <row r="119" spans="1:36" s="182" customFormat="1" ht="12.75" customHeight="1" x14ac:dyDescent="0.3">
      <c r="A119" s="92"/>
      <c r="B119" s="118"/>
      <c r="C119" s="118"/>
      <c r="D119" s="118"/>
      <c r="E119" s="108"/>
      <c r="F119" s="124"/>
      <c r="G119" s="131"/>
      <c r="H119" s="167"/>
      <c r="I119" s="167"/>
      <c r="J119" s="168"/>
      <c r="K119" s="169"/>
      <c r="L119" s="169"/>
      <c r="M119" s="168"/>
      <c r="N119" s="163"/>
      <c r="O119" s="163"/>
      <c r="P119" s="170"/>
      <c r="Q119" s="163"/>
      <c r="R119" s="171"/>
      <c r="S119" s="164"/>
      <c r="T119" s="80"/>
      <c r="U119" s="198" t="s">
        <v>368</v>
      </c>
      <c r="V119" s="198" t="s">
        <v>165</v>
      </c>
      <c r="W119" s="198" t="s">
        <v>470</v>
      </c>
      <c r="AG119" s="183">
        <v>26</v>
      </c>
      <c r="AH119" s="184" t="s">
        <v>412</v>
      </c>
      <c r="AI119" s="192"/>
      <c r="AJ119" s="186" t="s">
        <v>361</v>
      </c>
    </row>
    <row r="120" spans="1:36" s="182" customFormat="1" ht="12.75" customHeight="1" x14ac:dyDescent="0.3">
      <c r="A120" s="92"/>
      <c r="B120" s="145"/>
      <c r="C120" s="145"/>
      <c r="D120" s="145"/>
      <c r="E120" s="138"/>
      <c r="F120" s="138"/>
      <c r="G120" s="144"/>
      <c r="H120" s="140"/>
      <c r="I120" s="140"/>
      <c r="J120" s="208"/>
      <c r="K120" s="208"/>
      <c r="L120" s="208"/>
      <c r="M120" s="208"/>
      <c r="N120" s="208"/>
      <c r="O120" s="208"/>
      <c r="P120" s="250"/>
      <c r="Q120" s="208"/>
      <c r="R120" s="141"/>
      <c r="S120" s="143"/>
      <c r="T120" s="80"/>
      <c r="U120" s="181" t="s">
        <v>358</v>
      </c>
      <c r="V120" s="181" t="s">
        <v>268</v>
      </c>
      <c r="W120" s="181" t="s">
        <v>359</v>
      </c>
      <c r="AC120" s="182" t="s">
        <v>355</v>
      </c>
      <c r="AD120" s="182" t="str">
        <f>+CONCATENATE("BLOQUE ",AC120)</f>
        <v>BLOQUE VI</v>
      </c>
      <c r="AG120" s="183">
        <v>3</v>
      </c>
      <c r="AH120" s="184" t="s">
        <v>360</v>
      </c>
      <c r="AI120" s="185" t="e">
        <f>K128+K151+#REF!+K262+K345</f>
        <v>#REF!</v>
      </c>
      <c r="AJ120" s="186" t="s">
        <v>361</v>
      </c>
    </row>
    <row r="121" spans="1:36" s="182" customFormat="1" ht="12.75" customHeight="1" x14ac:dyDescent="0.3">
      <c r="A121" s="92"/>
      <c r="B121" s="118"/>
      <c r="C121" s="118"/>
      <c r="D121" s="118"/>
      <c r="E121" s="108"/>
      <c r="F121" s="124"/>
      <c r="G121" s="131"/>
      <c r="H121" s="167"/>
      <c r="I121" s="167"/>
      <c r="J121" s="168"/>
      <c r="K121" s="169"/>
      <c r="L121" s="169"/>
      <c r="M121" s="168"/>
      <c r="N121" s="163"/>
      <c r="O121" s="163"/>
      <c r="P121" s="170"/>
      <c r="Q121" s="163"/>
      <c r="R121" s="171"/>
      <c r="S121" s="164"/>
      <c r="T121" s="80"/>
      <c r="U121" s="188" t="s">
        <v>362</v>
      </c>
      <c r="V121" s="188" t="s">
        <v>268</v>
      </c>
      <c r="W121" s="188" t="s">
        <v>472</v>
      </c>
      <c r="AC121" s="182" t="s">
        <v>356</v>
      </c>
      <c r="AD121" s="182" t="str">
        <f>+CONCATENATE("BLOQUE ",AC121)</f>
        <v>BLOQUE VII</v>
      </c>
      <c r="AG121" s="183">
        <v>4</v>
      </c>
      <c r="AH121" s="184" t="s">
        <v>363</v>
      </c>
      <c r="AI121" s="185">
        <f>K125+K154+K225+K265+K348</f>
        <v>0</v>
      </c>
      <c r="AJ121" s="186" t="s">
        <v>361</v>
      </c>
    </row>
    <row r="122" spans="1:36" s="182" customFormat="1" ht="12.75" customHeight="1" x14ac:dyDescent="0.3">
      <c r="A122" s="92"/>
      <c r="B122" s="145"/>
      <c r="C122" s="145"/>
      <c r="D122" s="145"/>
      <c r="E122" s="138"/>
      <c r="F122" s="138"/>
      <c r="G122" s="144"/>
      <c r="H122" s="140"/>
      <c r="I122" s="140"/>
      <c r="J122" s="208"/>
      <c r="K122" s="208"/>
      <c r="L122" s="208"/>
      <c r="M122" s="208"/>
      <c r="N122" s="208"/>
      <c r="O122" s="208"/>
      <c r="P122" s="250"/>
      <c r="Q122" s="208"/>
      <c r="R122" s="141"/>
      <c r="S122" s="143"/>
      <c r="T122" s="80"/>
      <c r="U122" s="189" t="s">
        <v>364</v>
      </c>
      <c r="V122" s="189" t="s">
        <v>268</v>
      </c>
      <c r="W122" s="190" t="s">
        <v>365</v>
      </c>
      <c r="X122" s="191"/>
      <c r="Y122" s="191"/>
      <c r="AC122" s="182" t="s">
        <v>366</v>
      </c>
      <c r="AD122" s="182" t="str">
        <f>+CONCATENATE("BLOQUE ",AC122)</f>
        <v>BLOQUE VIII</v>
      </c>
      <c r="AG122" s="183">
        <v>5</v>
      </c>
      <c r="AH122" s="184" t="s">
        <v>367</v>
      </c>
      <c r="AI122" s="192"/>
      <c r="AJ122" s="186" t="s">
        <v>268</v>
      </c>
    </row>
    <row r="123" spans="1:36" s="182" customFormat="1" ht="12.75" customHeight="1" x14ac:dyDescent="0.3">
      <c r="A123" s="92"/>
      <c r="B123" s="145"/>
      <c r="C123" s="210"/>
      <c r="D123" s="210"/>
      <c r="E123" s="153"/>
      <c r="F123" s="153"/>
      <c r="G123" s="146"/>
      <c r="H123" s="142"/>
      <c r="I123" s="142"/>
      <c r="J123" s="208"/>
      <c r="K123" s="208"/>
      <c r="L123" s="208"/>
      <c r="M123" s="208"/>
      <c r="N123" s="208"/>
      <c r="O123" s="208"/>
      <c r="P123" s="208"/>
      <c r="Q123" s="208"/>
      <c r="R123" s="76"/>
      <c r="S123" s="143"/>
      <c r="T123" s="80"/>
      <c r="U123" s="195" t="s">
        <v>385</v>
      </c>
      <c r="V123" s="195" t="s">
        <v>165</v>
      </c>
      <c r="W123" s="195" t="s">
        <v>474</v>
      </c>
      <c r="X123" s="196"/>
      <c r="Y123" s="196"/>
      <c r="AG123" s="183">
        <v>12</v>
      </c>
      <c r="AH123" s="184" t="s">
        <v>386</v>
      </c>
      <c r="AI123" s="192"/>
      <c r="AJ123" s="186" t="s">
        <v>361</v>
      </c>
    </row>
    <row r="124" spans="1:36" s="182" customFormat="1" ht="12.6" customHeight="1" x14ac:dyDescent="0.3">
      <c r="A124" s="92"/>
      <c r="B124" s="145"/>
      <c r="C124" s="145"/>
      <c r="D124" s="145"/>
      <c r="E124" s="138"/>
      <c r="F124" s="138"/>
      <c r="G124" s="103"/>
      <c r="H124" s="100"/>
      <c r="I124" s="270"/>
      <c r="J124" s="208"/>
      <c r="K124" s="208"/>
      <c r="L124" s="208"/>
      <c r="M124" s="208"/>
      <c r="N124" s="208"/>
      <c r="O124" s="208"/>
      <c r="P124" s="250"/>
      <c r="Q124" s="208"/>
      <c r="R124" s="143"/>
      <c r="S124" s="143"/>
      <c r="T124" s="80"/>
      <c r="U124" s="195" t="s">
        <v>387</v>
      </c>
      <c r="V124" s="195" t="s">
        <v>165</v>
      </c>
      <c r="W124" s="195" t="s">
        <v>475</v>
      </c>
      <c r="X124" s="196"/>
      <c r="Y124" s="196"/>
      <c r="AG124" s="183">
        <v>13</v>
      </c>
      <c r="AH124" s="184" t="s">
        <v>388</v>
      </c>
      <c r="AI124" s="185">
        <f>K157+K228+K271+K351</f>
        <v>0</v>
      </c>
      <c r="AJ124" s="186" t="s">
        <v>361</v>
      </c>
    </row>
    <row r="125" spans="1:36" s="182" customFormat="1" ht="12.75" customHeight="1" x14ac:dyDescent="0.3">
      <c r="A125" s="92"/>
      <c r="B125" s="145"/>
      <c r="C125" s="145"/>
      <c r="D125" s="145"/>
      <c r="E125" s="138"/>
      <c r="F125" s="138"/>
      <c r="G125" s="144"/>
      <c r="H125" s="140"/>
      <c r="I125" s="140"/>
      <c r="J125" s="208"/>
      <c r="K125" s="208"/>
      <c r="L125" s="208"/>
      <c r="M125" s="208"/>
      <c r="N125" s="208"/>
      <c r="O125" s="208"/>
      <c r="P125" s="250"/>
      <c r="Q125" s="208"/>
      <c r="R125" s="141"/>
      <c r="S125" s="143"/>
      <c r="T125" s="80"/>
      <c r="U125" s="189" t="s">
        <v>389</v>
      </c>
      <c r="V125" s="189" t="s">
        <v>165</v>
      </c>
      <c r="W125" s="189" t="s">
        <v>476</v>
      </c>
      <c r="X125" s="191"/>
      <c r="Y125" s="191"/>
      <c r="AG125" s="183">
        <v>14</v>
      </c>
      <c r="AH125" s="184" t="s">
        <v>390</v>
      </c>
      <c r="AI125" s="192"/>
      <c r="AJ125" s="186" t="s">
        <v>361</v>
      </c>
    </row>
    <row r="126" spans="1:36" s="182" customFormat="1" ht="12.75" customHeight="1" x14ac:dyDescent="0.3">
      <c r="A126" s="92"/>
      <c r="B126" s="145"/>
      <c r="C126" s="145"/>
      <c r="D126" s="145"/>
      <c r="E126" s="138"/>
      <c r="F126" s="138"/>
      <c r="G126" s="144"/>
      <c r="H126" s="151"/>
      <c r="I126" s="151"/>
      <c r="J126" s="208"/>
      <c r="K126" s="208"/>
      <c r="L126" s="208"/>
      <c r="M126" s="208"/>
      <c r="N126" s="208"/>
      <c r="O126" s="208"/>
      <c r="P126" s="208"/>
      <c r="Q126" s="208"/>
      <c r="R126" s="141"/>
      <c r="S126" s="143"/>
      <c r="T126" s="80"/>
      <c r="U126" s="193" t="s">
        <v>377</v>
      </c>
      <c r="V126" s="193" t="s">
        <v>165</v>
      </c>
      <c r="W126" s="193" t="s">
        <v>477</v>
      </c>
      <c r="X126" s="194"/>
      <c r="Y126" s="194"/>
      <c r="AC126" s="182" t="s">
        <v>378</v>
      </c>
      <c r="AD126" s="182" t="str">
        <f>+CONCATENATE("BLOQUE ",AC126)</f>
        <v>BLOQUE XIV</v>
      </c>
      <c r="AG126" s="183">
        <v>9</v>
      </c>
      <c r="AH126" s="184" t="s">
        <v>379</v>
      </c>
      <c r="AI126" s="192"/>
      <c r="AJ126" s="186" t="s">
        <v>268</v>
      </c>
    </row>
    <row r="127" spans="1:36" s="182" customFormat="1" ht="12.75" customHeight="1" x14ac:dyDescent="0.3">
      <c r="A127" s="92"/>
      <c r="B127" s="118"/>
      <c r="C127" s="118"/>
      <c r="D127" s="118"/>
      <c r="E127" s="108"/>
      <c r="F127" s="124"/>
      <c r="G127" s="131"/>
      <c r="H127" s="167"/>
      <c r="I127" s="167"/>
      <c r="J127" s="168"/>
      <c r="K127" s="169"/>
      <c r="L127" s="169"/>
      <c r="M127" s="168"/>
      <c r="N127" s="163"/>
      <c r="O127" s="163"/>
      <c r="P127" s="170"/>
      <c r="Q127" s="163"/>
      <c r="R127" s="171"/>
      <c r="S127" s="164"/>
      <c r="T127" s="80"/>
      <c r="U127" s="193" t="s">
        <v>380</v>
      </c>
      <c r="V127" s="193" t="s">
        <v>165</v>
      </c>
      <c r="W127" s="193" t="s">
        <v>478</v>
      </c>
      <c r="X127" s="194"/>
      <c r="Y127" s="194"/>
      <c r="AG127" s="183">
        <v>10</v>
      </c>
      <c r="AH127" s="184" t="s">
        <v>381</v>
      </c>
      <c r="AI127" s="192"/>
      <c r="AJ127" s="186" t="s">
        <v>268</v>
      </c>
    </row>
    <row r="128" spans="1:36" s="182" customFormat="1" ht="12.75" customHeight="1" x14ac:dyDescent="0.3">
      <c r="A128" s="92"/>
      <c r="B128" s="145"/>
      <c r="C128" s="145"/>
      <c r="D128" s="145"/>
      <c r="E128" s="138"/>
      <c r="F128" s="138"/>
      <c r="G128" s="144"/>
      <c r="H128" s="140"/>
      <c r="I128" s="140"/>
      <c r="J128" s="208"/>
      <c r="K128" s="208"/>
      <c r="L128" s="208"/>
      <c r="M128" s="208"/>
      <c r="N128" s="208"/>
      <c r="O128" s="208"/>
      <c r="P128" s="250"/>
      <c r="Q128" s="208"/>
      <c r="R128" s="141"/>
      <c r="S128" s="143"/>
      <c r="T128" s="80"/>
      <c r="U128" s="195" t="s">
        <v>382</v>
      </c>
      <c r="V128" s="195" t="s">
        <v>165</v>
      </c>
      <c r="W128" s="195" t="s">
        <v>479</v>
      </c>
      <c r="X128" s="196"/>
      <c r="Y128" s="196"/>
      <c r="AG128" s="183">
        <v>11</v>
      </c>
      <c r="AH128" s="184" t="s">
        <v>383</v>
      </c>
      <c r="AI128" s="192"/>
      <c r="AJ128" s="186" t="s">
        <v>361</v>
      </c>
    </row>
    <row r="129" spans="1:37" s="182" customFormat="1" ht="12.75" customHeight="1" x14ac:dyDescent="0.3">
      <c r="A129" s="92"/>
      <c r="B129" s="145"/>
      <c r="C129" s="210"/>
      <c r="D129" s="210"/>
      <c r="E129" s="153"/>
      <c r="F129" s="153"/>
      <c r="G129" s="146"/>
      <c r="H129" s="142"/>
      <c r="I129" s="142"/>
      <c r="J129" s="208"/>
      <c r="K129" s="208"/>
      <c r="L129" s="208"/>
      <c r="M129" s="208"/>
      <c r="N129" s="208"/>
      <c r="O129" s="208"/>
      <c r="P129" s="208"/>
      <c r="Q129" s="208"/>
      <c r="R129" s="76"/>
      <c r="S129" s="143"/>
      <c r="T129" s="80"/>
      <c r="U129" s="189" t="s">
        <v>369</v>
      </c>
      <c r="V129" s="189" t="s">
        <v>268</v>
      </c>
      <c r="W129" s="189" t="s">
        <v>467</v>
      </c>
      <c r="X129" s="191"/>
      <c r="Y129" s="191"/>
      <c r="AC129" s="182" t="s">
        <v>370</v>
      </c>
      <c r="AD129" s="182" t="str">
        <f>+CONCATENATE("BLOQUE ",AC129)</f>
        <v>BLOQUE IX</v>
      </c>
      <c r="AG129" s="183">
        <v>6</v>
      </c>
      <c r="AH129" s="184" t="s">
        <v>371</v>
      </c>
      <c r="AI129" s="192"/>
      <c r="AJ129" s="186" t="s">
        <v>361</v>
      </c>
    </row>
    <row r="130" spans="1:37" s="182" customFormat="1" ht="12.75" customHeight="1" x14ac:dyDescent="0.3">
      <c r="A130" s="92"/>
      <c r="B130" s="145"/>
      <c r="C130" s="145"/>
      <c r="D130" s="145"/>
      <c r="E130" s="138"/>
      <c r="F130" s="138"/>
      <c r="G130" s="103"/>
      <c r="H130" s="100"/>
      <c r="I130" s="270"/>
      <c r="J130" s="208"/>
      <c r="K130" s="208"/>
      <c r="L130" s="208"/>
      <c r="M130" s="208"/>
      <c r="N130" s="208"/>
      <c r="O130" s="208"/>
      <c r="P130" s="250"/>
      <c r="Q130" s="208"/>
      <c r="R130" s="143"/>
      <c r="S130" s="143"/>
      <c r="T130" s="80"/>
      <c r="U130" s="189" t="s">
        <v>372</v>
      </c>
      <c r="V130" s="189" t="s">
        <v>268</v>
      </c>
      <c r="W130" s="189" t="s">
        <v>480</v>
      </c>
      <c r="X130" s="191"/>
      <c r="Y130" s="191"/>
      <c r="AC130" s="182" t="s">
        <v>353</v>
      </c>
      <c r="AD130" s="182" t="str">
        <f>+CONCATENATE("BLOQUE ",AC130)</f>
        <v>BLOQUE X</v>
      </c>
      <c r="AG130" s="183">
        <v>7</v>
      </c>
      <c r="AH130" s="184" t="s">
        <v>373</v>
      </c>
      <c r="AI130" s="192"/>
      <c r="AJ130" s="186" t="s">
        <v>361</v>
      </c>
    </row>
    <row r="131" spans="1:37" s="182" customFormat="1" ht="12.75" customHeight="1" x14ac:dyDescent="0.3">
      <c r="A131" s="92"/>
      <c r="B131" s="145"/>
      <c r="C131" s="145"/>
      <c r="D131" s="145"/>
      <c r="E131" s="138"/>
      <c r="F131" s="138"/>
      <c r="G131" s="144"/>
      <c r="H131" s="140"/>
      <c r="I131" s="140"/>
      <c r="J131" s="208"/>
      <c r="K131" s="208"/>
      <c r="L131" s="208"/>
      <c r="M131" s="208"/>
      <c r="N131" s="208"/>
      <c r="O131" s="208"/>
      <c r="P131" s="250"/>
      <c r="Q131" s="208"/>
      <c r="R131" s="141"/>
      <c r="S131" s="143"/>
      <c r="T131" s="80"/>
      <c r="U131" s="189" t="s">
        <v>374</v>
      </c>
      <c r="V131" s="189" t="s">
        <v>268</v>
      </c>
      <c r="W131" s="189" t="s">
        <v>481</v>
      </c>
      <c r="X131" s="191"/>
      <c r="Y131" s="191"/>
      <c r="AC131" s="182" t="s">
        <v>354</v>
      </c>
      <c r="AD131" s="182" t="str">
        <f>+CONCATENATE("BLOQUE ",AC131)</f>
        <v>BLOQUE XI</v>
      </c>
      <c r="AG131" s="183">
        <v>8</v>
      </c>
      <c r="AH131" s="184" t="s">
        <v>375</v>
      </c>
      <c r="AI131" s="192"/>
      <c r="AJ131" s="186" t="s">
        <v>361</v>
      </c>
    </row>
    <row r="132" spans="1:37" s="182" customFormat="1" ht="12.75" customHeight="1" x14ac:dyDescent="0.3">
      <c r="A132" s="92"/>
      <c r="B132" s="145"/>
      <c r="C132" s="145"/>
      <c r="D132" s="145"/>
      <c r="E132" s="138"/>
      <c r="F132" s="138"/>
      <c r="G132" s="144"/>
      <c r="H132" s="151"/>
      <c r="I132" s="151"/>
      <c r="J132" s="208"/>
      <c r="K132" s="208"/>
      <c r="L132" s="208"/>
      <c r="M132" s="208"/>
      <c r="N132" s="208"/>
      <c r="O132" s="208"/>
      <c r="P132" s="208"/>
      <c r="Q132" s="208"/>
      <c r="R132" s="141"/>
      <c r="S132" s="143"/>
      <c r="T132" s="80"/>
      <c r="U132" s="198" t="s">
        <v>404</v>
      </c>
      <c r="V132" s="198" t="s">
        <v>165</v>
      </c>
      <c r="W132" s="198" t="s">
        <v>483</v>
      </c>
      <c r="AG132" s="183">
        <v>21</v>
      </c>
      <c r="AH132" s="184" t="s">
        <v>405</v>
      </c>
      <c r="AI132" s="192"/>
      <c r="AJ132" s="186" t="s">
        <v>268</v>
      </c>
    </row>
    <row r="133" spans="1:37" s="182" customFormat="1" ht="12.75" customHeight="1" x14ac:dyDescent="0.3">
      <c r="A133" s="92"/>
      <c r="B133" s="118"/>
      <c r="C133" s="118"/>
      <c r="D133" s="118"/>
      <c r="E133" s="108"/>
      <c r="F133" s="124"/>
      <c r="G133" s="131"/>
      <c r="H133" s="167"/>
      <c r="I133" s="167"/>
      <c r="J133" s="168"/>
      <c r="K133" s="169"/>
      <c r="L133" s="169"/>
      <c r="M133" s="168"/>
      <c r="N133" s="163"/>
      <c r="O133" s="163"/>
      <c r="P133" s="170"/>
      <c r="Q133" s="163"/>
      <c r="R133" s="171"/>
      <c r="S133" s="164"/>
      <c r="T133" s="80"/>
      <c r="U133" s="198" t="s">
        <v>384</v>
      </c>
      <c r="V133" s="198" t="s">
        <v>165</v>
      </c>
      <c r="W133" s="198" t="s">
        <v>473</v>
      </c>
      <c r="AG133" s="183">
        <v>22</v>
      </c>
      <c r="AH133" s="184" t="s">
        <v>406</v>
      </c>
      <c r="AI133" s="192"/>
      <c r="AJ133" s="186" t="s">
        <v>268</v>
      </c>
    </row>
    <row r="134" spans="1:37" s="182" customFormat="1" ht="12.75" customHeight="1" x14ac:dyDescent="0.3">
      <c r="A134" s="92"/>
      <c r="B134" s="145"/>
      <c r="C134" s="145"/>
      <c r="D134" s="145"/>
      <c r="E134" s="138"/>
      <c r="F134" s="138"/>
      <c r="G134" s="144"/>
      <c r="H134" s="140"/>
      <c r="I134" s="140"/>
      <c r="J134" s="208"/>
      <c r="K134" s="208"/>
      <c r="L134" s="208"/>
      <c r="M134" s="208"/>
      <c r="N134" s="208"/>
      <c r="O134" s="208"/>
      <c r="P134" s="250"/>
      <c r="Q134" s="208"/>
      <c r="R134" s="141"/>
      <c r="S134" s="143"/>
      <c r="T134" s="80"/>
      <c r="U134" s="198" t="s">
        <v>407</v>
      </c>
      <c r="V134" s="198" t="s">
        <v>165</v>
      </c>
      <c r="W134" s="198" t="s">
        <v>484</v>
      </c>
      <c r="AG134" s="183">
        <v>23</v>
      </c>
      <c r="AH134" s="184" t="s">
        <v>408</v>
      </c>
      <c r="AI134" s="192"/>
      <c r="AJ134" s="186" t="s">
        <v>361</v>
      </c>
    </row>
    <row r="135" spans="1:37" s="182" customFormat="1" ht="12.75" customHeight="1" x14ac:dyDescent="0.3">
      <c r="A135" s="92"/>
      <c r="B135" s="118"/>
      <c r="C135" s="118"/>
      <c r="D135" s="118"/>
      <c r="E135" s="108"/>
      <c r="F135" s="124"/>
      <c r="G135" s="131"/>
      <c r="H135" s="167"/>
      <c r="I135" s="167"/>
      <c r="J135" s="168"/>
      <c r="K135" s="169"/>
      <c r="L135" s="169"/>
      <c r="M135" s="168"/>
      <c r="N135" s="163"/>
      <c r="O135" s="163"/>
      <c r="P135" s="170"/>
      <c r="Q135" s="163"/>
      <c r="R135" s="171"/>
      <c r="S135" s="164"/>
      <c r="T135" s="80"/>
      <c r="U135" s="188" t="s">
        <v>414</v>
      </c>
      <c r="V135" s="188" t="s">
        <v>165</v>
      </c>
      <c r="W135" s="198" t="s">
        <v>485</v>
      </c>
      <c r="AG135" s="183">
        <v>27</v>
      </c>
      <c r="AH135" s="184" t="s">
        <v>415</v>
      </c>
      <c r="AI135" s="192"/>
      <c r="AJ135" s="186" t="s">
        <v>361</v>
      </c>
    </row>
    <row r="136" spans="1:37" s="182" customFormat="1" ht="12.75" customHeight="1" x14ac:dyDescent="0.3">
      <c r="A136" s="92"/>
      <c r="B136" s="145"/>
      <c r="C136" s="145"/>
      <c r="D136" s="145"/>
      <c r="E136" s="138"/>
      <c r="F136" s="138"/>
      <c r="G136" s="144"/>
      <c r="H136" s="140"/>
      <c r="I136" s="140"/>
      <c r="J136" s="208"/>
      <c r="K136" s="208"/>
      <c r="L136" s="208"/>
      <c r="M136" s="208"/>
      <c r="N136" s="208"/>
      <c r="O136" s="208"/>
      <c r="P136" s="250"/>
      <c r="Q136" s="208"/>
      <c r="R136" s="141"/>
      <c r="S136" s="143"/>
      <c r="T136" s="80"/>
      <c r="U136" s="188" t="s">
        <v>416</v>
      </c>
      <c r="V136" s="188" t="s">
        <v>268</v>
      </c>
      <c r="W136" s="188" t="s">
        <v>486</v>
      </c>
      <c r="AG136" s="183">
        <v>28</v>
      </c>
      <c r="AH136" s="184" t="s">
        <v>417</v>
      </c>
      <c r="AI136" s="192"/>
      <c r="AJ136" s="186" t="s">
        <v>361</v>
      </c>
    </row>
    <row r="137" spans="1:37" s="182" customFormat="1" ht="12.75" customHeight="1" x14ac:dyDescent="0.3">
      <c r="A137" s="92"/>
      <c r="B137" s="145"/>
      <c r="C137" s="210"/>
      <c r="D137" s="210"/>
      <c r="E137" s="153"/>
      <c r="F137" s="153"/>
      <c r="G137" s="146"/>
      <c r="H137" s="142"/>
      <c r="I137" s="142"/>
      <c r="J137" s="208"/>
      <c r="K137" s="208"/>
      <c r="L137" s="208"/>
      <c r="M137" s="208"/>
      <c r="N137" s="208"/>
      <c r="O137" s="208"/>
      <c r="P137" s="208"/>
      <c r="Q137" s="208"/>
      <c r="R137" s="76"/>
      <c r="S137" s="143"/>
      <c r="T137" s="80"/>
      <c r="U137" s="188" t="s">
        <v>403</v>
      </c>
      <c r="V137" s="188" t="s">
        <v>268</v>
      </c>
      <c r="W137" s="188" t="s">
        <v>482</v>
      </c>
      <c r="AG137" s="183">
        <v>29</v>
      </c>
      <c r="AH137" s="184" t="s">
        <v>418</v>
      </c>
      <c r="AI137" s="192"/>
      <c r="AJ137" s="186" t="s">
        <v>361</v>
      </c>
    </row>
    <row r="138" spans="1:37" s="182" customFormat="1" ht="12.75" customHeight="1" x14ac:dyDescent="0.3">
      <c r="A138" s="92"/>
      <c r="B138" s="145"/>
      <c r="C138" s="145"/>
      <c r="D138" s="145"/>
      <c r="E138" s="138"/>
      <c r="F138" s="138"/>
      <c r="G138" s="103"/>
      <c r="H138" s="100"/>
      <c r="I138" s="270"/>
      <c r="J138" s="208"/>
      <c r="K138" s="208"/>
      <c r="L138" s="208"/>
      <c r="M138" s="208"/>
      <c r="N138" s="208"/>
      <c r="O138" s="208"/>
      <c r="P138" s="250"/>
      <c r="Q138" s="208"/>
      <c r="R138" s="143"/>
      <c r="S138" s="143"/>
      <c r="T138" s="80"/>
      <c r="U138" s="198" t="s">
        <v>398</v>
      </c>
      <c r="V138" s="198" t="s">
        <v>165</v>
      </c>
      <c r="W138" s="198" t="s">
        <v>487</v>
      </c>
      <c r="AG138" s="183">
        <v>18</v>
      </c>
      <c r="AH138" s="184" t="s">
        <v>399</v>
      </c>
      <c r="AI138" s="185">
        <f>K140+K160+K234+K277+K357</f>
        <v>0</v>
      </c>
      <c r="AJ138" s="186" t="s">
        <v>361</v>
      </c>
    </row>
    <row r="139" spans="1:37" s="182" customFormat="1" ht="12.75" customHeight="1" x14ac:dyDescent="0.3">
      <c r="A139" s="92"/>
      <c r="B139" s="145"/>
      <c r="C139" s="145"/>
      <c r="D139" s="145"/>
      <c r="E139" s="138"/>
      <c r="F139" s="138"/>
      <c r="G139" s="144"/>
      <c r="H139" s="140"/>
      <c r="I139" s="140"/>
      <c r="J139" s="208"/>
      <c r="K139" s="208"/>
      <c r="L139" s="208"/>
      <c r="M139" s="208"/>
      <c r="N139" s="208"/>
      <c r="O139" s="208"/>
      <c r="P139" s="250"/>
      <c r="Q139" s="208"/>
      <c r="R139" s="141"/>
      <c r="S139" s="143"/>
      <c r="T139" s="80"/>
      <c r="U139" s="198" t="s">
        <v>400</v>
      </c>
      <c r="V139" s="198" t="s">
        <v>268</v>
      </c>
      <c r="W139" s="198" t="s">
        <v>488</v>
      </c>
      <c r="AG139" s="183">
        <v>19</v>
      </c>
      <c r="AH139" s="184" t="s">
        <v>401</v>
      </c>
      <c r="AI139" s="192"/>
      <c r="AJ139" s="186" t="s">
        <v>268</v>
      </c>
    </row>
    <row r="140" spans="1:37" s="182" customFormat="1" ht="12.75" customHeight="1" x14ac:dyDescent="0.3">
      <c r="A140" s="92"/>
      <c r="B140" s="145"/>
      <c r="C140" s="145"/>
      <c r="D140" s="145"/>
      <c r="E140" s="138"/>
      <c r="F140" s="138"/>
      <c r="G140" s="144"/>
      <c r="H140" s="151"/>
      <c r="I140" s="151"/>
      <c r="J140" s="208"/>
      <c r="K140" s="208"/>
      <c r="L140" s="208"/>
      <c r="M140" s="208"/>
      <c r="N140" s="208"/>
      <c r="O140" s="208"/>
      <c r="P140" s="208"/>
      <c r="Q140" s="208"/>
      <c r="R140" s="141"/>
      <c r="S140" s="143"/>
      <c r="T140" s="80"/>
      <c r="U140" s="198" t="s">
        <v>357</v>
      </c>
      <c r="V140" s="198" t="s">
        <v>268</v>
      </c>
      <c r="W140" s="198" t="s">
        <v>471</v>
      </c>
      <c r="AG140" s="183">
        <v>20</v>
      </c>
      <c r="AH140" s="184" t="s">
        <v>402</v>
      </c>
      <c r="AI140" s="192"/>
      <c r="AJ140" s="186" t="s">
        <v>268</v>
      </c>
    </row>
    <row r="141" spans="1:37" s="182" customFormat="1" ht="12.75" customHeight="1" x14ac:dyDescent="0.3">
      <c r="A141" s="92"/>
      <c r="B141" s="118"/>
      <c r="C141" s="118"/>
      <c r="D141" s="118"/>
      <c r="E141" s="108"/>
      <c r="F141" s="124"/>
      <c r="G141" s="131"/>
      <c r="H141" s="167"/>
      <c r="I141" s="167"/>
      <c r="J141" s="168"/>
      <c r="K141" s="169"/>
      <c r="L141" s="169"/>
      <c r="M141" s="168"/>
      <c r="N141" s="163"/>
      <c r="O141" s="163"/>
      <c r="P141" s="170"/>
      <c r="Q141" s="163"/>
      <c r="R141" s="171"/>
      <c r="S141" s="164"/>
      <c r="T141" s="80"/>
      <c r="U141" s="198" t="s">
        <v>392</v>
      </c>
      <c r="V141" s="198" t="s">
        <v>165</v>
      </c>
      <c r="W141" s="198" t="s">
        <v>490</v>
      </c>
      <c r="AG141" s="183">
        <v>15</v>
      </c>
      <c r="AH141" s="184" t="s">
        <v>393</v>
      </c>
      <c r="AI141" s="192"/>
      <c r="AJ141" s="186" t="s">
        <v>361</v>
      </c>
    </row>
    <row r="142" spans="1:37" s="182" customFormat="1" ht="12.75" customHeight="1" x14ac:dyDescent="0.3">
      <c r="A142" s="92"/>
      <c r="B142" s="145"/>
      <c r="C142" s="145"/>
      <c r="D142" s="145"/>
      <c r="E142" s="138"/>
      <c r="F142" s="138"/>
      <c r="G142" s="144"/>
      <c r="H142" s="140"/>
      <c r="I142" s="140"/>
      <c r="J142" s="208"/>
      <c r="K142" s="208"/>
      <c r="L142" s="208"/>
      <c r="M142" s="208"/>
      <c r="N142" s="208"/>
      <c r="O142" s="208"/>
      <c r="P142" s="250"/>
      <c r="Q142" s="208"/>
      <c r="R142" s="141"/>
      <c r="S142" s="143"/>
      <c r="T142" s="80"/>
      <c r="U142" s="198" t="s">
        <v>394</v>
      </c>
      <c r="V142" s="198" t="s">
        <v>165</v>
      </c>
      <c r="W142" s="198" t="s">
        <v>491</v>
      </c>
      <c r="AG142" s="183">
        <v>16</v>
      </c>
      <c r="AH142" s="184" t="s">
        <v>395</v>
      </c>
      <c r="AI142" s="192"/>
      <c r="AJ142" s="186" t="s">
        <v>361</v>
      </c>
      <c r="AK142" s="199">
        <f>K231+K274+K354</f>
        <v>0</v>
      </c>
    </row>
    <row r="143" spans="1:37" s="182" customFormat="1" ht="12.75" customHeight="1" x14ac:dyDescent="0.3">
      <c r="A143" s="92"/>
      <c r="B143" s="145"/>
      <c r="C143" s="210"/>
      <c r="D143" s="210"/>
      <c r="E143" s="153"/>
      <c r="F143" s="153"/>
      <c r="G143" s="146"/>
      <c r="H143" s="142"/>
      <c r="I143" s="142"/>
      <c r="J143" s="208"/>
      <c r="K143" s="208"/>
      <c r="L143" s="208"/>
      <c r="M143" s="208"/>
      <c r="N143" s="208"/>
      <c r="O143" s="208"/>
      <c r="P143" s="208"/>
      <c r="Q143" s="208"/>
      <c r="R143" s="76"/>
      <c r="S143" s="143"/>
      <c r="T143" s="80"/>
      <c r="U143" s="198" t="s">
        <v>396</v>
      </c>
      <c r="V143" s="198" t="s">
        <v>165</v>
      </c>
      <c r="W143" s="198" t="s">
        <v>492</v>
      </c>
      <c r="AG143" s="183">
        <v>17</v>
      </c>
      <c r="AH143" s="184" t="s">
        <v>397</v>
      </c>
      <c r="AI143" s="192"/>
      <c r="AJ143" s="186" t="s">
        <v>361</v>
      </c>
    </row>
    <row r="144" spans="1:37" s="81" customFormat="1" x14ac:dyDescent="0.2">
      <c r="A144" s="92"/>
      <c r="B144" s="145"/>
      <c r="C144" s="145"/>
      <c r="D144" s="145"/>
      <c r="E144" s="138"/>
      <c r="F144" s="138"/>
      <c r="G144" s="103"/>
      <c r="H144" s="100"/>
      <c r="I144" s="270"/>
      <c r="J144" s="208"/>
      <c r="K144" s="208"/>
      <c r="L144" s="208"/>
      <c r="M144" s="208"/>
      <c r="N144" s="208"/>
      <c r="O144" s="208"/>
      <c r="P144" s="250"/>
      <c r="Q144" s="208"/>
      <c r="R144" s="143"/>
      <c r="S144" s="143"/>
      <c r="T144" s="80"/>
    </row>
    <row r="145" spans="1:23" s="110" customFormat="1" x14ac:dyDescent="0.2">
      <c r="A145" s="92"/>
      <c r="B145" s="145"/>
      <c r="C145" s="145"/>
      <c r="D145" s="145"/>
      <c r="E145" s="138"/>
      <c r="F145" s="138"/>
      <c r="G145" s="144"/>
      <c r="H145" s="140"/>
      <c r="I145" s="140"/>
      <c r="J145" s="208"/>
      <c r="K145" s="208"/>
      <c r="L145" s="208"/>
      <c r="M145" s="208"/>
      <c r="N145" s="208"/>
      <c r="O145" s="208"/>
      <c r="P145" s="250"/>
      <c r="Q145" s="208"/>
      <c r="R145" s="141"/>
      <c r="S145" s="143"/>
      <c r="T145" s="46"/>
    </row>
    <row r="146" spans="1:23" s="81" customFormat="1" x14ac:dyDescent="0.2">
      <c r="A146" s="92"/>
      <c r="B146" s="145"/>
      <c r="C146" s="145"/>
      <c r="D146" s="145"/>
      <c r="E146" s="138"/>
      <c r="F146" s="138"/>
      <c r="G146" s="144"/>
      <c r="H146" s="151"/>
      <c r="I146" s="151"/>
      <c r="J146" s="208"/>
      <c r="K146" s="208"/>
      <c r="L146" s="208"/>
      <c r="M146" s="208"/>
      <c r="N146" s="208"/>
      <c r="O146" s="208"/>
      <c r="P146" s="208"/>
      <c r="Q146" s="208"/>
      <c r="R146" s="141"/>
      <c r="S146" s="143"/>
      <c r="T146" s="80"/>
    </row>
    <row r="147" spans="1:23" customFormat="1" ht="12.75" customHeight="1" x14ac:dyDescent="0.25">
      <c r="A147" s="92"/>
      <c r="B147" s="118"/>
      <c r="C147" s="118"/>
      <c r="D147" s="118"/>
      <c r="E147" s="108"/>
      <c r="F147" s="124"/>
      <c r="G147" s="131"/>
      <c r="H147" s="167"/>
      <c r="I147" s="167"/>
      <c r="J147" s="168"/>
      <c r="K147" s="169"/>
      <c r="L147" s="169"/>
      <c r="M147" s="168"/>
      <c r="N147" s="163"/>
      <c r="O147" s="163"/>
      <c r="P147" s="170"/>
      <c r="Q147" s="163"/>
      <c r="R147" s="171"/>
      <c r="S147" s="164"/>
      <c r="T147" s="139"/>
      <c r="U147" s="139"/>
      <c r="V147" s="139"/>
      <c r="W147" s="139"/>
    </row>
    <row r="148" spans="1:23" customFormat="1" ht="12.75" customHeight="1" x14ac:dyDescent="0.25">
      <c r="A148" s="92"/>
      <c r="B148" s="145"/>
      <c r="C148" s="145"/>
      <c r="D148" s="145"/>
      <c r="E148" s="138"/>
      <c r="F148" s="138"/>
      <c r="G148" s="144"/>
      <c r="H148" s="140"/>
      <c r="I148" s="140"/>
      <c r="J148" s="208"/>
      <c r="K148" s="208"/>
      <c r="L148" s="208"/>
      <c r="M148" s="208"/>
      <c r="N148" s="208"/>
      <c r="O148" s="208"/>
      <c r="P148" s="250"/>
      <c r="Q148" s="208"/>
      <c r="R148" s="141"/>
      <c r="S148" s="143"/>
      <c r="T148" s="139"/>
      <c r="U148" s="139"/>
      <c r="V148" s="139"/>
      <c r="W148" s="139"/>
    </row>
    <row r="149" spans="1:23" customFormat="1" ht="12.75" customHeight="1" x14ac:dyDescent="0.25">
      <c r="A149" s="92"/>
      <c r="B149" s="118"/>
      <c r="C149" s="118"/>
      <c r="D149" s="118"/>
      <c r="E149" s="108"/>
      <c r="F149" s="124"/>
      <c r="G149" s="131"/>
      <c r="H149" s="167"/>
      <c r="I149" s="167"/>
      <c r="J149" s="168"/>
      <c r="K149" s="169"/>
      <c r="L149" s="169"/>
      <c r="M149" s="168"/>
      <c r="N149" s="163"/>
      <c r="O149" s="163"/>
      <c r="P149" s="170"/>
      <c r="Q149" s="163"/>
      <c r="R149" s="171"/>
      <c r="S149" s="164"/>
      <c r="T149" s="139"/>
      <c r="U149" s="139"/>
      <c r="V149" s="139"/>
      <c r="W149" s="139"/>
    </row>
    <row r="150" spans="1:23" customFormat="1" ht="12.75" customHeight="1" x14ac:dyDescent="0.25">
      <c r="A150" s="92"/>
      <c r="B150" s="145"/>
      <c r="C150" s="145"/>
      <c r="D150" s="145"/>
      <c r="E150" s="138"/>
      <c r="F150" s="138"/>
      <c r="G150" s="144"/>
      <c r="H150" s="140"/>
      <c r="I150" s="140"/>
      <c r="J150" s="208"/>
      <c r="K150" s="208"/>
      <c r="L150" s="208"/>
      <c r="M150" s="208"/>
      <c r="N150" s="208"/>
      <c r="O150" s="208"/>
      <c r="P150" s="250"/>
      <c r="Q150" s="208"/>
      <c r="R150" s="141"/>
      <c r="S150" s="143"/>
      <c r="T150" s="139"/>
      <c r="U150" s="139"/>
      <c r="V150" s="139"/>
      <c r="W150" s="139"/>
    </row>
    <row r="151" spans="1:23" customFormat="1" ht="12.75" customHeight="1" x14ac:dyDescent="0.25">
      <c r="A151" s="92"/>
      <c r="B151" s="145"/>
      <c r="C151" s="210"/>
      <c r="D151" s="210"/>
      <c r="E151" s="153"/>
      <c r="F151" s="153"/>
      <c r="G151" s="146"/>
      <c r="H151" s="142"/>
      <c r="I151" s="142"/>
      <c r="J151" s="208"/>
      <c r="K151" s="208"/>
      <c r="L151" s="208"/>
      <c r="M151" s="208"/>
      <c r="N151" s="208"/>
      <c r="O151" s="208"/>
      <c r="P151" s="208"/>
      <c r="Q151" s="208"/>
      <c r="R151" s="76"/>
      <c r="S151" s="143"/>
      <c r="T151" s="139"/>
      <c r="U151" s="139"/>
      <c r="V151" s="139"/>
      <c r="W151" s="139"/>
    </row>
    <row r="152" spans="1:23" customFormat="1" ht="12.75" customHeight="1" x14ac:dyDescent="0.25">
      <c r="A152" s="92"/>
      <c r="B152" s="145"/>
      <c r="C152" s="145"/>
      <c r="D152" s="145"/>
      <c r="E152" s="138"/>
      <c r="F152" s="138"/>
      <c r="G152" s="103"/>
      <c r="H152" s="100"/>
      <c r="I152" s="270"/>
      <c r="J152" s="208"/>
      <c r="K152" s="208"/>
      <c r="L152" s="208"/>
      <c r="M152" s="208"/>
      <c r="N152" s="208"/>
      <c r="O152" s="208"/>
      <c r="P152" s="250"/>
      <c r="Q152" s="208"/>
      <c r="R152" s="143"/>
      <c r="S152" s="143"/>
      <c r="T152" s="139"/>
      <c r="U152" s="139"/>
      <c r="V152" s="139"/>
      <c r="W152" s="139"/>
    </row>
    <row r="153" spans="1:23" customFormat="1" ht="12.75" customHeight="1" x14ac:dyDescent="0.25">
      <c r="A153" s="92"/>
      <c r="B153" s="145"/>
      <c r="C153" s="145"/>
      <c r="D153" s="145"/>
      <c r="E153" s="138"/>
      <c r="F153" s="138"/>
      <c r="G153" s="144"/>
      <c r="H153" s="140"/>
      <c r="I153" s="140"/>
      <c r="J153" s="208"/>
      <c r="K153" s="208"/>
      <c r="L153" s="208"/>
      <c r="M153" s="208"/>
      <c r="N153" s="208"/>
      <c r="O153" s="208"/>
      <c r="P153" s="250"/>
      <c r="Q153" s="208"/>
      <c r="R153" s="141"/>
      <c r="S153" s="143"/>
      <c r="T153" s="139"/>
      <c r="U153" s="139"/>
      <c r="V153" s="139"/>
      <c r="W153" s="139"/>
    </row>
    <row r="154" spans="1:23" customFormat="1" ht="12.75" customHeight="1" x14ac:dyDescent="0.25">
      <c r="A154" s="92"/>
      <c r="B154" s="145"/>
      <c r="C154" s="145"/>
      <c r="D154" s="145"/>
      <c r="E154" s="138"/>
      <c r="F154" s="138"/>
      <c r="G154" s="144"/>
      <c r="H154" s="151"/>
      <c r="I154" s="151"/>
      <c r="J154" s="208"/>
      <c r="K154" s="208"/>
      <c r="L154" s="208"/>
      <c r="M154" s="208"/>
      <c r="N154" s="208"/>
      <c r="O154" s="208"/>
      <c r="P154" s="208"/>
      <c r="Q154" s="208"/>
      <c r="R154" s="141"/>
      <c r="S154" s="143"/>
      <c r="T154" s="139"/>
      <c r="U154" s="139"/>
      <c r="V154" s="139"/>
      <c r="W154" s="139"/>
    </row>
    <row r="155" spans="1:23" customFormat="1" ht="12.75" customHeight="1" x14ac:dyDescent="0.25">
      <c r="A155" s="92"/>
      <c r="B155" s="118"/>
      <c r="C155" s="118"/>
      <c r="D155" s="118"/>
      <c r="E155" s="108"/>
      <c r="F155" s="124"/>
      <c r="G155" s="131"/>
      <c r="H155" s="167"/>
      <c r="I155" s="167"/>
      <c r="J155" s="168"/>
      <c r="K155" s="169"/>
      <c r="L155" s="169"/>
      <c r="M155" s="168"/>
      <c r="N155" s="163"/>
      <c r="O155" s="163"/>
      <c r="P155" s="170"/>
      <c r="Q155" s="163"/>
      <c r="R155" s="171"/>
      <c r="S155" s="164"/>
      <c r="T155" s="139"/>
      <c r="U155" s="139"/>
      <c r="V155" s="139"/>
      <c r="W155" s="139"/>
    </row>
    <row r="156" spans="1:23" customFormat="1" ht="12.75" customHeight="1" x14ac:dyDescent="0.25">
      <c r="A156" s="92"/>
      <c r="B156" s="145"/>
      <c r="C156" s="145"/>
      <c r="D156" s="145"/>
      <c r="E156" s="138"/>
      <c r="F156" s="138"/>
      <c r="G156" s="144"/>
      <c r="H156" s="140"/>
      <c r="I156" s="140"/>
      <c r="J156" s="208"/>
      <c r="K156" s="208"/>
      <c r="L156" s="208"/>
      <c r="M156" s="208"/>
      <c r="N156" s="208"/>
      <c r="O156" s="208"/>
      <c r="P156" s="250"/>
      <c r="Q156" s="208"/>
      <c r="R156" s="141"/>
      <c r="S156" s="143"/>
      <c r="T156" s="139"/>
      <c r="U156" s="139"/>
      <c r="V156" s="139"/>
      <c r="W156" s="139"/>
    </row>
    <row r="157" spans="1:23" customFormat="1" ht="12.75" customHeight="1" x14ac:dyDescent="0.25">
      <c r="A157" s="92"/>
      <c r="B157" s="145"/>
      <c r="C157" s="210"/>
      <c r="D157" s="210"/>
      <c r="E157" s="153"/>
      <c r="F157" s="153"/>
      <c r="G157" s="146"/>
      <c r="H157" s="142"/>
      <c r="I157" s="142"/>
      <c r="J157" s="208"/>
      <c r="K157" s="208"/>
      <c r="L157" s="208"/>
      <c r="M157" s="208"/>
      <c r="N157" s="208"/>
      <c r="O157" s="208"/>
      <c r="P157" s="208"/>
      <c r="Q157" s="208"/>
      <c r="R157" s="76"/>
      <c r="S157" s="143"/>
      <c r="T157" s="139"/>
      <c r="U157" s="139"/>
      <c r="V157" s="139"/>
      <c r="W157" s="139"/>
    </row>
    <row r="158" spans="1:23" customFormat="1" ht="12.75" customHeight="1" x14ac:dyDescent="0.25">
      <c r="A158" s="92"/>
      <c r="B158" s="145"/>
      <c r="C158" s="145"/>
      <c r="D158" s="145"/>
      <c r="E158" s="138"/>
      <c r="F158" s="138"/>
      <c r="G158" s="103"/>
      <c r="H158" s="100"/>
      <c r="I158" s="270"/>
      <c r="J158" s="208"/>
      <c r="K158" s="208"/>
      <c r="L158" s="208"/>
      <c r="M158" s="208"/>
      <c r="N158" s="208"/>
      <c r="O158" s="208"/>
      <c r="P158" s="250"/>
      <c r="Q158" s="208"/>
      <c r="R158" s="143"/>
      <c r="S158" s="143"/>
      <c r="T158" s="139"/>
      <c r="U158" s="139"/>
      <c r="V158" s="139"/>
      <c r="W158" s="139"/>
    </row>
    <row r="159" spans="1:23" customFormat="1" ht="12.75" customHeight="1" x14ac:dyDescent="0.25">
      <c r="A159" s="92"/>
      <c r="B159" s="145"/>
      <c r="C159" s="145"/>
      <c r="D159" s="145"/>
      <c r="E159" s="138"/>
      <c r="F159" s="138"/>
      <c r="G159" s="144"/>
      <c r="H159" s="140"/>
      <c r="I159" s="140"/>
      <c r="J159" s="208"/>
      <c r="K159" s="208"/>
      <c r="L159" s="208"/>
      <c r="M159" s="208"/>
      <c r="N159" s="208"/>
      <c r="O159" s="208"/>
      <c r="P159" s="250"/>
      <c r="Q159" s="208"/>
      <c r="R159" s="141"/>
      <c r="S159" s="143"/>
      <c r="T159" s="139"/>
      <c r="U159" s="139"/>
      <c r="V159" s="139"/>
      <c r="W159" s="139"/>
    </row>
    <row r="160" spans="1:23" customFormat="1" ht="12.75" customHeight="1" x14ac:dyDescent="0.25">
      <c r="A160" s="92"/>
      <c r="B160" s="145"/>
      <c r="C160" s="145"/>
      <c r="D160" s="145"/>
      <c r="E160" s="138"/>
      <c r="F160" s="138"/>
      <c r="G160" s="144"/>
      <c r="H160" s="151"/>
      <c r="I160" s="151"/>
      <c r="J160" s="208"/>
      <c r="K160" s="208"/>
      <c r="L160" s="208"/>
      <c r="M160" s="208"/>
      <c r="N160" s="208"/>
      <c r="O160" s="208"/>
      <c r="P160" s="208"/>
      <c r="Q160" s="208"/>
      <c r="R160" s="141"/>
      <c r="S160" s="143"/>
      <c r="T160" s="139"/>
      <c r="U160" s="139"/>
      <c r="V160" s="139"/>
      <c r="W160" s="139"/>
    </row>
    <row r="161" spans="1:23" customFormat="1" ht="12.75" customHeight="1" x14ac:dyDescent="0.25">
      <c r="A161" s="92"/>
      <c r="B161" s="118"/>
      <c r="C161" s="118"/>
      <c r="D161" s="118"/>
      <c r="E161" s="108"/>
      <c r="F161" s="124"/>
      <c r="G161" s="131"/>
      <c r="H161" s="167"/>
      <c r="I161" s="167"/>
      <c r="J161" s="168"/>
      <c r="K161" s="169"/>
      <c r="L161" s="169"/>
      <c r="M161" s="168"/>
      <c r="N161" s="163"/>
      <c r="O161" s="163"/>
      <c r="P161" s="170"/>
      <c r="Q161" s="163"/>
      <c r="R161" s="171"/>
      <c r="S161" s="164"/>
      <c r="T161" s="139"/>
      <c r="U161" s="139"/>
      <c r="V161" s="139"/>
      <c r="W161" s="139"/>
    </row>
    <row r="162" spans="1:23" customFormat="1" ht="12.75" customHeight="1" x14ac:dyDescent="0.25">
      <c r="A162" s="92"/>
      <c r="B162" s="145"/>
      <c r="C162" s="145"/>
      <c r="D162" s="145"/>
      <c r="E162" s="138"/>
      <c r="F162" s="138"/>
      <c r="G162" s="144"/>
      <c r="H162" s="140"/>
      <c r="I162" s="140"/>
      <c r="J162" s="208"/>
      <c r="K162" s="208"/>
      <c r="L162" s="208"/>
      <c r="M162" s="208"/>
      <c r="N162" s="208"/>
      <c r="O162" s="208"/>
      <c r="P162" s="250"/>
      <c r="Q162" s="208"/>
      <c r="R162" s="141"/>
      <c r="S162" s="143"/>
      <c r="T162" s="139"/>
      <c r="U162" s="139"/>
      <c r="V162" s="139"/>
      <c r="W162" s="139"/>
    </row>
    <row r="163" spans="1:23" customFormat="1" ht="12.75" customHeight="1" x14ac:dyDescent="0.25">
      <c r="A163" s="92"/>
      <c r="B163" s="118"/>
      <c r="C163" s="118"/>
      <c r="D163" s="118"/>
      <c r="E163" s="108"/>
      <c r="F163" s="124"/>
      <c r="G163" s="131"/>
      <c r="H163" s="167"/>
      <c r="I163" s="167"/>
      <c r="J163" s="168"/>
      <c r="K163" s="169"/>
      <c r="L163" s="169"/>
      <c r="M163" s="168"/>
      <c r="N163" s="163"/>
      <c r="O163" s="163"/>
      <c r="P163" s="170"/>
      <c r="Q163" s="163"/>
      <c r="R163" s="171"/>
      <c r="S163" s="164"/>
    </row>
    <row r="164" spans="1:23" customFormat="1" ht="12.75" customHeight="1" x14ac:dyDescent="0.25">
      <c r="A164" s="92"/>
      <c r="B164" s="145"/>
      <c r="C164" s="145"/>
      <c r="D164" s="145"/>
      <c r="E164" s="138"/>
      <c r="F164" s="138"/>
      <c r="G164" s="144"/>
      <c r="H164" s="140"/>
      <c r="I164" s="140"/>
      <c r="J164" s="208"/>
      <c r="K164" s="208"/>
      <c r="L164" s="208"/>
      <c r="M164" s="208"/>
      <c r="N164" s="208"/>
      <c r="O164" s="208"/>
      <c r="P164" s="250"/>
      <c r="Q164" s="208"/>
      <c r="R164" s="141"/>
      <c r="S164" s="143"/>
    </row>
    <row r="165" spans="1:23" customFormat="1" ht="12.75" customHeight="1" x14ac:dyDescent="0.25">
      <c r="A165" s="92"/>
      <c r="B165" s="145"/>
      <c r="C165" s="210"/>
      <c r="D165" s="210"/>
      <c r="E165" s="153"/>
      <c r="F165" s="153"/>
      <c r="G165" s="146"/>
      <c r="H165" s="142"/>
      <c r="I165" s="142"/>
      <c r="J165" s="208"/>
      <c r="K165" s="208"/>
      <c r="L165" s="208"/>
      <c r="M165" s="208"/>
      <c r="N165" s="208"/>
      <c r="O165" s="208"/>
      <c r="P165" s="208"/>
      <c r="Q165" s="208"/>
      <c r="R165" s="76"/>
      <c r="S165" s="143"/>
    </row>
    <row r="166" spans="1:23" s="46" customFormat="1" x14ac:dyDescent="0.2">
      <c r="A166" s="92"/>
      <c r="B166" s="145"/>
      <c r="C166" s="145"/>
      <c r="D166" s="145"/>
      <c r="E166" s="138"/>
      <c r="F166" s="138"/>
      <c r="G166" s="103"/>
      <c r="H166" s="100"/>
      <c r="I166" s="270"/>
      <c r="J166" s="208"/>
      <c r="K166" s="208"/>
      <c r="L166" s="208"/>
      <c r="M166" s="208"/>
      <c r="N166" s="208"/>
      <c r="O166" s="208"/>
      <c r="P166" s="250"/>
      <c r="Q166" s="208"/>
      <c r="R166" s="143"/>
      <c r="S166" s="143"/>
    </row>
    <row r="167" spans="1:23" ht="12.75" customHeight="1" x14ac:dyDescent="0.2">
      <c r="A167" s="92"/>
      <c r="B167" s="145"/>
      <c r="C167" s="145"/>
      <c r="D167" s="145"/>
      <c r="E167" s="138"/>
      <c r="F167" s="138"/>
      <c r="G167" s="144"/>
      <c r="H167" s="140"/>
      <c r="I167" s="140"/>
      <c r="J167" s="208"/>
      <c r="K167" s="208"/>
      <c r="L167" s="208"/>
      <c r="M167" s="208"/>
      <c r="N167" s="208"/>
      <c r="O167" s="208"/>
      <c r="P167" s="250"/>
      <c r="Q167" s="208"/>
      <c r="R167" s="141"/>
      <c r="S167" s="143"/>
    </row>
    <row r="168" spans="1:23" ht="12.75" customHeight="1" x14ac:dyDescent="0.2">
      <c r="A168" s="92"/>
      <c r="B168" s="145"/>
      <c r="C168" s="145"/>
      <c r="D168" s="145"/>
      <c r="E168" s="138"/>
      <c r="F168" s="138"/>
      <c r="G168" s="144"/>
      <c r="H168" s="151"/>
      <c r="I168" s="151"/>
      <c r="J168" s="208"/>
      <c r="K168" s="208"/>
      <c r="L168" s="208"/>
      <c r="M168" s="208"/>
      <c r="N168" s="208"/>
      <c r="O168" s="208"/>
      <c r="P168" s="208"/>
      <c r="Q168" s="208"/>
      <c r="R168" s="141"/>
      <c r="S168" s="143"/>
    </row>
    <row r="169" spans="1:23" ht="12.75" customHeight="1" x14ac:dyDescent="0.2">
      <c r="A169" s="92"/>
      <c r="B169" s="118"/>
      <c r="C169" s="118"/>
      <c r="D169" s="118"/>
      <c r="E169" s="108"/>
      <c r="F169" s="124"/>
      <c r="G169" s="131"/>
      <c r="H169" s="167"/>
      <c r="I169" s="167"/>
      <c r="J169" s="168"/>
      <c r="K169" s="169"/>
      <c r="L169" s="169"/>
      <c r="M169" s="168"/>
      <c r="N169" s="163"/>
      <c r="O169" s="163"/>
      <c r="P169" s="170"/>
      <c r="Q169" s="163"/>
      <c r="R169" s="171"/>
      <c r="S169" s="164"/>
    </row>
    <row r="170" spans="1:23" ht="12.75" customHeight="1" x14ac:dyDescent="0.2">
      <c r="A170" s="92"/>
      <c r="B170" s="145"/>
      <c r="C170" s="145"/>
      <c r="D170" s="145"/>
      <c r="E170" s="138"/>
      <c r="F170" s="138"/>
      <c r="G170" s="144"/>
      <c r="H170" s="140"/>
      <c r="I170" s="140"/>
      <c r="J170" s="208"/>
      <c r="K170" s="208"/>
      <c r="L170" s="208"/>
      <c r="M170" s="208"/>
      <c r="N170" s="208"/>
      <c r="O170" s="208"/>
      <c r="P170" s="250"/>
      <c r="Q170" s="208"/>
      <c r="R170" s="141"/>
      <c r="S170" s="143"/>
    </row>
    <row r="171" spans="1:23" ht="12.75" customHeight="1" x14ac:dyDescent="0.2">
      <c r="A171" s="92"/>
      <c r="B171" s="145"/>
      <c r="C171" s="210"/>
      <c r="D171" s="210"/>
      <c r="E171" s="153"/>
      <c r="F171" s="153"/>
      <c r="G171" s="146"/>
      <c r="H171" s="142"/>
      <c r="I171" s="142"/>
      <c r="J171" s="208"/>
      <c r="K171" s="208"/>
      <c r="L171" s="208"/>
      <c r="M171" s="208"/>
      <c r="N171" s="208"/>
      <c r="O171" s="208"/>
      <c r="P171" s="208"/>
      <c r="Q171" s="208"/>
      <c r="R171" s="76"/>
      <c r="S171" s="143"/>
    </row>
    <row r="172" spans="1:23" ht="12.75" customHeight="1" x14ac:dyDescent="0.2">
      <c r="A172" s="92"/>
      <c r="B172" s="145"/>
      <c r="C172" s="145"/>
      <c r="D172" s="145"/>
      <c r="E172" s="138"/>
      <c r="F172" s="138"/>
      <c r="G172" s="103"/>
      <c r="H172" s="100"/>
      <c r="I172" s="270"/>
      <c r="J172" s="208"/>
      <c r="K172" s="208"/>
      <c r="L172" s="208"/>
      <c r="M172" s="208"/>
      <c r="N172" s="208"/>
      <c r="O172" s="208"/>
      <c r="P172" s="250"/>
      <c r="Q172" s="208"/>
      <c r="R172" s="143"/>
      <c r="S172" s="143"/>
    </row>
    <row r="173" spans="1:23" ht="12.75" customHeight="1" x14ac:dyDescent="0.2">
      <c r="A173" s="92"/>
      <c r="B173" s="145"/>
      <c r="C173" s="145"/>
      <c r="D173" s="145"/>
      <c r="E173" s="138"/>
      <c r="F173" s="138"/>
      <c r="G173" s="144"/>
      <c r="H173" s="140"/>
      <c r="I173" s="140"/>
      <c r="J173" s="208"/>
      <c r="K173" s="208"/>
      <c r="L173" s="208"/>
      <c r="M173" s="208"/>
      <c r="N173" s="208"/>
      <c r="O173" s="208"/>
      <c r="P173" s="250"/>
      <c r="Q173" s="208"/>
      <c r="R173" s="141"/>
      <c r="S173" s="143"/>
    </row>
    <row r="174" spans="1:23" ht="12.75" customHeight="1" x14ac:dyDescent="0.2">
      <c r="A174" s="92"/>
      <c r="B174" s="145"/>
      <c r="C174" s="145"/>
      <c r="D174" s="145"/>
      <c r="E174" s="138"/>
      <c r="F174" s="138"/>
      <c r="G174" s="144"/>
      <c r="H174" s="151"/>
      <c r="I174" s="151"/>
      <c r="J174" s="208"/>
      <c r="K174" s="208"/>
      <c r="L174" s="208"/>
      <c r="M174" s="208"/>
      <c r="N174" s="208"/>
      <c r="O174" s="208"/>
      <c r="P174" s="208"/>
      <c r="Q174" s="208"/>
      <c r="R174" s="141"/>
      <c r="S174" s="143"/>
    </row>
    <row r="175" spans="1:23" ht="12.75" customHeight="1" x14ac:dyDescent="0.2">
      <c r="A175" s="92"/>
      <c r="B175" s="118"/>
      <c r="C175" s="118"/>
      <c r="D175" s="118"/>
      <c r="E175" s="108"/>
      <c r="F175" s="124"/>
      <c r="G175" s="131"/>
      <c r="H175" s="167"/>
      <c r="I175" s="167"/>
      <c r="J175" s="168"/>
      <c r="K175" s="169"/>
      <c r="L175" s="169"/>
      <c r="M175" s="168"/>
      <c r="N175" s="163"/>
      <c r="O175" s="163"/>
      <c r="P175" s="170"/>
      <c r="Q175" s="163"/>
      <c r="R175" s="171"/>
      <c r="S175" s="164"/>
    </row>
    <row r="176" spans="1:23" ht="12.75" customHeight="1" x14ac:dyDescent="0.2">
      <c r="A176" s="92"/>
      <c r="B176" s="145"/>
      <c r="C176" s="145"/>
      <c r="D176" s="145"/>
      <c r="E176" s="138"/>
      <c r="F176" s="138"/>
      <c r="G176" s="144"/>
      <c r="H176" s="140"/>
      <c r="I176" s="140"/>
      <c r="J176" s="208"/>
      <c r="K176" s="208"/>
      <c r="L176" s="208"/>
      <c r="M176" s="208"/>
      <c r="N176" s="208"/>
      <c r="O176" s="208"/>
      <c r="P176" s="250"/>
      <c r="Q176" s="208"/>
      <c r="R176" s="141"/>
      <c r="S176" s="143"/>
    </row>
    <row r="177" spans="1:35" ht="12.75" customHeight="1" x14ac:dyDescent="0.2">
      <c r="A177" s="92"/>
      <c r="B177" s="118"/>
      <c r="C177" s="118"/>
      <c r="D177" s="118"/>
      <c r="E177" s="108"/>
      <c r="F177" s="124"/>
      <c r="G177" s="131"/>
      <c r="H177" s="167"/>
      <c r="I177" s="167"/>
      <c r="J177" s="168"/>
      <c r="K177" s="169"/>
      <c r="L177" s="169"/>
      <c r="M177" s="168"/>
      <c r="N177" s="163"/>
      <c r="O177" s="163"/>
      <c r="P177" s="170"/>
      <c r="Q177" s="163"/>
      <c r="R177" s="171"/>
      <c r="S177" s="164"/>
    </row>
    <row r="178" spans="1:35" ht="12.75" customHeight="1" x14ac:dyDescent="0.2">
      <c r="A178" s="92"/>
      <c r="B178" s="145"/>
      <c r="C178" s="145"/>
      <c r="D178" s="145"/>
      <c r="E178" s="138"/>
      <c r="F178" s="138"/>
      <c r="G178" s="144"/>
      <c r="H178" s="140"/>
      <c r="I178" s="140"/>
      <c r="J178" s="208"/>
      <c r="K178" s="208"/>
      <c r="L178" s="208"/>
      <c r="M178" s="208"/>
      <c r="N178" s="208"/>
      <c r="O178" s="208"/>
      <c r="P178" s="250"/>
      <c r="Q178" s="208"/>
      <c r="R178" s="141"/>
      <c r="S178" s="143"/>
    </row>
    <row r="179" spans="1:35" ht="12.75" customHeight="1" x14ac:dyDescent="0.2">
      <c r="A179" s="92"/>
      <c r="B179" s="145"/>
      <c r="C179" s="210"/>
      <c r="D179" s="210"/>
      <c r="E179" s="153"/>
      <c r="F179" s="153"/>
      <c r="G179" s="146"/>
      <c r="H179" s="142"/>
      <c r="I179" s="142"/>
      <c r="J179" s="208"/>
      <c r="K179" s="208"/>
      <c r="L179" s="208"/>
      <c r="M179" s="208"/>
      <c r="N179" s="208"/>
      <c r="O179" s="208"/>
      <c r="P179" s="208"/>
      <c r="Q179" s="208"/>
      <c r="R179" s="76"/>
      <c r="S179" s="143"/>
    </row>
    <row r="180" spans="1:35" ht="12.75" customHeight="1" x14ac:dyDescent="0.2">
      <c r="A180" s="92"/>
      <c r="B180" s="145"/>
      <c r="C180" s="145"/>
      <c r="D180" s="145"/>
      <c r="E180" s="138"/>
      <c r="F180" s="138"/>
      <c r="G180" s="103"/>
      <c r="H180" s="100"/>
      <c r="I180" s="270"/>
      <c r="J180" s="208"/>
      <c r="K180" s="208"/>
      <c r="L180" s="208"/>
      <c r="M180" s="208"/>
      <c r="N180" s="208"/>
      <c r="O180" s="208"/>
      <c r="P180" s="250"/>
      <c r="Q180" s="208"/>
      <c r="R180" s="143"/>
      <c r="S180" s="143"/>
    </row>
    <row r="181" spans="1:35" customFormat="1" ht="12.75" customHeight="1" x14ac:dyDescent="0.25">
      <c r="A181" s="92"/>
      <c r="B181" s="145"/>
      <c r="C181" s="145"/>
      <c r="D181" s="145"/>
      <c r="E181" s="138"/>
      <c r="F181" s="138"/>
      <c r="G181" s="144"/>
      <c r="H181" s="140"/>
      <c r="I181" s="140"/>
      <c r="J181" s="208"/>
      <c r="K181" s="208"/>
      <c r="L181" s="208"/>
      <c r="M181" s="208"/>
      <c r="N181" s="208"/>
      <c r="O181" s="208"/>
      <c r="P181" s="250"/>
      <c r="Q181" s="208"/>
      <c r="R181" s="141"/>
      <c r="S181" s="143"/>
      <c r="T181" s="203"/>
      <c r="U181" s="203"/>
      <c r="V181" s="203"/>
      <c r="W181" s="203"/>
    </row>
    <row r="182" spans="1:35" customFormat="1" ht="12.75" customHeight="1" x14ac:dyDescent="0.25">
      <c r="A182" s="92"/>
      <c r="B182" s="145"/>
      <c r="C182" s="145"/>
      <c r="D182" s="145"/>
      <c r="E182" s="138"/>
      <c r="F182" s="138"/>
      <c r="G182" s="144"/>
      <c r="H182" s="151"/>
      <c r="I182" s="151"/>
      <c r="J182" s="208"/>
      <c r="K182" s="208"/>
      <c r="L182" s="208"/>
      <c r="M182" s="208"/>
      <c r="N182" s="208"/>
      <c r="O182" s="208"/>
      <c r="P182" s="208"/>
      <c r="Q182" s="208"/>
      <c r="R182" s="141"/>
      <c r="S182" s="143"/>
      <c r="T182" s="203"/>
      <c r="U182" s="203"/>
      <c r="V182" s="203"/>
      <c r="W182" s="203"/>
    </row>
    <row r="183" spans="1:35" customFormat="1" ht="12.75" customHeight="1" x14ac:dyDescent="0.25">
      <c r="A183" s="92"/>
      <c r="B183" s="118"/>
      <c r="C183" s="118"/>
      <c r="D183" s="118"/>
      <c r="E183" s="108"/>
      <c r="F183" s="124"/>
      <c r="G183" s="131"/>
      <c r="H183" s="167"/>
      <c r="I183" s="167"/>
      <c r="J183" s="168"/>
      <c r="K183" s="169"/>
      <c r="L183" s="169"/>
      <c r="M183" s="168"/>
      <c r="N183" s="163"/>
      <c r="O183" s="163"/>
      <c r="P183" s="170"/>
      <c r="Q183" s="163"/>
      <c r="R183" s="171"/>
      <c r="S183" s="164"/>
      <c r="T183" s="203"/>
      <c r="U183" s="203"/>
      <c r="V183" s="203"/>
      <c r="W183" s="203"/>
    </row>
    <row r="184" spans="1:35" customFormat="1" ht="12.75" customHeight="1" x14ac:dyDescent="0.25">
      <c r="A184" s="92"/>
      <c r="B184" s="145"/>
      <c r="C184" s="145"/>
      <c r="D184" s="145"/>
      <c r="E184" s="138"/>
      <c r="F184" s="138"/>
      <c r="G184" s="144"/>
      <c r="H184" s="140"/>
      <c r="I184" s="140"/>
      <c r="J184" s="208"/>
      <c r="K184" s="208"/>
      <c r="L184" s="208"/>
      <c r="M184" s="208"/>
      <c r="N184" s="208"/>
      <c r="O184" s="208"/>
      <c r="P184" s="250"/>
      <c r="Q184" s="208"/>
      <c r="R184" s="141"/>
      <c r="S184" s="143"/>
      <c r="T184" s="203"/>
      <c r="U184" s="203"/>
      <c r="V184" s="203"/>
      <c r="W184" s="203"/>
    </row>
    <row r="185" spans="1:35" customFormat="1" ht="12.75" customHeight="1" x14ac:dyDescent="0.25">
      <c r="A185" s="92"/>
      <c r="B185" s="145"/>
      <c r="C185" s="210"/>
      <c r="D185" s="210"/>
      <c r="E185" s="153"/>
      <c r="F185" s="153"/>
      <c r="G185" s="146"/>
      <c r="H185" s="142"/>
      <c r="I185" s="142"/>
      <c r="J185" s="208"/>
      <c r="K185" s="208"/>
      <c r="L185" s="208"/>
      <c r="M185" s="208"/>
      <c r="N185" s="208"/>
      <c r="O185" s="208"/>
      <c r="P185" s="208"/>
      <c r="Q185" s="208"/>
      <c r="R185" s="76"/>
      <c r="S185" s="143"/>
      <c r="T185" s="203"/>
      <c r="U185" s="203"/>
      <c r="V185" s="203"/>
      <c r="W185" s="203"/>
    </row>
    <row r="186" spans="1:35" customFormat="1" ht="12.75" customHeight="1" x14ac:dyDescent="0.25">
      <c r="A186" s="92"/>
      <c r="B186" s="145"/>
      <c r="C186" s="145"/>
      <c r="D186" s="145"/>
      <c r="E186" s="138"/>
      <c r="F186" s="138"/>
      <c r="G186" s="103"/>
      <c r="H186" s="100"/>
      <c r="I186" s="270"/>
      <c r="J186" s="208"/>
      <c r="K186" s="208"/>
      <c r="L186" s="208"/>
      <c r="M186" s="208"/>
      <c r="N186" s="208"/>
      <c r="O186" s="208"/>
      <c r="P186" s="250"/>
      <c r="Q186" s="208"/>
      <c r="R186" s="143"/>
      <c r="S186" s="143"/>
      <c r="T186" s="203"/>
      <c r="U186" s="203"/>
      <c r="V186" s="203"/>
      <c r="W186" s="203"/>
    </row>
    <row r="187" spans="1:35" s="182" customFormat="1" ht="12.75" customHeight="1" x14ac:dyDescent="0.3">
      <c r="A187" s="92"/>
      <c r="B187" s="145"/>
      <c r="C187" s="145"/>
      <c r="D187" s="145"/>
      <c r="E187" s="138"/>
      <c r="F187" s="138"/>
      <c r="G187" s="144"/>
      <c r="H187" s="140"/>
      <c r="I187" s="140"/>
      <c r="J187" s="208"/>
      <c r="K187" s="208"/>
      <c r="L187" s="208"/>
      <c r="M187" s="208"/>
      <c r="N187" s="208"/>
      <c r="O187" s="208"/>
      <c r="P187" s="250"/>
      <c r="Q187" s="208"/>
      <c r="R187" s="141"/>
      <c r="S187" s="143"/>
      <c r="T187" s="80"/>
      <c r="U187" s="187"/>
      <c r="V187" s="187"/>
      <c r="W187" s="187"/>
      <c r="AI187" s="202"/>
    </row>
    <row r="188" spans="1:35" s="182" customFormat="1" ht="12.75" customHeight="1" x14ac:dyDescent="0.3">
      <c r="A188" s="92"/>
      <c r="B188" s="145"/>
      <c r="C188" s="145"/>
      <c r="D188" s="145"/>
      <c r="E188" s="138"/>
      <c r="F188" s="138"/>
      <c r="G188" s="144"/>
      <c r="H188" s="151"/>
      <c r="I188" s="151"/>
      <c r="J188" s="208"/>
      <c r="K188" s="208"/>
      <c r="L188" s="208"/>
      <c r="M188" s="208"/>
      <c r="N188" s="208"/>
      <c r="O188" s="208"/>
      <c r="P188" s="208"/>
      <c r="Q188" s="208"/>
      <c r="R188" s="141"/>
      <c r="S188" s="143"/>
      <c r="T188" s="80"/>
      <c r="U188" s="187"/>
      <c r="V188" s="187"/>
      <c r="W188" s="187"/>
      <c r="AI188" s="202"/>
    </row>
    <row r="189" spans="1:35" s="182" customFormat="1" ht="12.75" customHeight="1" x14ac:dyDescent="0.3">
      <c r="A189" s="92"/>
      <c r="B189" s="118"/>
      <c r="C189" s="118"/>
      <c r="D189" s="118"/>
      <c r="E189" s="108"/>
      <c r="F189" s="124"/>
      <c r="G189" s="131"/>
      <c r="H189" s="167"/>
      <c r="I189" s="167"/>
      <c r="J189" s="168"/>
      <c r="K189" s="169"/>
      <c r="L189" s="169"/>
      <c r="M189" s="168"/>
      <c r="N189" s="163"/>
      <c r="O189" s="163"/>
      <c r="P189" s="170"/>
      <c r="Q189" s="163"/>
      <c r="R189" s="171"/>
      <c r="S189" s="164"/>
      <c r="T189" s="80"/>
      <c r="U189" s="187"/>
      <c r="V189" s="187"/>
      <c r="W189" s="187"/>
      <c r="AI189" s="202"/>
    </row>
    <row r="190" spans="1:35" s="182" customFormat="1" ht="12.75" customHeight="1" x14ac:dyDescent="0.3">
      <c r="A190" s="92"/>
      <c r="B190" s="145"/>
      <c r="C190" s="145"/>
      <c r="D190" s="145"/>
      <c r="E190" s="138"/>
      <c r="F190" s="138"/>
      <c r="G190" s="144"/>
      <c r="H190" s="140"/>
      <c r="I190" s="140"/>
      <c r="J190" s="208"/>
      <c r="K190" s="208"/>
      <c r="L190" s="208"/>
      <c r="M190" s="208"/>
      <c r="N190" s="208"/>
      <c r="O190" s="208"/>
      <c r="P190" s="250"/>
      <c r="Q190" s="208"/>
      <c r="R190" s="141"/>
      <c r="S190" s="143"/>
      <c r="T190" s="80"/>
      <c r="U190" s="188" t="s">
        <v>430</v>
      </c>
      <c r="V190" s="188" t="s">
        <v>268</v>
      </c>
      <c r="W190" s="188" t="s">
        <v>431</v>
      </c>
      <c r="AI190" s="202"/>
    </row>
    <row r="191" spans="1:35" s="182" customFormat="1" ht="12.75" customHeight="1" x14ac:dyDescent="0.3">
      <c r="A191" s="92"/>
      <c r="B191" s="118"/>
      <c r="C191" s="118"/>
      <c r="D191" s="118"/>
      <c r="E191" s="108"/>
      <c r="F191" s="124"/>
      <c r="G191" s="131"/>
      <c r="H191" s="167"/>
      <c r="I191" s="167"/>
      <c r="J191" s="168"/>
      <c r="K191" s="169"/>
      <c r="L191" s="169"/>
      <c r="M191" s="168"/>
      <c r="N191" s="163"/>
      <c r="O191" s="163"/>
      <c r="P191" s="170"/>
      <c r="Q191" s="163"/>
      <c r="R191" s="171"/>
      <c r="S191" s="164"/>
      <c r="T191" s="80"/>
      <c r="U191" s="201" t="s">
        <v>433</v>
      </c>
      <c r="V191" s="201" t="s">
        <v>165</v>
      </c>
      <c r="W191" s="201" t="s">
        <v>493</v>
      </c>
      <c r="AI191" s="202"/>
    </row>
    <row r="192" spans="1:35" s="182" customFormat="1" ht="12.75" customHeight="1" x14ac:dyDescent="0.3">
      <c r="A192" s="92"/>
      <c r="B192" s="145"/>
      <c r="C192" s="145"/>
      <c r="D192" s="145"/>
      <c r="E192" s="138"/>
      <c r="F192" s="138"/>
      <c r="G192" s="144"/>
      <c r="H192" s="140"/>
      <c r="I192" s="140"/>
      <c r="J192" s="208"/>
      <c r="K192" s="208"/>
      <c r="L192" s="208"/>
      <c r="M192" s="208"/>
      <c r="N192" s="208"/>
      <c r="O192" s="208"/>
      <c r="P192" s="250"/>
      <c r="Q192" s="208"/>
      <c r="R192" s="141"/>
      <c r="S192" s="143"/>
      <c r="T192" s="80"/>
      <c r="U192" s="188" t="s">
        <v>461</v>
      </c>
      <c r="V192" s="188" t="s">
        <v>268</v>
      </c>
      <c r="W192" s="188" t="s">
        <v>494</v>
      </c>
      <c r="AI192" s="202"/>
    </row>
    <row r="193" spans="1:36" s="182" customFormat="1" ht="12.75" customHeight="1" x14ac:dyDescent="0.3">
      <c r="A193" s="92"/>
      <c r="B193" s="145"/>
      <c r="C193" s="210"/>
      <c r="D193" s="210"/>
      <c r="E193" s="153"/>
      <c r="F193" s="153"/>
      <c r="G193" s="146"/>
      <c r="H193" s="142"/>
      <c r="I193" s="142"/>
      <c r="J193" s="208"/>
      <c r="K193" s="208"/>
      <c r="L193" s="208"/>
      <c r="M193" s="208"/>
      <c r="N193" s="208"/>
      <c r="O193" s="208"/>
      <c r="P193" s="208"/>
      <c r="Q193" s="208"/>
      <c r="R193" s="76"/>
      <c r="S193" s="143"/>
      <c r="T193" s="80"/>
      <c r="U193" s="200" t="s">
        <v>423</v>
      </c>
      <c r="V193" s="200" t="s">
        <v>424</v>
      </c>
      <c r="W193" s="200" t="s">
        <v>425</v>
      </c>
      <c r="X193" s="196"/>
      <c r="Y193" s="196"/>
      <c r="AG193" s="183">
        <v>34</v>
      </c>
      <c r="AH193" s="184" t="s">
        <v>495</v>
      </c>
      <c r="AI193" s="192"/>
      <c r="AJ193" s="186" t="s">
        <v>361</v>
      </c>
    </row>
    <row r="194" spans="1:36" s="182" customFormat="1" ht="12.75" customHeight="1" x14ac:dyDescent="0.3">
      <c r="A194" s="92"/>
      <c r="B194" s="145"/>
      <c r="C194" s="145"/>
      <c r="D194" s="145"/>
      <c r="E194" s="138"/>
      <c r="F194" s="138"/>
      <c r="G194" s="103"/>
      <c r="H194" s="100"/>
      <c r="I194" s="270"/>
      <c r="J194" s="208"/>
      <c r="K194" s="208"/>
      <c r="L194" s="208"/>
      <c r="M194" s="208"/>
      <c r="N194" s="208"/>
      <c r="O194" s="208"/>
      <c r="P194" s="250"/>
      <c r="Q194" s="208"/>
      <c r="R194" s="143"/>
      <c r="S194" s="143"/>
      <c r="T194" s="80"/>
      <c r="U194" s="201" t="s">
        <v>426</v>
      </c>
      <c r="V194" s="201" t="s">
        <v>165</v>
      </c>
      <c r="W194" s="201" t="s">
        <v>496</v>
      </c>
      <c r="X194" s="194"/>
      <c r="Y194" s="196"/>
      <c r="AG194" s="183">
        <v>35</v>
      </c>
      <c r="AH194" s="184" t="s">
        <v>497</v>
      </c>
      <c r="AI194" s="192"/>
      <c r="AJ194" s="186" t="s">
        <v>165</v>
      </c>
    </row>
    <row r="195" spans="1:36" s="182" customFormat="1" ht="12.75" customHeight="1" x14ac:dyDescent="0.3">
      <c r="A195" s="92"/>
      <c r="B195" s="145"/>
      <c r="C195" s="145"/>
      <c r="D195" s="145"/>
      <c r="E195" s="138"/>
      <c r="F195" s="138"/>
      <c r="G195" s="144"/>
      <c r="H195" s="140"/>
      <c r="I195" s="140"/>
      <c r="J195" s="208"/>
      <c r="K195" s="208"/>
      <c r="L195" s="208"/>
      <c r="M195" s="208"/>
      <c r="N195" s="208"/>
      <c r="O195" s="208"/>
      <c r="P195" s="250"/>
      <c r="Q195" s="208"/>
      <c r="R195" s="141"/>
      <c r="S195" s="143"/>
      <c r="T195" s="80"/>
      <c r="U195" s="190" t="s">
        <v>427</v>
      </c>
      <c r="V195" s="190" t="s">
        <v>268</v>
      </c>
      <c r="W195" s="190" t="s">
        <v>428</v>
      </c>
      <c r="X195" s="191"/>
      <c r="Y195" s="196"/>
      <c r="AG195" s="183">
        <v>36</v>
      </c>
      <c r="AH195" s="184" t="s">
        <v>429</v>
      </c>
      <c r="AI195" s="192"/>
      <c r="AJ195" s="186" t="s">
        <v>361</v>
      </c>
    </row>
    <row r="196" spans="1:36" s="182" customFormat="1" ht="12.75" customHeight="1" x14ac:dyDescent="0.3">
      <c r="A196" s="92"/>
      <c r="B196" s="145"/>
      <c r="C196" s="145"/>
      <c r="D196" s="145"/>
      <c r="E196" s="138"/>
      <c r="F196" s="138"/>
      <c r="G196" s="144"/>
      <c r="H196" s="151"/>
      <c r="I196" s="151"/>
      <c r="J196" s="208"/>
      <c r="K196" s="208"/>
      <c r="L196" s="208"/>
      <c r="M196" s="208"/>
      <c r="N196" s="208"/>
      <c r="O196" s="208"/>
      <c r="P196" s="208"/>
      <c r="Q196" s="208"/>
      <c r="R196" s="141"/>
      <c r="S196" s="143"/>
      <c r="T196" s="80"/>
      <c r="U196" s="188" t="s">
        <v>442</v>
      </c>
      <c r="V196" s="188" t="s">
        <v>165</v>
      </c>
      <c r="W196" s="188" t="s">
        <v>443</v>
      </c>
      <c r="AG196" s="183">
        <v>43</v>
      </c>
      <c r="AH196" s="184" t="s">
        <v>444</v>
      </c>
      <c r="AI196" s="192"/>
      <c r="AJ196" s="186" t="s">
        <v>268</v>
      </c>
    </row>
    <row r="197" spans="1:36" s="182" customFormat="1" ht="12.75" customHeight="1" x14ac:dyDescent="0.3">
      <c r="A197" s="92"/>
      <c r="B197" s="118"/>
      <c r="C197" s="118"/>
      <c r="D197" s="118"/>
      <c r="E197" s="108"/>
      <c r="F197" s="124"/>
      <c r="G197" s="131"/>
      <c r="H197" s="167"/>
      <c r="I197" s="167"/>
      <c r="J197" s="168"/>
      <c r="K197" s="169"/>
      <c r="L197" s="169"/>
      <c r="M197" s="168"/>
      <c r="N197" s="163"/>
      <c r="O197" s="163"/>
      <c r="P197" s="170"/>
      <c r="Q197" s="163"/>
      <c r="R197" s="171"/>
      <c r="S197" s="164"/>
      <c r="T197" s="80"/>
      <c r="U197" s="188" t="s">
        <v>445</v>
      </c>
      <c r="V197" s="188" t="s">
        <v>165</v>
      </c>
      <c r="W197" s="188" t="s">
        <v>498</v>
      </c>
      <c r="AG197" s="183">
        <v>44</v>
      </c>
      <c r="AH197" s="184" t="s">
        <v>441</v>
      </c>
      <c r="AI197" s="192"/>
      <c r="AJ197" s="186" t="s">
        <v>361</v>
      </c>
    </row>
    <row r="198" spans="1:36" s="182" customFormat="1" ht="12.75" customHeight="1" x14ac:dyDescent="0.3">
      <c r="A198" s="92"/>
      <c r="B198" s="145"/>
      <c r="C198" s="145"/>
      <c r="D198" s="145"/>
      <c r="E198" s="138"/>
      <c r="F198" s="138"/>
      <c r="G198" s="144"/>
      <c r="H198" s="140"/>
      <c r="I198" s="140"/>
      <c r="J198" s="208"/>
      <c r="K198" s="208"/>
      <c r="L198" s="208"/>
      <c r="M198" s="208"/>
      <c r="N198" s="208"/>
      <c r="O198" s="208"/>
      <c r="P198" s="250"/>
      <c r="Q198" s="208"/>
      <c r="R198" s="141"/>
      <c r="S198" s="143"/>
      <c r="T198" s="80"/>
      <c r="U198" s="188" t="s">
        <v>446</v>
      </c>
      <c r="V198" s="188" t="s">
        <v>165</v>
      </c>
      <c r="W198" s="188" t="s">
        <v>499</v>
      </c>
      <c r="AG198" s="183">
        <v>45</v>
      </c>
      <c r="AH198" s="184" t="s">
        <v>447</v>
      </c>
      <c r="AI198" s="192"/>
      <c r="AJ198" s="186" t="s">
        <v>361</v>
      </c>
    </row>
    <row r="199" spans="1:36" s="182" customFormat="1" ht="12.75" customHeight="1" x14ac:dyDescent="0.3">
      <c r="A199" s="92"/>
      <c r="B199" s="145"/>
      <c r="C199" s="210"/>
      <c r="D199" s="210"/>
      <c r="E199" s="153"/>
      <c r="F199" s="153"/>
      <c r="G199" s="146"/>
      <c r="H199" s="142"/>
      <c r="I199" s="142"/>
      <c r="J199" s="208"/>
      <c r="K199" s="208"/>
      <c r="L199" s="208"/>
      <c r="M199" s="208"/>
      <c r="N199" s="208"/>
      <c r="O199" s="208"/>
      <c r="P199" s="208"/>
      <c r="Q199" s="208"/>
      <c r="R199" s="76"/>
      <c r="S199" s="143"/>
      <c r="T199" s="80"/>
      <c r="U199" s="188" t="s">
        <v>437</v>
      </c>
      <c r="V199" s="188" t="s">
        <v>165</v>
      </c>
      <c r="W199" s="188" t="s">
        <v>500</v>
      </c>
      <c r="AG199" s="183">
        <v>40</v>
      </c>
      <c r="AH199" s="184" t="s">
        <v>438</v>
      </c>
      <c r="AI199" s="192"/>
      <c r="AJ199" s="186" t="s">
        <v>361</v>
      </c>
    </row>
    <row r="200" spans="1:36" s="182" customFormat="1" ht="12.75" customHeight="1" x14ac:dyDescent="0.3">
      <c r="A200" s="92"/>
      <c r="B200" s="145"/>
      <c r="C200" s="145"/>
      <c r="D200" s="145"/>
      <c r="E200" s="138"/>
      <c r="F200" s="138"/>
      <c r="G200" s="103"/>
      <c r="H200" s="100"/>
      <c r="I200" s="270"/>
      <c r="J200" s="208"/>
      <c r="K200" s="208"/>
      <c r="L200" s="208"/>
      <c r="M200" s="208"/>
      <c r="N200" s="208"/>
      <c r="O200" s="208"/>
      <c r="P200" s="250"/>
      <c r="Q200" s="208"/>
      <c r="R200" s="143"/>
      <c r="S200" s="143"/>
      <c r="T200" s="80"/>
      <c r="U200" s="188" t="s">
        <v>391</v>
      </c>
      <c r="V200" s="188" t="s">
        <v>165</v>
      </c>
      <c r="W200" s="188" t="s">
        <v>489</v>
      </c>
      <c r="AG200" s="183">
        <v>41</v>
      </c>
      <c r="AH200" s="184" t="s">
        <v>439</v>
      </c>
      <c r="AI200" s="192"/>
      <c r="AJ200" s="186" t="s">
        <v>361</v>
      </c>
    </row>
    <row r="201" spans="1:36" s="182" customFormat="1" ht="12.75" customHeight="1" x14ac:dyDescent="0.3">
      <c r="A201" s="92"/>
      <c r="B201" s="145"/>
      <c r="C201" s="145"/>
      <c r="D201" s="145"/>
      <c r="E201" s="138"/>
      <c r="F201" s="138"/>
      <c r="G201" s="144"/>
      <c r="H201" s="140"/>
      <c r="I201" s="140"/>
      <c r="J201" s="208"/>
      <c r="K201" s="208"/>
      <c r="L201" s="208"/>
      <c r="M201" s="208"/>
      <c r="N201" s="208"/>
      <c r="O201" s="208"/>
      <c r="P201" s="250"/>
      <c r="Q201" s="208"/>
      <c r="R201" s="141"/>
      <c r="S201" s="143"/>
      <c r="T201" s="80"/>
      <c r="U201" s="188" t="s">
        <v>440</v>
      </c>
      <c r="V201" s="188" t="s">
        <v>165</v>
      </c>
      <c r="W201" s="188" t="s">
        <v>501</v>
      </c>
      <c r="AG201" s="183">
        <v>42</v>
      </c>
      <c r="AH201" s="184" t="s">
        <v>441</v>
      </c>
      <c r="AI201" s="192"/>
      <c r="AJ201" s="186" t="s">
        <v>361</v>
      </c>
    </row>
    <row r="202" spans="1:36" s="182" customFormat="1" ht="12.75" customHeight="1" x14ac:dyDescent="0.3">
      <c r="A202" s="92"/>
      <c r="B202" s="145"/>
      <c r="C202" s="145"/>
      <c r="D202" s="145"/>
      <c r="E202" s="138"/>
      <c r="F202" s="138"/>
      <c r="G202" s="144"/>
      <c r="H202" s="151"/>
      <c r="I202" s="151"/>
      <c r="J202" s="208"/>
      <c r="K202" s="208"/>
      <c r="L202" s="208"/>
      <c r="M202" s="208"/>
      <c r="N202" s="208"/>
      <c r="O202" s="208"/>
      <c r="P202" s="208"/>
      <c r="Q202" s="208"/>
      <c r="R202" s="141"/>
      <c r="S202" s="143"/>
      <c r="T202" s="80"/>
      <c r="U202" s="188" t="s">
        <v>430</v>
      </c>
      <c r="V202" s="188" t="s">
        <v>268</v>
      </c>
      <c r="W202" s="188" t="s">
        <v>431</v>
      </c>
      <c r="AG202" s="183">
        <v>37</v>
      </c>
      <c r="AH202" s="184" t="s">
        <v>432</v>
      </c>
      <c r="AI202" s="192"/>
      <c r="AJ202" s="186" t="s">
        <v>361</v>
      </c>
    </row>
    <row r="203" spans="1:36" s="182" customFormat="1" ht="12.75" customHeight="1" x14ac:dyDescent="0.3">
      <c r="A203" s="92"/>
      <c r="B203" s="118"/>
      <c r="C203" s="118"/>
      <c r="D203" s="118"/>
      <c r="E203" s="108"/>
      <c r="F203" s="124"/>
      <c r="G203" s="131"/>
      <c r="H203" s="167"/>
      <c r="I203" s="167"/>
      <c r="J203" s="168"/>
      <c r="K203" s="169"/>
      <c r="L203" s="169"/>
      <c r="M203" s="168"/>
      <c r="N203" s="163"/>
      <c r="O203" s="163"/>
      <c r="P203" s="170"/>
      <c r="Q203" s="163"/>
      <c r="R203" s="171"/>
      <c r="S203" s="164"/>
      <c r="T203" s="80"/>
      <c r="U203" s="201" t="s">
        <v>433</v>
      </c>
      <c r="V203" s="201" t="s">
        <v>165</v>
      </c>
      <c r="W203" s="201" t="s">
        <v>493</v>
      </c>
      <c r="X203" s="194"/>
      <c r="AG203" s="183">
        <v>38</v>
      </c>
      <c r="AH203" s="184" t="s">
        <v>434</v>
      </c>
      <c r="AI203" s="192"/>
      <c r="AJ203" s="186" t="s">
        <v>268</v>
      </c>
    </row>
    <row r="204" spans="1:36" s="182" customFormat="1" ht="12.75" customHeight="1" x14ac:dyDescent="0.3">
      <c r="A204" s="92"/>
      <c r="B204" s="145"/>
      <c r="C204" s="145"/>
      <c r="D204" s="145"/>
      <c r="E204" s="138"/>
      <c r="F204" s="138"/>
      <c r="G204" s="144"/>
      <c r="H204" s="140"/>
      <c r="I204" s="140"/>
      <c r="J204" s="208"/>
      <c r="K204" s="208"/>
      <c r="L204" s="208"/>
      <c r="M204" s="208"/>
      <c r="N204" s="208"/>
      <c r="O204" s="208"/>
      <c r="P204" s="250"/>
      <c r="Q204" s="208"/>
      <c r="R204" s="141"/>
      <c r="S204" s="143"/>
      <c r="T204" s="80"/>
      <c r="U204" s="201" t="s">
        <v>435</v>
      </c>
      <c r="V204" s="201" t="s">
        <v>165</v>
      </c>
      <c r="W204" s="201" t="s">
        <v>502</v>
      </c>
      <c r="X204" s="194"/>
      <c r="AG204" s="183">
        <v>39</v>
      </c>
      <c r="AH204" s="184" t="s">
        <v>436</v>
      </c>
      <c r="AI204" s="192"/>
      <c r="AJ204" s="186" t="s">
        <v>268</v>
      </c>
    </row>
    <row r="205" spans="1:36" s="182" customFormat="1" ht="12.75" customHeight="1" x14ac:dyDescent="0.3">
      <c r="A205" s="92"/>
      <c r="B205" s="118"/>
      <c r="C205" s="118"/>
      <c r="D205" s="118"/>
      <c r="E205" s="108"/>
      <c r="F205" s="124"/>
      <c r="G205" s="131"/>
      <c r="H205" s="167"/>
      <c r="I205" s="167"/>
      <c r="J205" s="168"/>
      <c r="K205" s="169"/>
      <c r="L205" s="169"/>
      <c r="M205" s="168"/>
      <c r="N205" s="163"/>
      <c r="O205" s="163"/>
      <c r="P205" s="170"/>
      <c r="Q205" s="163"/>
      <c r="R205" s="171"/>
      <c r="S205" s="164"/>
      <c r="T205" s="80"/>
      <c r="U205" s="200" t="s">
        <v>458</v>
      </c>
      <c r="V205" s="200" t="s">
        <v>165</v>
      </c>
      <c r="W205" s="200" t="s">
        <v>503</v>
      </c>
      <c r="X205" s="196"/>
      <c r="AI205" s="202"/>
    </row>
    <row r="206" spans="1:36" s="182" customFormat="1" ht="12.75" customHeight="1" x14ac:dyDescent="0.3">
      <c r="A206" s="92"/>
      <c r="B206" s="145"/>
      <c r="C206" s="145"/>
      <c r="D206" s="145"/>
      <c r="E206" s="138"/>
      <c r="F206" s="138"/>
      <c r="G206" s="144"/>
      <c r="H206" s="140"/>
      <c r="I206" s="140"/>
      <c r="J206" s="208"/>
      <c r="K206" s="208"/>
      <c r="L206" s="208"/>
      <c r="M206" s="208"/>
      <c r="N206" s="208"/>
      <c r="O206" s="208"/>
      <c r="P206" s="250"/>
      <c r="Q206" s="208"/>
      <c r="R206" s="141"/>
      <c r="S206" s="143"/>
      <c r="T206" s="80"/>
      <c r="U206" s="200" t="s">
        <v>459</v>
      </c>
      <c r="V206" s="200" t="s">
        <v>165</v>
      </c>
      <c r="W206" s="200" t="s">
        <v>504</v>
      </c>
      <c r="X206" s="196"/>
      <c r="AI206" s="202"/>
    </row>
    <row r="207" spans="1:36" s="182" customFormat="1" ht="12.75" customHeight="1" x14ac:dyDescent="0.3">
      <c r="A207" s="92"/>
      <c r="B207" s="145"/>
      <c r="C207" s="210"/>
      <c r="D207" s="210"/>
      <c r="E207" s="153"/>
      <c r="F207" s="153"/>
      <c r="G207" s="146"/>
      <c r="H207" s="142"/>
      <c r="I207" s="142"/>
      <c r="J207" s="208"/>
      <c r="K207" s="208"/>
      <c r="L207" s="208"/>
      <c r="M207" s="208"/>
      <c r="N207" s="208"/>
      <c r="O207" s="208"/>
      <c r="P207" s="208"/>
      <c r="Q207" s="208"/>
      <c r="R207" s="76"/>
      <c r="S207" s="143"/>
      <c r="T207" s="80"/>
      <c r="U207" s="200" t="s">
        <v>460</v>
      </c>
      <c r="V207" s="200" t="s">
        <v>165</v>
      </c>
      <c r="W207" s="200" t="s">
        <v>505</v>
      </c>
      <c r="X207" s="196"/>
      <c r="AI207" s="202"/>
    </row>
    <row r="208" spans="1:36" s="182" customFormat="1" ht="12.75" customHeight="1" x14ac:dyDescent="0.3">
      <c r="A208" s="92"/>
      <c r="B208" s="145"/>
      <c r="C208" s="145"/>
      <c r="D208" s="145"/>
      <c r="E208" s="138"/>
      <c r="F208" s="138"/>
      <c r="G208" s="103"/>
      <c r="H208" s="100"/>
      <c r="I208" s="270"/>
      <c r="J208" s="208"/>
      <c r="K208" s="208"/>
      <c r="L208" s="208"/>
      <c r="M208" s="208"/>
      <c r="N208" s="208"/>
      <c r="O208" s="208"/>
      <c r="P208" s="250"/>
      <c r="Q208" s="208"/>
      <c r="R208" s="143"/>
      <c r="S208" s="143"/>
      <c r="T208" s="80"/>
      <c r="U208" s="197"/>
      <c r="V208" s="197"/>
      <c r="W208" s="197"/>
      <c r="AI208" s="202"/>
    </row>
    <row r="209" spans="1:36" s="182" customFormat="1" ht="12.75" customHeight="1" x14ac:dyDescent="0.3">
      <c r="A209" s="92"/>
      <c r="B209" s="145"/>
      <c r="C209" s="145"/>
      <c r="D209" s="145"/>
      <c r="E209" s="138"/>
      <c r="F209" s="138"/>
      <c r="G209" s="144"/>
      <c r="H209" s="140"/>
      <c r="I209" s="140"/>
      <c r="J209" s="208"/>
      <c r="K209" s="208"/>
      <c r="L209" s="208"/>
      <c r="M209" s="208"/>
      <c r="N209" s="208"/>
      <c r="O209" s="208"/>
      <c r="P209" s="250"/>
      <c r="Q209" s="208"/>
      <c r="R209" s="141"/>
      <c r="S209" s="143"/>
      <c r="T209" s="80"/>
      <c r="U209" s="187"/>
      <c r="V209" s="187"/>
      <c r="W209" s="187"/>
      <c r="AI209" s="202"/>
    </row>
    <row r="210" spans="1:36" s="182" customFormat="1" ht="12.75" customHeight="1" x14ac:dyDescent="0.3">
      <c r="A210" s="92"/>
      <c r="B210" s="145"/>
      <c r="C210" s="145"/>
      <c r="D210" s="145"/>
      <c r="E210" s="138"/>
      <c r="F210" s="138"/>
      <c r="G210" s="144"/>
      <c r="H210" s="151"/>
      <c r="I210" s="151"/>
      <c r="J210" s="208"/>
      <c r="K210" s="208"/>
      <c r="L210" s="208"/>
      <c r="M210" s="208"/>
      <c r="N210" s="208"/>
      <c r="O210" s="208"/>
      <c r="P210" s="208"/>
      <c r="Q210" s="208"/>
      <c r="R210" s="141"/>
      <c r="S210" s="143"/>
      <c r="T210" s="80"/>
      <c r="U210" s="187"/>
      <c r="V210" s="187"/>
      <c r="W210" s="187"/>
      <c r="AI210" s="202"/>
    </row>
    <row r="211" spans="1:36" s="182" customFormat="1" ht="12.75" customHeight="1" x14ac:dyDescent="0.3">
      <c r="A211" s="92"/>
      <c r="B211" s="118"/>
      <c r="C211" s="118"/>
      <c r="D211" s="118"/>
      <c r="E211" s="108"/>
      <c r="F211" s="124"/>
      <c r="G211" s="131"/>
      <c r="H211" s="167"/>
      <c r="I211" s="167"/>
      <c r="J211" s="168"/>
      <c r="K211" s="169"/>
      <c r="L211" s="169"/>
      <c r="M211" s="168"/>
      <c r="N211" s="163"/>
      <c r="O211" s="163"/>
      <c r="P211" s="170"/>
      <c r="Q211" s="163"/>
      <c r="R211" s="171"/>
      <c r="S211" s="164"/>
      <c r="T211" s="80"/>
      <c r="U211" s="188" t="s">
        <v>452</v>
      </c>
      <c r="V211" s="188" t="s">
        <v>453</v>
      </c>
      <c r="W211" s="188" t="s">
        <v>454</v>
      </c>
      <c r="AI211" s="202"/>
    </row>
    <row r="212" spans="1:36" s="182" customFormat="1" ht="12.75" customHeight="1" x14ac:dyDescent="0.3">
      <c r="A212" s="92"/>
      <c r="B212" s="145"/>
      <c r="C212" s="145"/>
      <c r="D212" s="145"/>
      <c r="E212" s="138"/>
      <c r="F212" s="138"/>
      <c r="G212" s="144"/>
      <c r="H212" s="140"/>
      <c r="I212" s="140"/>
      <c r="J212" s="208"/>
      <c r="K212" s="208"/>
      <c r="L212" s="208"/>
      <c r="M212" s="208"/>
      <c r="N212" s="208"/>
      <c r="O212" s="208"/>
      <c r="P212" s="250"/>
      <c r="Q212" s="208"/>
      <c r="R212" s="141"/>
      <c r="S212" s="143"/>
      <c r="T212" s="80"/>
      <c r="U212" s="188" t="s">
        <v>455</v>
      </c>
      <c r="V212" s="188" t="s">
        <v>453</v>
      </c>
      <c r="W212" s="188" t="s">
        <v>456</v>
      </c>
      <c r="AI212" s="202"/>
    </row>
    <row r="213" spans="1:36" s="182" customFormat="1" ht="12.75" customHeight="1" x14ac:dyDescent="0.3">
      <c r="A213" s="92"/>
      <c r="B213" s="145"/>
      <c r="C213" s="210"/>
      <c r="D213" s="210"/>
      <c r="E213" s="153"/>
      <c r="F213" s="153"/>
      <c r="G213" s="146"/>
      <c r="H213" s="142"/>
      <c r="I213" s="142"/>
      <c r="J213" s="208"/>
      <c r="K213" s="208"/>
      <c r="L213" s="208"/>
      <c r="M213" s="208"/>
      <c r="N213" s="208"/>
      <c r="O213" s="208"/>
      <c r="P213" s="208"/>
      <c r="Q213" s="208"/>
      <c r="R213" s="76"/>
      <c r="S213" s="143"/>
      <c r="T213" s="80"/>
      <c r="U213" s="188" t="s">
        <v>457</v>
      </c>
      <c r="V213" s="188" t="s">
        <v>165</v>
      </c>
      <c r="W213" s="188" t="s">
        <v>506</v>
      </c>
      <c r="AI213" s="202"/>
    </row>
    <row r="214" spans="1:36" s="182" customFormat="1" ht="12.75" customHeight="1" x14ac:dyDescent="0.3">
      <c r="A214" s="92"/>
      <c r="B214" s="145"/>
      <c r="C214" s="145"/>
      <c r="D214" s="145"/>
      <c r="E214" s="138"/>
      <c r="F214" s="138"/>
      <c r="G214" s="103"/>
      <c r="H214" s="100"/>
      <c r="I214" s="270"/>
      <c r="J214" s="208"/>
      <c r="K214" s="208"/>
      <c r="L214" s="208"/>
      <c r="M214" s="208"/>
      <c r="N214" s="208"/>
      <c r="O214" s="208"/>
      <c r="P214" s="250"/>
      <c r="Q214" s="208"/>
      <c r="R214" s="143"/>
      <c r="S214" s="143"/>
      <c r="T214" s="80"/>
      <c r="U214" s="187"/>
      <c r="V214" s="187"/>
      <c r="W214" s="187"/>
      <c r="AI214" s="202"/>
    </row>
    <row r="215" spans="1:36" s="182" customFormat="1" ht="12.75" customHeight="1" x14ac:dyDescent="0.3">
      <c r="A215" s="92"/>
      <c r="B215" s="145"/>
      <c r="C215" s="145"/>
      <c r="D215" s="145"/>
      <c r="E215" s="138"/>
      <c r="F215" s="138"/>
      <c r="G215" s="144"/>
      <c r="H215" s="140"/>
      <c r="I215" s="140"/>
      <c r="J215" s="208"/>
      <c r="K215" s="208"/>
      <c r="L215" s="208"/>
      <c r="M215" s="208"/>
      <c r="N215" s="208"/>
      <c r="O215" s="208"/>
      <c r="P215" s="250"/>
      <c r="Q215" s="208"/>
      <c r="R215" s="141"/>
      <c r="S215" s="143"/>
      <c r="T215" s="80"/>
      <c r="U215" s="187"/>
      <c r="V215" s="187"/>
      <c r="W215" s="187"/>
      <c r="AI215" s="202"/>
    </row>
    <row r="216" spans="1:36" s="182" customFormat="1" ht="12.75" customHeight="1" x14ac:dyDescent="0.3">
      <c r="A216" s="92"/>
      <c r="B216" s="145"/>
      <c r="C216" s="145"/>
      <c r="D216" s="145"/>
      <c r="E216" s="138"/>
      <c r="F216" s="138"/>
      <c r="G216" s="144"/>
      <c r="H216" s="151"/>
      <c r="I216" s="151"/>
      <c r="J216" s="208"/>
      <c r="K216" s="208"/>
      <c r="L216" s="208"/>
      <c r="M216" s="208"/>
      <c r="N216" s="208"/>
      <c r="O216" s="208"/>
      <c r="P216" s="208"/>
      <c r="Q216" s="208"/>
      <c r="R216" s="141"/>
      <c r="S216" s="143"/>
      <c r="T216" s="187"/>
      <c r="U216" s="187"/>
      <c r="V216" s="187"/>
      <c r="W216" s="187"/>
      <c r="AI216" s="202"/>
    </row>
    <row r="217" spans="1:36" s="182" customFormat="1" ht="12.75" customHeight="1" x14ac:dyDescent="0.3">
      <c r="A217" s="92"/>
      <c r="B217" s="118"/>
      <c r="C217" s="118"/>
      <c r="D217" s="118"/>
      <c r="E217" s="108"/>
      <c r="F217" s="124"/>
      <c r="G217" s="131"/>
      <c r="H217" s="167"/>
      <c r="I217" s="167"/>
      <c r="J217" s="168"/>
      <c r="K217" s="169"/>
      <c r="L217" s="169"/>
      <c r="M217" s="168"/>
      <c r="N217" s="163"/>
      <c r="O217" s="163"/>
      <c r="P217" s="170"/>
      <c r="Q217" s="163"/>
      <c r="R217" s="171"/>
      <c r="S217" s="164"/>
      <c r="T217" s="80"/>
      <c r="U217" s="188" t="s">
        <v>448</v>
      </c>
      <c r="V217" s="188" t="s">
        <v>165</v>
      </c>
      <c r="W217" s="188" t="s">
        <v>507</v>
      </c>
      <c r="AG217" s="183">
        <v>46</v>
      </c>
      <c r="AH217" s="184" t="s">
        <v>449</v>
      </c>
      <c r="AI217" s="192"/>
      <c r="AJ217" s="186" t="s">
        <v>361</v>
      </c>
    </row>
    <row r="218" spans="1:36" s="182" customFormat="1" ht="12.75" customHeight="1" x14ac:dyDescent="0.3">
      <c r="A218" s="92"/>
      <c r="B218" s="145"/>
      <c r="C218" s="145"/>
      <c r="D218" s="145"/>
      <c r="E218" s="138"/>
      <c r="F218" s="138"/>
      <c r="G218" s="144"/>
      <c r="H218" s="140"/>
      <c r="I218" s="140"/>
      <c r="J218" s="208"/>
      <c r="K218" s="208"/>
      <c r="L218" s="208"/>
      <c r="M218" s="208"/>
      <c r="N218" s="208"/>
      <c r="O218" s="208"/>
      <c r="P218" s="250"/>
      <c r="Q218" s="208"/>
      <c r="R218" s="141"/>
      <c r="S218" s="143"/>
      <c r="T218" s="80"/>
      <c r="U218" s="188" t="s">
        <v>450</v>
      </c>
      <c r="V218" s="188" t="s">
        <v>165</v>
      </c>
      <c r="W218" s="188" t="s">
        <v>508</v>
      </c>
      <c r="AI218" s="202"/>
    </row>
    <row r="219" spans="1:36" s="182" customFormat="1" ht="12.75" customHeight="1" x14ac:dyDescent="0.3">
      <c r="A219" s="92"/>
      <c r="B219" s="118"/>
      <c r="C219" s="118"/>
      <c r="D219" s="118"/>
      <c r="E219" s="108"/>
      <c r="F219" s="124"/>
      <c r="G219" s="131"/>
      <c r="H219" s="167"/>
      <c r="I219" s="167"/>
      <c r="J219" s="168"/>
      <c r="K219" s="169"/>
      <c r="L219" s="169"/>
      <c r="M219" s="168"/>
      <c r="N219" s="163"/>
      <c r="O219" s="163"/>
      <c r="P219" s="170"/>
      <c r="Q219" s="163"/>
      <c r="R219" s="171"/>
      <c r="S219" s="164"/>
      <c r="T219" s="80"/>
      <c r="U219" s="188" t="s">
        <v>451</v>
      </c>
      <c r="V219" s="188" t="s">
        <v>165</v>
      </c>
      <c r="W219" s="188" t="s">
        <v>509</v>
      </c>
      <c r="AI219" s="202"/>
    </row>
    <row r="220" spans="1:36" s="81" customFormat="1" x14ac:dyDescent="0.2">
      <c r="A220" s="92"/>
      <c r="B220" s="145"/>
      <c r="C220" s="145"/>
      <c r="D220" s="145"/>
      <c r="E220" s="138"/>
      <c r="F220" s="138"/>
      <c r="G220" s="144"/>
      <c r="H220" s="140"/>
      <c r="I220" s="140"/>
      <c r="J220" s="208"/>
      <c r="K220" s="208"/>
      <c r="L220" s="208"/>
      <c r="M220" s="208"/>
      <c r="N220" s="208"/>
      <c r="O220" s="208"/>
      <c r="P220" s="250"/>
      <c r="Q220" s="208"/>
      <c r="R220" s="141"/>
      <c r="S220" s="143"/>
      <c r="T220" s="80"/>
    </row>
    <row r="221" spans="1:36" s="110" customFormat="1" x14ac:dyDescent="0.2">
      <c r="A221" s="92"/>
      <c r="B221" s="145"/>
      <c r="C221" s="210"/>
      <c r="D221" s="210"/>
      <c r="E221" s="153"/>
      <c r="F221" s="153"/>
      <c r="G221" s="146"/>
      <c r="H221" s="142"/>
      <c r="I221" s="142"/>
      <c r="J221" s="208"/>
      <c r="K221" s="208"/>
      <c r="L221" s="208"/>
      <c r="M221" s="208"/>
      <c r="N221" s="208"/>
      <c r="O221" s="208"/>
      <c r="P221" s="208"/>
      <c r="Q221" s="208"/>
      <c r="R221" s="76"/>
      <c r="S221" s="143"/>
      <c r="T221" s="46"/>
    </row>
    <row r="222" spans="1:36" s="81" customFormat="1" x14ac:dyDescent="0.2">
      <c r="A222" s="92"/>
      <c r="B222" s="145"/>
      <c r="C222" s="145"/>
      <c r="D222" s="145"/>
      <c r="E222" s="138"/>
      <c r="F222" s="138"/>
      <c r="G222" s="103"/>
      <c r="H222" s="100"/>
      <c r="I222" s="270"/>
      <c r="J222" s="208"/>
      <c r="K222" s="208"/>
      <c r="L222" s="208"/>
      <c r="M222" s="208"/>
      <c r="N222" s="208"/>
      <c r="O222" s="208"/>
      <c r="P222" s="250"/>
      <c r="Q222" s="208"/>
      <c r="R222" s="143"/>
      <c r="S222" s="143"/>
      <c r="T222" s="80"/>
    </row>
    <row r="223" spans="1:36" s="182" customFormat="1" ht="12.75" customHeight="1" x14ac:dyDescent="0.3">
      <c r="A223" s="92"/>
      <c r="B223" s="145"/>
      <c r="C223" s="145"/>
      <c r="D223" s="145"/>
      <c r="E223" s="138"/>
      <c r="F223" s="138"/>
      <c r="G223" s="144"/>
      <c r="H223" s="140"/>
      <c r="I223" s="140"/>
      <c r="J223" s="208"/>
      <c r="K223" s="208"/>
      <c r="L223" s="208"/>
      <c r="M223" s="208"/>
      <c r="N223" s="208"/>
      <c r="O223" s="208"/>
      <c r="P223" s="250"/>
      <c r="Q223" s="208"/>
      <c r="R223" s="141"/>
      <c r="S223" s="143"/>
      <c r="T223" s="80"/>
      <c r="U223" s="188"/>
      <c r="V223" s="188"/>
      <c r="W223" s="188"/>
      <c r="AG223" s="183"/>
      <c r="AH223" s="184"/>
      <c r="AI223" s="192"/>
      <c r="AJ223" s="186"/>
    </row>
    <row r="224" spans="1:36" s="182" customFormat="1" ht="12.75" customHeight="1" x14ac:dyDescent="0.3">
      <c r="A224" s="92"/>
      <c r="B224" s="145"/>
      <c r="C224" s="145"/>
      <c r="D224" s="145"/>
      <c r="E224" s="138"/>
      <c r="F224" s="138"/>
      <c r="G224" s="144"/>
      <c r="H224" s="151"/>
      <c r="I224" s="151"/>
      <c r="J224" s="208"/>
      <c r="K224" s="208"/>
      <c r="L224" s="208"/>
      <c r="M224" s="208"/>
      <c r="N224" s="208"/>
      <c r="O224" s="208"/>
      <c r="P224" s="208"/>
      <c r="Q224" s="208"/>
      <c r="R224" s="141"/>
      <c r="S224" s="143"/>
      <c r="T224" s="80"/>
      <c r="U224" s="188"/>
      <c r="V224" s="188"/>
      <c r="W224" s="188"/>
      <c r="AI224" s="202"/>
    </row>
    <row r="225" spans="1:35" s="182" customFormat="1" ht="12.75" customHeight="1" x14ac:dyDescent="0.3">
      <c r="A225" s="92"/>
      <c r="B225" s="118"/>
      <c r="C225" s="118"/>
      <c r="D225" s="118"/>
      <c r="E225" s="108"/>
      <c r="F225" s="124"/>
      <c r="G225" s="131"/>
      <c r="H225" s="167"/>
      <c r="I225" s="167"/>
      <c r="J225" s="168"/>
      <c r="K225" s="169"/>
      <c r="L225" s="169"/>
      <c r="M225" s="168"/>
      <c r="N225" s="163"/>
      <c r="O225" s="163"/>
      <c r="P225" s="170"/>
      <c r="Q225" s="163"/>
      <c r="R225" s="171"/>
      <c r="S225" s="164"/>
      <c r="T225" s="80"/>
      <c r="U225" s="188"/>
      <c r="V225" s="188"/>
      <c r="W225" s="188"/>
      <c r="AI225" s="202"/>
    </row>
    <row r="226" spans="1:35" s="182" customFormat="1" ht="12.75" customHeight="1" x14ac:dyDescent="0.3">
      <c r="A226" s="92"/>
      <c r="B226" s="145"/>
      <c r="C226" s="145"/>
      <c r="D226" s="145"/>
      <c r="E226" s="138"/>
      <c r="F226" s="138"/>
      <c r="G226" s="144"/>
      <c r="H226" s="140"/>
      <c r="I226" s="140"/>
      <c r="J226" s="208"/>
      <c r="K226" s="208"/>
      <c r="L226" s="208"/>
      <c r="M226" s="208"/>
      <c r="N226" s="208"/>
      <c r="O226" s="208"/>
      <c r="P226" s="250"/>
      <c r="Q226" s="208"/>
      <c r="R226" s="141"/>
      <c r="S226" s="143"/>
      <c r="T226" s="80"/>
      <c r="U226" s="188"/>
      <c r="V226" s="188"/>
      <c r="W226" s="188"/>
      <c r="AI226" s="202"/>
    </row>
    <row r="227" spans="1:35" customFormat="1" ht="12.75" customHeight="1" x14ac:dyDescent="0.25">
      <c r="A227" s="92"/>
      <c r="B227" s="145"/>
      <c r="C227" s="210"/>
      <c r="D227" s="210"/>
      <c r="E227" s="153"/>
      <c r="F227" s="153"/>
      <c r="G227" s="146"/>
      <c r="H227" s="142"/>
      <c r="I227" s="142"/>
      <c r="J227" s="208"/>
      <c r="K227" s="208"/>
      <c r="L227" s="208"/>
      <c r="M227" s="208"/>
      <c r="N227" s="208"/>
      <c r="O227" s="208"/>
      <c r="P227" s="208"/>
      <c r="Q227" s="208"/>
      <c r="R227" s="76"/>
      <c r="S227" s="143"/>
      <c r="T227" s="139"/>
      <c r="U227" s="139"/>
      <c r="V227" s="139"/>
      <c r="W227" s="139"/>
    </row>
    <row r="228" spans="1:35" customFormat="1" ht="12.75" customHeight="1" x14ac:dyDescent="0.25">
      <c r="A228" s="92"/>
      <c r="B228" s="145"/>
      <c r="C228" s="145"/>
      <c r="D228" s="145"/>
      <c r="E228" s="138"/>
      <c r="F228" s="138"/>
      <c r="G228" s="103"/>
      <c r="H228" s="100"/>
      <c r="I228" s="270"/>
      <c r="J228" s="208"/>
      <c r="K228" s="208"/>
      <c r="L228" s="208"/>
      <c r="M228" s="208"/>
      <c r="N228" s="208"/>
      <c r="O228" s="208"/>
      <c r="P228" s="250"/>
      <c r="Q228" s="208"/>
      <c r="R228" s="143"/>
      <c r="S228" s="143"/>
      <c r="T228" s="139"/>
      <c r="U228" s="139"/>
      <c r="V228" s="139"/>
      <c r="W228" s="139"/>
    </row>
    <row r="229" spans="1:35" customFormat="1" ht="12.75" customHeight="1" x14ac:dyDescent="0.25">
      <c r="A229" s="92"/>
      <c r="B229" s="145"/>
      <c r="C229" s="145"/>
      <c r="D229" s="145"/>
      <c r="E229" s="138"/>
      <c r="F229" s="138"/>
      <c r="G229" s="144"/>
      <c r="H229" s="140"/>
      <c r="I229" s="140"/>
      <c r="J229" s="208"/>
      <c r="K229" s="208"/>
      <c r="L229" s="208"/>
      <c r="M229" s="208"/>
      <c r="N229" s="208"/>
      <c r="O229" s="208"/>
      <c r="P229" s="250"/>
      <c r="Q229" s="208"/>
      <c r="R229" s="141"/>
      <c r="S229" s="143"/>
      <c r="T229" s="139"/>
      <c r="U229" s="139"/>
      <c r="V229" s="139"/>
      <c r="W229" s="139"/>
    </row>
    <row r="230" spans="1:35" customFormat="1" ht="12.75" customHeight="1" x14ac:dyDescent="0.25">
      <c r="A230" s="92"/>
      <c r="B230" s="145"/>
      <c r="C230" s="145"/>
      <c r="D230" s="145"/>
      <c r="E230" s="138"/>
      <c r="F230" s="138"/>
      <c r="G230" s="144"/>
      <c r="H230" s="151"/>
      <c r="I230" s="151"/>
      <c r="J230" s="208"/>
      <c r="K230" s="208"/>
      <c r="L230" s="208"/>
      <c r="M230" s="208"/>
      <c r="N230" s="208"/>
      <c r="O230" s="208"/>
      <c r="P230" s="208"/>
      <c r="Q230" s="208"/>
      <c r="R230" s="141"/>
      <c r="S230" s="143"/>
      <c r="T230" s="139"/>
      <c r="U230" s="139"/>
      <c r="V230" s="139"/>
      <c r="W230" s="139"/>
    </row>
    <row r="231" spans="1:35" customFormat="1" ht="12.75" customHeight="1" x14ac:dyDescent="0.25">
      <c r="A231" s="92"/>
      <c r="B231" s="118"/>
      <c r="C231" s="118"/>
      <c r="D231" s="118"/>
      <c r="E231" s="108"/>
      <c r="F231" s="124"/>
      <c r="G231" s="131"/>
      <c r="H231" s="167"/>
      <c r="I231" s="167"/>
      <c r="J231" s="168"/>
      <c r="K231" s="169"/>
      <c r="L231" s="169"/>
      <c r="M231" s="168"/>
      <c r="N231" s="163"/>
      <c r="O231" s="163"/>
      <c r="P231" s="170"/>
      <c r="Q231" s="163"/>
      <c r="R231" s="171"/>
      <c r="S231" s="164"/>
      <c r="T231" s="139"/>
      <c r="U231" s="139"/>
      <c r="V231" s="139"/>
      <c r="W231" s="139"/>
    </row>
    <row r="232" spans="1:35" customFormat="1" ht="12.75" customHeight="1" x14ac:dyDescent="0.25">
      <c r="A232" s="92"/>
      <c r="B232" s="145"/>
      <c r="C232" s="145"/>
      <c r="D232" s="145"/>
      <c r="E232" s="138"/>
      <c r="F232" s="138"/>
      <c r="G232" s="144"/>
      <c r="H232" s="140"/>
      <c r="I232" s="140"/>
      <c r="J232" s="208"/>
      <c r="K232" s="208"/>
      <c r="L232" s="208"/>
      <c r="M232" s="208"/>
      <c r="N232" s="208"/>
      <c r="O232" s="208"/>
      <c r="P232" s="250"/>
      <c r="Q232" s="208"/>
      <c r="R232" s="141"/>
      <c r="S232" s="143"/>
      <c r="T232" s="139"/>
      <c r="U232" s="139"/>
      <c r="V232" s="139"/>
      <c r="W232" s="139"/>
    </row>
    <row r="233" spans="1:35" customFormat="1" ht="12.75" customHeight="1" x14ac:dyDescent="0.25">
      <c r="A233" s="92"/>
      <c r="B233" s="118"/>
      <c r="C233" s="118"/>
      <c r="D233" s="118"/>
      <c r="E233" s="108"/>
      <c r="F233" s="124"/>
      <c r="G233" s="131"/>
      <c r="H233" s="167"/>
      <c r="I233" s="167"/>
      <c r="J233" s="168"/>
      <c r="K233" s="169"/>
      <c r="L233" s="169"/>
      <c r="M233" s="168"/>
      <c r="N233" s="163"/>
      <c r="O233" s="163"/>
      <c r="P233" s="170"/>
      <c r="Q233" s="163"/>
      <c r="R233" s="171"/>
      <c r="S233" s="164"/>
      <c r="T233" s="139"/>
      <c r="U233" s="139"/>
      <c r="V233" s="139"/>
      <c r="W233" s="139"/>
    </row>
    <row r="234" spans="1:35" customFormat="1" ht="12.75" customHeight="1" x14ac:dyDescent="0.25">
      <c r="A234" s="92"/>
      <c r="B234" s="145"/>
      <c r="C234" s="145"/>
      <c r="D234" s="145"/>
      <c r="E234" s="138"/>
      <c r="F234" s="138"/>
      <c r="G234" s="144"/>
      <c r="H234" s="140"/>
      <c r="I234" s="140"/>
      <c r="J234" s="208"/>
      <c r="K234" s="208"/>
      <c r="L234" s="208"/>
      <c r="M234" s="208"/>
      <c r="N234" s="208"/>
      <c r="O234" s="208"/>
      <c r="P234" s="250"/>
      <c r="Q234" s="208"/>
      <c r="R234" s="141"/>
      <c r="S234" s="143"/>
      <c r="T234" s="139"/>
      <c r="U234" s="139"/>
      <c r="V234" s="139"/>
      <c r="W234" s="139"/>
    </row>
    <row r="235" spans="1:35" customFormat="1" ht="12.75" customHeight="1" x14ac:dyDescent="0.25">
      <c r="A235" s="92"/>
      <c r="B235" s="145"/>
      <c r="C235" s="210"/>
      <c r="D235" s="210"/>
      <c r="E235" s="153"/>
      <c r="F235" s="153"/>
      <c r="G235" s="146"/>
      <c r="H235" s="142"/>
      <c r="I235" s="142"/>
      <c r="J235" s="208"/>
      <c r="K235" s="208"/>
      <c r="L235" s="208"/>
      <c r="M235" s="208"/>
      <c r="N235" s="208"/>
      <c r="O235" s="208"/>
      <c r="P235" s="208"/>
      <c r="Q235" s="208"/>
      <c r="R235" s="76"/>
      <c r="S235" s="143"/>
      <c r="T235" s="139"/>
      <c r="U235" s="139"/>
      <c r="V235" s="139"/>
      <c r="W235" s="139"/>
    </row>
    <row r="236" spans="1:35" customFormat="1" ht="12.75" customHeight="1" x14ac:dyDescent="0.25">
      <c r="A236" s="92"/>
      <c r="B236" s="145"/>
      <c r="C236" s="145"/>
      <c r="D236" s="145"/>
      <c r="E236" s="138"/>
      <c r="F236" s="138"/>
      <c r="G236" s="103"/>
      <c r="H236" s="100"/>
      <c r="I236" s="270"/>
      <c r="J236" s="208"/>
      <c r="K236" s="208"/>
      <c r="L236" s="208"/>
      <c r="M236" s="208"/>
      <c r="N236" s="208"/>
      <c r="O236" s="208"/>
      <c r="P236" s="250"/>
      <c r="Q236" s="208"/>
      <c r="R236" s="143"/>
      <c r="S236" s="143"/>
      <c r="T236" s="139"/>
      <c r="U236" s="139"/>
      <c r="V236" s="139"/>
      <c r="W236" s="139"/>
    </row>
    <row r="237" spans="1:35" customFormat="1" ht="12.75" customHeight="1" x14ac:dyDescent="0.25">
      <c r="A237" s="92"/>
      <c r="B237" s="145"/>
      <c r="C237" s="145"/>
      <c r="D237" s="145"/>
      <c r="E237" s="138"/>
      <c r="F237" s="138"/>
      <c r="G237" s="144"/>
      <c r="H237" s="140"/>
      <c r="I237" s="140"/>
      <c r="J237" s="208"/>
      <c r="K237" s="208"/>
      <c r="L237" s="208"/>
      <c r="M237" s="208"/>
      <c r="N237" s="208"/>
      <c r="O237" s="208"/>
      <c r="P237" s="250"/>
      <c r="Q237" s="208"/>
      <c r="R237" s="141"/>
      <c r="S237" s="143"/>
      <c r="T237" s="139"/>
      <c r="U237" s="139"/>
      <c r="V237" s="139"/>
      <c r="W237" s="139"/>
    </row>
    <row r="238" spans="1:35" customFormat="1" ht="12.75" customHeight="1" x14ac:dyDescent="0.25">
      <c r="A238" s="92"/>
      <c r="B238" s="145"/>
      <c r="C238" s="145"/>
      <c r="D238" s="145"/>
      <c r="E238" s="138"/>
      <c r="F238" s="138"/>
      <c r="G238" s="144"/>
      <c r="H238" s="151"/>
      <c r="I238" s="151"/>
      <c r="J238" s="208"/>
      <c r="K238" s="208"/>
      <c r="L238" s="208"/>
      <c r="M238" s="208"/>
      <c r="N238" s="208"/>
      <c r="O238" s="208"/>
      <c r="P238" s="208"/>
      <c r="Q238" s="208"/>
      <c r="R238" s="141"/>
      <c r="S238" s="143"/>
      <c r="T238" s="139"/>
      <c r="U238" s="139"/>
      <c r="V238" s="139"/>
      <c r="W238" s="139"/>
    </row>
    <row r="239" spans="1:35" customFormat="1" ht="12.75" customHeight="1" x14ac:dyDescent="0.25">
      <c r="A239" s="92"/>
      <c r="B239" s="118"/>
      <c r="C239" s="118"/>
      <c r="D239" s="118"/>
      <c r="E239" s="108"/>
      <c r="F239" s="124"/>
      <c r="G239" s="131"/>
      <c r="H239" s="167"/>
      <c r="I239" s="167"/>
      <c r="J239" s="168"/>
      <c r="K239" s="169"/>
      <c r="L239" s="169"/>
      <c r="M239" s="168"/>
      <c r="N239" s="163"/>
      <c r="O239" s="163"/>
      <c r="P239" s="170"/>
      <c r="Q239" s="163"/>
      <c r="R239" s="171"/>
      <c r="S239" s="164"/>
      <c r="T239" s="139"/>
      <c r="U239" s="139"/>
      <c r="V239" s="139"/>
      <c r="W239" s="139"/>
    </row>
    <row r="240" spans="1:35" customFormat="1" ht="12.75" customHeight="1" x14ac:dyDescent="0.25">
      <c r="A240" s="92"/>
      <c r="B240" s="145"/>
      <c r="C240" s="145"/>
      <c r="D240" s="145"/>
      <c r="E240" s="138"/>
      <c r="F240" s="138"/>
      <c r="G240" s="144"/>
      <c r="H240" s="140"/>
      <c r="I240" s="140"/>
      <c r="J240" s="208"/>
      <c r="K240" s="208"/>
      <c r="L240" s="208"/>
      <c r="M240" s="208"/>
      <c r="N240" s="208"/>
      <c r="O240" s="208"/>
      <c r="P240" s="250"/>
      <c r="Q240" s="208"/>
      <c r="R240" s="141"/>
      <c r="S240" s="143"/>
      <c r="T240" s="139"/>
      <c r="U240" s="139"/>
      <c r="V240" s="139"/>
      <c r="W240" s="139"/>
    </row>
    <row r="241" spans="1:23" customFormat="1" ht="12.75" customHeight="1" x14ac:dyDescent="0.25">
      <c r="A241" s="92"/>
      <c r="B241" s="145"/>
      <c r="C241" s="210"/>
      <c r="D241" s="210"/>
      <c r="E241" s="153"/>
      <c r="F241" s="153"/>
      <c r="G241" s="146"/>
      <c r="H241" s="142"/>
      <c r="I241" s="142"/>
      <c r="J241" s="208"/>
      <c r="K241" s="208"/>
      <c r="L241" s="208"/>
      <c r="M241" s="208"/>
      <c r="N241" s="208"/>
      <c r="O241" s="208"/>
      <c r="P241" s="208"/>
      <c r="Q241" s="208"/>
      <c r="R241" s="76"/>
      <c r="S241" s="143"/>
      <c r="T241" s="139"/>
      <c r="U241" s="139"/>
      <c r="V241" s="139"/>
      <c r="W241" s="139"/>
    </row>
    <row r="242" spans="1:23" customFormat="1" ht="12.75" customHeight="1" x14ac:dyDescent="0.25">
      <c r="A242" s="92"/>
      <c r="B242" s="145"/>
      <c r="C242" s="145"/>
      <c r="D242" s="145"/>
      <c r="E242" s="138"/>
      <c r="F242" s="138"/>
      <c r="G242" s="103"/>
      <c r="H242" s="100"/>
      <c r="I242" s="270"/>
      <c r="J242" s="208"/>
      <c r="K242" s="208"/>
      <c r="L242" s="208"/>
      <c r="M242" s="208"/>
      <c r="N242" s="208"/>
      <c r="O242" s="208"/>
      <c r="P242" s="250"/>
      <c r="Q242" s="208"/>
      <c r="R242" s="143"/>
      <c r="S242" s="143"/>
      <c r="T242" s="139"/>
      <c r="U242" s="139"/>
      <c r="V242" s="139"/>
      <c r="W242" s="139"/>
    </row>
    <row r="243" spans="1:23" customFormat="1" ht="12.75" customHeight="1" x14ac:dyDescent="0.25">
      <c r="A243" s="92"/>
      <c r="B243" s="145"/>
      <c r="C243" s="145"/>
      <c r="D243" s="145"/>
      <c r="E243" s="138"/>
      <c r="F243" s="138"/>
      <c r="G243" s="144"/>
      <c r="H243" s="140"/>
      <c r="I243" s="140"/>
      <c r="J243" s="208"/>
      <c r="K243" s="208"/>
      <c r="L243" s="208"/>
      <c r="M243" s="208"/>
      <c r="N243" s="208"/>
      <c r="O243" s="208"/>
      <c r="P243" s="250"/>
      <c r="Q243" s="208"/>
      <c r="R243" s="141"/>
      <c r="S243" s="143"/>
      <c r="T243" s="139"/>
      <c r="U243" s="139"/>
      <c r="V243" s="139"/>
      <c r="W243" s="139"/>
    </row>
    <row r="244" spans="1:23" customFormat="1" ht="12.75" customHeight="1" x14ac:dyDescent="0.25">
      <c r="A244" s="92"/>
      <c r="B244" s="145"/>
      <c r="C244" s="145"/>
      <c r="D244" s="145"/>
      <c r="E244" s="138"/>
      <c r="F244" s="138"/>
      <c r="G244" s="144"/>
      <c r="H244" s="151"/>
      <c r="I244" s="151"/>
      <c r="J244" s="208"/>
      <c r="K244" s="208"/>
      <c r="L244" s="208"/>
      <c r="M244" s="208"/>
      <c r="N244" s="208"/>
      <c r="O244" s="208"/>
      <c r="P244" s="208"/>
      <c r="Q244" s="208"/>
      <c r="R244" s="141"/>
      <c r="S244" s="143"/>
      <c r="T244" s="139"/>
      <c r="U244" s="139"/>
      <c r="V244" s="139"/>
      <c r="W244" s="139"/>
    </row>
    <row r="245" spans="1:23" customFormat="1" ht="12.75" customHeight="1" x14ac:dyDescent="0.25">
      <c r="A245" s="92"/>
      <c r="B245" s="118"/>
      <c r="C245" s="118"/>
      <c r="D245" s="118"/>
      <c r="E245" s="108"/>
      <c r="F245" s="124"/>
      <c r="G245" s="131"/>
      <c r="H245" s="167"/>
      <c r="I245" s="167"/>
      <c r="J245" s="168"/>
      <c r="K245" s="169"/>
      <c r="L245" s="169"/>
      <c r="M245" s="168"/>
      <c r="N245" s="163"/>
      <c r="O245" s="163"/>
      <c r="P245" s="170"/>
      <c r="Q245" s="163"/>
      <c r="R245" s="171"/>
      <c r="S245" s="164"/>
      <c r="T245" s="139"/>
      <c r="U245" s="139"/>
      <c r="V245" s="139"/>
      <c r="W245" s="139"/>
    </row>
    <row r="246" spans="1:23" customFormat="1" ht="12.75" customHeight="1" x14ac:dyDescent="0.25">
      <c r="A246" s="92"/>
      <c r="B246" s="145"/>
      <c r="C246" s="145"/>
      <c r="D246" s="145"/>
      <c r="E246" s="138"/>
      <c r="F246" s="138"/>
      <c r="G246" s="144"/>
      <c r="H246" s="140"/>
      <c r="I246" s="140"/>
      <c r="J246" s="208"/>
      <c r="K246" s="208"/>
      <c r="L246" s="208"/>
      <c r="M246" s="208"/>
      <c r="N246" s="208"/>
      <c r="O246" s="208"/>
      <c r="P246" s="250"/>
      <c r="Q246" s="208"/>
      <c r="R246" s="141"/>
      <c r="S246" s="143"/>
      <c r="T246" s="139"/>
      <c r="U246" s="139"/>
      <c r="V246" s="139"/>
      <c r="W246" s="139"/>
    </row>
    <row r="247" spans="1:23" customFormat="1" ht="12.75" customHeight="1" x14ac:dyDescent="0.25">
      <c r="A247" s="92"/>
      <c r="B247" s="118"/>
      <c r="C247" s="118"/>
      <c r="D247" s="118"/>
      <c r="E247" s="108"/>
      <c r="F247" s="124"/>
      <c r="G247" s="131"/>
      <c r="H247" s="167"/>
      <c r="I247" s="167"/>
      <c r="J247" s="168"/>
      <c r="K247" s="169"/>
      <c r="L247" s="169"/>
      <c r="M247" s="168"/>
      <c r="N247" s="163"/>
      <c r="O247" s="163"/>
      <c r="P247" s="170"/>
      <c r="Q247" s="163"/>
      <c r="R247" s="171"/>
      <c r="S247" s="164"/>
      <c r="T247" s="139"/>
      <c r="U247" s="139"/>
      <c r="V247" s="139"/>
      <c r="W247" s="139"/>
    </row>
    <row r="248" spans="1:23" customFormat="1" ht="12.75" customHeight="1" x14ac:dyDescent="0.25">
      <c r="A248" s="92"/>
      <c r="B248" s="145"/>
      <c r="C248" s="145"/>
      <c r="D248" s="145"/>
      <c r="E248" s="138"/>
      <c r="F248" s="138"/>
      <c r="G248" s="144"/>
      <c r="H248" s="140"/>
      <c r="I248" s="140"/>
      <c r="J248" s="208"/>
      <c r="K248" s="208"/>
      <c r="L248" s="208"/>
      <c r="M248" s="208"/>
      <c r="N248" s="208"/>
      <c r="O248" s="208"/>
      <c r="P248" s="250"/>
      <c r="Q248" s="208"/>
      <c r="R248" s="141"/>
      <c r="S248" s="143"/>
      <c r="T248" s="139"/>
      <c r="U248" s="139"/>
      <c r="V248" s="139"/>
      <c r="W248" s="139"/>
    </row>
    <row r="249" spans="1:23" customFormat="1" ht="12.75" customHeight="1" x14ac:dyDescent="0.25">
      <c r="A249" s="92"/>
      <c r="B249" s="145"/>
      <c r="C249" s="210"/>
      <c r="D249" s="210"/>
      <c r="E249" s="153"/>
      <c r="F249" s="153"/>
      <c r="G249" s="146"/>
      <c r="H249" s="142"/>
      <c r="I249" s="142"/>
      <c r="J249" s="208"/>
      <c r="K249" s="208"/>
      <c r="L249" s="208"/>
      <c r="M249" s="208"/>
      <c r="N249" s="208"/>
      <c r="O249" s="208"/>
      <c r="P249" s="208"/>
      <c r="Q249" s="208"/>
      <c r="R249" s="76"/>
      <c r="S249" s="143"/>
      <c r="T249" s="139"/>
      <c r="U249" s="139"/>
      <c r="V249" s="139"/>
      <c r="W249" s="139"/>
    </row>
    <row r="250" spans="1:23" customFormat="1" ht="12.75" customHeight="1" x14ac:dyDescent="0.25">
      <c r="A250" s="92"/>
      <c r="B250" s="145"/>
      <c r="C250" s="145"/>
      <c r="D250" s="145"/>
      <c r="E250" s="138"/>
      <c r="F250" s="138"/>
      <c r="G250" s="103"/>
      <c r="H250" s="100"/>
      <c r="I250" s="270"/>
      <c r="J250" s="208"/>
      <c r="K250" s="208"/>
      <c r="L250" s="208"/>
      <c r="M250" s="208"/>
      <c r="N250" s="208"/>
      <c r="O250" s="208"/>
      <c r="P250" s="250"/>
      <c r="Q250" s="208"/>
      <c r="R250" s="143"/>
      <c r="S250" s="143"/>
      <c r="T250" s="139"/>
      <c r="U250" s="139"/>
      <c r="V250" s="139"/>
      <c r="W250" s="139"/>
    </row>
    <row r="251" spans="1:23" customFormat="1" ht="12.75" customHeight="1" x14ac:dyDescent="0.25">
      <c r="A251" s="92"/>
      <c r="B251" s="145"/>
      <c r="C251" s="145"/>
      <c r="D251" s="145"/>
      <c r="E251" s="138"/>
      <c r="F251" s="138"/>
      <c r="G251" s="144"/>
      <c r="H251" s="140"/>
      <c r="I251" s="140"/>
      <c r="J251" s="208"/>
      <c r="K251" s="208"/>
      <c r="L251" s="208"/>
      <c r="M251" s="208"/>
      <c r="N251" s="208"/>
      <c r="O251" s="208"/>
      <c r="P251" s="250"/>
      <c r="Q251" s="208"/>
      <c r="R251" s="141"/>
      <c r="S251" s="143"/>
    </row>
    <row r="252" spans="1:23" customFormat="1" ht="12.75" customHeight="1" x14ac:dyDescent="0.25">
      <c r="A252" s="92"/>
      <c r="B252" s="145"/>
      <c r="C252" s="145"/>
      <c r="D252" s="145"/>
      <c r="E252" s="138"/>
      <c r="F252" s="138"/>
      <c r="G252" s="144"/>
      <c r="H252" s="151"/>
      <c r="I252" s="151"/>
      <c r="J252" s="208"/>
      <c r="K252" s="208"/>
      <c r="L252" s="208"/>
      <c r="M252" s="208"/>
      <c r="N252" s="208"/>
      <c r="O252" s="208"/>
      <c r="P252" s="208"/>
      <c r="Q252" s="208"/>
      <c r="R252" s="141"/>
      <c r="S252" s="143"/>
    </row>
    <row r="253" spans="1:23" customFormat="1" ht="12.75" customHeight="1" x14ac:dyDescent="0.25">
      <c r="A253" s="92"/>
      <c r="B253" s="118"/>
      <c r="C253" s="118"/>
      <c r="D253" s="118"/>
      <c r="E253" s="108"/>
      <c r="F253" s="124"/>
      <c r="G253" s="131"/>
      <c r="H253" s="167"/>
      <c r="I253" s="167"/>
      <c r="J253" s="168"/>
      <c r="K253" s="169"/>
      <c r="L253" s="169"/>
      <c r="M253" s="168"/>
      <c r="N253" s="163"/>
      <c r="O253" s="163"/>
      <c r="P253" s="170"/>
      <c r="Q253" s="163"/>
      <c r="R253" s="171"/>
      <c r="S253" s="164"/>
    </row>
    <row r="254" spans="1:23" ht="12.75" customHeight="1" x14ac:dyDescent="0.2">
      <c r="A254" s="92"/>
      <c r="B254" s="145"/>
      <c r="C254" s="145"/>
      <c r="D254" s="145"/>
      <c r="E254" s="138"/>
      <c r="F254" s="138"/>
      <c r="G254" s="144"/>
      <c r="H254" s="140"/>
      <c r="I254" s="140"/>
      <c r="J254" s="208"/>
      <c r="K254" s="208"/>
      <c r="L254" s="208"/>
      <c r="M254" s="208"/>
      <c r="N254" s="208"/>
      <c r="O254" s="208"/>
      <c r="P254" s="250"/>
      <c r="Q254" s="208"/>
      <c r="R254" s="141"/>
      <c r="S254" s="143"/>
    </row>
    <row r="255" spans="1:23" ht="12.75" customHeight="1" x14ac:dyDescent="0.2">
      <c r="A255" s="92"/>
      <c r="B255" s="145"/>
      <c r="C255" s="210"/>
      <c r="D255" s="210"/>
      <c r="E255" s="153"/>
      <c r="F255" s="153"/>
      <c r="G255" s="146"/>
      <c r="H255" s="142"/>
      <c r="I255" s="142"/>
      <c r="J255" s="208"/>
      <c r="K255" s="208"/>
      <c r="L255" s="208"/>
      <c r="M255" s="208"/>
      <c r="N255" s="208"/>
      <c r="O255" s="208"/>
      <c r="P255" s="208"/>
      <c r="Q255" s="208"/>
      <c r="R255" s="76"/>
      <c r="S255" s="143"/>
    </row>
    <row r="256" spans="1:23" ht="12.75" customHeight="1" x14ac:dyDescent="0.2">
      <c r="A256" s="92"/>
      <c r="B256" s="145"/>
      <c r="C256" s="145"/>
      <c r="D256" s="145"/>
      <c r="E256" s="138"/>
      <c r="F256" s="138"/>
      <c r="G256" s="103"/>
      <c r="H256" s="100"/>
      <c r="I256" s="270"/>
      <c r="J256" s="208"/>
      <c r="K256" s="208"/>
      <c r="L256" s="208"/>
      <c r="M256" s="208"/>
      <c r="N256" s="208"/>
      <c r="O256" s="208"/>
      <c r="P256" s="250"/>
      <c r="Q256" s="208"/>
      <c r="R256" s="143"/>
      <c r="S256" s="143"/>
    </row>
    <row r="257" spans="1:19" ht="12.75" customHeight="1" x14ac:dyDescent="0.2">
      <c r="A257" s="92"/>
      <c r="B257" s="145"/>
      <c r="C257" s="145"/>
      <c r="D257" s="145"/>
      <c r="E257" s="138"/>
      <c r="F257" s="138"/>
      <c r="G257" s="144"/>
      <c r="H257" s="140"/>
      <c r="I257" s="140"/>
      <c r="J257" s="208"/>
      <c r="K257" s="208"/>
      <c r="L257" s="208"/>
      <c r="M257" s="208"/>
      <c r="N257" s="208"/>
      <c r="O257" s="208"/>
      <c r="P257" s="250"/>
      <c r="Q257" s="208"/>
      <c r="R257" s="141"/>
      <c r="S257" s="143"/>
    </row>
    <row r="258" spans="1:19" ht="12.75" customHeight="1" x14ac:dyDescent="0.2">
      <c r="A258" s="92"/>
      <c r="B258" s="145"/>
      <c r="C258" s="145"/>
      <c r="D258" s="145"/>
      <c r="E258" s="138"/>
      <c r="F258" s="138"/>
      <c r="G258" s="144"/>
      <c r="H258" s="151"/>
      <c r="I258" s="151"/>
      <c r="J258" s="208"/>
      <c r="K258" s="208"/>
      <c r="L258" s="208"/>
      <c r="M258" s="208"/>
      <c r="N258" s="208"/>
      <c r="O258" s="208"/>
      <c r="P258" s="208"/>
      <c r="Q258" s="208"/>
      <c r="R258" s="141"/>
      <c r="S258" s="143"/>
    </row>
    <row r="259" spans="1:19" ht="12.75" customHeight="1" x14ac:dyDescent="0.2">
      <c r="A259" s="92"/>
      <c r="B259" s="118"/>
      <c r="C259" s="118"/>
      <c r="D259" s="118"/>
      <c r="E259" s="108"/>
      <c r="F259" s="124"/>
      <c r="G259" s="131"/>
      <c r="H259" s="167"/>
      <c r="I259" s="167"/>
      <c r="J259" s="168"/>
      <c r="K259" s="169"/>
      <c r="L259" s="169"/>
      <c r="M259" s="168"/>
      <c r="N259" s="163"/>
      <c r="O259" s="163"/>
      <c r="P259" s="170"/>
      <c r="Q259" s="163"/>
      <c r="R259" s="171"/>
      <c r="S259" s="164"/>
    </row>
    <row r="260" spans="1:19" ht="12.75" customHeight="1" x14ac:dyDescent="0.2">
      <c r="A260" s="92"/>
      <c r="B260" s="145"/>
      <c r="C260" s="145"/>
      <c r="D260" s="145"/>
      <c r="E260" s="138"/>
      <c r="F260" s="138"/>
      <c r="G260" s="144"/>
      <c r="H260" s="140"/>
      <c r="I260" s="140"/>
      <c r="J260" s="208"/>
      <c r="K260" s="208"/>
      <c r="L260" s="208"/>
      <c r="M260" s="208"/>
      <c r="N260" s="208"/>
      <c r="O260" s="208"/>
      <c r="P260" s="250"/>
      <c r="Q260" s="208"/>
      <c r="R260" s="141"/>
      <c r="S260" s="143"/>
    </row>
    <row r="261" spans="1:19" ht="12.75" customHeight="1" x14ac:dyDescent="0.2">
      <c r="A261" s="92"/>
      <c r="B261" s="118"/>
      <c r="C261" s="118"/>
      <c r="D261" s="118"/>
      <c r="E261" s="108"/>
      <c r="F261" s="124"/>
      <c r="G261" s="131"/>
      <c r="H261" s="167"/>
      <c r="I261" s="167"/>
      <c r="J261" s="168"/>
      <c r="K261" s="169"/>
      <c r="L261" s="169"/>
      <c r="M261" s="168"/>
      <c r="N261" s="163"/>
      <c r="O261" s="163"/>
      <c r="P261" s="170"/>
      <c r="Q261" s="163"/>
      <c r="R261" s="171"/>
      <c r="S261" s="164"/>
    </row>
    <row r="262" spans="1:19" ht="12.75" customHeight="1" x14ac:dyDescent="0.2">
      <c r="A262" s="92"/>
      <c r="B262" s="145"/>
      <c r="C262" s="145"/>
      <c r="D262" s="145"/>
      <c r="E262" s="138"/>
      <c r="F262" s="138"/>
      <c r="G262" s="144"/>
      <c r="H262" s="140"/>
      <c r="I262" s="140"/>
      <c r="J262" s="208"/>
      <c r="K262" s="208"/>
      <c r="L262" s="208"/>
      <c r="M262" s="208"/>
      <c r="N262" s="208"/>
      <c r="O262" s="208"/>
      <c r="P262" s="250"/>
      <c r="Q262" s="208"/>
      <c r="R262" s="141"/>
      <c r="S262" s="143"/>
    </row>
    <row r="263" spans="1:19" ht="12.75" customHeight="1" x14ac:dyDescent="0.2">
      <c r="A263" s="92"/>
      <c r="B263" s="145"/>
      <c r="C263" s="210"/>
      <c r="D263" s="210"/>
      <c r="E263" s="153"/>
      <c r="F263" s="153"/>
      <c r="G263" s="146"/>
      <c r="H263" s="142"/>
      <c r="I263" s="142"/>
      <c r="J263" s="208"/>
      <c r="K263" s="208"/>
      <c r="L263" s="208"/>
      <c r="M263" s="208"/>
      <c r="N263" s="208"/>
      <c r="O263" s="208"/>
      <c r="P263" s="208"/>
      <c r="Q263" s="208"/>
      <c r="R263" s="76"/>
      <c r="S263" s="143"/>
    </row>
    <row r="264" spans="1:19" ht="12.75" customHeight="1" x14ac:dyDescent="0.2">
      <c r="A264" s="92"/>
      <c r="B264" s="145"/>
      <c r="C264" s="145"/>
      <c r="D264" s="145"/>
      <c r="E264" s="138"/>
      <c r="F264" s="138"/>
      <c r="G264" s="103"/>
      <c r="H264" s="100"/>
      <c r="I264" s="270"/>
      <c r="J264" s="208"/>
      <c r="K264" s="208"/>
      <c r="L264" s="208"/>
      <c r="M264" s="208"/>
      <c r="N264" s="208"/>
      <c r="O264" s="208"/>
      <c r="P264" s="250"/>
      <c r="Q264" s="208"/>
      <c r="R264" s="143"/>
      <c r="S264" s="143"/>
    </row>
    <row r="265" spans="1:19" ht="12.75" customHeight="1" x14ac:dyDescent="0.2">
      <c r="A265" s="92"/>
      <c r="B265" s="145"/>
      <c r="C265" s="145"/>
      <c r="D265" s="145"/>
      <c r="E265" s="138"/>
      <c r="F265" s="138"/>
      <c r="G265" s="144"/>
      <c r="H265" s="140"/>
      <c r="I265" s="140"/>
      <c r="J265" s="208"/>
      <c r="K265" s="208"/>
      <c r="L265" s="208"/>
      <c r="M265" s="208"/>
      <c r="N265" s="208"/>
      <c r="O265" s="208"/>
      <c r="P265" s="250"/>
      <c r="Q265" s="208"/>
      <c r="R265" s="141"/>
      <c r="S265" s="143"/>
    </row>
    <row r="266" spans="1:19" ht="12.75" customHeight="1" x14ac:dyDescent="0.2">
      <c r="A266" s="92"/>
      <c r="B266" s="145"/>
      <c r="C266" s="145"/>
      <c r="D266" s="145"/>
      <c r="E266" s="138"/>
      <c r="F266" s="138"/>
      <c r="G266" s="144"/>
      <c r="H266" s="151"/>
      <c r="I266" s="151"/>
      <c r="J266" s="208"/>
      <c r="K266" s="208"/>
      <c r="L266" s="208"/>
      <c r="M266" s="208"/>
      <c r="N266" s="208"/>
      <c r="O266" s="208"/>
      <c r="P266" s="208"/>
      <c r="Q266" s="208"/>
      <c r="R266" s="141"/>
      <c r="S266" s="143"/>
    </row>
    <row r="267" spans="1:19" ht="12.75" customHeight="1" x14ac:dyDescent="0.2">
      <c r="A267" s="92"/>
      <c r="B267" s="118"/>
      <c r="C267" s="118"/>
      <c r="D267" s="118"/>
      <c r="E267" s="108"/>
      <c r="F267" s="124"/>
      <c r="G267" s="131"/>
      <c r="H267" s="167"/>
      <c r="I267" s="167"/>
      <c r="J267" s="168"/>
      <c r="K267" s="169"/>
      <c r="L267" s="169"/>
      <c r="M267" s="168"/>
      <c r="N267" s="163"/>
      <c r="O267" s="163"/>
      <c r="P267" s="170"/>
      <c r="Q267" s="163"/>
      <c r="R267" s="171"/>
      <c r="S267" s="164"/>
    </row>
    <row r="268" spans="1:19" ht="12.75" customHeight="1" x14ac:dyDescent="0.2">
      <c r="A268" s="92"/>
      <c r="B268" s="145"/>
      <c r="C268" s="145"/>
      <c r="D268" s="145"/>
      <c r="E268" s="138"/>
      <c r="F268" s="138"/>
      <c r="G268" s="144"/>
      <c r="H268" s="140"/>
      <c r="I268" s="140"/>
      <c r="J268" s="208"/>
      <c r="K268" s="208"/>
      <c r="L268" s="208"/>
      <c r="M268" s="208"/>
      <c r="N268" s="208"/>
      <c r="O268" s="208"/>
      <c r="P268" s="250"/>
      <c r="Q268" s="208"/>
      <c r="R268" s="141"/>
      <c r="S268" s="143"/>
    </row>
    <row r="269" spans="1:19" ht="12.75" customHeight="1" x14ac:dyDescent="0.2">
      <c r="A269" s="92"/>
      <c r="B269" s="145"/>
      <c r="C269" s="210"/>
      <c r="D269" s="210"/>
      <c r="E269" s="153"/>
      <c r="F269" s="153"/>
      <c r="G269" s="146"/>
      <c r="H269" s="142"/>
      <c r="I269" s="142"/>
      <c r="J269" s="208"/>
      <c r="K269" s="208"/>
      <c r="L269" s="208"/>
      <c r="M269" s="208"/>
      <c r="N269" s="208"/>
      <c r="O269" s="208"/>
      <c r="P269" s="208"/>
      <c r="Q269" s="208"/>
      <c r="R269" s="76"/>
      <c r="S269" s="143"/>
    </row>
    <row r="270" spans="1:19" ht="12.75" customHeight="1" x14ac:dyDescent="0.2">
      <c r="A270" s="92"/>
      <c r="B270" s="145"/>
      <c r="C270" s="145"/>
      <c r="D270" s="145"/>
      <c r="E270" s="138"/>
      <c r="F270" s="138"/>
      <c r="G270" s="103"/>
      <c r="H270" s="100"/>
      <c r="I270" s="270"/>
      <c r="J270" s="208"/>
      <c r="K270" s="208"/>
      <c r="L270" s="208"/>
      <c r="M270" s="208"/>
      <c r="N270" s="208"/>
      <c r="O270" s="208"/>
      <c r="P270" s="250"/>
      <c r="Q270" s="208"/>
      <c r="R270" s="143"/>
      <c r="S270" s="143"/>
    </row>
    <row r="271" spans="1:19" ht="12.75" customHeight="1" x14ac:dyDescent="0.2">
      <c r="A271" s="92"/>
      <c r="B271" s="145"/>
      <c r="C271" s="145"/>
      <c r="D271" s="145"/>
      <c r="E271" s="138"/>
      <c r="F271" s="138"/>
      <c r="G271" s="144"/>
      <c r="H271" s="140"/>
      <c r="I271" s="140"/>
      <c r="J271" s="208"/>
      <c r="K271" s="208"/>
      <c r="L271" s="208"/>
      <c r="M271" s="208"/>
      <c r="N271" s="208"/>
      <c r="O271" s="208"/>
      <c r="P271" s="250"/>
      <c r="Q271" s="208"/>
      <c r="R271" s="141"/>
      <c r="S271" s="143"/>
    </row>
    <row r="272" spans="1:19" ht="12.75" customHeight="1" x14ac:dyDescent="0.2">
      <c r="A272" s="92"/>
      <c r="B272" s="145"/>
      <c r="C272" s="145"/>
      <c r="D272" s="145"/>
      <c r="E272" s="138"/>
      <c r="F272" s="138"/>
      <c r="G272" s="144"/>
      <c r="H272" s="151"/>
      <c r="I272" s="151"/>
      <c r="J272" s="208"/>
      <c r="K272" s="208"/>
      <c r="L272" s="208"/>
      <c r="M272" s="208"/>
      <c r="N272" s="208"/>
      <c r="O272" s="208"/>
      <c r="P272" s="208"/>
      <c r="Q272" s="208"/>
      <c r="R272" s="141"/>
      <c r="S272" s="143"/>
    </row>
    <row r="273" spans="1:35" s="46" customFormat="1" x14ac:dyDescent="0.2">
      <c r="A273" s="92"/>
      <c r="B273" s="118"/>
      <c r="C273" s="118"/>
      <c r="D273" s="118"/>
      <c r="E273" s="108"/>
      <c r="F273" s="124"/>
      <c r="G273" s="131"/>
      <c r="H273" s="167"/>
      <c r="I273" s="167"/>
      <c r="J273" s="168"/>
      <c r="K273" s="169"/>
      <c r="L273" s="169"/>
      <c r="M273" s="168"/>
      <c r="N273" s="163"/>
      <c r="O273" s="163"/>
      <c r="P273" s="170"/>
      <c r="Q273" s="163"/>
      <c r="R273" s="171"/>
      <c r="S273" s="164"/>
    </row>
    <row r="274" spans="1:35" s="46" customFormat="1" x14ac:dyDescent="0.2">
      <c r="A274" s="92"/>
      <c r="B274" s="145"/>
      <c r="C274" s="145"/>
      <c r="D274" s="145"/>
      <c r="E274" s="138"/>
      <c r="F274" s="138"/>
      <c r="G274" s="144"/>
      <c r="H274" s="140"/>
      <c r="I274" s="140"/>
      <c r="J274" s="208"/>
      <c r="K274" s="208"/>
      <c r="L274" s="208"/>
      <c r="M274" s="208"/>
      <c r="N274" s="208"/>
      <c r="O274" s="208"/>
      <c r="P274" s="250"/>
      <c r="Q274" s="208"/>
      <c r="R274" s="141"/>
      <c r="S274" s="143"/>
    </row>
    <row r="275" spans="1:35" ht="12.75" customHeight="1" x14ac:dyDescent="0.2">
      <c r="A275" s="92"/>
      <c r="B275" s="118"/>
      <c r="C275" s="118"/>
      <c r="D275" s="118"/>
      <c r="E275" s="108"/>
      <c r="F275" s="124"/>
      <c r="G275" s="131"/>
      <c r="H275" s="167"/>
      <c r="I275" s="167"/>
      <c r="J275" s="168"/>
      <c r="K275" s="169"/>
      <c r="L275" s="169"/>
      <c r="M275" s="168"/>
      <c r="N275" s="163"/>
      <c r="O275" s="163"/>
      <c r="P275" s="170"/>
      <c r="Q275" s="163"/>
      <c r="R275" s="171"/>
      <c r="S275" s="164"/>
    </row>
    <row r="276" spans="1:35" s="160" customFormat="1" x14ac:dyDescent="0.2">
      <c r="A276" s="92"/>
      <c r="B276" s="145"/>
      <c r="C276" s="145"/>
      <c r="D276" s="145"/>
      <c r="E276" s="138"/>
      <c r="F276" s="138"/>
      <c r="G276" s="144"/>
      <c r="H276" s="140"/>
      <c r="I276" s="140"/>
      <c r="J276" s="208"/>
      <c r="K276" s="208"/>
      <c r="L276" s="208"/>
      <c r="M276" s="208"/>
      <c r="N276" s="208"/>
      <c r="O276" s="208"/>
      <c r="P276" s="250"/>
      <c r="Q276" s="208"/>
      <c r="R276" s="141"/>
      <c r="S276" s="143"/>
      <c r="T276" s="159"/>
    </row>
    <row r="277" spans="1:35" s="161" customFormat="1" ht="12.75" customHeight="1" x14ac:dyDescent="0.2">
      <c r="A277" s="92"/>
      <c r="B277" s="145"/>
      <c r="C277" s="210"/>
      <c r="D277" s="210"/>
      <c r="E277" s="153"/>
      <c r="F277" s="153"/>
      <c r="G277" s="146"/>
      <c r="H277" s="142"/>
      <c r="I277" s="142"/>
      <c r="J277" s="208"/>
      <c r="K277" s="208"/>
      <c r="L277" s="208"/>
      <c r="M277" s="208"/>
      <c r="N277" s="208"/>
      <c r="O277" s="208"/>
      <c r="P277" s="208"/>
      <c r="Q277" s="208"/>
      <c r="R277" s="76"/>
      <c r="S277" s="143"/>
      <c r="T277" s="159"/>
    </row>
    <row r="278" spans="1:35" s="161" customFormat="1" ht="12.75" customHeight="1" x14ac:dyDescent="0.2">
      <c r="A278" s="92"/>
      <c r="B278" s="145"/>
      <c r="C278" s="145"/>
      <c r="D278" s="145"/>
      <c r="E278" s="138"/>
      <c r="F278" s="138"/>
      <c r="G278" s="103"/>
      <c r="H278" s="100"/>
      <c r="I278" s="270"/>
      <c r="J278" s="208"/>
      <c r="K278" s="208"/>
      <c r="L278" s="208"/>
      <c r="M278" s="208"/>
      <c r="N278" s="208"/>
      <c r="O278" s="208"/>
      <c r="P278" s="250"/>
      <c r="Q278" s="208"/>
      <c r="R278" s="143"/>
      <c r="S278" s="143"/>
      <c r="T278" s="159"/>
    </row>
    <row r="279" spans="1:35" customFormat="1" ht="12.75" customHeight="1" x14ac:dyDescent="0.25">
      <c r="A279" s="92"/>
      <c r="B279" s="145"/>
      <c r="C279" s="145"/>
      <c r="D279" s="145"/>
      <c r="E279" s="138"/>
      <c r="F279" s="138"/>
      <c r="G279" s="144"/>
      <c r="H279" s="140"/>
      <c r="I279" s="140"/>
      <c r="J279" s="208"/>
      <c r="K279" s="208"/>
      <c r="L279" s="208"/>
      <c r="M279" s="208"/>
      <c r="N279" s="208"/>
      <c r="O279" s="208"/>
      <c r="P279" s="250"/>
      <c r="Q279" s="208"/>
      <c r="R279" s="141"/>
      <c r="S279" s="143"/>
      <c r="T279" s="203"/>
      <c r="U279" s="203"/>
      <c r="V279" s="203"/>
      <c r="W279" s="203"/>
    </row>
    <row r="280" spans="1:35" customFormat="1" ht="12.75" customHeight="1" x14ac:dyDescent="0.25">
      <c r="A280" s="92"/>
      <c r="B280" s="145"/>
      <c r="C280" s="145"/>
      <c r="D280" s="145"/>
      <c r="E280" s="138"/>
      <c r="F280" s="138"/>
      <c r="G280" s="144"/>
      <c r="H280" s="151"/>
      <c r="I280" s="151"/>
      <c r="J280" s="208"/>
      <c r="K280" s="208"/>
      <c r="L280" s="208"/>
      <c r="M280" s="208"/>
      <c r="N280" s="208"/>
      <c r="O280" s="208"/>
      <c r="P280" s="208"/>
      <c r="Q280" s="208"/>
      <c r="R280" s="141"/>
      <c r="S280" s="143"/>
      <c r="T280" s="203"/>
      <c r="U280" s="203"/>
      <c r="V280" s="203"/>
      <c r="W280" s="203"/>
    </row>
    <row r="281" spans="1:35" customFormat="1" ht="12.75" customHeight="1" x14ac:dyDescent="0.25">
      <c r="A281" s="92"/>
      <c r="B281" s="118"/>
      <c r="C281" s="118"/>
      <c r="D281" s="118"/>
      <c r="E281" s="108"/>
      <c r="F281" s="124"/>
      <c r="G281" s="131"/>
      <c r="H281" s="167"/>
      <c r="I281" s="167"/>
      <c r="J281" s="168"/>
      <c r="K281" s="169"/>
      <c r="L281" s="169"/>
      <c r="M281" s="168"/>
      <c r="N281" s="163"/>
      <c r="O281" s="163"/>
      <c r="P281" s="170"/>
      <c r="Q281" s="163"/>
      <c r="R281" s="171"/>
      <c r="S281" s="164"/>
      <c r="T281" s="203"/>
      <c r="U281" s="203"/>
      <c r="V281" s="203"/>
      <c r="W281" s="203"/>
    </row>
    <row r="282" spans="1:35" customFormat="1" ht="12.75" customHeight="1" x14ac:dyDescent="0.25">
      <c r="A282" s="92"/>
      <c r="B282" s="145"/>
      <c r="C282" s="145"/>
      <c r="D282" s="145"/>
      <c r="E282" s="138"/>
      <c r="F282" s="138"/>
      <c r="G282" s="144"/>
      <c r="H282" s="140"/>
      <c r="I282" s="140"/>
      <c r="J282" s="208"/>
      <c r="K282" s="208"/>
      <c r="L282" s="208"/>
      <c r="M282" s="208"/>
      <c r="N282" s="208"/>
      <c r="O282" s="208"/>
      <c r="P282" s="250"/>
      <c r="Q282" s="208"/>
      <c r="R282" s="141"/>
      <c r="S282" s="143"/>
      <c r="T282" s="203"/>
      <c r="U282" s="203"/>
      <c r="V282" s="203"/>
      <c r="W282" s="203"/>
    </row>
    <row r="283" spans="1:35" customFormat="1" ht="12.75" customHeight="1" x14ac:dyDescent="0.25">
      <c r="A283" s="92"/>
      <c r="B283" s="145"/>
      <c r="C283" s="210"/>
      <c r="D283" s="210"/>
      <c r="E283" s="153"/>
      <c r="F283" s="153"/>
      <c r="G283" s="146"/>
      <c r="H283" s="142"/>
      <c r="I283" s="142"/>
      <c r="J283" s="208"/>
      <c r="K283" s="208"/>
      <c r="L283" s="208"/>
      <c r="M283" s="208"/>
      <c r="N283" s="208"/>
      <c r="O283" s="208"/>
      <c r="P283" s="208"/>
      <c r="Q283" s="208"/>
      <c r="R283" s="76"/>
      <c r="S283" s="143"/>
      <c r="T283" s="203"/>
      <c r="U283" s="203"/>
      <c r="V283" s="203"/>
      <c r="W283" s="203"/>
    </row>
    <row r="284" spans="1:35" customFormat="1" ht="12.75" customHeight="1" x14ac:dyDescent="0.25">
      <c r="A284" s="92"/>
      <c r="B284" s="145"/>
      <c r="C284" s="145"/>
      <c r="D284" s="145"/>
      <c r="E284" s="138"/>
      <c r="F284" s="138"/>
      <c r="G284" s="103"/>
      <c r="H284" s="100"/>
      <c r="I284" s="270"/>
      <c r="J284" s="208"/>
      <c r="K284" s="208"/>
      <c r="L284" s="208"/>
      <c r="M284" s="208"/>
      <c r="N284" s="208"/>
      <c r="O284" s="208"/>
      <c r="P284" s="250"/>
      <c r="Q284" s="208"/>
      <c r="R284" s="143"/>
      <c r="S284" s="143"/>
      <c r="T284" s="203"/>
      <c r="U284" s="203"/>
      <c r="V284" s="203"/>
      <c r="W284" s="203"/>
    </row>
    <row r="285" spans="1:35" s="182" customFormat="1" ht="12.75" customHeight="1" x14ac:dyDescent="0.3">
      <c r="A285" s="92"/>
      <c r="B285" s="145"/>
      <c r="C285" s="145"/>
      <c r="D285" s="145"/>
      <c r="E285" s="138"/>
      <c r="F285" s="138"/>
      <c r="G285" s="144"/>
      <c r="H285" s="140"/>
      <c r="I285" s="140"/>
      <c r="J285" s="208"/>
      <c r="K285" s="208"/>
      <c r="L285" s="208"/>
      <c r="M285" s="208"/>
      <c r="N285" s="208"/>
      <c r="O285" s="208"/>
      <c r="P285" s="250"/>
      <c r="Q285" s="208"/>
      <c r="R285" s="141"/>
      <c r="S285" s="143"/>
      <c r="T285" s="159"/>
      <c r="U285" s="187"/>
      <c r="V285" s="187"/>
      <c r="W285" s="187"/>
      <c r="AI285" s="202"/>
    </row>
    <row r="286" spans="1:35" s="182" customFormat="1" ht="12.75" customHeight="1" x14ac:dyDescent="0.3">
      <c r="A286" s="92"/>
      <c r="B286" s="145"/>
      <c r="C286" s="145"/>
      <c r="D286" s="145"/>
      <c r="E286" s="138"/>
      <c r="F286" s="138"/>
      <c r="G286" s="144"/>
      <c r="H286" s="151"/>
      <c r="I286" s="151"/>
      <c r="J286" s="208"/>
      <c r="K286" s="208"/>
      <c r="L286" s="208"/>
      <c r="M286" s="208"/>
      <c r="N286" s="208"/>
      <c r="O286" s="208"/>
      <c r="P286" s="208"/>
      <c r="Q286" s="208"/>
      <c r="R286" s="141"/>
      <c r="S286" s="143"/>
      <c r="T286" s="159"/>
      <c r="U286" s="187"/>
      <c r="V286" s="187"/>
      <c r="W286" s="187"/>
      <c r="AI286" s="202"/>
    </row>
    <row r="287" spans="1:35" s="182" customFormat="1" ht="12.75" customHeight="1" x14ac:dyDescent="0.3">
      <c r="A287" s="92"/>
      <c r="B287" s="118"/>
      <c r="C287" s="118"/>
      <c r="D287" s="118"/>
      <c r="E287" s="108"/>
      <c r="F287" s="124"/>
      <c r="G287" s="131"/>
      <c r="H287" s="167"/>
      <c r="I287" s="167"/>
      <c r="J287" s="168"/>
      <c r="K287" s="169"/>
      <c r="L287" s="169"/>
      <c r="M287" s="168"/>
      <c r="N287" s="163"/>
      <c r="O287" s="163"/>
      <c r="P287" s="170"/>
      <c r="Q287" s="163"/>
      <c r="R287" s="171"/>
      <c r="S287" s="164"/>
      <c r="T287" s="159"/>
      <c r="U287" s="187"/>
      <c r="V287" s="187"/>
      <c r="W287" s="187"/>
      <c r="AI287" s="202"/>
    </row>
    <row r="288" spans="1:35" s="182" customFormat="1" ht="12.75" customHeight="1" x14ac:dyDescent="0.3">
      <c r="A288" s="92"/>
      <c r="B288" s="145"/>
      <c r="C288" s="145"/>
      <c r="D288" s="145"/>
      <c r="E288" s="138"/>
      <c r="F288" s="138"/>
      <c r="G288" s="144"/>
      <c r="H288" s="140"/>
      <c r="I288" s="140"/>
      <c r="J288" s="208"/>
      <c r="K288" s="208"/>
      <c r="L288" s="208"/>
      <c r="M288" s="208"/>
      <c r="N288" s="208"/>
      <c r="O288" s="208"/>
      <c r="P288" s="250"/>
      <c r="Q288" s="208"/>
      <c r="R288" s="141"/>
      <c r="S288" s="143"/>
      <c r="T288" s="159"/>
      <c r="U288" s="187"/>
      <c r="V288" s="187"/>
      <c r="W288" s="187"/>
      <c r="AI288" s="202"/>
    </row>
    <row r="289" spans="1:35" s="182" customFormat="1" ht="12.75" customHeight="1" x14ac:dyDescent="0.3">
      <c r="A289" s="92"/>
      <c r="B289" s="118"/>
      <c r="C289" s="118"/>
      <c r="D289" s="118"/>
      <c r="E289" s="108"/>
      <c r="F289" s="124"/>
      <c r="G289" s="131"/>
      <c r="H289" s="167"/>
      <c r="I289" s="167"/>
      <c r="J289" s="168"/>
      <c r="K289" s="169"/>
      <c r="L289" s="169"/>
      <c r="M289" s="168"/>
      <c r="N289" s="163"/>
      <c r="O289" s="163"/>
      <c r="P289" s="170"/>
      <c r="Q289" s="163"/>
      <c r="R289" s="171"/>
      <c r="S289" s="164"/>
      <c r="T289" s="159"/>
      <c r="U289" s="187"/>
      <c r="V289" s="187"/>
      <c r="W289" s="187"/>
      <c r="AI289" s="202"/>
    </row>
    <row r="290" spans="1:35" s="182" customFormat="1" ht="12.75" customHeight="1" x14ac:dyDescent="0.3">
      <c r="A290" s="92"/>
      <c r="B290" s="145"/>
      <c r="C290" s="145"/>
      <c r="D290" s="145"/>
      <c r="E290" s="138"/>
      <c r="F290" s="138"/>
      <c r="G290" s="144"/>
      <c r="H290" s="140"/>
      <c r="I290" s="140"/>
      <c r="J290" s="208"/>
      <c r="K290" s="208"/>
      <c r="L290" s="208"/>
      <c r="M290" s="208"/>
      <c r="N290" s="208"/>
      <c r="O290" s="208"/>
      <c r="P290" s="250"/>
      <c r="Q290" s="208"/>
      <c r="R290" s="141"/>
      <c r="S290" s="143"/>
      <c r="T290" s="159"/>
      <c r="U290" s="187"/>
      <c r="V290" s="187"/>
      <c r="W290" s="187"/>
      <c r="AI290" s="202"/>
    </row>
    <row r="291" spans="1:35" s="182" customFormat="1" ht="12.75" customHeight="1" x14ac:dyDescent="0.3">
      <c r="A291" s="92"/>
      <c r="B291" s="145"/>
      <c r="C291" s="210"/>
      <c r="D291" s="210"/>
      <c r="E291" s="153"/>
      <c r="F291" s="153"/>
      <c r="G291" s="146"/>
      <c r="H291" s="142"/>
      <c r="I291" s="142"/>
      <c r="J291" s="208"/>
      <c r="K291" s="208"/>
      <c r="L291" s="208"/>
      <c r="M291" s="208"/>
      <c r="N291" s="208"/>
      <c r="O291" s="208"/>
      <c r="P291" s="208"/>
      <c r="Q291" s="208"/>
      <c r="R291" s="76"/>
      <c r="S291" s="143"/>
      <c r="T291" s="159"/>
      <c r="U291" s="187"/>
      <c r="V291" s="187"/>
      <c r="W291" s="187"/>
      <c r="AI291" s="202"/>
    </row>
    <row r="292" spans="1:35" s="182" customFormat="1" ht="12.75" customHeight="1" x14ac:dyDescent="0.3">
      <c r="A292" s="92"/>
      <c r="B292" s="145"/>
      <c r="C292" s="145"/>
      <c r="D292" s="145"/>
      <c r="E292" s="138"/>
      <c r="F292" s="138"/>
      <c r="G292" s="103"/>
      <c r="H292" s="100"/>
      <c r="I292" s="270"/>
      <c r="J292" s="208"/>
      <c r="K292" s="208"/>
      <c r="L292" s="208"/>
      <c r="M292" s="208"/>
      <c r="N292" s="208"/>
      <c r="O292" s="208"/>
      <c r="P292" s="250"/>
      <c r="Q292" s="208"/>
      <c r="R292" s="143"/>
      <c r="S292" s="143"/>
      <c r="T292" s="159"/>
      <c r="U292" s="187"/>
      <c r="V292" s="187"/>
      <c r="W292" s="187"/>
      <c r="AI292" s="202"/>
    </row>
    <row r="293" spans="1:35" s="182" customFormat="1" ht="12.75" customHeight="1" x14ac:dyDescent="0.3">
      <c r="A293" s="92"/>
      <c r="B293" s="145"/>
      <c r="C293" s="145"/>
      <c r="D293" s="145"/>
      <c r="E293" s="138"/>
      <c r="F293" s="138"/>
      <c r="G293" s="144"/>
      <c r="H293" s="140"/>
      <c r="I293" s="140"/>
      <c r="J293" s="208"/>
      <c r="K293" s="208"/>
      <c r="L293" s="208"/>
      <c r="M293" s="208"/>
      <c r="N293" s="208"/>
      <c r="O293" s="208"/>
      <c r="P293" s="250"/>
      <c r="Q293" s="208"/>
      <c r="R293" s="141"/>
      <c r="S293" s="143"/>
      <c r="T293" s="159"/>
      <c r="U293" s="187"/>
      <c r="V293" s="187"/>
      <c r="W293" s="187"/>
      <c r="AI293" s="202"/>
    </row>
    <row r="294" spans="1:35" s="182" customFormat="1" ht="12.75" customHeight="1" x14ac:dyDescent="0.3">
      <c r="A294" s="92"/>
      <c r="B294" s="145"/>
      <c r="C294" s="145"/>
      <c r="D294" s="145"/>
      <c r="E294" s="138"/>
      <c r="F294" s="138"/>
      <c r="G294" s="144"/>
      <c r="H294" s="151"/>
      <c r="I294" s="151"/>
      <c r="J294" s="208"/>
      <c r="K294" s="208"/>
      <c r="L294" s="208"/>
      <c r="M294" s="208"/>
      <c r="N294" s="208"/>
      <c r="O294" s="208"/>
      <c r="P294" s="208"/>
      <c r="Q294" s="208"/>
      <c r="R294" s="141"/>
      <c r="S294" s="143"/>
      <c r="T294" s="159"/>
      <c r="U294" s="187"/>
      <c r="V294" s="187"/>
      <c r="W294" s="187"/>
      <c r="AI294" s="202"/>
    </row>
    <row r="295" spans="1:35" s="182" customFormat="1" ht="12.75" customHeight="1" x14ac:dyDescent="0.3">
      <c r="A295" s="92"/>
      <c r="B295" s="118"/>
      <c r="C295" s="118"/>
      <c r="D295" s="118"/>
      <c r="E295" s="108"/>
      <c r="F295" s="124"/>
      <c r="G295" s="131"/>
      <c r="H295" s="167"/>
      <c r="I295" s="167"/>
      <c r="J295" s="168"/>
      <c r="K295" s="169"/>
      <c r="L295" s="169"/>
      <c r="M295" s="168"/>
      <c r="N295" s="163"/>
      <c r="O295" s="163"/>
      <c r="P295" s="170"/>
      <c r="Q295" s="163"/>
      <c r="R295" s="171"/>
      <c r="S295" s="164"/>
      <c r="T295" s="159"/>
      <c r="U295" s="187"/>
      <c r="V295" s="187"/>
      <c r="W295" s="187"/>
      <c r="AI295" s="202"/>
    </row>
    <row r="296" spans="1:35" s="182" customFormat="1" ht="12.75" customHeight="1" x14ac:dyDescent="0.3">
      <c r="A296" s="92"/>
      <c r="B296" s="145"/>
      <c r="C296" s="145"/>
      <c r="D296" s="145"/>
      <c r="E296" s="138"/>
      <c r="F296" s="138"/>
      <c r="G296" s="144"/>
      <c r="H296" s="140"/>
      <c r="I296" s="140"/>
      <c r="J296" s="208"/>
      <c r="K296" s="208"/>
      <c r="L296" s="208"/>
      <c r="M296" s="208"/>
      <c r="N296" s="208"/>
      <c r="O296" s="208"/>
      <c r="P296" s="250"/>
      <c r="Q296" s="208"/>
      <c r="R296" s="141"/>
      <c r="S296" s="143"/>
      <c r="T296" s="159"/>
      <c r="U296" s="187"/>
      <c r="V296" s="187"/>
      <c r="W296" s="187"/>
      <c r="AI296" s="202"/>
    </row>
    <row r="297" spans="1:35" s="182" customFormat="1" ht="12.75" customHeight="1" x14ac:dyDescent="0.3">
      <c r="A297" s="92"/>
      <c r="B297" s="145"/>
      <c r="C297" s="210"/>
      <c r="D297" s="210"/>
      <c r="E297" s="153"/>
      <c r="F297" s="153"/>
      <c r="G297" s="146"/>
      <c r="H297" s="142"/>
      <c r="I297" s="142"/>
      <c r="J297" s="208"/>
      <c r="K297" s="208"/>
      <c r="L297" s="208"/>
      <c r="M297" s="208"/>
      <c r="N297" s="208"/>
      <c r="O297" s="208"/>
      <c r="P297" s="208"/>
      <c r="Q297" s="208"/>
      <c r="R297" s="76"/>
      <c r="S297" s="143"/>
      <c r="T297" s="159"/>
      <c r="U297" s="187"/>
      <c r="V297" s="187"/>
      <c r="W297" s="187"/>
      <c r="AI297" s="202"/>
    </row>
    <row r="298" spans="1:35" s="182" customFormat="1" ht="12.75" customHeight="1" x14ac:dyDescent="0.3">
      <c r="A298" s="92"/>
      <c r="B298" s="145"/>
      <c r="C298" s="145"/>
      <c r="D298" s="145"/>
      <c r="E298" s="138"/>
      <c r="F298" s="138"/>
      <c r="G298" s="103"/>
      <c r="H298" s="100"/>
      <c r="I298" s="270"/>
      <c r="J298" s="208"/>
      <c r="K298" s="208"/>
      <c r="L298" s="208"/>
      <c r="M298" s="208"/>
      <c r="N298" s="208"/>
      <c r="O298" s="208"/>
      <c r="P298" s="250"/>
      <c r="Q298" s="208"/>
      <c r="R298" s="143"/>
      <c r="S298" s="143"/>
      <c r="T298" s="159"/>
      <c r="U298" s="187"/>
      <c r="V298" s="187"/>
      <c r="W298" s="187"/>
      <c r="AI298" s="202"/>
    </row>
    <row r="299" spans="1:35" s="182" customFormat="1" ht="12.75" customHeight="1" x14ac:dyDescent="0.3">
      <c r="A299" s="92"/>
      <c r="B299" s="145"/>
      <c r="C299" s="145"/>
      <c r="D299" s="145"/>
      <c r="E299" s="138"/>
      <c r="F299" s="138"/>
      <c r="G299" s="144"/>
      <c r="H299" s="140"/>
      <c r="I299" s="140"/>
      <c r="J299" s="208"/>
      <c r="K299" s="208"/>
      <c r="L299" s="208"/>
      <c r="M299" s="208"/>
      <c r="N299" s="208"/>
      <c r="O299" s="208"/>
      <c r="P299" s="250"/>
      <c r="Q299" s="208"/>
      <c r="R299" s="141"/>
      <c r="S299" s="143"/>
      <c r="T299" s="159"/>
      <c r="U299" s="187"/>
      <c r="V299" s="187"/>
      <c r="W299" s="187"/>
      <c r="AI299" s="202"/>
    </row>
    <row r="300" spans="1:35" s="182" customFormat="1" ht="12.75" customHeight="1" x14ac:dyDescent="0.3">
      <c r="A300" s="92"/>
      <c r="B300" s="145"/>
      <c r="C300" s="145"/>
      <c r="D300" s="145"/>
      <c r="E300" s="138"/>
      <c r="F300" s="138"/>
      <c r="G300" s="144"/>
      <c r="H300" s="151"/>
      <c r="I300" s="151"/>
      <c r="J300" s="208"/>
      <c r="K300" s="208"/>
      <c r="L300" s="208"/>
      <c r="M300" s="208"/>
      <c r="N300" s="208"/>
      <c r="O300" s="208"/>
      <c r="P300" s="208"/>
      <c r="Q300" s="208"/>
      <c r="R300" s="141"/>
      <c r="S300" s="143"/>
      <c r="T300" s="159"/>
      <c r="U300" s="187"/>
      <c r="V300" s="187"/>
      <c r="W300" s="187"/>
      <c r="AI300" s="202"/>
    </row>
    <row r="301" spans="1:35" s="182" customFormat="1" ht="12.75" customHeight="1" x14ac:dyDescent="0.3">
      <c r="A301" s="92"/>
      <c r="B301" s="118"/>
      <c r="C301" s="118"/>
      <c r="D301" s="118"/>
      <c r="E301" s="108"/>
      <c r="F301" s="124"/>
      <c r="G301" s="131"/>
      <c r="H301" s="167"/>
      <c r="I301" s="167"/>
      <c r="J301" s="168"/>
      <c r="K301" s="169"/>
      <c r="L301" s="169"/>
      <c r="M301" s="168"/>
      <c r="N301" s="163"/>
      <c r="O301" s="163"/>
      <c r="P301" s="170"/>
      <c r="Q301" s="163"/>
      <c r="R301" s="171"/>
      <c r="S301" s="164"/>
      <c r="T301" s="159"/>
      <c r="U301" s="187"/>
      <c r="V301" s="187"/>
      <c r="W301" s="187"/>
      <c r="AI301" s="202"/>
    </row>
    <row r="302" spans="1:35" s="182" customFormat="1" ht="12.75" customHeight="1" x14ac:dyDescent="0.3">
      <c r="A302" s="92"/>
      <c r="B302" s="145"/>
      <c r="C302" s="145"/>
      <c r="D302" s="145"/>
      <c r="E302" s="138"/>
      <c r="F302" s="138"/>
      <c r="G302" s="144"/>
      <c r="H302" s="140"/>
      <c r="I302" s="140"/>
      <c r="J302" s="208"/>
      <c r="K302" s="208"/>
      <c r="L302" s="208"/>
      <c r="M302" s="208"/>
      <c r="N302" s="208"/>
      <c r="O302" s="208"/>
      <c r="P302" s="250"/>
      <c r="Q302" s="208"/>
      <c r="R302" s="141"/>
      <c r="S302" s="143"/>
      <c r="T302" s="159"/>
      <c r="U302" s="187"/>
      <c r="V302" s="187"/>
      <c r="W302" s="187"/>
      <c r="AI302" s="202"/>
    </row>
    <row r="303" spans="1:35" s="182" customFormat="1" ht="12.75" customHeight="1" x14ac:dyDescent="0.3">
      <c r="A303" s="92"/>
      <c r="B303" s="118"/>
      <c r="C303" s="118"/>
      <c r="D303" s="118"/>
      <c r="E303" s="108"/>
      <c r="F303" s="124"/>
      <c r="G303" s="131"/>
      <c r="H303" s="167"/>
      <c r="I303" s="167"/>
      <c r="J303" s="168"/>
      <c r="K303" s="169"/>
      <c r="L303" s="169"/>
      <c r="M303" s="168"/>
      <c r="N303" s="163"/>
      <c r="O303" s="163"/>
      <c r="P303" s="170"/>
      <c r="Q303" s="163"/>
      <c r="R303" s="171"/>
      <c r="S303" s="164"/>
      <c r="T303" s="159"/>
      <c r="U303" s="187"/>
      <c r="V303" s="187"/>
      <c r="W303" s="187"/>
      <c r="AI303" s="202"/>
    </row>
    <row r="304" spans="1:35" s="182" customFormat="1" ht="12.75" customHeight="1" x14ac:dyDescent="0.3">
      <c r="A304" s="92"/>
      <c r="B304" s="145"/>
      <c r="C304" s="145"/>
      <c r="D304" s="145"/>
      <c r="E304" s="138"/>
      <c r="F304" s="138"/>
      <c r="G304" s="144"/>
      <c r="H304" s="140"/>
      <c r="I304" s="140"/>
      <c r="J304" s="208"/>
      <c r="K304" s="208"/>
      <c r="L304" s="208"/>
      <c r="M304" s="208"/>
      <c r="N304" s="208"/>
      <c r="O304" s="208"/>
      <c r="P304" s="250"/>
      <c r="Q304" s="208"/>
      <c r="R304" s="141"/>
      <c r="S304" s="143"/>
      <c r="T304" s="159"/>
      <c r="U304" s="187"/>
      <c r="V304" s="187"/>
      <c r="W304" s="187"/>
      <c r="AI304" s="202"/>
    </row>
    <row r="305" spans="1:35" s="182" customFormat="1" ht="12.75" customHeight="1" x14ac:dyDescent="0.3">
      <c r="A305" s="92"/>
      <c r="B305" s="145"/>
      <c r="C305" s="210"/>
      <c r="D305" s="210"/>
      <c r="E305" s="153"/>
      <c r="F305" s="153"/>
      <c r="G305" s="146"/>
      <c r="H305" s="142"/>
      <c r="I305" s="142"/>
      <c r="J305" s="208"/>
      <c r="K305" s="208"/>
      <c r="L305" s="208"/>
      <c r="M305" s="208"/>
      <c r="N305" s="208"/>
      <c r="O305" s="208"/>
      <c r="P305" s="208"/>
      <c r="Q305" s="208"/>
      <c r="R305" s="76"/>
      <c r="S305" s="143"/>
      <c r="T305" s="159"/>
      <c r="U305" s="187"/>
      <c r="V305" s="187"/>
      <c r="W305" s="187"/>
      <c r="AI305" s="202"/>
    </row>
    <row r="306" spans="1:35" s="182" customFormat="1" ht="12.75" customHeight="1" x14ac:dyDescent="0.3">
      <c r="A306" s="92"/>
      <c r="B306" s="145"/>
      <c r="C306" s="145"/>
      <c r="D306" s="145"/>
      <c r="E306" s="138"/>
      <c r="F306" s="138"/>
      <c r="G306" s="103"/>
      <c r="H306" s="100"/>
      <c r="I306" s="270"/>
      <c r="J306" s="208"/>
      <c r="K306" s="208"/>
      <c r="L306" s="208"/>
      <c r="M306" s="208"/>
      <c r="N306" s="208"/>
      <c r="O306" s="208"/>
      <c r="P306" s="250"/>
      <c r="Q306" s="208"/>
      <c r="R306" s="143"/>
      <c r="S306" s="143"/>
      <c r="T306" s="159"/>
      <c r="U306" s="187"/>
      <c r="V306" s="187"/>
      <c r="W306" s="187"/>
      <c r="AI306" s="202"/>
    </row>
    <row r="307" spans="1:35" s="182" customFormat="1" ht="12.75" customHeight="1" x14ac:dyDescent="0.3">
      <c r="A307" s="92"/>
      <c r="B307" s="145"/>
      <c r="C307" s="145"/>
      <c r="D307" s="145"/>
      <c r="E307" s="138"/>
      <c r="F307" s="138"/>
      <c r="G307" s="144"/>
      <c r="H307" s="140"/>
      <c r="I307" s="140"/>
      <c r="J307" s="208"/>
      <c r="K307" s="208"/>
      <c r="L307" s="208"/>
      <c r="M307" s="208"/>
      <c r="N307" s="208"/>
      <c r="O307" s="208"/>
      <c r="P307" s="250"/>
      <c r="Q307" s="208"/>
      <c r="R307" s="141"/>
      <c r="S307" s="143"/>
      <c r="T307" s="159"/>
      <c r="U307" s="187"/>
      <c r="V307" s="187"/>
      <c r="W307" s="187"/>
      <c r="AI307" s="202"/>
    </row>
    <row r="308" spans="1:35" s="182" customFormat="1" ht="12.75" customHeight="1" x14ac:dyDescent="0.3">
      <c r="A308" s="92"/>
      <c r="B308" s="145"/>
      <c r="C308" s="145"/>
      <c r="D308" s="145"/>
      <c r="E308" s="138"/>
      <c r="F308" s="138"/>
      <c r="G308" s="144"/>
      <c r="H308" s="151"/>
      <c r="I308" s="151"/>
      <c r="J308" s="208"/>
      <c r="K308" s="208"/>
      <c r="L308" s="208"/>
      <c r="M308" s="208"/>
      <c r="N308" s="208"/>
      <c r="O308" s="208"/>
      <c r="P308" s="208"/>
      <c r="Q308" s="208"/>
      <c r="R308" s="141"/>
      <c r="S308" s="143"/>
      <c r="T308" s="159"/>
      <c r="U308" s="187"/>
      <c r="V308" s="187"/>
      <c r="W308" s="187"/>
      <c r="AI308" s="202"/>
    </row>
    <row r="309" spans="1:35" s="182" customFormat="1" ht="12.75" customHeight="1" x14ac:dyDescent="0.3">
      <c r="A309" s="92"/>
      <c r="B309" s="118"/>
      <c r="C309" s="118"/>
      <c r="D309" s="118"/>
      <c r="E309" s="108"/>
      <c r="F309" s="124"/>
      <c r="G309" s="131"/>
      <c r="H309" s="167"/>
      <c r="I309" s="167"/>
      <c r="J309" s="168"/>
      <c r="K309" s="169"/>
      <c r="L309" s="169"/>
      <c r="M309" s="168"/>
      <c r="N309" s="163"/>
      <c r="O309" s="163"/>
      <c r="P309" s="170"/>
      <c r="Q309" s="163"/>
      <c r="R309" s="171"/>
      <c r="S309" s="164"/>
      <c r="T309" s="159"/>
      <c r="U309" s="187"/>
      <c r="V309" s="187"/>
      <c r="W309" s="187"/>
      <c r="AI309" s="202"/>
    </row>
    <row r="310" spans="1:35" s="182" customFormat="1" ht="12.75" customHeight="1" x14ac:dyDescent="0.3">
      <c r="A310" s="92"/>
      <c r="B310" s="145"/>
      <c r="C310" s="145"/>
      <c r="D310" s="145"/>
      <c r="E310" s="138"/>
      <c r="F310" s="138"/>
      <c r="G310" s="144"/>
      <c r="H310" s="140"/>
      <c r="I310" s="140"/>
      <c r="J310" s="208"/>
      <c r="K310" s="208"/>
      <c r="L310" s="208"/>
      <c r="M310" s="208"/>
      <c r="N310" s="208"/>
      <c r="O310" s="208"/>
      <c r="P310" s="250"/>
      <c r="Q310" s="208"/>
      <c r="R310" s="141"/>
      <c r="S310" s="143"/>
      <c r="T310" s="159"/>
      <c r="U310" s="187"/>
      <c r="V310" s="187"/>
      <c r="W310" s="187"/>
      <c r="AI310" s="202"/>
    </row>
    <row r="311" spans="1:35" s="182" customFormat="1" ht="12.75" customHeight="1" x14ac:dyDescent="0.3">
      <c r="A311" s="92"/>
      <c r="B311" s="145"/>
      <c r="C311" s="210"/>
      <c r="D311" s="210"/>
      <c r="E311" s="153"/>
      <c r="F311" s="153"/>
      <c r="G311" s="146"/>
      <c r="H311" s="142"/>
      <c r="I311" s="142"/>
      <c r="J311" s="208"/>
      <c r="K311" s="208"/>
      <c r="L311" s="208"/>
      <c r="M311" s="208"/>
      <c r="N311" s="208"/>
      <c r="O311" s="208"/>
      <c r="P311" s="208"/>
      <c r="Q311" s="208"/>
      <c r="R311" s="76"/>
      <c r="S311" s="143"/>
      <c r="T311" s="159"/>
      <c r="U311" s="187"/>
      <c r="V311" s="187"/>
      <c r="W311" s="187"/>
      <c r="AI311" s="202"/>
    </row>
    <row r="312" spans="1:35" s="182" customFormat="1" ht="12.75" customHeight="1" x14ac:dyDescent="0.3">
      <c r="A312" s="92"/>
      <c r="B312" s="145"/>
      <c r="C312" s="145"/>
      <c r="D312" s="145"/>
      <c r="E312" s="138"/>
      <c r="F312" s="138"/>
      <c r="G312" s="103"/>
      <c r="H312" s="100"/>
      <c r="I312" s="270"/>
      <c r="J312" s="208"/>
      <c r="K312" s="208"/>
      <c r="L312" s="208"/>
      <c r="M312" s="208"/>
      <c r="N312" s="208"/>
      <c r="O312" s="208"/>
      <c r="P312" s="250"/>
      <c r="Q312" s="208"/>
      <c r="R312" s="143"/>
      <c r="S312" s="143"/>
      <c r="T312" s="159"/>
      <c r="U312" s="187"/>
      <c r="V312" s="187"/>
      <c r="W312" s="187"/>
      <c r="AI312" s="202"/>
    </row>
    <row r="313" spans="1:35" s="182" customFormat="1" ht="12.75" customHeight="1" x14ac:dyDescent="0.3">
      <c r="A313" s="92"/>
      <c r="B313" s="145"/>
      <c r="C313" s="145"/>
      <c r="D313" s="145"/>
      <c r="E313" s="138"/>
      <c r="F313" s="138"/>
      <c r="G313" s="144"/>
      <c r="H313" s="140"/>
      <c r="I313" s="140"/>
      <c r="J313" s="208"/>
      <c r="K313" s="208"/>
      <c r="L313" s="208"/>
      <c r="M313" s="208"/>
      <c r="N313" s="208"/>
      <c r="O313" s="208"/>
      <c r="P313" s="250"/>
      <c r="Q313" s="208"/>
      <c r="R313" s="141"/>
      <c r="S313" s="143"/>
      <c r="T313" s="159"/>
      <c r="U313" s="187"/>
      <c r="V313" s="187"/>
      <c r="W313" s="187"/>
      <c r="AI313" s="202"/>
    </row>
    <row r="314" spans="1:35" s="182" customFormat="1" ht="12.75" customHeight="1" x14ac:dyDescent="0.3">
      <c r="A314" s="92"/>
      <c r="B314" s="145"/>
      <c r="C314" s="145"/>
      <c r="D314" s="145"/>
      <c r="E314" s="138"/>
      <c r="F314" s="138"/>
      <c r="G314" s="144"/>
      <c r="H314" s="151"/>
      <c r="I314" s="151"/>
      <c r="J314" s="208"/>
      <c r="K314" s="208"/>
      <c r="L314" s="208"/>
      <c r="M314" s="208"/>
      <c r="N314" s="208"/>
      <c r="O314" s="208"/>
      <c r="P314" s="208"/>
      <c r="Q314" s="208"/>
      <c r="R314" s="141"/>
      <c r="S314" s="143"/>
      <c r="T314" s="159"/>
      <c r="U314" s="187"/>
      <c r="V314" s="187"/>
      <c r="W314" s="187"/>
      <c r="AI314" s="202"/>
    </row>
    <row r="315" spans="1:35" s="182" customFormat="1" ht="12.75" customHeight="1" x14ac:dyDescent="0.3">
      <c r="A315" s="92"/>
      <c r="B315" s="118"/>
      <c r="C315" s="118"/>
      <c r="D315" s="118"/>
      <c r="E315" s="108"/>
      <c r="F315" s="124"/>
      <c r="G315" s="131"/>
      <c r="H315" s="167"/>
      <c r="I315" s="167"/>
      <c r="J315" s="168"/>
      <c r="K315" s="169"/>
      <c r="L315" s="169"/>
      <c r="M315" s="168"/>
      <c r="N315" s="163"/>
      <c r="O315" s="163"/>
      <c r="P315" s="170"/>
      <c r="Q315" s="163"/>
      <c r="R315" s="171"/>
      <c r="S315" s="164"/>
      <c r="T315" s="159"/>
      <c r="U315" s="187"/>
      <c r="V315" s="187"/>
      <c r="W315" s="187"/>
      <c r="AI315" s="202"/>
    </row>
    <row r="316" spans="1:35" s="182" customFormat="1" ht="12.75" customHeight="1" x14ac:dyDescent="0.3">
      <c r="A316" s="92"/>
      <c r="B316" s="145"/>
      <c r="C316" s="145"/>
      <c r="D316" s="145"/>
      <c r="E316" s="138"/>
      <c r="F316" s="138"/>
      <c r="G316" s="144"/>
      <c r="H316" s="140"/>
      <c r="I316" s="140"/>
      <c r="J316" s="208"/>
      <c r="K316" s="208"/>
      <c r="L316" s="208"/>
      <c r="M316" s="208"/>
      <c r="N316" s="208"/>
      <c r="O316" s="208"/>
      <c r="P316" s="250"/>
      <c r="Q316" s="208"/>
      <c r="R316" s="141"/>
      <c r="S316" s="143"/>
      <c r="T316" s="159"/>
      <c r="U316" s="187"/>
      <c r="V316" s="187"/>
      <c r="W316" s="187"/>
      <c r="AI316" s="202"/>
    </row>
    <row r="317" spans="1:35" s="182" customFormat="1" ht="12.75" customHeight="1" x14ac:dyDescent="0.3">
      <c r="A317" s="92"/>
      <c r="B317" s="118"/>
      <c r="C317" s="118"/>
      <c r="D317" s="118"/>
      <c r="E317" s="108"/>
      <c r="F317" s="124"/>
      <c r="G317" s="131"/>
      <c r="H317" s="167"/>
      <c r="I317" s="167"/>
      <c r="J317" s="168"/>
      <c r="K317" s="169"/>
      <c r="L317" s="169"/>
      <c r="M317" s="168"/>
      <c r="N317" s="163"/>
      <c r="O317" s="163"/>
      <c r="P317" s="170"/>
      <c r="Q317" s="163"/>
      <c r="R317" s="171"/>
      <c r="S317" s="164"/>
      <c r="T317" s="187"/>
      <c r="U317" s="187"/>
      <c r="V317" s="187"/>
      <c r="W317" s="187"/>
      <c r="AI317" s="202"/>
    </row>
    <row r="318" spans="1:35" s="182" customFormat="1" ht="12.75" customHeight="1" x14ac:dyDescent="0.3">
      <c r="A318" s="92"/>
      <c r="B318" s="145"/>
      <c r="C318" s="145"/>
      <c r="D318" s="145"/>
      <c r="E318" s="138"/>
      <c r="F318" s="138"/>
      <c r="G318" s="144"/>
      <c r="H318" s="140"/>
      <c r="I318" s="140"/>
      <c r="J318" s="208"/>
      <c r="K318" s="208"/>
      <c r="L318" s="208"/>
      <c r="M318" s="208"/>
      <c r="N318" s="208"/>
      <c r="O318" s="208"/>
      <c r="P318" s="250"/>
      <c r="Q318" s="208"/>
      <c r="R318" s="141"/>
      <c r="S318" s="143"/>
      <c r="T318" s="159"/>
      <c r="U318" s="187"/>
      <c r="V318" s="187"/>
      <c r="W318" s="187"/>
      <c r="AI318" s="202"/>
    </row>
    <row r="319" spans="1:35" s="182" customFormat="1" ht="12.75" customHeight="1" x14ac:dyDescent="0.3">
      <c r="A319" s="92"/>
      <c r="B319" s="145"/>
      <c r="C319" s="210"/>
      <c r="D319" s="210"/>
      <c r="E319" s="153"/>
      <c r="F319" s="153"/>
      <c r="G319" s="146"/>
      <c r="H319" s="142"/>
      <c r="I319" s="142"/>
      <c r="J319" s="208"/>
      <c r="K319" s="208"/>
      <c r="L319" s="208"/>
      <c r="M319" s="208"/>
      <c r="N319" s="208"/>
      <c r="O319" s="208"/>
      <c r="P319" s="208"/>
      <c r="Q319" s="208"/>
      <c r="R319" s="76"/>
      <c r="S319" s="143"/>
      <c r="T319" s="159"/>
      <c r="U319" s="187"/>
      <c r="V319" s="187"/>
      <c r="W319" s="187"/>
      <c r="AI319" s="202"/>
    </row>
    <row r="320" spans="1:35" s="182" customFormat="1" ht="12.75" customHeight="1" x14ac:dyDescent="0.3">
      <c r="A320" s="92"/>
      <c r="B320" s="145"/>
      <c r="C320" s="145"/>
      <c r="D320" s="145"/>
      <c r="E320" s="138"/>
      <c r="F320" s="138"/>
      <c r="G320" s="103"/>
      <c r="H320" s="100"/>
      <c r="I320" s="270"/>
      <c r="J320" s="208"/>
      <c r="K320" s="208"/>
      <c r="L320" s="208"/>
      <c r="M320" s="208"/>
      <c r="N320" s="208"/>
      <c r="O320" s="208"/>
      <c r="P320" s="250"/>
      <c r="Q320" s="208"/>
      <c r="R320" s="143"/>
      <c r="S320" s="143"/>
      <c r="T320" s="159"/>
      <c r="U320" s="187"/>
      <c r="V320" s="187"/>
      <c r="W320" s="187"/>
      <c r="AI320" s="202"/>
    </row>
    <row r="321" spans="1:35" s="182" customFormat="1" ht="12.75" customHeight="1" x14ac:dyDescent="0.3">
      <c r="A321" s="92"/>
      <c r="B321" s="145"/>
      <c r="C321" s="145"/>
      <c r="D321" s="145"/>
      <c r="E321" s="138"/>
      <c r="F321" s="138"/>
      <c r="G321" s="144"/>
      <c r="H321" s="140"/>
      <c r="I321" s="140"/>
      <c r="J321" s="208"/>
      <c r="K321" s="208"/>
      <c r="L321" s="208"/>
      <c r="M321" s="208"/>
      <c r="N321" s="208"/>
      <c r="O321" s="208"/>
      <c r="P321" s="250"/>
      <c r="Q321" s="208"/>
      <c r="R321" s="141"/>
      <c r="S321" s="143"/>
      <c r="T321" s="159"/>
      <c r="U321" s="187"/>
      <c r="V321" s="187"/>
      <c r="W321" s="187"/>
      <c r="AI321" s="202"/>
    </row>
    <row r="322" spans="1:35" s="182" customFormat="1" ht="12.75" customHeight="1" x14ac:dyDescent="0.3">
      <c r="A322" s="92"/>
      <c r="B322" s="145"/>
      <c r="C322" s="145"/>
      <c r="D322" s="145"/>
      <c r="E322" s="138"/>
      <c r="F322" s="138"/>
      <c r="G322" s="144"/>
      <c r="H322" s="151"/>
      <c r="I322" s="151"/>
      <c r="J322" s="208"/>
      <c r="K322" s="208"/>
      <c r="L322" s="208"/>
      <c r="M322" s="208"/>
      <c r="N322" s="208"/>
      <c r="O322" s="208"/>
      <c r="P322" s="208"/>
      <c r="Q322" s="208"/>
      <c r="R322" s="141"/>
      <c r="S322" s="143"/>
      <c r="T322" s="159"/>
      <c r="U322" s="187"/>
      <c r="V322" s="187"/>
      <c r="W322" s="187"/>
      <c r="AI322" s="202"/>
    </row>
    <row r="323" spans="1:35" s="182" customFormat="1" ht="12.75" customHeight="1" x14ac:dyDescent="0.3">
      <c r="A323" s="92"/>
      <c r="B323" s="118"/>
      <c r="C323" s="118"/>
      <c r="D323" s="118"/>
      <c r="E323" s="108"/>
      <c r="F323" s="124"/>
      <c r="G323" s="131"/>
      <c r="H323" s="167"/>
      <c r="I323" s="167"/>
      <c r="J323" s="168"/>
      <c r="K323" s="169"/>
      <c r="L323" s="169"/>
      <c r="M323" s="168"/>
      <c r="N323" s="163"/>
      <c r="O323" s="163"/>
      <c r="P323" s="170"/>
      <c r="Q323" s="163"/>
      <c r="R323" s="171"/>
      <c r="S323" s="164"/>
      <c r="T323" s="159"/>
      <c r="U323" s="187"/>
      <c r="V323" s="187"/>
      <c r="W323" s="187"/>
      <c r="AI323" s="202"/>
    </row>
    <row r="324" spans="1:35" s="81" customFormat="1" x14ac:dyDescent="0.2">
      <c r="A324" s="92"/>
      <c r="B324" s="145"/>
      <c r="C324" s="145"/>
      <c r="D324" s="145"/>
      <c r="E324" s="138"/>
      <c r="F324" s="138"/>
      <c r="G324" s="144"/>
      <c r="H324" s="140"/>
      <c r="I324" s="140"/>
      <c r="J324" s="208"/>
      <c r="K324" s="208"/>
      <c r="L324" s="208"/>
      <c r="M324" s="208"/>
      <c r="N324" s="208"/>
      <c r="O324" s="208"/>
      <c r="P324" s="250"/>
      <c r="Q324" s="208"/>
      <c r="R324" s="141"/>
      <c r="S324" s="143"/>
      <c r="T324" s="80"/>
    </row>
    <row r="325" spans="1:35" s="110" customFormat="1" x14ac:dyDescent="0.2">
      <c r="A325" s="92"/>
      <c r="B325" s="145"/>
      <c r="C325" s="210"/>
      <c r="D325" s="210"/>
      <c r="E325" s="153"/>
      <c r="F325" s="153"/>
      <c r="G325" s="146"/>
      <c r="H325" s="142"/>
      <c r="I325" s="142"/>
      <c r="J325" s="208"/>
      <c r="K325" s="208"/>
      <c r="L325" s="208"/>
      <c r="M325" s="208"/>
      <c r="N325" s="208"/>
      <c r="O325" s="208"/>
      <c r="P325" s="208"/>
      <c r="Q325" s="208"/>
      <c r="R325" s="76"/>
      <c r="S325" s="143"/>
      <c r="T325" s="46"/>
    </row>
    <row r="326" spans="1:35" s="81" customFormat="1" x14ac:dyDescent="0.2">
      <c r="A326" s="92"/>
      <c r="B326" s="145"/>
      <c r="C326" s="145"/>
      <c r="D326" s="145"/>
      <c r="E326" s="138"/>
      <c r="F326" s="138"/>
      <c r="G326" s="103"/>
      <c r="H326" s="100"/>
      <c r="I326" s="270"/>
      <c r="J326" s="208"/>
      <c r="K326" s="208"/>
      <c r="L326" s="208"/>
      <c r="M326" s="208"/>
      <c r="N326" s="208"/>
      <c r="O326" s="208"/>
      <c r="P326" s="250"/>
      <c r="Q326" s="208"/>
      <c r="R326" s="143"/>
      <c r="S326" s="143"/>
      <c r="T326" s="80"/>
    </row>
    <row r="327" spans="1:35" customFormat="1" ht="12.75" customHeight="1" x14ac:dyDescent="0.25">
      <c r="A327" s="92"/>
      <c r="B327" s="145"/>
      <c r="C327" s="145"/>
      <c r="D327" s="145"/>
      <c r="E327" s="138"/>
      <c r="F327" s="138"/>
      <c r="G327" s="144"/>
      <c r="H327" s="140"/>
      <c r="I327" s="140"/>
      <c r="J327" s="208"/>
      <c r="K327" s="208"/>
      <c r="L327" s="208"/>
      <c r="M327" s="208"/>
      <c r="N327" s="208"/>
      <c r="O327" s="208"/>
      <c r="P327" s="250"/>
      <c r="Q327" s="208"/>
      <c r="R327" s="141"/>
      <c r="S327" s="143"/>
      <c r="T327" s="139"/>
      <c r="U327" s="139"/>
      <c r="V327" s="139"/>
      <c r="W327" s="139"/>
    </row>
    <row r="328" spans="1:35" customFormat="1" ht="12.75" customHeight="1" x14ac:dyDescent="0.25">
      <c r="A328" s="92"/>
      <c r="B328" s="145"/>
      <c r="C328" s="145"/>
      <c r="D328" s="145"/>
      <c r="E328" s="138"/>
      <c r="F328" s="138"/>
      <c r="G328" s="144"/>
      <c r="H328" s="151"/>
      <c r="I328" s="151"/>
      <c r="J328" s="208"/>
      <c r="K328" s="208"/>
      <c r="L328" s="208"/>
      <c r="M328" s="208"/>
      <c r="N328" s="208"/>
      <c r="O328" s="208"/>
      <c r="P328" s="208"/>
      <c r="Q328" s="208"/>
      <c r="R328" s="141"/>
      <c r="S328" s="143"/>
      <c r="T328" s="139"/>
      <c r="U328" s="139"/>
      <c r="V328" s="139"/>
      <c r="W328" s="139"/>
    </row>
    <row r="329" spans="1:35" customFormat="1" ht="12.75" customHeight="1" x14ac:dyDescent="0.25">
      <c r="A329" s="92"/>
      <c r="B329" s="118"/>
      <c r="C329" s="118"/>
      <c r="D329" s="118"/>
      <c r="E329" s="108"/>
      <c r="F329" s="124"/>
      <c r="G329" s="131"/>
      <c r="H329" s="167"/>
      <c r="I329" s="167"/>
      <c r="J329" s="168"/>
      <c r="K329" s="169"/>
      <c r="L329" s="169"/>
      <c r="M329" s="168"/>
      <c r="N329" s="163"/>
      <c r="O329" s="163"/>
      <c r="P329" s="170"/>
      <c r="Q329" s="163"/>
      <c r="R329" s="171"/>
      <c r="S329" s="164"/>
      <c r="T329" s="139"/>
      <c r="U329" s="139"/>
      <c r="V329" s="139"/>
      <c r="W329" s="139"/>
    </row>
    <row r="330" spans="1:35" customFormat="1" ht="12.75" customHeight="1" x14ac:dyDescent="0.25">
      <c r="A330" s="92"/>
      <c r="B330" s="145"/>
      <c r="C330" s="145"/>
      <c r="D330" s="145"/>
      <c r="E330" s="138"/>
      <c r="F330" s="138"/>
      <c r="G330" s="144"/>
      <c r="H330" s="140"/>
      <c r="I330" s="140"/>
      <c r="J330" s="208"/>
      <c r="K330" s="208"/>
      <c r="L330" s="208"/>
      <c r="M330" s="208"/>
      <c r="N330" s="208"/>
      <c r="O330" s="208"/>
      <c r="P330" s="250"/>
      <c r="Q330" s="208"/>
      <c r="R330" s="141"/>
      <c r="S330" s="143"/>
      <c r="T330" s="139"/>
      <c r="U330" s="139"/>
      <c r="V330" s="139"/>
      <c r="W330" s="139"/>
    </row>
    <row r="331" spans="1:35" customFormat="1" ht="12.75" customHeight="1" x14ac:dyDescent="0.25">
      <c r="A331" s="92"/>
      <c r="B331" s="118"/>
      <c r="C331" s="118"/>
      <c r="D331" s="118"/>
      <c r="E331" s="108"/>
      <c r="F331" s="124"/>
      <c r="G331" s="131"/>
      <c r="H331" s="167"/>
      <c r="I331" s="167"/>
      <c r="J331" s="168"/>
      <c r="K331" s="169"/>
      <c r="L331" s="169"/>
      <c r="M331" s="168"/>
      <c r="N331" s="163"/>
      <c r="O331" s="163"/>
      <c r="P331" s="170"/>
      <c r="Q331" s="163"/>
      <c r="R331" s="171"/>
      <c r="S331" s="164"/>
      <c r="T331" s="139"/>
      <c r="U331" s="139"/>
      <c r="V331" s="139"/>
      <c r="W331" s="139"/>
    </row>
    <row r="332" spans="1:35" customFormat="1" ht="12.75" customHeight="1" x14ac:dyDescent="0.25">
      <c r="A332" s="92"/>
      <c r="B332" s="145"/>
      <c r="C332" s="145"/>
      <c r="D332" s="145"/>
      <c r="E332" s="138"/>
      <c r="F332" s="138"/>
      <c r="G332" s="144"/>
      <c r="H332" s="140"/>
      <c r="I332" s="140"/>
      <c r="J332" s="208"/>
      <c r="K332" s="208"/>
      <c r="L332" s="208"/>
      <c r="M332" s="208"/>
      <c r="N332" s="208"/>
      <c r="O332" s="208"/>
      <c r="P332" s="250"/>
      <c r="Q332" s="208"/>
      <c r="R332" s="141"/>
      <c r="S332" s="143"/>
      <c r="T332" s="139"/>
      <c r="U332" s="139"/>
      <c r="V332" s="139"/>
      <c r="W332" s="139"/>
    </row>
    <row r="333" spans="1:35" customFormat="1" ht="12.75" customHeight="1" x14ac:dyDescent="0.25">
      <c r="A333" s="92"/>
      <c r="B333" s="145"/>
      <c r="C333" s="210"/>
      <c r="D333" s="210"/>
      <c r="E333" s="153"/>
      <c r="F333" s="153"/>
      <c r="G333" s="146"/>
      <c r="H333" s="142"/>
      <c r="I333" s="142"/>
      <c r="J333" s="208"/>
      <c r="K333" s="208"/>
      <c r="L333" s="208"/>
      <c r="M333" s="208"/>
      <c r="N333" s="208"/>
      <c r="O333" s="208"/>
      <c r="P333" s="208"/>
      <c r="Q333" s="208"/>
      <c r="R333" s="76"/>
      <c r="S333" s="143"/>
      <c r="T333" s="139"/>
      <c r="U333" s="139"/>
      <c r="V333" s="139"/>
      <c r="W333" s="139"/>
    </row>
    <row r="334" spans="1:35" customFormat="1" ht="12.75" customHeight="1" x14ac:dyDescent="0.25">
      <c r="A334" s="92"/>
      <c r="B334" s="145"/>
      <c r="C334" s="145"/>
      <c r="D334" s="145"/>
      <c r="E334" s="138"/>
      <c r="F334" s="138"/>
      <c r="G334" s="103"/>
      <c r="H334" s="100"/>
      <c r="I334" s="270"/>
      <c r="J334" s="208"/>
      <c r="K334" s="208"/>
      <c r="L334" s="208"/>
      <c r="M334" s="208"/>
      <c r="N334" s="208"/>
      <c r="O334" s="208"/>
      <c r="P334" s="250"/>
      <c r="Q334" s="208"/>
      <c r="R334" s="143"/>
      <c r="S334" s="143"/>
      <c r="T334" s="139"/>
      <c r="U334" s="139"/>
      <c r="V334" s="139"/>
      <c r="W334" s="139"/>
    </row>
    <row r="335" spans="1:35" customFormat="1" ht="12.75" customHeight="1" x14ac:dyDescent="0.25">
      <c r="A335" s="92"/>
      <c r="B335" s="145"/>
      <c r="C335" s="145"/>
      <c r="D335" s="145"/>
      <c r="E335" s="138"/>
      <c r="F335" s="138"/>
      <c r="G335" s="144"/>
      <c r="H335" s="140"/>
      <c r="I335" s="140"/>
      <c r="J335" s="208"/>
      <c r="K335" s="208"/>
      <c r="L335" s="208"/>
      <c r="M335" s="208"/>
      <c r="N335" s="208"/>
      <c r="O335" s="208"/>
      <c r="P335" s="250"/>
      <c r="Q335" s="208"/>
      <c r="R335" s="141"/>
      <c r="S335" s="143"/>
      <c r="T335" s="139"/>
      <c r="U335" s="139"/>
      <c r="V335" s="139"/>
      <c r="W335" s="139"/>
    </row>
    <row r="336" spans="1:35" customFormat="1" ht="12.75" customHeight="1" x14ac:dyDescent="0.25">
      <c r="A336" s="92"/>
      <c r="B336" s="145"/>
      <c r="C336" s="145"/>
      <c r="D336" s="145"/>
      <c r="E336" s="138"/>
      <c r="F336" s="138"/>
      <c r="G336" s="144"/>
      <c r="H336" s="151"/>
      <c r="I336" s="151"/>
      <c r="J336" s="208"/>
      <c r="K336" s="208"/>
      <c r="L336" s="208"/>
      <c r="M336" s="208"/>
      <c r="N336" s="208"/>
      <c r="O336" s="208"/>
      <c r="P336" s="208"/>
      <c r="Q336" s="208"/>
      <c r="R336" s="141"/>
      <c r="S336" s="143"/>
      <c r="T336" s="139"/>
      <c r="U336" s="139"/>
      <c r="V336" s="139"/>
      <c r="W336" s="139"/>
    </row>
    <row r="337" spans="1:23" customFormat="1" ht="12.75" customHeight="1" x14ac:dyDescent="0.25">
      <c r="A337" s="92"/>
      <c r="B337" s="118"/>
      <c r="C337" s="118"/>
      <c r="D337" s="118"/>
      <c r="E337" s="108"/>
      <c r="F337" s="124"/>
      <c r="G337" s="131"/>
      <c r="H337" s="167"/>
      <c r="I337" s="167"/>
      <c r="J337" s="168"/>
      <c r="K337" s="169"/>
      <c r="L337" s="169"/>
      <c r="M337" s="168"/>
      <c r="N337" s="163"/>
      <c r="O337" s="163"/>
      <c r="P337" s="170"/>
      <c r="Q337" s="163"/>
      <c r="R337" s="171"/>
      <c r="S337" s="164"/>
      <c r="T337" s="139"/>
      <c r="U337" s="139"/>
      <c r="V337" s="139"/>
      <c r="W337" s="139"/>
    </row>
    <row r="338" spans="1:23" customFormat="1" ht="12.75" customHeight="1" x14ac:dyDescent="0.25">
      <c r="A338" s="92"/>
      <c r="B338" s="145"/>
      <c r="C338" s="145"/>
      <c r="D338" s="145"/>
      <c r="E338" s="138"/>
      <c r="F338" s="138"/>
      <c r="G338" s="144"/>
      <c r="H338" s="140"/>
      <c r="I338" s="140"/>
      <c r="J338" s="208"/>
      <c r="K338" s="208"/>
      <c r="L338" s="208"/>
      <c r="M338" s="208"/>
      <c r="N338" s="208"/>
      <c r="O338" s="208"/>
      <c r="P338" s="250"/>
      <c r="Q338" s="208"/>
      <c r="R338" s="141"/>
      <c r="S338" s="143"/>
      <c r="T338" s="139"/>
      <c r="U338" s="139"/>
      <c r="V338" s="139"/>
      <c r="W338" s="139"/>
    </row>
    <row r="339" spans="1:23" customFormat="1" ht="12.75" customHeight="1" x14ac:dyDescent="0.25">
      <c r="A339" s="92"/>
      <c r="B339" s="145"/>
      <c r="C339" s="210"/>
      <c r="D339" s="210"/>
      <c r="E339" s="153"/>
      <c r="F339" s="153"/>
      <c r="G339" s="146"/>
      <c r="H339" s="142"/>
      <c r="I339" s="142"/>
      <c r="J339" s="208"/>
      <c r="K339" s="208"/>
      <c r="L339" s="208"/>
      <c r="M339" s="208"/>
      <c r="N339" s="208"/>
      <c r="O339" s="208"/>
      <c r="P339" s="208"/>
      <c r="Q339" s="208"/>
      <c r="R339" s="76"/>
      <c r="S339" s="143"/>
      <c r="T339" s="139"/>
      <c r="U339" s="139"/>
      <c r="V339" s="139"/>
      <c r="W339" s="139"/>
    </row>
    <row r="340" spans="1:23" customFormat="1" ht="12.75" customHeight="1" x14ac:dyDescent="0.25">
      <c r="A340" s="92"/>
      <c r="B340" s="145"/>
      <c r="C340" s="145"/>
      <c r="D340" s="145"/>
      <c r="E340" s="138"/>
      <c r="F340" s="138"/>
      <c r="G340" s="103"/>
      <c r="H340" s="100"/>
      <c r="I340" s="270"/>
      <c r="J340" s="208"/>
      <c r="K340" s="208"/>
      <c r="L340" s="208"/>
      <c r="M340" s="208"/>
      <c r="N340" s="208"/>
      <c r="O340" s="208"/>
      <c r="P340" s="250"/>
      <c r="Q340" s="208"/>
      <c r="R340" s="143"/>
      <c r="S340" s="143"/>
      <c r="T340" s="139"/>
      <c r="U340" s="139"/>
      <c r="V340" s="139"/>
      <c r="W340" s="139"/>
    </row>
    <row r="341" spans="1:23" customFormat="1" ht="12.75" customHeight="1" x14ac:dyDescent="0.25">
      <c r="A341" s="92"/>
      <c r="B341" s="145"/>
      <c r="C341" s="145"/>
      <c r="D341" s="145"/>
      <c r="E341" s="138"/>
      <c r="F341" s="138"/>
      <c r="G341" s="144"/>
      <c r="H341" s="140"/>
      <c r="I341" s="140"/>
      <c r="J341" s="208"/>
      <c r="K341" s="208"/>
      <c r="L341" s="208"/>
      <c r="M341" s="208"/>
      <c r="N341" s="208"/>
      <c r="O341" s="208"/>
      <c r="P341" s="250"/>
      <c r="Q341" s="208"/>
      <c r="R341" s="141"/>
      <c r="S341" s="143"/>
      <c r="T341" s="139"/>
      <c r="U341" s="139"/>
      <c r="V341" s="139"/>
      <c r="W341" s="139"/>
    </row>
    <row r="342" spans="1:23" customFormat="1" ht="12.75" customHeight="1" x14ac:dyDescent="0.25">
      <c r="A342" s="92"/>
      <c r="B342" s="145"/>
      <c r="C342" s="145"/>
      <c r="D342" s="145"/>
      <c r="E342" s="138"/>
      <c r="F342" s="138"/>
      <c r="G342" s="144"/>
      <c r="H342" s="151"/>
      <c r="I342" s="151"/>
      <c r="J342" s="208"/>
      <c r="K342" s="208"/>
      <c r="L342" s="208"/>
      <c r="M342" s="208"/>
      <c r="N342" s="208"/>
      <c r="O342" s="208"/>
      <c r="P342" s="208"/>
      <c r="Q342" s="208"/>
      <c r="R342" s="141"/>
      <c r="S342" s="143"/>
      <c r="T342" s="139"/>
      <c r="U342" s="139"/>
      <c r="V342" s="139"/>
      <c r="W342" s="139"/>
    </row>
    <row r="343" spans="1:23" customFormat="1" ht="12.75" customHeight="1" x14ac:dyDescent="0.25">
      <c r="A343" s="92"/>
      <c r="B343" s="118"/>
      <c r="C343" s="118"/>
      <c r="D343" s="118"/>
      <c r="E343" s="108"/>
      <c r="F343" s="124"/>
      <c r="G343" s="131"/>
      <c r="H343" s="167"/>
      <c r="I343" s="167"/>
      <c r="J343" s="168"/>
      <c r="K343" s="169"/>
      <c r="L343" s="169"/>
      <c r="M343" s="168"/>
      <c r="N343" s="163"/>
      <c r="O343" s="163"/>
      <c r="P343" s="170"/>
      <c r="Q343" s="163"/>
      <c r="R343" s="171"/>
      <c r="S343" s="164"/>
      <c r="T343" s="139"/>
      <c r="U343" s="139"/>
      <c r="V343" s="139"/>
      <c r="W343" s="139"/>
    </row>
    <row r="344" spans="1:23" customFormat="1" ht="12.75" customHeight="1" x14ac:dyDescent="0.25">
      <c r="A344" s="92"/>
      <c r="B344" s="145"/>
      <c r="C344" s="145"/>
      <c r="D344" s="145"/>
      <c r="E344" s="138"/>
      <c r="F344" s="138"/>
      <c r="G344" s="144"/>
      <c r="H344" s="140"/>
      <c r="I344" s="140"/>
      <c r="J344" s="208"/>
      <c r="K344" s="208"/>
      <c r="L344" s="208"/>
      <c r="M344" s="208"/>
      <c r="N344" s="208"/>
      <c r="O344" s="208"/>
      <c r="P344" s="250"/>
      <c r="Q344" s="208"/>
      <c r="R344" s="141"/>
      <c r="S344" s="143"/>
      <c r="T344" s="139"/>
      <c r="U344" s="139"/>
      <c r="V344" s="139"/>
      <c r="W344" s="139"/>
    </row>
    <row r="345" spans="1:23" customFormat="1" ht="12.75" customHeight="1" x14ac:dyDescent="0.25">
      <c r="A345" s="92"/>
      <c r="B345" s="118"/>
      <c r="C345" s="118"/>
      <c r="D345" s="118"/>
      <c r="E345" s="108"/>
      <c r="F345" s="124"/>
      <c r="G345" s="131"/>
      <c r="H345" s="167"/>
      <c r="I345" s="167"/>
      <c r="J345" s="168"/>
      <c r="K345" s="169"/>
      <c r="L345" s="169"/>
      <c r="M345" s="168"/>
      <c r="N345" s="163"/>
      <c r="O345" s="163"/>
      <c r="P345" s="170"/>
      <c r="Q345" s="163"/>
      <c r="R345" s="171"/>
      <c r="S345" s="164"/>
      <c r="T345" s="139"/>
      <c r="U345" s="139"/>
      <c r="V345" s="139"/>
      <c r="W345" s="139"/>
    </row>
    <row r="346" spans="1:23" customFormat="1" ht="12.75" customHeight="1" x14ac:dyDescent="0.25">
      <c r="A346" s="92"/>
      <c r="B346" s="145"/>
      <c r="C346" s="145"/>
      <c r="D346" s="145"/>
      <c r="E346" s="138"/>
      <c r="F346" s="138"/>
      <c r="G346" s="144"/>
      <c r="H346" s="140"/>
      <c r="I346" s="140"/>
      <c r="J346" s="208"/>
      <c r="K346" s="208"/>
      <c r="L346" s="208"/>
      <c r="M346" s="208"/>
      <c r="N346" s="208"/>
      <c r="O346" s="208"/>
      <c r="P346" s="250"/>
      <c r="Q346" s="208"/>
      <c r="R346" s="141"/>
      <c r="S346" s="143"/>
      <c r="T346" s="139"/>
      <c r="U346" s="139"/>
      <c r="V346" s="139"/>
      <c r="W346" s="139"/>
    </row>
    <row r="347" spans="1:23" customFormat="1" ht="12.75" customHeight="1" x14ac:dyDescent="0.25">
      <c r="A347" s="92"/>
      <c r="B347" s="145"/>
      <c r="C347" s="210"/>
      <c r="D347" s="210"/>
      <c r="E347" s="153"/>
      <c r="F347" s="153"/>
      <c r="G347" s="146"/>
      <c r="H347" s="142"/>
      <c r="I347" s="142"/>
      <c r="J347" s="208"/>
      <c r="K347" s="208"/>
      <c r="L347" s="208"/>
      <c r="M347" s="208"/>
      <c r="N347" s="208"/>
      <c r="O347" s="208"/>
      <c r="P347" s="208"/>
      <c r="Q347" s="208"/>
      <c r="R347" s="76"/>
      <c r="S347" s="143"/>
      <c r="T347" s="139"/>
      <c r="U347" s="139"/>
      <c r="V347" s="139"/>
      <c r="W347" s="139"/>
    </row>
    <row r="348" spans="1:23" customFormat="1" ht="12.75" customHeight="1" x14ac:dyDescent="0.25">
      <c r="A348" s="92"/>
      <c r="B348" s="145"/>
      <c r="C348" s="145"/>
      <c r="D348" s="145"/>
      <c r="E348" s="138"/>
      <c r="F348" s="138"/>
      <c r="G348" s="103"/>
      <c r="H348" s="100"/>
      <c r="I348" s="270"/>
      <c r="J348" s="208"/>
      <c r="K348" s="208"/>
      <c r="L348" s="208"/>
      <c r="M348" s="208"/>
      <c r="N348" s="208"/>
      <c r="O348" s="208"/>
      <c r="P348" s="250"/>
      <c r="Q348" s="208"/>
      <c r="R348" s="143"/>
      <c r="S348" s="143"/>
      <c r="T348" s="139"/>
      <c r="U348" s="139"/>
      <c r="V348" s="139"/>
      <c r="W348" s="139"/>
    </row>
    <row r="349" spans="1:23" customFormat="1" ht="12.75" customHeight="1" x14ac:dyDescent="0.25">
      <c r="A349" s="92"/>
      <c r="B349" s="145"/>
      <c r="C349" s="145"/>
      <c r="D349" s="145"/>
      <c r="E349" s="138"/>
      <c r="F349" s="138"/>
      <c r="G349" s="144"/>
      <c r="H349" s="140"/>
      <c r="I349" s="140"/>
      <c r="J349" s="208"/>
      <c r="K349" s="208"/>
      <c r="L349" s="208"/>
      <c r="M349" s="208"/>
      <c r="N349" s="208"/>
      <c r="O349" s="208"/>
      <c r="P349" s="250"/>
      <c r="Q349" s="208"/>
      <c r="R349" s="141"/>
      <c r="S349" s="143"/>
      <c r="T349" s="139"/>
      <c r="U349" s="139"/>
      <c r="V349" s="139"/>
      <c r="W349" s="139"/>
    </row>
    <row r="350" spans="1:23" customFormat="1" ht="12.75" customHeight="1" x14ac:dyDescent="0.25">
      <c r="A350" s="92"/>
      <c r="B350" s="145"/>
      <c r="C350" s="145"/>
      <c r="D350" s="145"/>
      <c r="E350" s="138"/>
      <c r="F350" s="138"/>
      <c r="G350" s="144"/>
      <c r="H350" s="151"/>
      <c r="I350" s="151"/>
      <c r="J350" s="208"/>
      <c r="K350" s="208"/>
      <c r="L350" s="208"/>
      <c r="M350" s="208"/>
      <c r="N350" s="208"/>
      <c r="O350" s="208"/>
      <c r="P350" s="208"/>
      <c r="Q350" s="208"/>
      <c r="R350" s="141"/>
      <c r="S350" s="143"/>
      <c r="T350" s="139"/>
      <c r="U350" s="139"/>
      <c r="V350" s="139"/>
      <c r="W350" s="139"/>
    </row>
    <row r="351" spans="1:23" customFormat="1" ht="12.75" customHeight="1" x14ac:dyDescent="0.25">
      <c r="A351" s="92"/>
      <c r="B351" s="118"/>
      <c r="C351" s="118"/>
      <c r="D351" s="118"/>
      <c r="E351" s="108"/>
      <c r="F351" s="124"/>
      <c r="G351" s="131"/>
      <c r="H351" s="167"/>
      <c r="I351" s="167"/>
      <c r="J351" s="168"/>
      <c r="K351" s="169"/>
      <c r="L351" s="169"/>
      <c r="M351" s="168"/>
      <c r="N351" s="163"/>
      <c r="O351" s="163"/>
      <c r="P351" s="170"/>
      <c r="Q351" s="163"/>
      <c r="R351" s="171"/>
      <c r="S351" s="164"/>
      <c r="T351" s="139"/>
      <c r="U351" s="139"/>
      <c r="V351" s="139"/>
      <c r="W351" s="139"/>
    </row>
    <row r="352" spans="1:23" customFormat="1" ht="12.75" customHeight="1" x14ac:dyDescent="0.25">
      <c r="A352" s="92"/>
      <c r="B352" s="145"/>
      <c r="C352" s="145"/>
      <c r="D352" s="145"/>
      <c r="E352" s="138"/>
      <c r="F352" s="138"/>
      <c r="G352" s="144"/>
      <c r="H352" s="140"/>
      <c r="I352" s="140"/>
      <c r="J352" s="208"/>
      <c r="K352" s="208"/>
      <c r="L352" s="208"/>
      <c r="M352" s="208"/>
      <c r="N352" s="208"/>
      <c r="O352" s="208"/>
      <c r="P352" s="250"/>
      <c r="Q352" s="208"/>
      <c r="R352" s="141"/>
      <c r="S352" s="143"/>
      <c r="T352" s="139"/>
      <c r="U352" s="139"/>
      <c r="V352" s="139"/>
      <c r="W352" s="139"/>
    </row>
    <row r="353" spans="1:23" customFormat="1" ht="12.75" customHeight="1" x14ac:dyDescent="0.25">
      <c r="A353" s="92"/>
      <c r="B353" s="145"/>
      <c r="C353" s="210"/>
      <c r="D353" s="210"/>
      <c r="E353" s="153"/>
      <c r="F353" s="153"/>
      <c r="G353" s="146"/>
      <c r="H353" s="142"/>
      <c r="I353" s="142"/>
      <c r="J353" s="208"/>
      <c r="K353" s="208"/>
      <c r="L353" s="208"/>
      <c r="M353" s="208"/>
      <c r="N353" s="208"/>
      <c r="O353" s="208"/>
      <c r="P353" s="208"/>
      <c r="Q353" s="208"/>
      <c r="R353" s="76"/>
      <c r="S353" s="143"/>
      <c r="T353" s="139"/>
      <c r="U353" s="139"/>
      <c r="V353" s="139"/>
      <c r="W353" s="139"/>
    </row>
    <row r="354" spans="1:23" customFormat="1" ht="12.75" customHeight="1" x14ac:dyDescent="0.25">
      <c r="A354" s="92"/>
      <c r="B354" s="145"/>
      <c r="C354" s="145"/>
      <c r="D354" s="145"/>
      <c r="E354" s="138"/>
      <c r="F354" s="138"/>
      <c r="G354" s="103"/>
      <c r="H354" s="100"/>
      <c r="I354" s="270"/>
      <c r="J354" s="208"/>
      <c r="K354" s="208"/>
      <c r="L354" s="208"/>
      <c r="M354" s="208"/>
      <c r="N354" s="208"/>
      <c r="O354" s="208"/>
      <c r="P354" s="250"/>
      <c r="Q354" s="208"/>
      <c r="R354" s="143"/>
      <c r="S354" s="143"/>
      <c r="T354" s="139"/>
      <c r="U354" s="139"/>
      <c r="V354" s="139"/>
      <c r="W354" s="139"/>
    </row>
    <row r="355" spans="1:23" customFormat="1" ht="12.75" customHeight="1" x14ac:dyDescent="0.25">
      <c r="A355" s="92"/>
      <c r="B355" s="145"/>
      <c r="C355" s="145"/>
      <c r="D355" s="145"/>
      <c r="E355" s="138"/>
      <c r="F355" s="138"/>
      <c r="G355" s="144"/>
      <c r="H355" s="140"/>
      <c r="I355" s="140"/>
      <c r="J355" s="208"/>
      <c r="K355" s="208"/>
      <c r="L355" s="208"/>
      <c r="M355" s="208"/>
      <c r="N355" s="208"/>
      <c r="O355" s="208"/>
      <c r="P355" s="250"/>
      <c r="Q355" s="208"/>
      <c r="R355" s="141"/>
      <c r="S355" s="143"/>
      <c r="T355" s="139"/>
      <c r="U355" s="139"/>
      <c r="V355" s="139"/>
      <c r="W355" s="139"/>
    </row>
    <row r="356" spans="1:23" customFormat="1" ht="12.75" customHeight="1" x14ac:dyDescent="0.25">
      <c r="A356" s="92"/>
      <c r="B356" s="145"/>
      <c r="C356" s="145"/>
      <c r="D356" s="145"/>
      <c r="E356" s="138"/>
      <c r="F356" s="138"/>
      <c r="G356" s="144"/>
      <c r="H356" s="151"/>
      <c r="I356" s="151"/>
      <c r="J356" s="208"/>
      <c r="K356" s="208"/>
      <c r="L356" s="208"/>
      <c r="M356" s="208"/>
      <c r="N356" s="208"/>
      <c r="O356" s="208"/>
      <c r="P356" s="208"/>
      <c r="Q356" s="208"/>
      <c r="R356" s="141"/>
      <c r="S356" s="143"/>
      <c r="T356" s="139"/>
      <c r="U356" s="139"/>
      <c r="V356" s="139"/>
      <c r="W356" s="139"/>
    </row>
    <row r="357" spans="1:23" customFormat="1" ht="12.75" customHeight="1" x14ac:dyDescent="0.25">
      <c r="A357" s="92"/>
      <c r="B357" s="118"/>
      <c r="C357" s="118"/>
      <c r="D357" s="118"/>
      <c r="E357" s="108"/>
      <c r="F357" s="124"/>
      <c r="G357" s="131"/>
      <c r="H357" s="167"/>
      <c r="I357" s="167"/>
      <c r="J357" s="168"/>
      <c r="K357" s="169"/>
      <c r="L357" s="169"/>
      <c r="M357" s="168"/>
      <c r="N357" s="163"/>
      <c r="O357" s="163"/>
      <c r="P357" s="170"/>
      <c r="Q357" s="163"/>
      <c r="R357" s="171"/>
      <c r="S357" s="164"/>
      <c r="T357" s="139"/>
      <c r="U357" s="139"/>
      <c r="V357" s="139"/>
      <c r="W357" s="139"/>
    </row>
    <row r="358" spans="1:23" customFormat="1" ht="12.75" customHeight="1" x14ac:dyDescent="0.25">
      <c r="A358" s="92"/>
      <c r="B358" s="145"/>
      <c r="C358" s="145"/>
      <c r="D358" s="145"/>
      <c r="E358" s="138"/>
      <c r="F358" s="138"/>
      <c r="G358" s="144"/>
      <c r="H358" s="140"/>
      <c r="I358" s="140"/>
      <c r="J358" s="208"/>
      <c r="K358" s="208"/>
      <c r="L358" s="208"/>
      <c r="M358" s="208"/>
      <c r="N358" s="208"/>
      <c r="O358" s="208"/>
      <c r="P358" s="250"/>
      <c r="Q358" s="208"/>
      <c r="R358" s="141"/>
      <c r="S358" s="143"/>
      <c r="T358" s="139"/>
      <c r="U358" s="139"/>
      <c r="V358" s="139"/>
      <c r="W358" s="139"/>
    </row>
    <row r="359" spans="1:23" ht="12.75" customHeight="1" x14ac:dyDescent="0.2">
      <c r="A359" s="92"/>
      <c r="B359" s="118"/>
      <c r="C359" s="118"/>
      <c r="D359" s="118"/>
      <c r="E359" s="108"/>
      <c r="F359" s="124"/>
      <c r="G359" s="131"/>
      <c r="H359" s="167"/>
      <c r="I359" s="167"/>
      <c r="J359" s="168"/>
      <c r="K359" s="169"/>
      <c r="L359" s="169"/>
      <c r="M359" s="168"/>
      <c r="N359" s="163"/>
      <c r="O359" s="163"/>
      <c r="P359" s="170"/>
      <c r="Q359" s="163"/>
      <c r="R359" s="171"/>
      <c r="S359" s="164"/>
    </row>
    <row r="360" spans="1:23" customFormat="1" ht="12.75" customHeight="1" x14ac:dyDescent="0.25">
      <c r="A360" s="92"/>
      <c r="B360" s="145"/>
      <c r="C360" s="145"/>
      <c r="D360" s="145"/>
      <c r="E360" s="138"/>
      <c r="F360" s="138"/>
      <c r="G360" s="144"/>
      <c r="H360" s="140"/>
      <c r="I360" s="140"/>
      <c r="J360" s="208"/>
      <c r="K360" s="208"/>
      <c r="L360" s="208"/>
      <c r="M360" s="208"/>
      <c r="N360" s="208"/>
      <c r="O360" s="208"/>
      <c r="P360" s="250"/>
      <c r="Q360" s="208"/>
      <c r="R360" s="141"/>
      <c r="S360" s="143"/>
    </row>
    <row r="361" spans="1:23" customFormat="1" ht="12.75" customHeight="1" x14ac:dyDescent="0.25">
      <c r="A361" s="92"/>
      <c r="B361" s="145"/>
      <c r="C361" s="210"/>
      <c r="D361" s="210"/>
      <c r="E361" s="153"/>
      <c r="F361" s="153"/>
      <c r="G361" s="146"/>
      <c r="H361" s="142"/>
      <c r="I361" s="142"/>
      <c r="J361" s="208"/>
      <c r="K361" s="208"/>
      <c r="L361" s="208"/>
      <c r="M361" s="208"/>
      <c r="N361" s="208"/>
      <c r="O361" s="208"/>
      <c r="P361" s="208"/>
      <c r="Q361" s="208"/>
      <c r="R361" s="76"/>
      <c r="S361" s="143"/>
    </row>
    <row r="362" spans="1:23" customFormat="1" ht="12.75" customHeight="1" x14ac:dyDescent="0.25">
      <c r="A362" s="92"/>
      <c r="B362" s="145"/>
      <c r="C362" s="145"/>
      <c r="D362" s="145"/>
      <c r="E362" s="138"/>
      <c r="F362" s="138"/>
      <c r="G362" s="103"/>
      <c r="H362" s="100"/>
      <c r="I362" s="270"/>
      <c r="J362" s="208"/>
      <c r="K362" s="208"/>
      <c r="L362" s="208"/>
      <c r="M362" s="208"/>
      <c r="N362" s="208"/>
      <c r="O362" s="208"/>
      <c r="P362" s="250"/>
      <c r="Q362" s="208"/>
      <c r="R362" s="143"/>
      <c r="S362" s="143"/>
    </row>
    <row r="363" spans="1:23" ht="12.75" customHeight="1" x14ac:dyDescent="0.2">
      <c r="A363" s="92"/>
      <c r="B363" s="145"/>
      <c r="C363" s="145"/>
      <c r="D363" s="145"/>
      <c r="E363" s="138"/>
      <c r="F363" s="138"/>
      <c r="G363" s="144"/>
      <c r="H363" s="140"/>
      <c r="I363" s="140"/>
      <c r="J363" s="208"/>
      <c r="K363" s="208"/>
      <c r="L363" s="208"/>
      <c r="M363" s="208"/>
      <c r="N363" s="208"/>
      <c r="O363" s="208"/>
      <c r="P363" s="250"/>
      <c r="Q363" s="208"/>
      <c r="R363" s="141"/>
      <c r="S363" s="143"/>
    </row>
    <row r="364" spans="1:23" customFormat="1" ht="12.75" customHeight="1" x14ac:dyDescent="0.25">
      <c r="A364" s="92"/>
      <c r="B364" s="145"/>
      <c r="C364" s="145"/>
      <c r="D364" s="145"/>
      <c r="E364" s="138"/>
      <c r="F364" s="138"/>
      <c r="G364" s="144"/>
      <c r="H364" s="151"/>
      <c r="I364" s="151"/>
      <c r="J364" s="208"/>
      <c r="K364" s="208"/>
      <c r="L364" s="208"/>
      <c r="M364" s="208"/>
      <c r="N364" s="208"/>
      <c r="O364" s="208"/>
      <c r="P364" s="208"/>
      <c r="Q364" s="208"/>
      <c r="R364" s="141"/>
      <c r="S364" s="143"/>
    </row>
    <row r="365" spans="1:23" customFormat="1" ht="12.75" customHeight="1" x14ac:dyDescent="0.25">
      <c r="A365" s="92"/>
      <c r="B365" s="118"/>
      <c r="C365" s="118"/>
      <c r="D365" s="118"/>
      <c r="E365" s="108"/>
      <c r="F365" s="124"/>
      <c r="G365" s="131"/>
      <c r="H365" s="167"/>
      <c r="I365" s="167"/>
      <c r="J365" s="168"/>
      <c r="K365" s="169"/>
      <c r="L365" s="169"/>
      <c r="M365" s="168"/>
      <c r="N365" s="163"/>
      <c r="O365" s="163"/>
      <c r="P365" s="170"/>
      <c r="Q365" s="163"/>
      <c r="R365" s="171"/>
      <c r="S365" s="164"/>
    </row>
    <row r="366" spans="1:23" customFormat="1" ht="12.75" customHeight="1" x14ac:dyDescent="0.25">
      <c r="A366" s="92"/>
      <c r="B366" s="145"/>
      <c r="C366" s="145"/>
      <c r="D366" s="145"/>
      <c r="E366" s="138"/>
      <c r="F366" s="138"/>
      <c r="G366" s="144"/>
      <c r="H366" s="140"/>
      <c r="I366" s="140"/>
      <c r="J366" s="208"/>
      <c r="K366" s="208"/>
      <c r="L366" s="208"/>
      <c r="M366" s="208"/>
      <c r="N366" s="208"/>
      <c r="O366" s="208"/>
      <c r="P366" s="250"/>
      <c r="Q366" s="208"/>
      <c r="R366" s="141"/>
      <c r="S366" s="143"/>
    </row>
    <row r="367" spans="1:23" customFormat="1" ht="12.75" customHeight="1" x14ac:dyDescent="0.25">
      <c r="A367" s="92"/>
      <c r="B367" s="145"/>
      <c r="C367" s="210"/>
      <c r="D367" s="210"/>
      <c r="E367" s="153"/>
      <c r="F367" s="153"/>
      <c r="G367" s="146"/>
      <c r="H367" s="142"/>
      <c r="I367" s="142"/>
      <c r="J367" s="208"/>
      <c r="K367" s="208"/>
      <c r="L367" s="208"/>
      <c r="M367" s="208"/>
      <c r="N367" s="208"/>
      <c r="O367" s="208"/>
      <c r="P367" s="208"/>
      <c r="Q367" s="208"/>
      <c r="R367" s="76"/>
      <c r="S367" s="143"/>
    </row>
    <row r="368" spans="1:23" customFormat="1" ht="12.75" customHeight="1" x14ac:dyDescent="0.25">
      <c r="A368" s="92"/>
      <c r="B368" s="145"/>
      <c r="C368" s="145"/>
      <c r="D368" s="145"/>
      <c r="E368" s="138"/>
      <c r="F368" s="138"/>
      <c r="G368" s="103"/>
      <c r="H368" s="100"/>
      <c r="I368" s="270"/>
      <c r="J368" s="208"/>
      <c r="K368" s="208"/>
      <c r="L368" s="208"/>
      <c r="M368" s="208"/>
      <c r="N368" s="208"/>
      <c r="O368" s="208"/>
      <c r="P368" s="250"/>
      <c r="Q368" s="208"/>
      <c r="R368" s="143"/>
      <c r="S368" s="143"/>
    </row>
    <row r="369" spans="1:19" customFormat="1" ht="12.75" customHeight="1" x14ac:dyDescent="0.25">
      <c r="A369" s="92"/>
      <c r="B369" s="145"/>
      <c r="C369" s="145"/>
      <c r="D369" s="145"/>
      <c r="E369" s="138"/>
      <c r="F369" s="138"/>
      <c r="G369" s="144"/>
      <c r="H369" s="140"/>
      <c r="I369" s="140"/>
      <c r="J369" s="208"/>
      <c r="K369" s="208"/>
      <c r="L369" s="208"/>
      <c r="M369" s="208"/>
      <c r="N369" s="208"/>
      <c r="O369" s="208"/>
      <c r="P369" s="250"/>
      <c r="Q369" s="208"/>
      <c r="R369" s="141"/>
      <c r="S369" s="143"/>
    </row>
    <row r="370" spans="1:19" customFormat="1" ht="12.75" customHeight="1" x14ac:dyDescent="0.25">
      <c r="A370" s="92"/>
      <c r="B370" s="145"/>
      <c r="C370" s="145"/>
      <c r="D370" s="145"/>
      <c r="E370" s="138"/>
      <c r="F370" s="138"/>
      <c r="G370" s="144"/>
      <c r="H370" s="151"/>
      <c r="I370" s="151"/>
      <c r="J370" s="208"/>
      <c r="K370" s="208"/>
      <c r="L370" s="208"/>
      <c r="M370" s="208"/>
      <c r="N370" s="208"/>
      <c r="O370" s="208"/>
      <c r="P370" s="208"/>
      <c r="Q370" s="208"/>
      <c r="R370" s="141"/>
      <c r="S370" s="143"/>
    </row>
    <row r="371" spans="1:19" customFormat="1" ht="12.75" customHeight="1" x14ac:dyDescent="0.25">
      <c r="A371" s="92"/>
      <c r="B371" s="118"/>
      <c r="C371" s="118"/>
      <c r="D371" s="118"/>
      <c r="E371" s="108"/>
      <c r="F371" s="124"/>
      <c r="G371" s="131"/>
      <c r="H371" s="167"/>
      <c r="I371" s="167"/>
      <c r="J371" s="168"/>
      <c r="K371" s="169"/>
      <c r="L371" s="169"/>
      <c r="M371" s="168"/>
      <c r="N371" s="163"/>
      <c r="O371" s="163"/>
      <c r="P371" s="170"/>
      <c r="Q371" s="163"/>
      <c r="R371" s="171"/>
      <c r="S371" s="164"/>
    </row>
    <row r="372" spans="1:19" customFormat="1" ht="12.75" customHeight="1" x14ac:dyDescent="0.25">
      <c r="A372" s="92"/>
      <c r="B372" s="145"/>
      <c r="C372" s="145"/>
      <c r="D372" s="145"/>
      <c r="E372" s="138"/>
      <c r="F372" s="138"/>
      <c r="G372" s="144"/>
      <c r="H372" s="140"/>
      <c r="I372" s="140"/>
      <c r="J372" s="208"/>
      <c r="K372" s="208"/>
      <c r="L372" s="208"/>
      <c r="M372" s="208"/>
      <c r="N372" s="208"/>
      <c r="O372" s="208"/>
      <c r="P372" s="250"/>
      <c r="Q372" s="208"/>
      <c r="R372" s="141"/>
      <c r="S372" s="143"/>
    </row>
    <row r="373" spans="1:19" ht="12.75" customHeight="1" x14ac:dyDescent="0.2">
      <c r="A373" s="92"/>
      <c r="B373" s="118"/>
      <c r="C373" s="118"/>
      <c r="D373" s="118"/>
      <c r="E373" s="108"/>
      <c r="F373" s="124"/>
      <c r="G373" s="131"/>
      <c r="H373" s="167"/>
      <c r="I373" s="167"/>
      <c r="J373" s="168"/>
      <c r="K373" s="169"/>
      <c r="L373" s="169"/>
      <c r="M373" s="168"/>
      <c r="N373" s="163"/>
      <c r="O373" s="163"/>
      <c r="P373" s="170"/>
      <c r="Q373" s="163"/>
      <c r="R373" s="171"/>
      <c r="S373" s="164"/>
    </row>
    <row r="374" spans="1:19" customFormat="1" ht="12.75" customHeight="1" x14ac:dyDescent="0.25">
      <c r="A374" s="92"/>
      <c r="B374" s="145"/>
      <c r="C374" s="145"/>
      <c r="D374" s="145"/>
      <c r="E374" s="138"/>
      <c r="F374" s="138"/>
      <c r="G374" s="144"/>
      <c r="H374" s="140"/>
      <c r="I374" s="140"/>
      <c r="J374" s="208"/>
      <c r="K374" s="208"/>
      <c r="L374" s="208"/>
      <c r="M374" s="208"/>
      <c r="N374" s="208"/>
      <c r="O374" s="208"/>
      <c r="P374" s="250"/>
      <c r="Q374" s="208"/>
      <c r="R374" s="141"/>
      <c r="S374" s="143"/>
    </row>
    <row r="375" spans="1:19" customFormat="1" ht="12.75" customHeight="1" x14ac:dyDescent="0.25">
      <c r="A375" s="92"/>
      <c r="B375" s="145"/>
      <c r="C375" s="210"/>
      <c r="D375" s="210"/>
      <c r="E375" s="153"/>
      <c r="F375" s="153"/>
      <c r="G375" s="146"/>
      <c r="H375" s="142"/>
      <c r="I375" s="142"/>
      <c r="J375" s="208"/>
      <c r="K375" s="208"/>
      <c r="L375" s="208"/>
      <c r="M375" s="208"/>
      <c r="N375" s="208"/>
      <c r="O375" s="208"/>
      <c r="P375" s="208"/>
      <c r="Q375" s="208"/>
      <c r="R375" s="76"/>
      <c r="S375" s="143"/>
    </row>
    <row r="376" spans="1:19" customFormat="1" ht="12.75" customHeight="1" x14ac:dyDescent="0.25">
      <c r="A376" s="92"/>
      <c r="B376" s="145"/>
      <c r="C376" s="145"/>
      <c r="D376" s="145"/>
      <c r="E376" s="138"/>
      <c r="F376" s="138"/>
      <c r="G376" s="103"/>
      <c r="H376" s="100"/>
      <c r="I376" s="270"/>
      <c r="J376" s="208"/>
      <c r="K376" s="208"/>
      <c r="L376" s="208"/>
      <c r="M376" s="208"/>
      <c r="N376" s="208"/>
      <c r="O376" s="208"/>
      <c r="P376" s="250"/>
      <c r="Q376" s="208"/>
      <c r="R376" s="143"/>
      <c r="S376" s="143"/>
    </row>
    <row r="377" spans="1:19" customFormat="1" ht="12.75" customHeight="1" x14ac:dyDescent="0.25">
      <c r="A377" s="92"/>
      <c r="B377" s="145"/>
      <c r="C377" s="145"/>
      <c r="D377" s="145"/>
      <c r="E377" s="138"/>
      <c r="F377" s="138"/>
      <c r="G377" s="144"/>
      <c r="H377" s="140"/>
      <c r="I377" s="140"/>
      <c r="J377" s="208"/>
      <c r="K377" s="208"/>
      <c r="L377" s="208"/>
      <c r="M377" s="208"/>
      <c r="N377" s="208"/>
      <c r="O377" s="208"/>
      <c r="P377" s="250"/>
      <c r="Q377" s="208"/>
      <c r="R377" s="141"/>
      <c r="S377" s="143"/>
    </row>
    <row r="378" spans="1:19" customFormat="1" ht="12.75" customHeight="1" x14ac:dyDescent="0.25">
      <c r="A378" s="92"/>
      <c r="B378" s="145"/>
      <c r="C378" s="145"/>
      <c r="D378" s="145"/>
      <c r="E378" s="138"/>
      <c r="F378" s="138"/>
      <c r="G378" s="144"/>
      <c r="H378" s="151"/>
      <c r="I378" s="151"/>
      <c r="J378" s="208"/>
      <c r="K378" s="208"/>
      <c r="L378" s="208"/>
      <c r="M378" s="208"/>
      <c r="N378" s="208"/>
      <c r="O378" s="208"/>
      <c r="P378" s="208"/>
      <c r="Q378" s="208"/>
      <c r="R378" s="141"/>
      <c r="S378" s="143"/>
    </row>
    <row r="379" spans="1:19" customFormat="1" ht="12.75" customHeight="1" x14ac:dyDescent="0.25">
      <c r="A379" s="92"/>
      <c r="B379" s="118"/>
      <c r="C379" s="118"/>
      <c r="D379" s="118"/>
      <c r="E379" s="108"/>
      <c r="F379" s="124"/>
      <c r="G379" s="131"/>
      <c r="H379" s="167"/>
      <c r="I379" s="167"/>
      <c r="J379" s="168"/>
      <c r="K379" s="169"/>
      <c r="L379" s="169"/>
      <c r="M379" s="168"/>
      <c r="N379" s="163"/>
      <c r="O379" s="163"/>
      <c r="P379" s="170"/>
      <c r="Q379" s="163"/>
      <c r="R379" s="171"/>
      <c r="S379" s="164"/>
    </row>
    <row r="380" spans="1:19" customFormat="1" ht="12.75" customHeight="1" x14ac:dyDescent="0.25">
      <c r="A380" s="92"/>
      <c r="B380" s="145"/>
      <c r="C380" s="145"/>
      <c r="D380" s="145"/>
      <c r="E380" s="138"/>
      <c r="F380" s="138"/>
      <c r="G380" s="144"/>
      <c r="H380" s="140"/>
      <c r="I380" s="140"/>
      <c r="J380" s="208"/>
      <c r="K380" s="208"/>
      <c r="L380" s="208"/>
      <c r="M380" s="208"/>
      <c r="N380" s="208"/>
      <c r="O380" s="208"/>
      <c r="P380" s="250"/>
      <c r="Q380" s="208"/>
      <c r="R380" s="141"/>
      <c r="S380" s="143"/>
    </row>
    <row r="381" spans="1:19" customFormat="1" ht="12.75" customHeight="1" x14ac:dyDescent="0.25">
      <c r="A381" s="92"/>
      <c r="B381" s="145"/>
      <c r="C381" s="210"/>
      <c r="D381" s="210"/>
      <c r="E381" s="153"/>
      <c r="F381" s="153"/>
      <c r="G381" s="146"/>
      <c r="H381" s="142"/>
      <c r="I381" s="142"/>
      <c r="J381" s="208"/>
      <c r="K381" s="208"/>
      <c r="L381" s="208"/>
      <c r="M381" s="208"/>
      <c r="N381" s="208"/>
      <c r="O381" s="208"/>
      <c r="P381" s="208"/>
      <c r="Q381" s="208"/>
      <c r="R381" s="76"/>
      <c r="S381" s="143"/>
    </row>
    <row r="382" spans="1:19" customFormat="1" ht="12.75" customHeight="1" x14ac:dyDescent="0.25">
      <c r="A382" s="92"/>
      <c r="B382" s="145"/>
      <c r="C382" s="145"/>
      <c r="D382" s="145"/>
      <c r="E382" s="138"/>
      <c r="F382" s="138"/>
      <c r="G382" s="103"/>
      <c r="H382" s="100"/>
      <c r="I382" s="270"/>
      <c r="J382" s="208"/>
      <c r="K382" s="208"/>
      <c r="L382" s="208"/>
      <c r="M382" s="208"/>
      <c r="N382" s="208"/>
      <c r="O382" s="208"/>
      <c r="P382" s="250"/>
      <c r="Q382" s="208"/>
      <c r="R382" s="143"/>
      <c r="S382" s="143"/>
    </row>
    <row r="383" spans="1:19" ht="12.75" customHeight="1" x14ac:dyDescent="0.2">
      <c r="A383" s="92"/>
      <c r="B383" s="145"/>
      <c r="C383" s="145"/>
      <c r="D383" s="145"/>
      <c r="E383" s="138"/>
      <c r="F383" s="138"/>
      <c r="G383" s="144"/>
      <c r="H383" s="140"/>
      <c r="I383" s="140"/>
      <c r="J383" s="208"/>
      <c r="K383" s="208"/>
      <c r="L383" s="208"/>
      <c r="M383" s="208"/>
      <c r="N383" s="208"/>
      <c r="O383" s="208"/>
      <c r="P383" s="250"/>
      <c r="Q383" s="208"/>
      <c r="R383" s="141"/>
      <c r="S383" s="143"/>
    </row>
    <row r="384" spans="1:19" customFormat="1" ht="12.75" customHeight="1" x14ac:dyDescent="0.25">
      <c r="A384" s="92"/>
      <c r="B384" s="145"/>
      <c r="C384" s="145"/>
      <c r="D384" s="145"/>
      <c r="E384" s="138"/>
      <c r="F384" s="138"/>
      <c r="G384" s="144"/>
      <c r="H384" s="151"/>
      <c r="I384" s="151"/>
      <c r="J384" s="208"/>
      <c r="K384" s="208"/>
      <c r="L384" s="208"/>
      <c r="M384" s="208"/>
      <c r="N384" s="208"/>
      <c r="O384" s="208"/>
      <c r="P384" s="208"/>
      <c r="Q384" s="208"/>
      <c r="R384" s="141"/>
      <c r="S384" s="143"/>
    </row>
    <row r="385" spans="1:19" customFormat="1" ht="12.75" customHeight="1" x14ac:dyDescent="0.25">
      <c r="A385" s="92"/>
      <c r="B385" s="118"/>
      <c r="C385" s="118"/>
      <c r="D385" s="118"/>
      <c r="E385" s="108"/>
      <c r="F385" s="124"/>
      <c r="G385" s="131"/>
      <c r="H385" s="167"/>
      <c r="I385" s="167"/>
      <c r="J385" s="168"/>
      <c r="K385" s="169"/>
      <c r="L385" s="169"/>
      <c r="M385" s="168"/>
      <c r="N385" s="163"/>
      <c r="O385" s="163"/>
      <c r="P385" s="170"/>
      <c r="Q385" s="163"/>
      <c r="R385" s="171"/>
      <c r="S385" s="164"/>
    </row>
    <row r="386" spans="1:19" ht="12.75" customHeight="1" x14ac:dyDescent="0.2">
      <c r="A386" s="92"/>
      <c r="B386" s="145"/>
      <c r="C386" s="145"/>
      <c r="D386" s="145"/>
      <c r="E386" s="138"/>
      <c r="F386" s="138"/>
      <c r="G386" s="144"/>
      <c r="H386" s="140"/>
      <c r="I386" s="140"/>
      <c r="J386" s="208"/>
      <c r="K386" s="208"/>
      <c r="L386" s="208"/>
      <c r="M386" s="208"/>
      <c r="N386" s="208"/>
      <c r="O386" s="208"/>
      <c r="P386" s="250"/>
      <c r="Q386" s="208"/>
      <c r="R386" s="141"/>
      <c r="S386" s="143"/>
    </row>
    <row r="387" spans="1:19" ht="12.75" customHeight="1" x14ac:dyDescent="0.2">
      <c r="A387" s="92"/>
      <c r="B387" s="118"/>
      <c r="C387" s="118"/>
      <c r="D387" s="118"/>
      <c r="E387" s="108"/>
      <c r="F387" s="124"/>
      <c r="G387" s="131"/>
      <c r="H387" s="167"/>
      <c r="I387" s="167"/>
      <c r="J387" s="168"/>
      <c r="K387" s="169"/>
      <c r="L387" s="169"/>
      <c r="M387" s="168"/>
      <c r="N387" s="163"/>
      <c r="O387" s="163"/>
      <c r="P387" s="170"/>
      <c r="Q387" s="163"/>
      <c r="R387" s="171"/>
      <c r="S387" s="164"/>
    </row>
    <row r="388" spans="1:19" ht="12.75" customHeight="1" x14ac:dyDescent="0.2">
      <c r="A388" s="92"/>
      <c r="B388" s="145"/>
      <c r="C388" s="145"/>
      <c r="D388" s="145"/>
      <c r="E388" s="138"/>
      <c r="F388" s="138"/>
      <c r="G388" s="144"/>
      <c r="H388" s="140"/>
      <c r="I388" s="140"/>
      <c r="J388" s="208"/>
      <c r="K388" s="208"/>
      <c r="L388" s="208"/>
      <c r="M388" s="208"/>
      <c r="N388" s="208"/>
      <c r="O388" s="208"/>
      <c r="P388" s="250"/>
      <c r="Q388" s="208"/>
      <c r="R388" s="141"/>
      <c r="S388" s="143"/>
    </row>
    <row r="389" spans="1:19" ht="12.75" customHeight="1" x14ac:dyDescent="0.2">
      <c r="A389" s="92"/>
      <c r="B389" s="145"/>
      <c r="C389" s="210"/>
      <c r="D389" s="210"/>
      <c r="E389" s="153"/>
      <c r="F389" s="153"/>
      <c r="G389" s="146"/>
      <c r="H389" s="142"/>
      <c r="I389" s="142"/>
      <c r="J389" s="208"/>
      <c r="K389" s="208"/>
      <c r="L389" s="208"/>
      <c r="M389" s="208"/>
      <c r="N389" s="208"/>
      <c r="O389" s="208"/>
      <c r="P389" s="208"/>
      <c r="Q389" s="208"/>
      <c r="R389" s="76"/>
      <c r="S389" s="143"/>
    </row>
    <row r="390" spans="1:19" ht="12.75" customHeight="1" x14ac:dyDescent="0.2">
      <c r="A390" s="92"/>
      <c r="B390" s="145"/>
      <c r="C390" s="145"/>
      <c r="D390" s="145"/>
      <c r="E390" s="138"/>
      <c r="F390" s="138"/>
      <c r="G390" s="103"/>
      <c r="H390" s="100"/>
      <c r="I390" s="270"/>
      <c r="J390" s="208"/>
      <c r="K390" s="208"/>
      <c r="L390" s="208"/>
      <c r="M390" s="208"/>
      <c r="N390" s="208"/>
      <c r="O390" s="208"/>
      <c r="P390" s="250"/>
      <c r="Q390" s="208"/>
      <c r="R390" s="143"/>
      <c r="S390" s="143"/>
    </row>
    <row r="391" spans="1:19" ht="12.75" customHeight="1" x14ac:dyDescent="0.2">
      <c r="A391" s="92"/>
      <c r="B391" s="145"/>
      <c r="C391" s="145"/>
      <c r="D391" s="145"/>
      <c r="E391" s="138"/>
      <c r="F391" s="138"/>
      <c r="G391" s="144"/>
      <c r="H391" s="140"/>
      <c r="I391" s="140"/>
      <c r="J391" s="208"/>
      <c r="K391" s="208"/>
      <c r="L391" s="208"/>
      <c r="M391" s="208"/>
      <c r="N391" s="208"/>
      <c r="O391" s="208"/>
      <c r="P391" s="250"/>
      <c r="Q391" s="208"/>
      <c r="R391" s="141"/>
      <c r="S391" s="143"/>
    </row>
    <row r="392" spans="1:19" ht="12.75" customHeight="1" x14ac:dyDescent="0.2">
      <c r="A392" s="92"/>
      <c r="B392" s="145"/>
      <c r="C392" s="145"/>
      <c r="D392" s="145"/>
      <c r="E392" s="138"/>
      <c r="F392" s="138"/>
      <c r="G392" s="144"/>
      <c r="H392" s="151"/>
      <c r="I392" s="151"/>
      <c r="J392" s="208"/>
      <c r="K392" s="208"/>
      <c r="L392" s="208"/>
      <c r="M392" s="208"/>
      <c r="N392" s="208"/>
      <c r="O392" s="208"/>
      <c r="P392" s="208"/>
      <c r="Q392" s="208"/>
      <c r="R392" s="141"/>
      <c r="S392" s="143"/>
    </row>
    <row r="393" spans="1:19" ht="12.75" customHeight="1" x14ac:dyDescent="0.2">
      <c r="A393" s="92"/>
      <c r="B393" s="118"/>
      <c r="C393" s="118"/>
      <c r="D393" s="118"/>
      <c r="E393" s="108"/>
      <c r="F393" s="124"/>
      <c r="G393" s="131"/>
      <c r="H393" s="167"/>
      <c r="I393" s="167"/>
      <c r="J393" s="168"/>
      <c r="K393" s="169"/>
      <c r="L393" s="169"/>
      <c r="M393" s="168"/>
      <c r="N393" s="163"/>
      <c r="O393" s="163"/>
      <c r="P393" s="170"/>
      <c r="Q393" s="163"/>
      <c r="R393" s="171"/>
      <c r="S393" s="164"/>
    </row>
    <row r="394" spans="1:19" ht="12.75" customHeight="1" x14ac:dyDescent="0.2">
      <c r="A394" s="92"/>
      <c r="B394" s="145"/>
      <c r="C394" s="145"/>
      <c r="D394" s="145"/>
      <c r="E394" s="138"/>
      <c r="F394" s="138"/>
      <c r="G394" s="144"/>
      <c r="H394" s="140"/>
      <c r="I394" s="140"/>
      <c r="J394" s="208"/>
      <c r="K394" s="208"/>
      <c r="L394" s="208"/>
      <c r="M394" s="208"/>
      <c r="N394" s="208"/>
      <c r="O394" s="208"/>
      <c r="P394" s="250"/>
      <c r="Q394" s="208"/>
      <c r="R394" s="141"/>
      <c r="S394" s="143"/>
    </row>
    <row r="395" spans="1:19" ht="12.75" customHeight="1" x14ac:dyDescent="0.2">
      <c r="A395" s="92"/>
      <c r="B395" s="145"/>
      <c r="C395" s="210"/>
      <c r="D395" s="210"/>
      <c r="E395" s="153"/>
      <c r="F395" s="153"/>
      <c r="G395" s="146"/>
      <c r="H395" s="142"/>
      <c r="I395" s="142"/>
      <c r="J395" s="208"/>
      <c r="K395" s="208"/>
      <c r="L395" s="208"/>
      <c r="M395" s="208"/>
      <c r="N395" s="208"/>
      <c r="O395" s="208"/>
      <c r="P395" s="208"/>
      <c r="Q395" s="208"/>
      <c r="R395" s="76"/>
      <c r="S395" s="143"/>
    </row>
    <row r="396" spans="1:19" ht="12.75" customHeight="1" x14ac:dyDescent="0.2">
      <c r="A396" s="92"/>
      <c r="B396" s="145"/>
      <c r="C396" s="145"/>
      <c r="D396" s="145"/>
      <c r="E396" s="138"/>
      <c r="F396" s="138"/>
      <c r="G396" s="103"/>
      <c r="H396" s="100"/>
      <c r="I396" s="270"/>
      <c r="J396" s="208"/>
      <c r="K396" s="208"/>
      <c r="L396" s="208"/>
      <c r="M396" s="208"/>
      <c r="N396" s="208"/>
      <c r="O396" s="208"/>
      <c r="P396" s="250"/>
      <c r="Q396" s="208"/>
      <c r="R396" s="143"/>
      <c r="S396" s="143"/>
    </row>
    <row r="397" spans="1:19" ht="12.75" customHeight="1" x14ac:dyDescent="0.2">
      <c r="A397" s="92"/>
      <c r="B397" s="145"/>
      <c r="C397" s="145"/>
      <c r="D397" s="145"/>
      <c r="E397" s="138"/>
      <c r="F397" s="138"/>
      <c r="G397" s="144"/>
      <c r="H397" s="140"/>
      <c r="I397" s="140"/>
      <c r="J397" s="208"/>
      <c r="K397" s="208"/>
      <c r="L397" s="208"/>
      <c r="M397" s="208"/>
      <c r="N397" s="208"/>
      <c r="O397" s="208"/>
      <c r="P397" s="250"/>
      <c r="Q397" s="208"/>
      <c r="R397" s="141"/>
      <c r="S397" s="143"/>
    </row>
    <row r="398" spans="1:19" ht="12.75" customHeight="1" x14ac:dyDescent="0.2">
      <c r="A398" s="92"/>
      <c r="B398" s="145"/>
      <c r="C398" s="145"/>
      <c r="D398" s="145"/>
      <c r="E398" s="138"/>
      <c r="F398" s="138"/>
      <c r="G398" s="144"/>
      <c r="H398" s="151"/>
      <c r="I398" s="151"/>
      <c r="J398" s="208"/>
      <c r="K398" s="208"/>
      <c r="L398" s="208"/>
      <c r="M398" s="208"/>
      <c r="N398" s="208"/>
      <c r="O398" s="208"/>
      <c r="P398" s="208"/>
      <c r="Q398" s="208"/>
      <c r="R398" s="141"/>
      <c r="S398" s="143"/>
    </row>
    <row r="399" spans="1:19" ht="12.75" customHeight="1" x14ac:dyDescent="0.2">
      <c r="A399" s="92"/>
      <c r="B399" s="118"/>
      <c r="C399" s="118"/>
      <c r="D399" s="118"/>
      <c r="E399" s="108"/>
      <c r="F399" s="124"/>
      <c r="G399" s="131"/>
      <c r="H399" s="167"/>
      <c r="I399" s="167"/>
      <c r="J399" s="168"/>
      <c r="K399" s="169"/>
      <c r="L399" s="169"/>
      <c r="M399" s="168"/>
      <c r="N399" s="163"/>
      <c r="O399" s="163"/>
      <c r="P399" s="170"/>
      <c r="Q399" s="163"/>
      <c r="R399" s="171"/>
      <c r="S399" s="164"/>
    </row>
    <row r="400" spans="1:19" ht="12.75" customHeight="1" x14ac:dyDescent="0.2">
      <c r="A400" s="92"/>
      <c r="B400" s="145"/>
      <c r="C400" s="145"/>
      <c r="D400" s="145"/>
      <c r="E400" s="138"/>
      <c r="F400" s="138"/>
      <c r="G400" s="144"/>
      <c r="H400" s="140"/>
      <c r="I400" s="140"/>
      <c r="J400" s="208"/>
      <c r="K400" s="208"/>
      <c r="L400" s="208"/>
      <c r="M400" s="208"/>
      <c r="N400" s="208"/>
      <c r="O400" s="208"/>
      <c r="P400" s="250"/>
      <c r="Q400" s="208"/>
      <c r="R400" s="141"/>
      <c r="S400" s="143"/>
    </row>
    <row r="401" spans="1:19" ht="12.75" customHeight="1" x14ac:dyDescent="0.2">
      <c r="A401" s="92"/>
      <c r="B401" s="118"/>
      <c r="C401" s="118"/>
      <c r="D401" s="118"/>
      <c r="E401" s="108"/>
      <c r="F401" s="124"/>
      <c r="G401" s="131"/>
      <c r="H401" s="167"/>
      <c r="I401" s="167"/>
      <c r="J401" s="168"/>
      <c r="K401" s="169"/>
      <c r="L401" s="169"/>
      <c r="M401" s="168"/>
      <c r="N401" s="163"/>
      <c r="O401" s="163"/>
      <c r="P401" s="170"/>
      <c r="Q401" s="163"/>
      <c r="R401" s="171"/>
      <c r="S401" s="164"/>
    </row>
    <row r="402" spans="1:19" ht="12.75" customHeight="1" x14ac:dyDescent="0.2">
      <c r="A402" s="92"/>
      <c r="B402" s="145"/>
      <c r="C402" s="145"/>
      <c r="D402" s="145"/>
      <c r="E402" s="138"/>
      <c r="F402" s="138"/>
      <c r="G402" s="144"/>
      <c r="H402" s="140"/>
      <c r="I402" s="140"/>
      <c r="J402" s="208"/>
      <c r="K402" s="208"/>
      <c r="L402" s="208"/>
      <c r="M402" s="208"/>
      <c r="N402" s="208"/>
      <c r="O402" s="208"/>
      <c r="P402" s="250"/>
      <c r="Q402" s="208"/>
      <c r="R402" s="141"/>
      <c r="S402" s="143"/>
    </row>
    <row r="403" spans="1:19" ht="12.75" customHeight="1" x14ac:dyDescent="0.2">
      <c r="A403" s="92"/>
      <c r="B403" s="145"/>
      <c r="C403" s="210"/>
      <c r="D403" s="210"/>
      <c r="E403" s="153"/>
      <c r="F403" s="153"/>
      <c r="G403" s="146"/>
      <c r="H403" s="142"/>
      <c r="I403" s="142"/>
      <c r="J403" s="208"/>
      <c r="K403" s="208"/>
      <c r="L403" s="208"/>
      <c r="M403" s="208"/>
      <c r="N403" s="208"/>
      <c r="O403" s="208"/>
      <c r="P403" s="208"/>
      <c r="Q403" s="208"/>
      <c r="R403" s="76"/>
      <c r="S403" s="143"/>
    </row>
    <row r="404" spans="1:19" ht="12.75" customHeight="1" x14ac:dyDescent="0.2">
      <c r="A404" s="92"/>
      <c r="B404" s="145"/>
      <c r="C404" s="145"/>
      <c r="D404" s="145"/>
      <c r="E404" s="138"/>
      <c r="F404" s="138"/>
      <c r="G404" s="103"/>
      <c r="H404" s="100"/>
      <c r="I404" s="270"/>
      <c r="J404" s="208"/>
      <c r="K404" s="208"/>
      <c r="L404" s="208"/>
      <c r="M404" s="208"/>
      <c r="N404" s="208"/>
      <c r="O404" s="208"/>
      <c r="P404" s="250"/>
      <c r="Q404" s="208"/>
      <c r="R404" s="143"/>
      <c r="S404" s="143"/>
    </row>
    <row r="405" spans="1:19" ht="12.75" customHeight="1" x14ac:dyDescent="0.2">
      <c r="A405" s="92"/>
      <c r="B405" s="145"/>
      <c r="C405" s="145"/>
      <c r="D405" s="145"/>
      <c r="E405" s="138"/>
      <c r="F405" s="138"/>
      <c r="G405" s="144"/>
      <c r="H405" s="140"/>
      <c r="I405" s="140"/>
      <c r="J405" s="208"/>
      <c r="K405" s="208"/>
      <c r="L405" s="208"/>
      <c r="M405" s="208"/>
      <c r="N405" s="208"/>
      <c r="O405" s="208"/>
      <c r="P405" s="250"/>
      <c r="Q405" s="208"/>
      <c r="R405" s="141"/>
      <c r="S405" s="143"/>
    </row>
    <row r="406" spans="1:19" ht="12.75" customHeight="1" x14ac:dyDescent="0.2">
      <c r="A406" s="92"/>
      <c r="B406" s="145"/>
      <c r="C406" s="145"/>
      <c r="D406" s="145"/>
      <c r="E406" s="138"/>
      <c r="F406" s="138"/>
      <c r="G406" s="144"/>
      <c r="H406" s="151"/>
      <c r="I406" s="151"/>
      <c r="J406" s="208"/>
      <c r="K406" s="208"/>
      <c r="L406" s="208"/>
      <c r="M406" s="208"/>
      <c r="N406" s="208"/>
      <c r="O406" s="208"/>
      <c r="P406" s="208"/>
      <c r="Q406" s="208"/>
      <c r="R406" s="141"/>
      <c r="S406" s="143"/>
    </row>
    <row r="407" spans="1:19" ht="12.75" customHeight="1" x14ac:dyDescent="0.2">
      <c r="A407" s="92"/>
      <c r="B407" s="118"/>
      <c r="C407" s="118"/>
      <c r="D407" s="118"/>
      <c r="E407" s="108"/>
      <c r="F407" s="124"/>
      <c r="G407" s="131"/>
      <c r="H407" s="167"/>
      <c r="I407" s="167"/>
      <c r="J407" s="168"/>
      <c r="K407" s="169"/>
      <c r="L407" s="169"/>
      <c r="M407" s="168"/>
      <c r="N407" s="163"/>
      <c r="O407" s="163"/>
      <c r="P407" s="170"/>
      <c r="Q407" s="163"/>
      <c r="R407" s="171"/>
      <c r="S407" s="164"/>
    </row>
    <row r="408" spans="1:19" ht="12.75" customHeight="1" x14ac:dyDescent="0.2">
      <c r="A408" s="92"/>
      <c r="B408" s="145"/>
      <c r="C408" s="145"/>
      <c r="D408" s="145"/>
      <c r="E408" s="138"/>
      <c r="F408" s="138"/>
      <c r="G408" s="144"/>
      <c r="H408" s="140"/>
      <c r="I408" s="140"/>
      <c r="J408" s="208"/>
      <c r="K408" s="208"/>
      <c r="L408" s="208"/>
      <c r="M408" s="208"/>
      <c r="N408" s="208"/>
      <c r="O408" s="208"/>
      <c r="P408" s="250"/>
      <c r="Q408" s="208"/>
      <c r="R408" s="141"/>
      <c r="S408" s="143"/>
    </row>
    <row r="409" spans="1:19" ht="12.75" customHeight="1" x14ac:dyDescent="0.2">
      <c r="A409" s="92"/>
      <c r="B409" s="145"/>
      <c r="C409" s="210"/>
      <c r="D409" s="210"/>
      <c r="E409" s="153"/>
      <c r="F409" s="153"/>
      <c r="G409" s="146"/>
      <c r="H409" s="142"/>
      <c r="I409" s="142"/>
      <c r="J409" s="208"/>
      <c r="K409" s="208"/>
      <c r="L409" s="208"/>
      <c r="M409" s="208"/>
      <c r="N409" s="208"/>
      <c r="O409" s="208"/>
      <c r="P409" s="208"/>
      <c r="Q409" s="208"/>
      <c r="R409" s="76"/>
      <c r="S409" s="143"/>
    </row>
    <row r="410" spans="1:19" ht="12.75" customHeight="1" x14ac:dyDescent="0.2">
      <c r="A410" s="92"/>
      <c r="B410" s="145"/>
      <c r="C410" s="145"/>
      <c r="D410" s="145"/>
      <c r="E410" s="138"/>
      <c r="F410" s="138"/>
      <c r="G410" s="103"/>
      <c r="H410" s="100"/>
      <c r="I410" s="270"/>
      <c r="J410" s="208"/>
      <c r="K410" s="208"/>
      <c r="L410" s="208"/>
      <c r="M410" s="208"/>
      <c r="N410" s="208"/>
      <c r="O410" s="208"/>
      <c r="P410" s="250"/>
      <c r="Q410" s="208"/>
      <c r="R410" s="143"/>
      <c r="S410" s="143"/>
    </row>
    <row r="411" spans="1:19" ht="12.75" customHeight="1" x14ac:dyDescent="0.2">
      <c r="A411" s="92"/>
      <c r="B411" s="145"/>
      <c r="C411" s="145"/>
      <c r="D411" s="145"/>
      <c r="E411" s="138"/>
      <c r="F411" s="138"/>
      <c r="G411" s="144"/>
      <c r="H411" s="140"/>
      <c r="I411" s="140"/>
      <c r="J411" s="208"/>
      <c r="K411" s="208"/>
      <c r="L411" s="208"/>
      <c r="M411" s="208"/>
      <c r="N411" s="208"/>
      <c r="O411" s="208"/>
      <c r="P411" s="250"/>
      <c r="Q411" s="208"/>
      <c r="R411" s="141"/>
      <c r="S411" s="143"/>
    </row>
    <row r="412" spans="1:19" s="46" customFormat="1" x14ac:dyDescent="0.2">
      <c r="A412" s="92"/>
      <c r="B412" s="145"/>
      <c r="C412" s="145"/>
      <c r="D412" s="145"/>
      <c r="E412" s="138"/>
      <c r="F412" s="138"/>
      <c r="G412" s="144"/>
      <c r="H412" s="151"/>
      <c r="I412" s="151"/>
      <c r="J412" s="208"/>
      <c r="K412" s="208"/>
      <c r="L412" s="208"/>
      <c r="M412" s="208"/>
      <c r="N412" s="208"/>
      <c r="O412" s="208"/>
      <c r="P412" s="208"/>
      <c r="Q412" s="208"/>
      <c r="R412" s="141"/>
      <c r="S412" s="143"/>
    </row>
    <row r="413" spans="1:19" ht="12.75" customHeight="1" x14ac:dyDescent="0.2">
      <c r="A413" s="92"/>
      <c r="B413" s="118"/>
      <c r="C413" s="118"/>
      <c r="D413" s="118"/>
      <c r="E413" s="108"/>
      <c r="F413" s="124"/>
      <c r="G413" s="131"/>
      <c r="H413" s="167"/>
      <c r="I413" s="167"/>
      <c r="J413" s="168"/>
      <c r="K413" s="169"/>
      <c r="L413" s="169"/>
      <c r="M413" s="168"/>
      <c r="N413" s="163"/>
      <c r="O413" s="163"/>
      <c r="P413" s="170"/>
      <c r="Q413" s="163"/>
      <c r="R413" s="171"/>
      <c r="S413" s="164"/>
    </row>
    <row r="414" spans="1:19" ht="12.75" customHeight="1" x14ac:dyDescent="0.2">
      <c r="A414" s="92"/>
      <c r="B414" s="145"/>
      <c r="C414" s="145"/>
      <c r="D414" s="145"/>
      <c r="E414" s="138"/>
      <c r="F414" s="138"/>
      <c r="G414" s="144"/>
      <c r="H414" s="140"/>
      <c r="I414" s="140"/>
      <c r="J414" s="208"/>
      <c r="K414" s="208"/>
      <c r="L414" s="208"/>
      <c r="M414" s="208"/>
      <c r="N414" s="208"/>
      <c r="O414" s="208"/>
      <c r="P414" s="250"/>
      <c r="Q414" s="208"/>
      <c r="R414" s="141"/>
      <c r="S414" s="143"/>
    </row>
    <row r="415" spans="1:19" ht="12.75" customHeight="1" x14ac:dyDescent="0.2">
      <c r="A415" s="92"/>
      <c r="B415" s="118"/>
      <c r="C415" s="118"/>
      <c r="D415" s="118"/>
      <c r="E415" s="108"/>
      <c r="F415" s="124"/>
      <c r="G415" s="131"/>
      <c r="H415" s="167"/>
      <c r="I415" s="167"/>
      <c r="J415" s="168"/>
      <c r="K415" s="169"/>
      <c r="L415" s="169"/>
      <c r="M415" s="168"/>
      <c r="N415" s="163"/>
      <c r="O415" s="163"/>
      <c r="P415" s="170"/>
      <c r="Q415" s="163"/>
      <c r="R415" s="171"/>
      <c r="S415" s="164"/>
    </row>
    <row r="416" spans="1:19" ht="12.75" customHeight="1" x14ac:dyDescent="0.2">
      <c r="A416" s="92"/>
      <c r="B416" s="145"/>
      <c r="C416" s="145"/>
      <c r="D416" s="145"/>
      <c r="E416" s="138"/>
      <c r="F416" s="138"/>
      <c r="G416" s="144"/>
      <c r="H416" s="140"/>
      <c r="I416" s="140"/>
      <c r="J416" s="208"/>
      <c r="K416" s="208"/>
      <c r="L416" s="208"/>
      <c r="M416" s="208"/>
      <c r="N416" s="208"/>
      <c r="O416" s="208"/>
      <c r="P416" s="250"/>
      <c r="Q416" s="208"/>
      <c r="R416" s="141"/>
      <c r="S416" s="143"/>
    </row>
    <row r="417" spans="1:19" ht="12.75" customHeight="1" x14ac:dyDescent="0.2">
      <c r="A417" s="92"/>
      <c r="B417" s="145"/>
      <c r="C417" s="210"/>
      <c r="D417" s="210"/>
      <c r="E417" s="153"/>
      <c r="F417" s="153"/>
      <c r="G417" s="146"/>
      <c r="H417" s="142"/>
      <c r="I417" s="142"/>
      <c r="J417" s="208"/>
      <c r="K417" s="208"/>
      <c r="L417" s="208"/>
      <c r="M417" s="208"/>
      <c r="N417" s="208"/>
      <c r="O417" s="208"/>
      <c r="P417" s="208"/>
      <c r="Q417" s="208"/>
      <c r="R417" s="76"/>
      <c r="S417" s="143"/>
    </row>
    <row r="418" spans="1:19" ht="12.75" customHeight="1" x14ac:dyDescent="0.2">
      <c r="A418" s="92"/>
      <c r="B418" s="145"/>
      <c r="C418" s="145"/>
      <c r="D418" s="145"/>
      <c r="E418" s="138"/>
      <c r="F418" s="138"/>
      <c r="G418" s="103"/>
      <c r="H418" s="100"/>
      <c r="I418" s="270"/>
      <c r="J418" s="208"/>
      <c r="K418" s="208"/>
      <c r="L418" s="208"/>
      <c r="M418" s="208"/>
      <c r="N418" s="208"/>
      <c r="O418" s="208"/>
      <c r="P418" s="250"/>
      <c r="Q418" s="208"/>
      <c r="R418" s="143"/>
      <c r="S418" s="143"/>
    </row>
    <row r="419" spans="1:19" ht="12.75" customHeight="1" x14ac:dyDescent="0.2">
      <c r="A419" s="92"/>
      <c r="B419" s="145"/>
      <c r="C419" s="145"/>
      <c r="D419" s="145"/>
      <c r="E419" s="138"/>
      <c r="F419" s="138"/>
      <c r="G419" s="144"/>
      <c r="H419" s="140"/>
      <c r="I419" s="140"/>
      <c r="J419" s="208"/>
      <c r="K419" s="208"/>
      <c r="L419" s="208"/>
      <c r="M419" s="208"/>
      <c r="N419" s="208"/>
      <c r="O419" s="208"/>
      <c r="P419" s="250"/>
      <c r="Q419" s="208"/>
      <c r="R419" s="141"/>
      <c r="S419" s="143"/>
    </row>
    <row r="420" spans="1:19" ht="12.75" customHeight="1" x14ac:dyDescent="0.2">
      <c r="A420" s="92"/>
      <c r="B420" s="145"/>
      <c r="C420" s="145"/>
      <c r="D420" s="145"/>
      <c r="E420" s="138"/>
      <c r="F420" s="138"/>
      <c r="G420" s="144"/>
      <c r="H420" s="151"/>
      <c r="I420" s="151"/>
      <c r="J420" s="208"/>
      <c r="K420" s="208"/>
      <c r="L420" s="208"/>
      <c r="M420" s="208"/>
      <c r="N420" s="208"/>
      <c r="O420" s="208"/>
      <c r="P420" s="208"/>
      <c r="Q420" s="208"/>
      <c r="R420" s="141"/>
      <c r="S420" s="143"/>
    </row>
    <row r="421" spans="1:19" ht="12.75" customHeight="1" x14ac:dyDescent="0.2">
      <c r="A421" s="92"/>
      <c r="B421" s="118"/>
      <c r="C421" s="118"/>
      <c r="D421" s="118"/>
      <c r="E421" s="108"/>
      <c r="F421" s="124"/>
      <c r="G421" s="131"/>
      <c r="H421" s="167"/>
      <c r="I421" s="167"/>
      <c r="J421" s="168"/>
      <c r="K421" s="169"/>
      <c r="L421" s="169"/>
      <c r="M421" s="168"/>
      <c r="N421" s="163"/>
      <c r="O421" s="163"/>
      <c r="P421" s="170"/>
      <c r="Q421" s="163"/>
      <c r="R421" s="171"/>
      <c r="S421" s="164"/>
    </row>
    <row r="422" spans="1:19" ht="12.75" customHeight="1" x14ac:dyDescent="0.2">
      <c r="A422" s="92"/>
      <c r="B422" s="145"/>
      <c r="C422" s="145"/>
      <c r="D422" s="145"/>
      <c r="E422" s="138"/>
      <c r="F422" s="138"/>
      <c r="G422" s="144"/>
      <c r="H422" s="140"/>
      <c r="I422" s="140"/>
      <c r="J422" s="208"/>
      <c r="K422" s="208"/>
      <c r="L422" s="208"/>
      <c r="M422" s="208"/>
      <c r="N422" s="208"/>
      <c r="O422" s="208"/>
      <c r="P422" s="250"/>
      <c r="Q422" s="208"/>
      <c r="R422" s="141"/>
      <c r="S422" s="143"/>
    </row>
    <row r="423" spans="1:19" ht="12.75" customHeight="1" x14ac:dyDescent="0.2">
      <c r="A423" s="92"/>
      <c r="B423" s="145"/>
      <c r="C423" s="210"/>
      <c r="D423" s="210"/>
      <c r="E423" s="153"/>
      <c r="F423" s="153"/>
      <c r="G423" s="146"/>
      <c r="H423" s="142"/>
      <c r="I423" s="142"/>
      <c r="J423" s="208"/>
      <c r="K423" s="208"/>
      <c r="L423" s="208"/>
      <c r="M423" s="208"/>
      <c r="N423" s="208"/>
      <c r="O423" s="208"/>
      <c r="P423" s="208"/>
      <c r="Q423" s="208"/>
      <c r="R423" s="76"/>
      <c r="S423" s="143"/>
    </row>
    <row r="424" spans="1:19" ht="12.75" customHeight="1" x14ac:dyDescent="0.2">
      <c r="A424" s="92"/>
      <c r="B424" s="145"/>
      <c r="C424" s="145"/>
      <c r="D424" s="145"/>
      <c r="E424" s="138"/>
      <c r="F424" s="138"/>
      <c r="G424" s="103"/>
      <c r="H424" s="100"/>
      <c r="I424" s="270"/>
      <c r="J424" s="208"/>
      <c r="K424" s="208"/>
      <c r="L424" s="208"/>
      <c r="M424" s="208"/>
      <c r="N424" s="208"/>
      <c r="O424" s="208"/>
      <c r="P424" s="250"/>
      <c r="Q424" s="208"/>
      <c r="R424" s="143"/>
      <c r="S424" s="143"/>
    </row>
    <row r="425" spans="1:19" ht="12.75" customHeight="1" x14ac:dyDescent="0.2">
      <c r="A425" s="92"/>
      <c r="B425" s="145"/>
      <c r="C425" s="145"/>
      <c r="D425" s="145"/>
      <c r="E425" s="138"/>
      <c r="F425" s="138"/>
      <c r="G425" s="144"/>
      <c r="H425" s="140"/>
      <c r="I425" s="140"/>
      <c r="J425" s="208"/>
      <c r="K425" s="208"/>
      <c r="L425" s="208"/>
      <c r="M425" s="208"/>
      <c r="N425" s="208"/>
      <c r="O425" s="208"/>
      <c r="P425" s="250"/>
      <c r="Q425" s="208"/>
      <c r="R425" s="141"/>
      <c r="S425" s="143"/>
    </row>
    <row r="426" spans="1:19" ht="12.75" customHeight="1" x14ac:dyDescent="0.2">
      <c r="A426" s="92"/>
      <c r="B426" s="145"/>
      <c r="C426" s="145"/>
      <c r="D426" s="145"/>
      <c r="E426" s="138"/>
      <c r="F426" s="138"/>
      <c r="G426" s="144"/>
      <c r="H426" s="151"/>
      <c r="I426" s="151"/>
      <c r="J426" s="208"/>
      <c r="K426" s="208"/>
      <c r="L426" s="208"/>
      <c r="M426" s="208"/>
      <c r="N426" s="208"/>
      <c r="O426" s="208"/>
      <c r="P426" s="208"/>
      <c r="Q426" s="208"/>
      <c r="R426" s="141"/>
      <c r="S426" s="143"/>
    </row>
    <row r="427" spans="1:19" ht="12.75" customHeight="1" x14ac:dyDescent="0.2">
      <c r="A427" s="92"/>
      <c r="B427" s="118"/>
      <c r="C427" s="118"/>
      <c r="D427" s="118"/>
      <c r="E427" s="108"/>
      <c r="F427" s="124"/>
      <c r="G427" s="131"/>
      <c r="H427" s="167"/>
      <c r="I427" s="167"/>
      <c r="J427" s="168"/>
      <c r="K427" s="169"/>
      <c r="L427" s="169"/>
      <c r="M427" s="168"/>
      <c r="N427" s="163"/>
      <c r="O427" s="163"/>
      <c r="P427" s="170"/>
      <c r="Q427" s="163"/>
      <c r="R427" s="171"/>
      <c r="S427" s="164"/>
    </row>
    <row r="428" spans="1:19" ht="12.75" customHeight="1" x14ac:dyDescent="0.2">
      <c r="A428" s="92"/>
      <c r="B428" s="145"/>
      <c r="C428" s="145"/>
      <c r="D428" s="145"/>
      <c r="E428" s="138"/>
      <c r="F428" s="138"/>
      <c r="G428" s="144"/>
      <c r="H428" s="140"/>
      <c r="I428" s="140"/>
      <c r="J428" s="208"/>
      <c r="K428" s="208"/>
      <c r="L428" s="208"/>
      <c r="M428" s="208"/>
      <c r="N428" s="208"/>
      <c r="O428" s="208"/>
      <c r="P428" s="250"/>
      <c r="Q428" s="208"/>
      <c r="R428" s="141"/>
      <c r="S428" s="143"/>
    </row>
    <row r="429" spans="1:19" ht="12.75" customHeight="1" x14ac:dyDescent="0.2">
      <c r="A429" s="92"/>
      <c r="B429" s="118"/>
      <c r="C429" s="118"/>
      <c r="D429" s="118"/>
      <c r="E429" s="108"/>
      <c r="F429" s="124"/>
      <c r="G429" s="131"/>
      <c r="H429" s="167"/>
      <c r="I429" s="167"/>
      <c r="J429" s="168"/>
      <c r="K429" s="169"/>
      <c r="L429" s="169"/>
      <c r="M429" s="168"/>
      <c r="N429" s="163"/>
      <c r="O429" s="163"/>
      <c r="P429" s="170"/>
      <c r="Q429" s="163"/>
      <c r="R429" s="171"/>
      <c r="S429" s="164"/>
    </row>
    <row r="430" spans="1:19" ht="12.75" customHeight="1" x14ac:dyDescent="0.2">
      <c r="A430" s="92"/>
      <c r="B430" s="145"/>
      <c r="C430" s="145"/>
      <c r="D430" s="145"/>
      <c r="E430" s="138"/>
      <c r="F430" s="138"/>
      <c r="G430" s="144"/>
      <c r="H430" s="140"/>
      <c r="I430" s="140"/>
      <c r="J430" s="208"/>
      <c r="K430" s="208"/>
      <c r="L430" s="208"/>
      <c r="M430" s="208"/>
      <c r="N430" s="208"/>
      <c r="O430" s="208"/>
      <c r="P430" s="250"/>
      <c r="Q430" s="208"/>
      <c r="R430" s="141"/>
      <c r="S430" s="143"/>
    </row>
    <row r="431" spans="1:19" ht="12.75" customHeight="1" x14ac:dyDescent="0.2">
      <c r="A431" s="92"/>
      <c r="B431" s="145"/>
      <c r="C431" s="210"/>
      <c r="D431" s="210"/>
      <c r="E431" s="153"/>
      <c r="F431" s="153"/>
      <c r="G431" s="146"/>
      <c r="H431" s="142"/>
      <c r="I431" s="142"/>
      <c r="J431" s="208"/>
      <c r="K431" s="208"/>
      <c r="L431" s="208"/>
      <c r="M431" s="208"/>
      <c r="N431" s="208"/>
      <c r="O431" s="208"/>
      <c r="P431" s="208"/>
      <c r="Q431" s="208"/>
      <c r="R431" s="76"/>
      <c r="S431" s="143"/>
    </row>
    <row r="432" spans="1:19" ht="12.75" customHeight="1" x14ac:dyDescent="0.2">
      <c r="A432" s="92"/>
      <c r="B432" s="145"/>
      <c r="C432" s="145"/>
      <c r="D432" s="145"/>
      <c r="E432" s="138"/>
      <c r="F432" s="138"/>
      <c r="G432" s="103"/>
      <c r="H432" s="100"/>
      <c r="I432" s="270"/>
      <c r="J432" s="208"/>
      <c r="K432" s="208"/>
      <c r="L432" s="208"/>
      <c r="M432" s="208"/>
      <c r="N432" s="208"/>
      <c r="O432" s="208"/>
      <c r="P432" s="250"/>
      <c r="Q432" s="208"/>
      <c r="R432" s="143"/>
      <c r="S432" s="143"/>
    </row>
    <row r="433" spans="1:19" ht="12.75" customHeight="1" x14ac:dyDescent="0.2">
      <c r="A433" s="92"/>
      <c r="B433" s="145"/>
      <c r="C433" s="145"/>
      <c r="D433" s="145"/>
      <c r="E433" s="138"/>
      <c r="F433" s="138"/>
      <c r="G433" s="144"/>
      <c r="H433" s="140"/>
      <c r="I433" s="140"/>
      <c r="J433" s="208"/>
      <c r="K433" s="208"/>
      <c r="L433" s="208"/>
      <c r="M433" s="208"/>
      <c r="N433" s="208"/>
      <c r="O433" s="208"/>
      <c r="P433" s="250"/>
      <c r="Q433" s="208"/>
      <c r="R433" s="141"/>
      <c r="S433" s="143"/>
    </row>
    <row r="434" spans="1:19" ht="12.75" customHeight="1" x14ac:dyDescent="0.2">
      <c r="A434" s="92"/>
      <c r="B434" s="145"/>
      <c r="C434" s="145"/>
      <c r="D434" s="145"/>
      <c r="E434" s="138"/>
      <c r="F434" s="138"/>
      <c r="G434" s="144"/>
      <c r="H434" s="151"/>
      <c r="I434" s="151"/>
      <c r="J434" s="208"/>
      <c r="K434" s="208"/>
      <c r="L434" s="208"/>
      <c r="M434" s="208"/>
      <c r="N434" s="208"/>
      <c r="O434" s="208"/>
      <c r="P434" s="208"/>
      <c r="Q434" s="208"/>
      <c r="R434" s="141"/>
      <c r="S434" s="143"/>
    </row>
    <row r="435" spans="1:19" ht="12.75" customHeight="1" x14ac:dyDescent="0.2">
      <c r="A435" s="92"/>
      <c r="B435" s="118"/>
      <c r="C435" s="118"/>
      <c r="D435" s="118"/>
      <c r="E435" s="108"/>
      <c r="F435" s="124"/>
      <c r="G435" s="131"/>
      <c r="H435" s="167"/>
      <c r="I435" s="167"/>
      <c r="J435" s="168"/>
      <c r="K435" s="169"/>
      <c r="L435" s="169"/>
      <c r="M435" s="168"/>
      <c r="N435" s="163"/>
      <c r="O435" s="163"/>
      <c r="P435" s="170"/>
      <c r="Q435" s="163"/>
      <c r="R435" s="171"/>
      <c r="S435" s="164"/>
    </row>
    <row r="436" spans="1:19" ht="12.75" customHeight="1" x14ac:dyDescent="0.2">
      <c r="A436" s="92"/>
      <c r="B436" s="145"/>
      <c r="C436" s="145"/>
      <c r="D436" s="145"/>
      <c r="E436" s="138"/>
      <c r="F436" s="138"/>
      <c r="G436" s="144"/>
      <c r="H436" s="140"/>
      <c r="I436" s="140"/>
      <c r="J436" s="208"/>
      <c r="K436" s="208"/>
      <c r="L436" s="208"/>
      <c r="M436" s="208"/>
      <c r="N436" s="208"/>
      <c r="O436" s="208"/>
      <c r="P436" s="250"/>
      <c r="Q436" s="208"/>
      <c r="R436" s="141"/>
      <c r="S436" s="143"/>
    </row>
    <row r="437" spans="1:19" ht="12.75" customHeight="1" x14ac:dyDescent="0.2">
      <c r="A437" s="92"/>
      <c r="B437" s="145"/>
      <c r="C437" s="210"/>
      <c r="D437" s="210"/>
      <c r="E437" s="153"/>
      <c r="F437" s="153"/>
      <c r="G437" s="146"/>
      <c r="H437" s="142"/>
      <c r="I437" s="142"/>
      <c r="J437" s="208"/>
      <c r="K437" s="208"/>
      <c r="L437" s="208"/>
      <c r="M437" s="208"/>
      <c r="N437" s="208"/>
      <c r="O437" s="208"/>
      <c r="P437" s="208"/>
      <c r="Q437" s="208"/>
      <c r="R437" s="76"/>
      <c r="S437" s="143"/>
    </row>
    <row r="438" spans="1:19" ht="12.75" customHeight="1" x14ac:dyDescent="0.2">
      <c r="A438" s="92"/>
      <c r="B438" s="145"/>
      <c r="C438" s="145"/>
      <c r="D438" s="145"/>
      <c r="E438" s="138"/>
      <c r="F438" s="138"/>
      <c r="G438" s="103"/>
      <c r="H438" s="100"/>
      <c r="I438" s="270"/>
      <c r="J438" s="208"/>
      <c r="K438" s="208"/>
      <c r="L438" s="208"/>
      <c r="M438" s="208"/>
      <c r="N438" s="208"/>
      <c r="O438" s="208"/>
      <c r="P438" s="250"/>
      <c r="Q438" s="208"/>
      <c r="R438" s="143"/>
      <c r="S438" s="143"/>
    </row>
    <row r="439" spans="1:19" ht="12.75" customHeight="1" x14ac:dyDescent="0.2">
      <c r="A439" s="92"/>
      <c r="B439" s="145"/>
      <c r="C439" s="145"/>
      <c r="D439" s="145"/>
      <c r="E439" s="138"/>
      <c r="F439" s="138"/>
      <c r="G439" s="144"/>
      <c r="H439" s="140"/>
      <c r="I439" s="140"/>
      <c r="J439" s="208"/>
      <c r="K439" s="208"/>
      <c r="L439" s="208"/>
      <c r="M439" s="208"/>
      <c r="N439" s="208"/>
      <c r="O439" s="208"/>
      <c r="P439" s="250"/>
      <c r="Q439" s="208"/>
      <c r="R439" s="141"/>
      <c r="S439" s="143"/>
    </row>
    <row r="440" spans="1:19" ht="12.75" customHeight="1" x14ac:dyDescent="0.2">
      <c r="A440" s="92"/>
      <c r="B440" s="145"/>
      <c r="C440" s="145"/>
      <c r="D440" s="145"/>
      <c r="E440" s="138"/>
      <c r="F440" s="138"/>
      <c r="G440" s="144"/>
      <c r="H440" s="151"/>
      <c r="I440" s="151"/>
      <c r="J440" s="208"/>
      <c r="K440" s="208"/>
      <c r="L440" s="208"/>
      <c r="M440" s="208"/>
      <c r="N440" s="208"/>
      <c r="O440" s="208"/>
      <c r="P440" s="208"/>
      <c r="Q440" s="208"/>
      <c r="R440" s="141"/>
      <c r="S440" s="143"/>
    </row>
    <row r="441" spans="1:19" ht="12.75" customHeight="1" x14ac:dyDescent="0.2">
      <c r="A441" s="92"/>
      <c r="B441" s="118"/>
      <c r="C441" s="118"/>
      <c r="D441" s="118"/>
      <c r="E441" s="108"/>
      <c r="F441" s="124"/>
      <c r="G441" s="131"/>
      <c r="H441" s="167"/>
      <c r="I441" s="167"/>
      <c r="J441" s="168"/>
      <c r="K441" s="169"/>
      <c r="L441" s="169"/>
      <c r="M441" s="168"/>
      <c r="N441" s="163"/>
      <c r="O441" s="163"/>
      <c r="P441" s="170"/>
      <c r="Q441" s="163"/>
      <c r="R441" s="171"/>
      <c r="S441" s="164"/>
    </row>
    <row r="442" spans="1:19" ht="12.75" customHeight="1" x14ac:dyDescent="0.2">
      <c r="A442" s="92"/>
      <c r="B442" s="145"/>
      <c r="C442" s="145"/>
      <c r="D442" s="145"/>
      <c r="E442" s="138"/>
      <c r="F442" s="138"/>
      <c r="G442" s="144"/>
      <c r="H442" s="140"/>
      <c r="I442" s="140"/>
      <c r="J442" s="208"/>
      <c r="K442" s="208"/>
      <c r="L442" s="208"/>
      <c r="M442" s="208"/>
      <c r="N442" s="208"/>
      <c r="O442" s="208"/>
      <c r="P442" s="250"/>
      <c r="Q442" s="208"/>
      <c r="R442" s="141"/>
      <c r="S442" s="143"/>
    </row>
    <row r="443" spans="1:19" ht="12.75" customHeight="1" x14ac:dyDescent="0.2">
      <c r="A443" s="92"/>
      <c r="B443" s="118"/>
      <c r="C443" s="118"/>
      <c r="D443" s="118"/>
      <c r="E443" s="108"/>
      <c r="F443" s="124"/>
      <c r="G443" s="131"/>
      <c r="H443" s="167"/>
      <c r="I443" s="167"/>
      <c r="J443" s="168"/>
      <c r="K443" s="169"/>
      <c r="L443" s="169"/>
      <c r="M443" s="168"/>
      <c r="N443" s="163"/>
      <c r="O443" s="163"/>
      <c r="P443" s="170"/>
      <c r="Q443" s="163"/>
      <c r="R443" s="171"/>
      <c r="S443" s="164"/>
    </row>
    <row r="444" spans="1:19" ht="12.75" customHeight="1" x14ac:dyDescent="0.2">
      <c r="A444" s="92"/>
      <c r="B444" s="145"/>
      <c r="C444" s="145"/>
      <c r="D444" s="145"/>
      <c r="E444" s="138"/>
      <c r="F444" s="138"/>
      <c r="G444" s="144"/>
      <c r="H444" s="140"/>
      <c r="I444" s="140"/>
      <c r="J444" s="208"/>
      <c r="K444" s="208"/>
      <c r="L444" s="208"/>
      <c r="M444" s="208"/>
      <c r="N444" s="208"/>
      <c r="O444" s="208"/>
      <c r="P444" s="250"/>
      <c r="Q444" s="208"/>
      <c r="R444" s="141"/>
      <c r="S444" s="143"/>
    </row>
    <row r="445" spans="1:19" ht="12.75" customHeight="1" x14ac:dyDescent="0.2">
      <c r="A445" s="92"/>
      <c r="B445" s="145"/>
      <c r="C445" s="210"/>
      <c r="D445" s="210"/>
      <c r="E445" s="153"/>
      <c r="F445" s="153"/>
      <c r="G445" s="146"/>
      <c r="H445" s="142"/>
      <c r="I445" s="142"/>
      <c r="J445" s="208"/>
      <c r="K445" s="208"/>
      <c r="L445" s="208"/>
      <c r="M445" s="208"/>
      <c r="N445" s="208"/>
      <c r="O445" s="208"/>
      <c r="P445" s="208"/>
      <c r="Q445" s="208"/>
      <c r="R445" s="76"/>
      <c r="S445" s="143"/>
    </row>
    <row r="446" spans="1:19" ht="12.75" customHeight="1" x14ac:dyDescent="0.2">
      <c r="A446" s="92"/>
      <c r="B446" s="145"/>
      <c r="C446" s="145"/>
      <c r="D446" s="145"/>
      <c r="E446" s="138"/>
      <c r="F446" s="138"/>
      <c r="G446" s="103"/>
      <c r="H446" s="100"/>
      <c r="I446" s="270"/>
      <c r="J446" s="208"/>
      <c r="K446" s="208"/>
      <c r="L446" s="208"/>
      <c r="M446" s="208"/>
      <c r="N446" s="208"/>
      <c r="O446" s="208"/>
      <c r="P446" s="250"/>
      <c r="Q446" s="208"/>
      <c r="R446" s="143"/>
      <c r="S446" s="143"/>
    </row>
    <row r="447" spans="1:19" ht="12.75" customHeight="1" x14ac:dyDescent="0.2">
      <c r="A447" s="92"/>
      <c r="B447" s="145"/>
      <c r="C447" s="145"/>
      <c r="D447" s="145"/>
      <c r="E447" s="138"/>
      <c r="F447" s="138"/>
      <c r="G447" s="144"/>
      <c r="H447" s="140"/>
      <c r="I447" s="140"/>
      <c r="J447" s="208"/>
      <c r="K447" s="208"/>
      <c r="L447" s="208"/>
      <c r="M447" s="208"/>
      <c r="N447" s="208"/>
      <c r="O447" s="208"/>
      <c r="P447" s="250"/>
      <c r="Q447" s="208"/>
      <c r="R447" s="141"/>
      <c r="S447" s="143"/>
    </row>
    <row r="448" spans="1:19" ht="12.75" customHeight="1" x14ac:dyDescent="0.2">
      <c r="A448" s="92"/>
      <c r="B448" s="145"/>
      <c r="C448" s="145"/>
      <c r="D448" s="145"/>
      <c r="E448" s="138"/>
      <c r="F448" s="138"/>
      <c r="G448" s="144"/>
      <c r="H448" s="151"/>
      <c r="I448" s="151"/>
      <c r="J448" s="208"/>
      <c r="K448" s="208"/>
      <c r="L448" s="208"/>
      <c r="M448" s="208"/>
      <c r="N448" s="208"/>
      <c r="O448" s="208"/>
      <c r="P448" s="208"/>
      <c r="Q448" s="208"/>
      <c r="R448" s="141"/>
      <c r="S448" s="143"/>
    </row>
    <row r="449" spans="1:19" ht="12.75" customHeight="1" x14ac:dyDescent="0.2">
      <c r="A449" s="92"/>
      <c r="B449" s="118"/>
      <c r="C449" s="118"/>
      <c r="D449" s="118"/>
      <c r="E449" s="108"/>
      <c r="F449" s="124"/>
      <c r="G449" s="131"/>
      <c r="H449" s="167"/>
      <c r="I449" s="167"/>
      <c r="J449" s="168"/>
      <c r="K449" s="169"/>
      <c r="L449" s="169"/>
      <c r="M449" s="168"/>
      <c r="N449" s="163"/>
      <c r="O449" s="163"/>
      <c r="P449" s="170"/>
      <c r="Q449" s="163"/>
      <c r="R449" s="171"/>
      <c r="S449" s="164"/>
    </row>
    <row r="450" spans="1:19" ht="12.75" customHeight="1" x14ac:dyDescent="0.2">
      <c r="A450" s="92"/>
      <c r="B450" s="145"/>
      <c r="C450" s="145"/>
      <c r="D450" s="145"/>
      <c r="E450" s="138"/>
      <c r="F450" s="138"/>
      <c r="G450" s="144"/>
      <c r="H450" s="140"/>
      <c r="I450" s="140"/>
      <c r="J450" s="208"/>
      <c r="K450" s="208"/>
      <c r="L450" s="208"/>
      <c r="M450" s="208"/>
      <c r="N450" s="208"/>
      <c r="O450" s="208"/>
      <c r="P450" s="250"/>
      <c r="Q450" s="208"/>
      <c r="R450" s="141"/>
      <c r="S450" s="143"/>
    </row>
    <row r="451" spans="1:19" ht="12.75" customHeight="1" x14ac:dyDescent="0.2">
      <c r="A451" s="92"/>
      <c r="B451" s="145"/>
      <c r="C451" s="210"/>
      <c r="D451" s="210"/>
      <c r="E451" s="153"/>
      <c r="F451" s="153"/>
      <c r="G451" s="146"/>
      <c r="H451" s="142"/>
      <c r="I451" s="142"/>
      <c r="J451" s="208"/>
      <c r="K451" s="208"/>
      <c r="L451" s="208"/>
      <c r="M451" s="208"/>
      <c r="N451" s="208"/>
      <c r="O451" s="208"/>
      <c r="P451" s="208"/>
      <c r="Q451" s="208"/>
      <c r="R451" s="76"/>
      <c r="S451" s="143"/>
    </row>
    <row r="452" spans="1:19" ht="12.75" customHeight="1" x14ac:dyDescent="0.2">
      <c r="A452" s="92"/>
      <c r="B452" s="145"/>
      <c r="C452" s="145"/>
      <c r="D452" s="145"/>
      <c r="E452" s="138"/>
      <c r="F452" s="138"/>
      <c r="G452" s="103"/>
      <c r="H452" s="100"/>
      <c r="I452" s="270"/>
      <c r="J452" s="208"/>
      <c r="K452" s="208"/>
      <c r="L452" s="208"/>
      <c r="M452" s="208"/>
      <c r="N452" s="208"/>
      <c r="O452" s="208"/>
      <c r="P452" s="250"/>
      <c r="Q452" s="208"/>
      <c r="R452" s="143"/>
      <c r="S452" s="143"/>
    </row>
    <row r="453" spans="1:19" ht="12.75" customHeight="1" x14ac:dyDescent="0.2">
      <c r="A453" s="92"/>
      <c r="B453" s="145"/>
      <c r="C453" s="145"/>
      <c r="D453" s="145"/>
      <c r="E453" s="138"/>
      <c r="F453" s="138"/>
      <c r="G453" s="144"/>
      <c r="H453" s="140"/>
      <c r="I453" s="140"/>
      <c r="J453" s="208"/>
      <c r="K453" s="208"/>
      <c r="L453" s="208"/>
      <c r="M453" s="208"/>
      <c r="N453" s="208"/>
      <c r="O453" s="208"/>
      <c r="P453" s="250"/>
      <c r="Q453" s="208"/>
      <c r="R453" s="141"/>
      <c r="S453" s="143"/>
    </row>
    <row r="454" spans="1:19" ht="12.75" customHeight="1" x14ac:dyDescent="0.2">
      <c r="A454" s="92"/>
      <c r="B454" s="145"/>
      <c r="C454" s="145"/>
      <c r="D454" s="145"/>
      <c r="E454" s="138"/>
      <c r="F454" s="138"/>
      <c r="G454" s="144"/>
      <c r="H454" s="151"/>
      <c r="I454" s="151"/>
      <c r="J454" s="208"/>
      <c r="K454" s="208"/>
      <c r="L454" s="208"/>
      <c r="M454" s="208"/>
      <c r="N454" s="208"/>
      <c r="O454" s="208"/>
      <c r="P454" s="208"/>
      <c r="Q454" s="208"/>
      <c r="R454" s="141"/>
      <c r="S454" s="143"/>
    </row>
    <row r="455" spans="1:19" ht="12.75" customHeight="1" x14ac:dyDescent="0.2">
      <c r="A455" s="92"/>
      <c r="B455" s="118"/>
      <c r="C455" s="118"/>
      <c r="D455" s="118"/>
      <c r="E455" s="108"/>
      <c r="F455" s="124"/>
      <c r="G455" s="131"/>
      <c r="H455" s="167"/>
      <c r="I455" s="167"/>
      <c r="J455" s="168"/>
      <c r="K455" s="169"/>
      <c r="L455" s="169"/>
      <c r="M455" s="168"/>
      <c r="N455" s="163"/>
      <c r="O455" s="163"/>
      <c r="P455" s="170"/>
      <c r="Q455" s="163"/>
      <c r="R455" s="171"/>
      <c r="S455" s="164"/>
    </row>
    <row r="456" spans="1:19" ht="12.75" customHeight="1" x14ac:dyDescent="0.2">
      <c r="A456" s="92"/>
      <c r="B456" s="145"/>
      <c r="C456" s="145"/>
      <c r="D456" s="145"/>
      <c r="E456" s="138"/>
      <c r="F456" s="138"/>
      <c r="G456" s="144"/>
      <c r="H456" s="140"/>
      <c r="I456" s="140"/>
      <c r="J456" s="208"/>
      <c r="K456" s="208"/>
      <c r="L456" s="208"/>
      <c r="M456" s="208"/>
      <c r="N456" s="208"/>
      <c r="O456" s="208"/>
      <c r="P456" s="250"/>
      <c r="Q456" s="208"/>
      <c r="R456" s="141"/>
      <c r="S456" s="143"/>
    </row>
    <row r="457" spans="1:19" ht="12.75" customHeight="1" x14ac:dyDescent="0.2">
      <c r="A457" s="92"/>
      <c r="B457" s="118"/>
      <c r="C457" s="118"/>
      <c r="D457" s="118"/>
      <c r="E457" s="108"/>
      <c r="F457" s="124"/>
      <c r="G457" s="131"/>
      <c r="H457" s="167"/>
      <c r="I457" s="167"/>
      <c r="J457" s="168"/>
      <c r="K457" s="169"/>
      <c r="L457" s="169"/>
      <c r="M457" s="168"/>
      <c r="N457" s="163"/>
      <c r="O457" s="163"/>
      <c r="P457" s="170"/>
      <c r="Q457" s="163"/>
      <c r="R457" s="171"/>
      <c r="S457" s="164"/>
    </row>
    <row r="458" spans="1:19" ht="12.75" customHeight="1" x14ac:dyDescent="0.2">
      <c r="A458" s="92"/>
      <c r="B458" s="145"/>
      <c r="C458" s="145"/>
      <c r="D458" s="145"/>
      <c r="E458" s="138"/>
      <c r="F458" s="138"/>
      <c r="G458" s="144"/>
      <c r="H458" s="140"/>
      <c r="I458" s="140"/>
      <c r="J458" s="208"/>
      <c r="K458" s="208"/>
      <c r="L458" s="208"/>
      <c r="M458" s="208"/>
      <c r="N458" s="208"/>
      <c r="O458" s="208"/>
      <c r="P458" s="250"/>
      <c r="Q458" s="208"/>
      <c r="R458" s="141"/>
      <c r="S458" s="143"/>
    </row>
    <row r="459" spans="1:19" ht="12.75" customHeight="1" x14ac:dyDescent="0.2">
      <c r="A459" s="92"/>
      <c r="B459" s="145"/>
      <c r="C459" s="210"/>
      <c r="D459" s="210"/>
      <c r="E459" s="153"/>
      <c r="F459" s="153"/>
      <c r="G459" s="146"/>
      <c r="H459" s="142"/>
      <c r="I459" s="142"/>
      <c r="J459" s="208"/>
      <c r="K459" s="208"/>
      <c r="L459" s="208"/>
      <c r="M459" s="208"/>
      <c r="N459" s="208"/>
      <c r="O459" s="208"/>
      <c r="P459" s="208"/>
      <c r="Q459" s="208"/>
      <c r="R459" s="76"/>
      <c r="S459" s="143"/>
    </row>
    <row r="460" spans="1:19" ht="12.75" customHeight="1" x14ac:dyDescent="0.2">
      <c r="A460" s="92"/>
      <c r="B460" s="145"/>
      <c r="C460" s="145"/>
      <c r="D460" s="145"/>
      <c r="E460" s="138"/>
      <c r="F460" s="138"/>
      <c r="G460" s="103"/>
      <c r="H460" s="100"/>
      <c r="I460" s="270"/>
      <c r="J460" s="208"/>
      <c r="K460" s="208"/>
      <c r="L460" s="208"/>
      <c r="M460" s="208"/>
      <c r="N460" s="208"/>
      <c r="O460" s="208"/>
      <c r="P460" s="250"/>
      <c r="Q460" s="208"/>
      <c r="R460" s="143"/>
      <c r="S460" s="143"/>
    </row>
    <row r="461" spans="1:19" ht="12.75" customHeight="1" x14ac:dyDescent="0.2">
      <c r="A461" s="92"/>
      <c r="B461" s="145"/>
      <c r="C461" s="145"/>
      <c r="D461" s="145"/>
      <c r="E461" s="138"/>
      <c r="F461" s="138"/>
      <c r="G461" s="144"/>
      <c r="H461" s="140"/>
      <c r="I461" s="140"/>
      <c r="J461" s="208"/>
      <c r="K461" s="208"/>
      <c r="L461" s="208"/>
      <c r="M461" s="208"/>
      <c r="N461" s="208"/>
      <c r="O461" s="208"/>
      <c r="P461" s="250"/>
      <c r="Q461" s="208"/>
      <c r="R461" s="141"/>
      <c r="S461" s="143"/>
    </row>
    <row r="462" spans="1:19" ht="12.75" customHeight="1" x14ac:dyDescent="0.2">
      <c r="A462" s="92"/>
      <c r="B462" s="145"/>
      <c r="C462" s="145"/>
      <c r="D462" s="145"/>
      <c r="E462" s="138"/>
      <c r="F462" s="138"/>
      <c r="G462" s="144"/>
      <c r="H462" s="151"/>
      <c r="I462" s="151"/>
      <c r="J462" s="208"/>
      <c r="K462" s="208"/>
      <c r="L462" s="208"/>
      <c r="M462" s="208"/>
      <c r="N462" s="208"/>
      <c r="O462" s="208"/>
      <c r="P462" s="208"/>
      <c r="Q462" s="208"/>
      <c r="R462" s="141"/>
      <c r="S462" s="143"/>
    </row>
    <row r="463" spans="1:19" ht="12.75" customHeight="1" x14ac:dyDescent="0.2">
      <c r="A463" s="92"/>
      <c r="B463" s="118"/>
      <c r="C463" s="118"/>
      <c r="D463" s="118"/>
      <c r="E463" s="108"/>
      <c r="F463" s="124"/>
      <c r="G463" s="131"/>
      <c r="H463" s="167"/>
      <c r="I463" s="167"/>
      <c r="J463" s="168"/>
      <c r="K463" s="169"/>
      <c r="L463" s="169"/>
      <c r="M463" s="168"/>
      <c r="N463" s="163"/>
      <c r="O463" s="163"/>
      <c r="P463" s="170"/>
      <c r="Q463" s="163"/>
      <c r="R463" s="171"/>
      <c r="S463" s="164"/>
    </row>
    <row r="464" spans="1:19" ht="12.75" customHeight="1" x14ac:dyDescent="0.2">
      <c r="A464" s="92"/>
      <c r="B464" s="145"/>
      <c r="C464" s="145"/>
      <c r="D464" s="145"/>
      <c r="E464" s="138"/>
      <c r="F464" s="138"/>
      <c r="G464" s="144"/>
      <c r="H464" s="140"/>
      <c r="I464" s="140"/>
      <c r="J464" s="208"/>
      <c r="K464" s="208"/>
      <c r="L464" s="208"/>
      <c r="M464" s="208"/>
      <c r="N464" s="208"/>
      <c r="O464" s="208"/>
      <c r="P464" s="250"/>
      <c r="Q464" s="208"/>
      <c r="R464" s="141"/>
      <c r="S464" s="143"/>
    </row>
    <row r="465" spans="1:35" ht="12.75" customHeight="1" x14ac:dyDescent="0.2">
      <c r="A465" s="92"/>
      <c r="B465" s="145"/>
      <c r="C465" s="210"/>
      <c r="D465" s="210"/>
      <c r="E465" s="153"/>
      <c r="F465" s="153"/>
      <c r="G465" s="146"/>
      <c r="H465" s="142"/>
      <c r="I465" s="142"/>
      <c r="J465" s="208"/>
      <c r="K465" s="208"/>
      <c r="L465" s="208"/>
      <c r="M465" s="208"/>
      <c r="N465" s="208"/>
      <c r="O465" s="208"/>
      <c r="P465" s="208"/>
      <c r="Q465" s="208"/>
      <c r="R465" s="76"/>
      <c r="S465" s="143"/>
    </row>
    <row r="466" spans="1:35" s="160" customFormat="1" x14ac:dyDescent="0.2">
      <c r="A466" s="92"/>
      <c r="B466" s="145"/>
      <c r="C466" s="145"/>
      <c r="D466" s="145"/>
      <c r="E466" s="138"/>
      <c r="F466" s="138"/>
      <c r="G466" s="103"/>
      <c r="H466" s="100"/>
      <c r="I466" s="270"/>
      <c r="J466" s="208"/>
      <c r="K466" s="208"/>
      <c r="L466" s="208"/>
      <c r="M466" s="208"/>
      <c r="N466" s="208"/>
      <c r="O466" s="208"/>
      <c r="P466" s="250"/>
      <c r="Q466" s="208"/>
      <c r="R466" s="143"/>
      <c r="S466" s="143"/>
      <c r="T466" s="159"/>
    </row>
    <row r="467" spans="1:35" s="161" customFormat="1" ht="12.75" customHeight="1" x14ac:dyDescent="0.2">
      <c r="A467" s="92"/>
      <c r="B467" s="145"/>
      <c r="C467" s="145"/>
      <c r="D467" s="145"/>
      <c r="E467" s="138"/>
      <c r="F467" s="138"/>
      <c r="G467" s="144"/>
      <c r="H467" s="140"/>
      <c r="I467" s="140"/>
      <c r="J467" s="208"/>
      <c r="K467" s="208"/>
      <c r="L467" s="208"/>
      <c r="M467" s="208"/>
      <c r="N467" s="208"/>
      <c r="O467" s="208"/>
      <c r="P467" s="250"/>
      <c r="Q467" s="208"/>
      <c r="R467" s="141"/>
      <c r="S467" s="143"/>
    </row>
    <row r="468" spans="1:35" s="161" customFormat="1" ht="12.75" customHeight="1" x14ac:dyDescent="0.2">
      <c r="A468" s="92"/>
      <c r="B468" s="145"/>
      <c r="C468" s="145"/>
      <c r="D468" s="145"/>
      <c r="E468" s="138"/>
      <c r="F468" s="138"/>
      <c r="G468" s="144"/>
      <c r="H468" s="151"/>
      <c r="I468" s="151"/>
      <c r="J468" s="208"/>
      <c r="K468" s="208"/>
      <c r="L468" s="208"/>
      <c r="M468" s="208"/>
      <c r="N468" s="208"/>
      <c r="O468" s="208"/>
      <c r="P468" s="208"/>
      <c r="Q468" s="208"/>
      <c r="R468" s="141"/>
      <c r="S468" s="143"/>
    </row>
    <row r="469" spans="1:35" customFormat="1" ht="12.75" customHeight="1" x14ac:dyDescent="0.25">
      <c r="A469" s="92"/>
      <c r="B469" s="118"/>
      <c r="C469" s="118"/>
      <c r="D469" s="118"/>
      <c r="E469" s="108"/>
      <c r="F469" s="124"/>
      <c r="G469" s="131"/>
      <c r="H469" s="167"/>
      <c r="I469" s="167"/>
      <c r="J469" s="168"/>
      <c r="K469" s="169"/>
      <c r="L469" s="169"/>
      <c r="M469" s="168"/>
      <c r="N469" s="163"/>
      <c r="O469" s="163"/>
      <c r="P469" s="170"/>
      <c r="Q469" s="163"/>
      <c r="R469" s="171"/>
      <c r="S469" s="164"/>
      <c r="T469" s="203"/>
      <c r="U469" s="203"/>
      <c r="V469" s="203"/>
      <c r="W469" s="203"/>
    </row>
    <row r="470" spans="1:35" customFormat="1" ht="12.75" customHeight="1" x14ac:dyDescent="0.25">
      <c r="A470" s="92"/>
      <c r="B470" s="145"/>
      <c r="C470" s="145"/>
      <c r="D470" s="145"/>
      <c r="E470" s="138"/>
      <c r="F470" s="138"/>
      <c r="G470" s="144"/>
      <c r="H470" s="140"/>
      <c r="I470" s="140"/>
      <c r="J470" s="208"/>
      <c r="K470" s="208"/>
      <c r="L470" s="208"/>
      <c r="M470" s="208"/>
      <c r="N470" s="208"/>
      <c r="O470" s="208"/>
      <c r="P470" s="250"/>
      <c r="Q470" s="208"/>
      <c r="R470" s="141"/>
      <c r="S470" s="143"/>
      <c r="T470" s="203"/>
      <c r="U470" s="203"/>
      <c r="V470" s="203"/>
      <c r="W470" s="203"/>
    </row>
    <row r="471" spans="1:35" customFormat="1" ht="12.75" customHeight="1" x14ac:dyDescent="0.25">
      <c r="A471" s="92"/>
      <c r="B471" s="118"/>
      <c r="C471" s="118"/>
      <c r="D471" s="118"/>
      <c r="E471" s="108"/>
      <c r="F471" s="124"/>
      <c r="G471" s="131"/>
      <c r="H471" s="167"/>
      <c r="I471" s="167"/>
      <c r="J471" s="168"/>
      <c r="K471" s="169"/>
      <c r="L471" s="169"/>
      <c r="M471" s="168"/>
      <c r="N471" s="163"/>
      <c r="O471" s="163"/>
      <c r="P471" s="170"/>
      <c r="Q471" s="163"/>
      <c r="R471" s="171"/>
      <c r="S471" s="164"/>
      <c r="T471" s="203"/>
      <c r="U471" s="203"/>
      <c r="V471" s="203"/>
      <c r="W471" s="203"/>
    </row>
    <row r="472" spans="1:35" customFormat="1" ht="12.75" customHeight="1" x14ac:dyDescent="0.25">
      <c r="A472" s="92"/>
      <c r="B472" s="145"/>
      <c r="C472" s="145"/>
      <c r="D472" s="145"/>
      <c r="E472" s="138"/>
      <c r="F472" s="138"/>
      <c r="G472" s="144"/>
      <c r="H472" s="140"/>
      <c r="I472" s="140"/>
      <c r="J472" s="208"/>
      <c r="K472" s="208"/>
      <c r="L472" s="208"/>
      <c r="M472" s="208"/>
      <c r="N472" s="208"/>
      <c r="O472" s="208"/>
      <c r="P472" s="250"/>
      <c r="Q472" s="208"/>
      <c r="R472" s="141"/>
      <c r="S472" s="143"/>
      <c r="T472" s="203"/>
      <c r="U472" s="203"/>
      <c r="V472" s="203"/>
      <c r="W472" s="203"/>
    </row>
    <row r="473" spans="1:35" customFormat="1" ht="12.75" customHeight="1" x14ac:dyDescent="0.25">
      <c r="A473" s="92"/>
      <c r="B473" s="145"/>
      <c r="C473" s="210"/>
      <c r="D473" s="210"/>
      <c r="E473" s="153"/>
      <c r="F473" s="153"/>
      <c r="G473" s="146"/>
      <c r="H473" s="142"/>
      <c r="I473" s="142"/>
      <c r="J473" s="208"/>
      <c r="K473" s="208"/>
      <c r="L473" s="208"/>
      <c r="M473" s="208"/>
      <c r="N473" s="208"/>
      <c r="O473" s="208"/>
      <c r="P473" s="208"/>
      <c r="Q473" s="208"/>
      <c r="R473" s="76"/>
      <c r="S473" s="143"/>
      <c r="T473" s="203"/>
      <c r="U473" s="203"/>
      <c r="V473" s="203"/>
      <c r="W473" s="203"/>
    </row>
    <row r="474" spans="1:35" customFormat="1" ht="12.75" customHeight="1" x14ac:dyDescent="0.25">
      <c r="A474" s="92"/>
      <c r="B474" s="145"/>
      <c r="C474" s="145"/>
      <c r="D474" s="145"/>
      <c r="E474" s="138"/>
      <c r="F474" s="138"/>
      <c r="G474" s="103"/>
      <c r="H474" s="100"/>
      <c r="I474" s="270"/>
      <c r="J474" s="208"/>
      <c r="K474" s="208"/>
      <c r="L474" s="208"/>
      <c r="M474" s="208"/>
      <c r="N474" s="208"/>
      <c r="O474" s="208"/>
      <c r="P474" s="250"/>
      <c r="Q474" s="208"/>
      <c r="R474" s="143"/>
      <c r="S474" s="143"/>
      <c r="T474" s="203"/>
      <c r="U474" s="203"/>
      <c r="V474" s="203"/>
      <c r="W474" s="203"/>
    </row>
    <row r="475" spans="1:35" s="182" customFormat="1" ht="12.75" customHeight="1" x14ac:dyDescent="0.3">
      <c r="A475" s="92"/>
      <c r="B475" s="145"/>
      <c r="C475" s="145"/>
      <c r="D475" s="145"/>
      <c r="E475" s="138"/>
      <c r="F475" s="138"/>
      <c r="G475" s="144"/>
      <c r="H475" s="140"/>
      <c r="I475" s="140"/>
      <c r="J475" s="208"/>
      <c r="K475" s="208"/>
      <c r="L475" s="208"/>
      <c r="M475" s="208"/>
      <c r="N475" s="208"/>
      <c r="O475" s="208"/>
      <c r="P475" s="250"/>
      <c r="Q475" s="208"/>
      <c r="R475" s="141"/>
      <c r="S475" s="143"/>
      <c r="T475" s="161"/>
      <c r="U475" s="187"/>
      <c r="V475" s="187"/>
      <c r="W475" s="187"/>
      <c r="AI475" s="202"/>
    </row>
    <row r="476" spans="1:35" s="182" customFormat="1" ht="12.75" customHeight="1" x14ac:dyDescent="0.3">
      <c r="A476" s="92"/>
      <c r="B476" s="145"/>
      <c r="C476" s="145"/>
      <c r="D476" s="145"/>
      <c r="E476" s="138"/>
      <c r="F476" s="138"/>
      <c r="G476" s="144"/>
      <c r="H476" s="151"/>
      <c r="I476" s="151"/>
      <c r="J476" s="208"/>
      <c r="K476" s="208"/>
      <c r="L476" s="208"/>
      <c r="M476" s="208"/>
      <c r="N476" s="208"/>
      <c r="O476" s="208"/>
      <c r="P476" s="208"/>
      <c r="Q476" s="208"/>
      <c r="R476" s="141"/>
      <c r="S476" s="143"/>
      <c r="T476" s="161"/>
      <c r="U476" s="187"/>
      <c r="V476" s="187"/>
      <c r="W476" s="187"/>
      <c r="AI476" s="202"/>
    </row>
    <row r="477" spans="1:35" s="182" customFormat="1" ht="12.75" customHeight="1" x14ac:dyDescent="0.3">
      <c r="A477" s="92"/>
      <c r="B477" s="118"/>
      <c r="C477" s="118"/>
      <c r="D477" s="118"/>
      <c r="E477" s="108"/>
      <c r="F477" s="124"/>
      <c r="G477" s="131"/>
      <c r="H477" s="167"/>
      <c r="I477" s="167"/>
      <c r="J477" s="168"/>
      <c r="K477" s="169"/>
      <c r="L477" s="169"/>
      <c r="M477" s="168"/>
      <c r="N477" s="163"/>
      <c r="O477" s="163"/>
      <c r="P477" s="170"/>
      <c r="Q477" s="163"/>
      <c r="R477" s="171"/>
      <c r="S477" s="164"/>
      <c r="T477" s="161"/>
      <c r="U477" s="187"/>
      <c r="V477" s="187"/>
      <c r="W477" s="187"/>
      <c r="AI477" s="202"/>
    </row>
    <row r="478" spans="1:35" s="182" customFormat="1" ht="12.75" customHeight="1" x14ac:dyDescent="0.3">
      <c r="A478" s="92"/>
      <c r="B478" s="145"/>
      <c r="C478" s="145"/>
      <c r="D478" s="145"/>
      <c r="E478" s="138"/>
      <c r="F478" s="138"/>
      <c r="G478" s="144"/>
      <c r="H478" s="140"/>
      <c r="I478" s="140"/>
      <c r="J478" s="208"/>
      <c r="K478" s="208"/>
      <c r="L478" s="208"/>
      <c r="M478" s="208"/>
      <c r="N478" s="208"/>
      <c r="O478" s="208"/>
      <c r="P478" s="250"/>
      <c r="Q478" s="208"/>
      <c r="R478" s="141"/>
      <c r="S478" s="143"/>
      <c r="T478" s="161"/>
      <c r="U478" s="187"/>
      <c r="V478" s="187"/>
      <c r="W478" s="187"/>
      <c r="AI478" s="202"/>
    </row>
    <row r="479" spans="1:35" s="182" customFormat="1" ht="12.75" customHeight="1" x14ac:dyDescent="0.3">
      <c r="A479" s="92"/>
      <c r="B479" s="145"/>
      <c r="C479" s="210"/>
      <c r="D479" s="210"/>
      <c r="E479" s="153"/>
      <c r="F479" s="153"/>
      <c r="G479" s="146"/>
      <c r="H479" s="142"/>
      <c r="I479" s="142"/>
      <c r="J479" s="208"/>
      <c r="K479" s="208"/>
      <c r="L479" s="208"/>
      <c r="M479" s="208"/>
      <c r="N479" s="208"/>
      <c r="O479" s="208"/>
      <c r="P479" s="208"/>
      <c r="Q479" s="208"/>
      <c r="R479" s="76"/>
      <c r="S479" s="143"/>
      <c r="T479" s="161"/>
      <c r="U479" s="187"/>
      <c r="V479" s="187"/>
      <c r="W479" s="187"/>
      <c r="AI479" s="202"/>
    </row>
    <row r="480" spans="1:35" s="182" customFormat="1" ht="12.75" customHeight="1" x14ac:dyDescent="0.3">
      <c r="A480" s="92"/>
      <c r="B480" s="145"/>
      <c r="C480" s="145"/>
      <c r="D480" s="145"/>
      <c r="E480" s="138"/>
      <c r="F480" s="138"/>
      <c r="G480" s="103"/>
      <c r="H480" s="100"/>
      <c r="I480" s="270"/>
      <c r="J480" s="208"/>
      <c r="K480" s="208"/>
      <c r="L480" s="208"/>
      <c r="M480" s="208"/>
      <c r="N480" s="208"/>
      <c r="O480" s="208"/>
      <c r="P480" s="250"/>
      <c r="Q480" s="208"/>
      <c r="R480" s="143"/>
      <c r="S480" s="143"/>
      <c r="T480" s="161"/>
      <c r="U480" s="187"/>
      <c r="V480" s="187"/>
      <c r="W480" s="187"/>
      <c r="AI480" s="202"/>
    </row>
    <row r="481" spans="1:35" s="182" customFormat="1" ht="12.75" customHeight="1" x14ac:dyDescent="0.3">
      <c r="A481" s="92"/>
      <c r="B481" s="145"/>
      <c r="C481" s="145"/>
      <c r="D481" s="145"/>
      <c r="E481" s="138"/>
      <c r="F481" s="138"/>
      <c r="G481" s="144"/>
      <c r="H481" s="140"/>
      <c r="I481" s="140"/>
      <c r="J481" s="208"/>
      <c r="K481" s="208"/>
      <c r="L481" s="208"/>
      <c r="M481" s="208"/>
      <c r="N481" s="208"/>
      <c r="O481" s="208"/>
      <c r="P481" s="250"/>
      <c r="Q481" s="208"/>
      <c r="R481" s="141"/>
      <c r="S481" s="143"/>
      <c r="T481" s="161"/>
      <c r="U481" s="187"/>
      <c r="V481" s="187"/>
      <c r="W481" s="187"/>
      <c r="AI481" s="202"/>
    </row>
    <row r="482" spans="1:35" s="182" customFormat="1" ht="12.75" customHeight="1" x14ac:dyDescent="0.3">
      <c r="A482" s="92"/>
      <c r="B482" s="145"/>
      <c r="C482" s="145"/>
      <c r="D482" s="145"/>
      <c r="E482" s="138"/>
      <c r="F482" s="138"/>
      <c r="G482" s="144"/>
      <c r="H482" s="151"/>
      <c r="I482" s="151"/>
      <c r="J482" s="208"/>
      <c r="K482" s="208"/>
      <c r="L482" s="208"/>
      <c r="M482" s="208"/>
      <c r="N482" s="208"/>
      <c r="O482" s="208"/>
      <c r="P482" s="208"/>
      <c r="Q482" s="208"/>
      <c r="R482" s="141"/>
      <c r="S482" s="143"/>
      <c r="T482" s="161"/>
      <c r="U482" s="187"/>
      <c r="V482" s="187"/>
      <c r="W482" s="187"/>
      <c r="AI482" s="202"/>
    </row>
    <row r="483" spans="1:35" s="182" customFormat="1" ht="12.75" customHeight="1" x14ac:dyDescent="0.3">
      <c r="A483" s="92"/>
      <c r="B483" s="118"/>
      <c r="C483" s="118"/>
      <c r="D483" s="118"/>
      <c r="E483" s="108"/>
      <c r="F483" s="124"/>
      <c r="G483" s="131"/>
      <c r="H483" s="167"/>
      <c r="I483" s="167"/>
      <c r="J483" s="168"/>
      <c r="K483" s="169"/>
      <c r="L483" s="169"/>
      <c r="M483" s="168"/>
      <c r="N483" s="163"/>
      <c r="O483" s="163"/>
      <c r="P483" s="170"/>
      <c r="Q483" s="163"/>
      <c r="R483" s="171"/>
      <c r="S483" s="164"/>
      <c r="T483" s="161"/>
      <c r="U483" s="187"/>
      <c r="V483" s="187"/>
      <c r="W483" s="187"/>
      <c r="AI483" s="202"/>
    </row>
    <row r="484" spans="1:35" s="182" customFormat="1" ht="12.75" customHeight="1" x14ac:dyDescent="0.3">
      <c r="A484" s="92"/>
      <c r="B484" s="145"/>
      <c r="C484" s="145"/>
      <c r="D484" s="145"/>
      <c r="E484" s="138"/>
      <c r="F484" s="138"/>
      <c r="G484" s="144"/>
      <c r="H484" s="140"/>
      <c r="I484" s="140"/>
      <c r="J484" s="208"/>
      <c r="K484" s="208"/>
      <c r="L484" s="208"/>
      <c r="M484" s="208"/>
      <c r="N484" s="208"/>
      <c r="O484" s="208"/>
      <c r="P484" s="250"/>
      <c r="Q484" s="208"/>
      <c r="R484" s="141"/>
      <c r="S484" s="143"/>
      <c r="T484" s="161"/>
      <c r="U484" s="187"/>
      <c r="V484" s="187"/>
      <c r="W484" s="187"/>
      <c r="AI484" s="202"/>
    </row>
    <row r="485" spans="1:35" s="182" customFormat="1" ht="12.75" customHeight="1" x14ac:dyDescent="0.3">
      <c r="A485" s="92"/>
      <c r="B485" s="118"/>
      <c r="C485" s="118"/>
      <c r="D485" s="118"/>
      <c r="E485" s="108"/>
      <c r="F485" s="124"/>
      <c r="G485" s="131"/>
      <c r="H485" s="167"/>
      <c r="I485" s="167"/>
      <c r="J485" s="168"/>
      <c r="K485" s="169"/>
      <c r="L485" s="169"/>
      <c r="M485" s="168"/>
      <c r="N485" s="163"/>
      <c r="O485" s="163"/>
      <c r="P485" s="170"/>
      <c r="Q485" s="163"/>
      <c r="R485" s="171"/>
      <c r="S485" s="164"/>
      <c r="T485" s="161"/>
      <c r="U485" s="187"/>
      <c r="V485" s="187"/>
      <c r="W485" s="187"/>
      <c r="AI485" s="202"/>
    </row>
    <row r="486" spans="1:35" s="182" customFormat="1" ht="12.75" customHeight="1" x14ac:dyDescent="0.3">
      <c r="A486" s="92"/>
      <c r="B486" s="145"/>
      <c r="C486" s="145"/>
      <c r="D486" s="145"/>
      <c r="E486" s="138"/>
      <c r="F486" s="138"/>
      <c r="G486" s="144"/>
      <c r="H486" s="140"/>
      <c r="I486" s="140"/>
      <c r="J486" s="208"/>
      <c r="K486" s="208"/>
      <c r="L486" s="208"/>
      <c r="M486" s="208"/>
      <c r="N486" s="208"/>
      <c r="O486" s="208"/>
      <c r="P486" s="250"/>
      <c r="Q486" s="208"/>
      <c r="R486" s="141"/>
      <c r="S486" s="143"/>
      <c r="T486" s="161"/>
      <c r="U486" s="187"/>
      <c r="V486" s="187"/>
      <c r="W486" s="187"/>
      <c r="AI486" s="202"/>
    </row>
    <row r="487" spans="1:35" s="182" customFormat="1" ht="12.75" customHeight="1" x14ac:dyDescent="0.3">
      <c r="A487" s="92"/>
      <c r="B487" s="145"/>
      <c r="C487" s="210"/>
      <c r="D487" s="210"/>
      <c r="E487" s="153"/>
      <c r="F487" s="153"/>
      <c r="G487" s="146"/>
      <c r="H487" s="142"/>
      <c r="I487" s="142"/>
      <c r="J487" s="208"/>
      <c r="K487" s="208"/>
      <c r="L487" s="208"/>
      <c r="M487" s="208"/>
      <c r="N487" s="208"/>
      <c r="O487" s="208"/>
      <c r="P487" s="208"/>
      <c r="Q487" s="208"/>
      <c r="R487" s="76"/>
      <c r="S487" s="143"/>
      <c r="T487" s="161"/>
      <c r="U487" s="187"/>
      <c r="V487" s="187"/>
      <c r="W487" s="187"/>
      <c r="AI487" s="202"/>
    </row>
    <row r="488" spans="1:35" s="182" customFormat="1" ht="12.75" customHeight="1" x14ac:dyDescent="0.3">
      <c r="A488" s="92"/>
      <c r="B488" s="145"/>
      <c r="C488" s="145"/>
      <c r="D488" s="145"/>
      <c r="E488" s="138"/>
      <c r="F488" s="138"/>
      <c r="G488" s="103"/>
      <c r="H488" s="100"/>
      <c r="I488" s="270"/>
      <c r="J488" s="208"/>
      <c r="K488" s="208"/>
      <c r="L488" s="208"/>
      <c r="M488" s="208"/>
      <c r="N488" s="208"/>
      <c r="O488" s="208"/>
      <c r="P488" s="250"/>
      <c r="Q488" s="208"/>
      <c r="R488" s="143"/>
      <c r="S488" s="143"/>
      <c r="T488" s="161"/>
      <c r="U488" s="187"/>
      <c r="V488" s="187"/>
      <c r="W488" s="187"/>
      <c r="AI488" s="202"/>
    </row>
    <row r="489" spans="1:35" s="182" customFormat="1" ht="12.75" customHeight="1" x14ac:dyDescent="0.3">
      <c r="A489" s="92"/>
      <c r="B489" s="145"/>
      <c r="C489" s="145"/>
      <c r="D489" s="145"/>
      <c r="E489" s="138"/>
      <c r="F489" s="138"/>
      <c r="G489" s="144"/>
      <c r="H489" s="140"/>
      <c r="I489" s="140"/>
      <c r="J489" s="208"/>
      <c r="K489" s="208"/>
      <c r="L489" s="208"/>
      <c r="M489" s="208"/>
      <c r="N489" s="208"/>
      <c r="O489" s="208"/>
      <c r="P489" s="250"/>
      <c r="Q489" s="208"/>
      <c r="R489" s="141"/>
      <c r="S489" s="143"/>
      <c r="T489" s="161"/>
      <c r="U489" s="187"/>
      <c r="V489" s="187"/>
      <c r="W489" s="187"/>
      <c r="AI489" s="202"/>
    </row>
    <row r="490" spans="1:35" s="182" customFormat="1" ht="12.75" customHeight="1" x14ac:dyDescent="0.3">
      <c r="A490" s="92"/>
      <c r="B490" s="145"/>
      <c r="C490" s="145"/>
      <c r="D490" s="145"/>
      <c r="E490" s="138"/>
      <c r="F490" s="138"/>
      <c r="G490" s="144"/>
      <c r="H490" s="151"/>
      <c r="I490" s="151"/>
      <c r="J490" s="208"/>
      <c r="K490" s="208"/>
      <c r="L490" s="208"/>
      <c r="M490" s="208"/>
      <c r="N490" s="208"/>
      <c r="O490" s="208"/>
      <c r="P490" s="208"/>
      <c r="Q490" s="208"/>
      <c r="R490" s="141"/>
      <c r="S490" s="143"/>
      <c r="T490" s="161"/>
      <c r="U490" s="187"/>
      <c r="V490" s="187"/>
      <c r="W490" s="187"/>
      <c r="AI490" s="202"/>
    </row>
    <row r="491" spans="1:35" s="182" customFormat="1" ht="12.75" customHeight="1" x14ac:dyDescent="0.3">
      <c r="A491" s="92"/>
      <c r="B491" s="118"/>
      <c r="C491" s="118"/>
      <c r="D491" s="118"/>
      <c r="E491" s="108"/>
      <c r="F491" s="124"/>
      <c r="G491" s="131"/>
      <c r="H491" s="167"/>
      <c r="I491" s="167"/>
      <c r="J491" s="168"/>
      <c r="K491" s="169"/>
      <c r="L491" s="169"/>
      <c r="M491" s="168"/>
      <c r="N491" s="163"/>
      <c r="O491" s="163"/>
      <c r="P491" s="170"/>
      <c r="Q491" s="163"/>
      <c r="R491" s="171"/>
      <c r="S491" s="164"/>
      <c r="T491" s="161"/>
      <c r="U491" s="187"/>
      <c r="V491" s="187"/>
      <c r="W491" s="187"/>
      <c r="AI491" s="202"/>
    </row>
    <row r="492" spans="1:35" s="182" customFormat="1" ht="12.75" customHeight="1" x14ac:dyDescent="0.3">
      <c r="A492" s="92"/>
      <c r="B492" s="145"/>
      <c r="C492" s="145"/>
      <c r="D492" s="145"/>
      <c r="E492" s="138"/>
      <c r="F492" s="138"/>
      <c r="G492" s="144"/>
      <c r="H492" s="140"/>
      <c r="I492" s="140"/>
      <c r="J492" s="208"/>
      <c r="K492" s="208"/>
      <c r="L492" s="208"/>
      <c r="M492" s="208"/>
      <c r="N492" s="208"/>
      <c r="O492" s="208"/>
      <c r="P492" s="250"/>
      <c r="Q492" s="208"/>
      <c r="R492" s="141"/>
      <c r="S492" s="143"/>
      <c r="T492" s="161"/>
      <c r="U492" s="187"/>
      <c r="V492" s="187"/>
      <c r="W492" s="187"/>
      <c r="AI492" s="202"/>
    </row>
    <row r="493" spans="1:35" s="182" customFormat="1" ht="12.75" customHeight="1" x14ac:dyDescent="0.3">
      <c r="A493" s="92"/>
      <c r="B493" s="145"/>
      <c r="C493" s="210"/>
      <c r="D493" s="210"/>
      <c r="E493" s="153"/>
      <c r="F493" s="153"/>
      <c r="G493" s="146"/>
      <c r="H493" s="142"/>
      <c r="I493" s="142"/>
      <c r="J493" s="208"/>
      <c r="K493" s="208"/>
      <c r="L493" s="208"/>
      <c r="M493" s="208"/>
      <c r="N493" s="208"/>
      <c r="O493" s="208"/>
      <c r="P493" s="208"/>
      <c r="Q493" s="208"/>
      <c r="R493" s="76"/>
      <c r="S493" s="143"/>
      <c r="T493" s="161"/>
      <c r="U493" s="187"/>
      <c r="V493" s="187"/>
      <c r="W493" s="187"/>
      <c r="AI493" s="202"/>
    </row>
    <row r="494" spans="1:35" s="182" customFormat="1" ht="12.75" customHeight="1" x14ac:dyDescent="0.3">
      <c r="A494" s="92"/>
      <c r="B494" s="145"/>
      <c r="C494" s="145"/>
      <c r="D494" s="145"/>
      <c r="E494" s="138"/>
      <c r="F494" s="138"/>
      <c r="G494" s="103"/>
      <c r="H494" s="100"/>
      <c r="I494" s="270"/>
      <c r="J494" s="208"/>
      <c r="K494" s="208"/>
      <c r="L494" s="208"/>
      <c r="M494" s="208"/>
      <c r="N494" s="208"/>
      <c r="O494" s="208"/>
      <c r="P494" s="250"/>
      <c r="Q494" s="208"/>
      <c r="R494" s="143"/>
      <c r="S494" s="143"/>
      <c r="T494" s="161"/>
      <c r="U494" s="187"/>
      <c r="V494" s="187"/>
      <c r="W494" s="187"/>
      <c r="AI494" s="202"/>
    </row>
    <row r="495" spans="1:35" s="182" customFormat="1" ht="12.75" customHeight="1" x14ac:dyDescent="0.3">
      <c r="A495" s="92"/>
      <c r="B495" s="145"/>
      <c r="C495" s="145"/>
      <c r="D495" s="145"/>
      <c r="E495" s="138"/>
      <c r="F495" s="138"/>
      <c r="G495" s="144"/>
      <c r="H495" s="140"/>
      <c r="I495" s="140"/>
      <c r="J495" s="208"/>
      <c r="K495" s="208"/>
      <c r="L495" s="208"/>
      <c r="M495" s="208"/>
      <c r="N495" s="208"/>
      <c r="O495" s="208"/>
      <c r="P495" s="250"/>
      <c r="Q495" s="208"/>
      <c r="R495" s="141"/>
      <c r="S495" s="143"/>
      <c r="T495" s="161"/>
      <c r="U495" s="187"/>
      <c r="V495" s="187"/>
      <c r="W495" s="187"/>
      <c r="AI495" s="202"/>
    </row>
    <row r="496" spans="1:35" s="182" customFormat="1" ht="12.75" customHeight="1" x14ac:dyDescent="0.3">
      <c r="A496" s="92"/>
      <c r="B496" s="145"/>
      <c r="C496" s="145"/>
      <c r="D496" s="145"/>
      <c r="E496" s="138"/>
      <c r="F496" s="138"/>
      <c r="G496" s="144"/>
      <c r="H496" s="151"/>
      <c r="I496" s="151"/>
      <c r="J496" s="208"/>
      <c r="K496" s="208"/>
      <c r="L496" s="208"/>
      <c r="M496" s="208"/>
      <c r="N496" s="208"/>
      <c r="O496" s="208"/>
      <c r="P496" s="208"/>
      <c r="Q496" s="208"/>
      <c r="R496" s="141"/>
      <c r="S496" s="143"/>
      <c r="T496" s="161"/>
      <c r="U496" s="187"/>
      <c r="V496" s="187"/>
      <c r="W496" s="187"/>
      <c r="AI496" s="202"/>
    </row>
    <row r="497" spans="1:35" s="182" customFormat="1" ht="12.75" customHeight="1" x14ac:dyDescent="0.3">
      <c r="A497" s="92"/>
      <c r="B497" s="118"/>
      <c r="C497" s="118"/>
      <c r="D497" s="118"/>
      <c r="E497" s="108"/>
      <c r="F497" s="124"/>
      <c r="G497" s="131"/>
      <c r="H497" s="167"/>
      <c r="I497" s="167"/>
      <c r="J497" s="168"/>
      <c r="K497" s="169"/>
      <c r="L497" s="169"/>
      <c r="M497" s="168"/>
      <c r="N497" s="163"/>
      <c r="O497" s="163"/>
      <c r="P497" s="170"/>
      <c r="Q497" s="163"/>
      <c r="R497" s="171"/>
      <c r="S497" s="164"/>
      <c r="T497" s="161"/>
      <c r="U497" s="187"/>
      <c r="V497" s="187"/>
      <c r="W497" s="187"/>
      <c r="AI497" s="202"/>
    </row>
    <row r="498" spans="1:35" s="182" customFormat="1" ht="12.75" customHeight="1" x14ac:dyDescent="0.3">
      <c r="A498" s="92"/>
      <c r="B498" s="145"/>
      <c r="C498" s="145"/>
      <c r="D498" s="145"/>
      <c r="E498" s="138"/>
      <c r="F498" s="138"/>
      <c r="G498" s="144"/>
      <c r="H498" s="140"/>
      <c r="I498" s="140"/>
      <c r="J498" s="208"/>
      <c r="K498" s="208"/>
      <c r="L498" s="208"/>
      <c r="M498" s="208"/>
      <c r="N498" s="208"/>
      <c r="O498" s="208"/>
      <c r="P498" s="250"/>
      <c r="Q498" s="208"/>
      <c r="R498" s="141"/>
      <c r="S498" s="143"/>
      <c r="T498" s="161"/>
      <c r="U498" s="187"/>
      <c r="V498" s="187"/>
      <c r="W498" s="187"/>
      <c r="AI498" s="202"/>
    </row>
    <row r="499" spans="1:35" s="182" customFormat="1" ht="12.75" customHeight="1" x14ac:dyDescent="0.3">
      <c r="A499" s="92"/>
      <c r="B499" s="118"/>
      <c r="C499" s="118"/>
      <c r="D499" s="118"/>
      <c r="E499" s="108"/>
      <c r="F499" s="124"/>
      <c r="G499" s="131"/>
      <c r="H499" s="167"/>
      <c r="I499" s="167"/>
      <c r="J499" s="168"/>
      <c r="K499" s="169"/>
      <c r="L499" s="169"/>
      <c r="M499" s="168"/>
      <c r="N499" s="163"/>
      <c r="O499" s="163"/>
      <c r="P499" s="170"/>
      <c r="Q499" s="163"/>
      <c r="R499" s="171"/>
      <c r="S499" s="164"/>
      <c r="T499" s="161"/>
      <c r="U499" s="187"/>
      <c r="V499" s="187"/>
      <c r="W499" s="187"/>
      <c r="AI499" s="202"/>
    </row>
    <row r="500" spans="1:35" s="182" customFormat="1" ht="12.75" customHeight="1" x14ac:dyDescent="0.3">
      <c r="A500" s="92"/>
      <c r="B500" s="145"/>
      <c r="C500" s="145"/>
      <c r="D500" s="145"/>
      <c r="E500" s="138"/>
      <c r="F500" s="138"/>
      <c r="G500" s="144"/>
      <c r="H500" s="140"/>
      <c r="I500" s="140"/>
      <c r="J500" s="208"/>
      <c r="K500" s="208"/>
      <c r="L500" s="208"/>
      <c r="M500" s="208"/>
      <c r="N500" s="208"/>
      <c r="O500" s="208"/>
      <c r="P500" s="250"/>
      <c r="Q500" s="208"/>
      <c r="R500" s="141"/>
      <c r="S500" s="143"/>
      <c r="T500" s="161"/>
      <c r="U500" s="187"/>
      <c r="V500" s="187"/>
      <c r="W500" s="187"/>
      <c r="AI500" s="202"/>
    </row>
    <row r="501" spans="1:35" s="182" customFormat="1" ht="12.75" customHeight="1" x14ac:dyDescent="0.3">
      <c r="A501" s="92"/>
      <c r="B501" s="145"/>
      <c r="C501" s="210"/>
      <c r="D501" s="210"/>
      <c r="E501" s="153"/>
      <c r="F501" s="153"/>
      <c r="G501" s="146"/>
      <c r="H501" s="142"/>
      <c r="I501" s="142"/>
      <c r="J501" s="208"/>
      <c r="K501" s="208"/>
      <c r="L501" s="208"/>
      <c r="M501" s="208"/>
      <c r="N501" s="208"/>
      <c r="O501" s="208"/>
      <c r="P501" s="208"/>
      <c r="Q501" s="208"/>
      <c r="R501" s="76"/>
      <c r="S501" s="143"/>
      <c r="T501" s="161"/>
      <c r="U501" s="187"/>
      <c r="V501" s="187"/>
      <c r="W501" s="187"/>
      <c r="AI501" s="202"/>
    </row>
    <row r="502" spans="1:35" s="182" customFormat="1" ht="12.75" customHeight="1" x14ac:dyDescent="0.3">
      <c r="A502" s="92"/>
      <c r="B502" s="145"/>
      <c r="C502" s="145"/>
      <c r="D502" s="145"/>
      <c r="E502" s="138"/>
      <c r="F502" s="138"/>
      <c r="G502" s="103"/>
      <c r="H502" s="100"/>
      <c r="I502" s="270"/>
      <c r="J502" s="208"/>
      <c r="K502" s="208"/>
      <c r="L502" s="208"/>
      <c r="M502" s="208"/>
      <c r="N502" s="208"/>
      <c r="O502" s="208"/>
      <c r="P502" s="250"/>
      <c r="Q502" s="208"/>
      <c r="R502" s="143"/>
      <c r="S502" s="143"/>
      <c r="T502" s="161"/>
      <c r="U502" s="187"/>
      <c r="V502" s="187"/>
      <c r="W502" s="187"/>
      <c r="AI502" s="202"/>
    </row>
    <row r="503" spans="1:35" s="182" customFormat="1" ht="12.75" customHeight="1" x14ac:dyDescent="0.3">
      <c r="A503" s="92"/>
      <c r="B503" s="145"/>
      <c r="C503" s="145"/>
      <c r="D503" s="145"/>
      <c r="E503" s="138"/>
      <c r="F503" s="138"/>
      <c r="G503" s="144"/>
      <c r="H503" s="140"/>
      <c r="I503" s="140"/>
      <c r="J503" s="208"/>
      <c r="K503" s="208"/>
      <c r="L503" s="208"/>
      <c r="M503" s="208"/>
      <c r="N503" s="208"/>
      <c r="O503" s="208"/>
      <c r="P503" s="250"/>
      <c r="Q503" s="208"/>
      <c r="R503" s="141"/>
      <c r="S503" s="143"/>
      <c r="T503" s="161"/>
      <c r="U503" s="187"/>
      <c r="V503" s="187"/>
      <c r="W503" s="187"/>
      <c r="AI503" s="202"/>
    </row>
    <row r="504" spans="1:35" s="182" customFormat="1" ht="12.75" customHeight="1" x14ac:dyDescent="0.3">
      <c r="A504" s="92"/>
      <c r="B504" s="145"/>
      <c r="C504" s="145"/>
      <c r="D504" s="145"/>
      <c r="E504" s="138"/>
      <c r="F504" s="138"/>
      <c r="G504" s="144"/>
      <c r="H504" s="151"/>
      <c r="I504" s="151"/>
      <c r="J504" s="208"/>
      <c r="K504" s="208"/>
      <c r="L504" s="208"/>
      <c r="M504" s="208"/>
      <c r="N504" s="208"/>
      <c r="O504" s="208"/>
      <c r="P504" s="208"/>
      <c r="Q504" s="208"/>
      <c r="R504" s="141"/>
      <c r="S504" s="143"/>
      <c r="T504" s="161"/>
      <c r="U504" s="187"/>
      <c r="V504" s="187"/>
      <c r="W504" s="187"/>
      <c r="AI504" s="202"/>
    </row>
    <row r="505" spans="1:35" s="182" customFormat="1" ht="12.75" customHeight="1" x14ac:dyDescent="0.3">
      <c r="A505" s="92"/>
      <c r="B505" s="118"/>
      <c r="C505" s="118"/>
      <c r="D505" s="118"/>
      <c r="E505" s="108"/>
      <c r="F505" s="124"/>
      <c r="G505" s="131"/>
      <c r="H505" s="167"/>
      <c r="I505" s="167"/>
      <c r="J505" s="168"/>
      <c r="K505" s="169"/>
      <c r="L505" s="169"/>
      <c r="M505" s="168"/>
      <c r="N505" s="163"/>
      <c r="O505" s="163"/>
      <c r="P505" s="170"/>
      <c r="Q505" s="163"/>
      <c r="R505" s="171"/>
      <c r="S505" s="164"/>
      <c r="T505" s="161"/>
      <c r="U505" s="187"/>
      <c r="V505" s="187"/>
      <c r="W505" s="187"/>
      <c r="AI505" s="202"/>
    </row>
    <row r="506" spans="1:35" s="182" customFormat="1" ht="12.75" customHeight="1" x14ac:dyDescent="0.3">
      <c r="A506" s="92"/>
      <c r="B506" s="145"/>
      <c r="C506" s="145"/>
      <c r="D506" s="145"/>
      <c r="E506" s="138"/>
      <c r="F506" s="138"/>
      <c r="G506" s="144"/>
      <c r="H506" s="140"/>
      <c r="I506" s="140"/>
      <c r="J506" s="208"/>
      <c r="K506" s="208"/>
      <c r="L506" s="208"/>
      <c r="M506" s="208"/>
      <c r="N506" s="208"/>
      <c r="O506" s="208"/>
      <c r="P506" s="250"/>
      <c r="Q506" s="208"/>
      <c r="R506" s="141"/>
      <c r="S506" s="143"/>
      <c r="T506" s="161"/>
      <c r="U506" s="187"/>
      <c r="V506" s="187"/>
      <c r="W506" s="187"/>
      <c r="AI506" s="202"/>
    </row>
    <row r="507" spans="1:35" s="182" customFormat="1" ht="12.75" customHeight="1" x14ac:dyDescent="0.3">
      <c r="A507" s="92"/>
      <c r="B507" s="145"/>
      <c r="C507" s="210"/>
      <c r="D507" s="210"/>
      <c r="E507" s="153"/>
      <c r="F507" s="153"/>
      <c r="G507" s="146"/>
      <c r="H507" s="142"/>
      <c r="I507" s="142"/>
      <c r="J507" s="208"/>
      <c r="K507" s="208"/>
      <c r="L507" s="208"/>
      <c r="M507" s="208"/>
      <c r="N507" s="208"/>
      <c r="O507" s="208"/>
      <c r="P507" s="208"/>
      <c r="Q507" s="208"/>
      <c r="R507" s="76"/>
      <c r="S507" s="143"/>
      <c r="T507" s="161"/>
      <c r="U507" s="187"/>
      <c r="V507" s="187"/>
      <c r="W507" s="187"/>
      <c r="AI507" s="202"/>
    </row>
    <row r="508" spans="1:35" s="182" customFormat="1" ht="12.75" customHeight="1" x14ac:dyDescent="0.3">
      <c r="A508" s="92"/>
      <c r="B508" s="145"/>
      <c r="C508" s="145"/>
      <c r="D508" s="145"/>
      <c r="E508" s="138"/>
      <c r="F508" s="138"/>
      <c r="G508" s="103"/>
      <c r="H508" s="100"/>
      <c r="I508" s="270"/>
      <c r="J508" s="208"/>
      <c r="K508" s="208"/>
      <c r="L508" s="208"/>
      <c r="M508" s="208"/>
      <c r="N508" s="208"/>
      <c r="O508" s="208"/>
      <c r="P508" s="250"/>
      <c r="Q508" s="208"/>
      <c r="R508" s="143"/>
      <c r="S508" s="143"/>
      <c r="T508" s="161"/>
      <c r="U508" s="187"/>
      <c r="V508" s="187"/>
      <c r="W508" s="187"/>
      <c r="AI508" s="202"/>
    </row>
    <row r="509" spans="1:35" s="182" customFormat="1" ht="12.75" customHeight="1" x14ac:dyDescent="0.3">
      <c r="A509" s="92"/>
      <c r="B509" s="145"/>
      <c r="C509" s="145"/>
      <c r="D509" s="145"/>
      <c r="E509" s="138"/>
      <c r="F509" s="138"/>
      <c r="G509" s="144"/>
      <c r="H509" s="140"/>
      <c r="I509" s="140"/>
      <c r="J509" s="208"/>
      <c r="K509" s="208"/>
      <c r="L509" s="208"/>
      <c r="M509" s="208"/>
      <c r="N509" s="208"/>
      <c r="O509" s="208"/>
      <c r="P509" s="250"/>
      <c r="Q509" s="208"/>
      <c r="R509" s="141"/>
      <c r="S509" s="143"/>
      <c r="T509" s="161"/>
      <c r="U509" s="187"/>
      <c r="V509" s="187"/>
      <c r="W509" s="187"/>
      <c r="AI509" s="202"/>
    </row>
    <row r="510" spans="1:35" s="182" customFormat="1" ht="12.75" customHeight="1" x14ac:dyDescent="0.3">
      <c r="A510" s="92"/>
      <c r="B510" s="145"/>
      <c r="C510" s="145"/>
      <c r="D510" s="145"/>
      <c r="E510" s="138"/>
      <c r="F510" s="138"/>
      <c r="G510" s="144"/>
      <c r="H510" s="151"/>
      <c r="I510" s="151"/>
      <c r="J510" s="208"/>
      <c r="K510" s="208"/>
      <c r="L510" s="208"/>
      <c r="M510" s="208"/>
      <c r="N510" s="208"/>
      <c r="O510" s="208"/>
      <c r="P510" s="208"/>
      <c r="Q510" s="208"/>
      <c r="R510" s="141"/>
      <c r="S510" s="143"/>
      <c r="T510" s="161"/>
      <c r="U510" s="187"/>
      <c r="V510" s="187"/>
      <c r="W510" s="187"/>
      <c r="AI510" s="202"/>
    </row>
    <row r="511" spans="1:35" s="182" customFormat="1" ht="12.75" customHeight="1" x14ac:dyDescent="0.3">
      <c r="A511" s="92"/>
      <c r="B511" s="118"/>
      <c r="C511" s="118"/>
      <c r="D511" s="118"/>
      <c r="E511" s="108"/>
      <c r="F511" s="124"/>
      <c r="G511" s="131"/>
      <c r="H511" s="167"/>
      <c r="I511" s="167"/>
      <c r="J511" s="168"/>
      <c r="K511" s="169"/>
      <c r="L511" s="169"/>
      <c r="M511" s="168"/>
      <c r="N511" s="163"/>
      <c r="O511" s="163"/>
      <c r="P511" s="170"/>
      <c r="Q511" s="163"/>
      <c r="R511" s="171"/>
      <c r="S511" s="164"/>
      <c r="T511" s="161"/>
      <c r="U511" s="187"/>
      <c r="V511" s="187"/>
      <c r="W511" s="187"/>
      <c r="AI511" s="202"/>
    </row>
    <row r="512" spans="1:35" s="182" customFormat="1" ht="12.75" customHeight="1" x14ac:dyDescent="0.3">
      <c r="A512" s="92"/>
      <c r="B512" s="145"/>
      <c r="C512" s="145"/>
      <c r="D512" s="145"/>
      <c r="E512" s="138"/>
      <c r="F512" s="138"/>
      <c r="G512" s="144"/>
      <c r="H512" s="140"/>
      <c r="I512" s="140"/>
      <c r="J512" s="208"/>
      <c r="K512" s="208"/>
      <c r="L512" s="208"/>
      <c r="M512" s="208"/>
      <c r="N512" s="208"/>
      <c r="O512" s="208"/>
      <c r="P512" s="250"/>
      <c r="Q512" s="208"/>
      <c r="R512" s="141"/>
      <c r="S512" s="143"/>
      <c r="T512" s="161"/>
      <c r="U512" s="187"/>
      <c r="V512" s="187"/>
      <c r="W512" s="187"/>
      <c r="AI512" s="202"/>
    </row>
    <row r="513" spans="1:35" s="182" customFormat="1" ht="12.75" customHeight="1" x14ac:dyDescent="0.3">
      <c r="A513" s="92"/>
      <c r="B513" s="118"/>
      <c r="C513" s="118"/>
      <c r="D513" s="118"/>
      <c r="E513" s="108"/>
      <c r="F513" s="124"/>
      <c r="G513" s="131"/>
      <c r="H513" s="167"/>
      <c r="I513" s="167"/>
      <c r="J513" s="168"/>
      <c r="K513" s="169"/>
      <c r="L513" s="169"/>
      <c r="M513" s="168"/>
      <c r="N513" s="163"/>
      <c r="O513" s="163"/>
      <c r="P513" s="170"/>
      <c r="Q513" s="163"/>
      <c r="R513" s="171"/>
      <c r="S513" s="164"/>
      <c r="T513" s="161"/>
      <c r="U513" s="187"/>
      <c r="V513" s="187"/>
      <c r="W513" s="187"/>
      <c r="AI513" s="202"/>
    </row>
    <row r="514" spans="1:35" s="81" customFormat="1" x14ac:dyDescent="0.2">
      <c r="A514" s="92"/>
      <c r="B514" s="145"/>
      <c r="C514" s="145"/>
      <c r="D514" s="145"/>
      <c r="E514" s="138"/>
      <c r="F514" s="138"/>
      <c r="G514" s="144"/>
      <c r="H514" s="140"/>
      <c r="I514" s="140"/>
      <c r="J514" s="208"/>
      <c r="K514" s="208"/>
      <c r="L514" s="208"/>
      <c r="M514" s="208"/>
      <c r="N514" s="208"/>
      <c r="O514" s="208"/>
      <c r="P514" s="250"/>
      <c r="Q514" s="208"/>
      <c r="R514" s="141"/>
      <c r="S514" s="143"/>
      <c r="T514" s="161"/>
    </row>
    <row r="515" spans="1:35" s="110" customFormat="1" x14ac:dyDescent="0.2">
      <c r="A515" s="92"/>
      <c r="B515" s="145"/>
      <c r="C515" s="210"/>
      <c r="D515" s="210"/>
      <c r="E515" s="153"/>
      <c r="F515" s="153"/>
      <c r="G515" s="146"/>
      <c r="H515" s="142"/>
      <c r="I515" s="142"/>
      <c r="J515" s="208"/>
      <c r="K515" s="208"/>
      <c r="L515" s="208"/>
      <c r="M515" s="208"/>
      <c r="N515" s="208"/>
      <c r="O515" s="208"/>
      <c r="P515" s="208"/>
      <c r="Q515" s="208"/>
      <c r="R515" s="76"/>
      <c r="S515" s="143"/>
      <c r="T515" s="161"/>
    </row>
    <row r="516" spans="1:35" s="81" customFormat="1" x14ac:dyDescent="0.2">
      <c r="A516" s="92"/>
      <c r="B516" s="145"/>
      <c r="C516" s="145"/>
      <c r="D516" s="145"/>
      <c r="E516" s="138"/>
      <c r="F516" s="138"/>
      <c r="G516" s="103"/>
      <c r="H516" s="100"/>
      <c r="I516" s="270"/>
      <c r="J516" s="208"/>
      <c r="K516" s="208"/>
      <c r="L516" s="208"/>
      <c r="M516" s="208"/>
      <c r="N516" s="208"/>
      <c r="O516" s="208"/>
      <c r="P516" s="250"/>
      <c r="Q516" s="208"/>
      <c r="R516" s="143"/>
      <c r="S516" s="143"/>
      <c r="T516" s="161"/>
    </row>
    <row r="517" spans="1:35" s="182" customFormat="1" ht="12.75" customHeight="1" x14ac:dyDescent="0.3">
      <c r="A517" s="92"/>
      <c r="B517" s="145"/>
      <c r="C517" s="145"/>
      <c r="D517" s="145"/>
      <c r="E517" s="138"/>
      <c r="F517" s="138"/>
      <c r="G517" s="144"/>
      <c r="H517" s="140"/>
      <c r="I517" s="140"/>
      <c r="J517" s="208"/>
      <c r="K517" s="208"/>
      <c r="L517" s="208"/>
      <c r="M517" s="208"/>
      <c r="N517" s="208"/>
      <c r="O517" s="208"/>
      <c r="P517" s="250"/>
      <c r="Q517" s="208"/>
      <c r="R517" s="141"/>
      <c r="S517" s="143"/>
      <c r="T517" s="161"/>
      <c r="U517" s="187"/>
      <c r="V517" s="187"/>
      <c r="W517" s="187"/>
      <c r="AI517" s="202"/>
    </row>
    <row r="518" spans="1:35" customFormat="1" ht="12.75" customHeight="1" x14ac:dyDescent="0.25">
      <c r="A518" s="92"/>
      <c r="B518" s="145"/>
      <c r="C518" s="145"/>
      <c r="D518" s="145"/>
      <c r="E518" s="138"/>
      <c r="F518" s="138"/>
      <c r="G518" s="144"/>
      <c r="H518" s="151"/>
      <c r="I518" s="151"/>
      <c r="J518" s="208"/>
      <c r="K518" s="208"/>
      <c r="L518" s="208"/>
      <c r="M518" s="208"/>
      <c r="N518" s="208"/>
      <c r="O518" s="208"/>
      <c r="P518" s="208"/>
      <c r="Q518" s="208"/>
      <c r="R518" s="141"/>
      <c r="S518" s="143"/>
      <c r="T518" s="161"/>
      <c r="U518" s="139"/>
      <c r="V518" s="139"/>
      <c r="W518" s="139"/>
    </row>
    <row r="519" spans="1:35" customFormat="1" ht="12.75" customHeight="1" x14ac:dyDescent="0.25">
      <c r="A519" s="92"/>
      <c r="B519" s="118"/>
      <c r="C519" s="118"/>
      <c r="D519" s="118"/>
      <c r="E519" s="108"/>
      <c r="F519" s="124"/>
      <c r="G519" s="131"/>
      <c r="H519" s="167"/>
      <c r="I519" s="167"/>
      <c r="J519" s="168"/>
      <c r="K519" s="169"/>
      <c r="L519" s="169"/>
      <c r="M519" s="168"/>
      <c r="N519" s="163"/>
      <c r="O519" s="163"/>
      <c r="P519" s="170"/>
      <c r="Q519" s="163"/>
      <c r="R519" s="171"/>
      <c r="S519" s="164"/>
      <c r="T519" s="161"/>
      <c r="U519" s="139"/>
      <c r="V519" s="139"/>
      <c r="W519" s="139"/>
    </row>
    <row r="520" spans="1:35" x14ac:dyDescent="0.2">
      <c r="A520" s="92"/>
      <c r="B520" s="145"/>
      <c r="C520" s="145"/>
      <c r="D520" s="145"/>
      <c r="E520" s="138"/>
      <c r="F520" s="138"/>
      <c r="G520" s="144"/>
      <c r="H520" s="140"/>
      <c r="I520" s="140"/>
      <c r="J520" s="208"/>
      <c r="K520" s="208"/>
      <c r="L520" s="208"/>
      <c r="M520" s="208"/>
      <c r="N520" s="208"/>
      <c r="O520" s="208"/>
      <c r="P520" s="250"/>
      <c r="Q520" s="208"/>
      <c r="R520" s="141"/>
      <c r="S520" s="143"/>
      <c r="T520" s="161"/>
    </row>
    <row r="521" spans="1:35" customFormat="1" ht="12.75" customHeight="1" x14ac:dyDescent="0.25">
      <c r="A521" s="92"/>
      <c r="B521" s="145"/>
      <c r="C521" s="210"/>
      <c r="D521" s="210"/>
      <c r="E521" s="153"/>
      <c r="F521" s="153"/>
      <c r="G521" s="146"/>
      <c r="H521" s="142"/>
      <c r="I521" s="142"/>
      <c r="J521" s="208"/>
      <c r="K521" s="208"/>
      <c r="L521" s="208"/>
      <c r="M521" s="208"/>
      <c r="N521" s="208"/>
      <c r="O521" s="208"/>
      <c r="P521" s="208"/>
      <c r="Q521" s="208"/>
      <c r="R521" s="76"/>
      <c r="S521" s="143"/>
      <c r="T521" s="161"/>
      <c r="U521" s="139"/>
      <c r="V521" s="139"/>
      <c r="W521" s="139"/>
    </row>
    <row r="522" spans="1:35" customFormat="1" ht="12.75" customHeight="1" x14ac:dyDescent="0.25">
      <c r="A522" s="92"/>
      <c r="B522" s="145"/>
      <c r="C522" s="145"/>
      <c r="D522" s="145"/>
      <c r="E522" s="138"/>
      <c r="F522" s="138"/>
      <c r="G522" s="103"/>
      <c r="H522" s="100"/>
      <c r="I522" s="270"/>
      <c r="J522" s="208"/>
      <c r="K522" s="208"/>
      <c r="L522" s="208"/>
      <c r="M522" s="208"/>
      <c r="N522" s="208"/>
      <c r="O522" s="208"/>
      <c r="P522" s="250"/>
      <c r="Q522" s="208"/>
      <c r="R522" s="143"/>
      <c r="S522" s="143"/>
      <c r="T522" s="161"/>
      <c r="U522" s="139"/>
      <c r="V522" s="139"/>
      <c r="W522" s="139"/>
    </row>
    <row r="523" spans="1:35" customFormat="1" ht="12.75" customHeight="1" x14ac:dyDescent="0.25">
      <c r="A523" s="92"/>
      <c r="B523" s="145"/>
      <c r="C523" s="145"/>
      <c r="D523" s="145"/>
      <c r="E523" s="138"/>
      <c r="F523" s="138"/>
      <c r="G523" s="144"/>
      <c r="H523" s="140"/>
      <c r="I523" s="140"/>
      <c r="J523" s="208"/>
      <c r="K523" s="208"/>
      <c r="L523" s="208"/>
      <c r="M523" s="208"/>
      <c r="N523" s="208"/>
      <c r="O523" s="208"/>
      <c r="P523" s="250"/>
      <c r="Q523" s="208"/>
      <c r="R523" s="141"/>
      <c r="S523" s="143"/>
      <c r="T523" s="161"/>
      <c r="U523" s="139"/>
      <c r="V523" s="139"/>
      <c r="W523" s="139"/>
    </row>
    <row r="524" spans="1:35" customFormat="1" ht="12.75" customHeight="1" x14ac:dyDescent="0.25">
      <c r="A524" s="92"/>
      <c r="B524" s="145"/>
      <c r="C524" s="145"/>
      <c r="D524" s="145"/>
      <c r="E524" s="138"/>
      <c r="F524" s="138"/>
      <c r="G524" s="144"/>
      <c r="H524" s="151"/>
      <c r="I524" s="151"/>
      <c r="J524" s="208"/>
      <c r="K524" s="208"/>
      <c r="L524" s="208"/>
      <c r="M524" s="208"/>
      <c r="N524" s="208"/>
      <c r="O524" s="208"/>
      <c r="P524" s="208"/>
      <c r="Q524" s="208"/>
      <c r="R524" s="141"/>
      <c r="S524" s="143"/>
      <c r="T524" s="161"/>
      <c r="U524" s="139"/>
      <c r="V524" s="139"/>
      <c r="W524" s="139"/>
    </row>
    <row r="525" spans="1:35" customFormat="1" ht="12.75" customHeight="1" x14ac:dyDescent="0.25">
      <c r="A525" s="92"/>
      <c r="B525" s="118"/>
      <c r="C525" s="118"/>
      <c r="D525" s="118"/>
      <c r="E525" s="108"/>
      <c r="F525" s="124"/>
      <c r="G525" s="131"/>
      <c r="H525" s="167"/>
      <c r="I525" s="167"/>
      <c r="J525" s="168"/>
      <c r="K525" s="169"/>
      <c r="L525" s="169"/>
      <c r="M525" s="168"/>
      <c r="N525" s="163"/>
      <c r="O525" s="163"/>
      <c r="P525" s="170"/>
      <c r="Q525" s="163"/>
      <c r="R525" s="171"/>
      <c r="S525" s="164"/>
      <c r="T525" s="161"/>
      <c r="U525" s="139"/>
      <c r="V525" s="139"/>
      <c r="W525" s="139"/>
    </row>
    <row r="526" spans="1:35" customFormat="1" ht="12.75" customHeight="1" x14ac:dyDescent="0.25">
      <c r="A526" s="92"/>
      <c r="B526" s="145"/>
      <c r="C526" s="145"/>
      <c r="D526" s="145"/>
      <c r="E526" s="138"/>
      <c r="F526" s="138"/>
      <c r="G526" s="144"/>
      <c r="H526" s="140"/>
      <c r="I526" s="140"/>
      <c r="J526" s="208"/>
      <c r="K526" s="208"/>
      <c r="L526" s="208"/>
      <c r="M526" s="208"/>
      <c r="N526" s="208"/>
      <c r="O526" s="208"/>
      <c r="P526" s="250"/>
      <c r="Q526" s="208"/>
      <c r="R526" s="141"/>
      <c r="S526" s="143"/>
      <c r="T526" s="161"/>
      <c r="U526" s="139"/>
      <c r="V526" s="139"/>
      <c r="W526" s="139"/>
    </row>
    <row r="527" spans="1:35" customFormat="1" ht="12.75" customHeight="1" x14ac:dyDescent="0.25">
      <c r="A527" s="92"/>
      <c r="B527" s="118"/>
      <c r="C527" s="118"/>
      <c r="D527" s="118"/>
      <c r="E527" s="108"/>
      <c r="F527" s="124"/>
      <c r="G527" s="131"/>
      <c r="H527" s="167"/>
      <c r="I527" s="167"/>
      <c r="J527" s="168"/>
      <c r="K527" s="169"/>
      <c r="L527" s="169"/>
      <c r="M527" s="168"/>
      <c r="N527" s="163"/>
      <c r="O527" s="163"/>
      <c r="P527" s="170"/>
      <c r="Q527" s="163"/>
      <c r="R527" s="171"/>
      <c r="S527" s="164"/>
      <c r="T527" s="161"/>
      <c r="U527" s="139"/>
      <c r="V527" s="139"/>
      <c r="W527" s="139"/>
    </row>
    <row r="528" spans="1:35" customFormat="1" ht="12.75" customHeight="1" x14ac:dyDescent="0.25">
      <c r="A528" s="92"/>
      <c r="B528" s="145"/>
      <c r="C528" s="145"/>
      <c r="D528" s="145"/>
      <c r="E528" s="138"/>
      <c r="F528" s="138"/>
      <c r="G528" s="144"/>
      <c r="H528" s="140"/>
      <c r="I528" s="140"/>
      <c r="J528" s="208"/>
      <c r="K528" s="208"/>
      <c r="L528" s="208"/>
      <c r="M528" s="208"/>
      <c r="N528" s="208"/>
      <c r="O528" s="208"/>
      <c r="P528" s="250"/>
      <c r="Q528" s="208"/>
      <c r="R528" s="141"/>
      <c r="S528" s="143"/>
      <c r="T528" s="161"/>
      <c r="U528" s="139"/>
      <c r="V528" s="139"/>
      <c r="W528" s="139"/>
    </row>
    <row r="529" spans="1:23" customFormat="1" ht="12.75" customHeight="1" x14ac:dyDescent="0.25">
      <c r="A529" s="92"/>
      <c r="B529" s="145"/>
      <c r="C529" s="210"/>
      <c r="D529" s="210"/>
      <c r="E529" s="153"/>
      <c r="F529" s="153"/>
      <c r="G529" s="146"/>
      <c r="H529" s="142"/>
      <c r="I529" s="142"/>
      <c r="J529" s="208"/>
      <c r="K529" s="208"/>
      <c r="L529" s="208"/>
      <c r="M529" s="208"/>
      <c r="N529" s="208"/>
      <c r="O529" s="208"/>
      <c r="P529" s="208"/>
      <c r="Q529" s="208"/>
      <c r="R529" s="76"/>
      <c r="S529" s="143"/>
      <c r="T529" s="161"/>
      <c r="U529" s="139"/>
      <c r="V529" s="139"/>
      <c r="W529" s="139"/>
    </row>
    <row r="530" spans="1:23" customFormat="1" ht="12.75" customHeight="1" x14ac:dyDescent="0.25">
      <c r="A530" s="92"/>
      <c r="B530" s="145"/>
      <c r="C530" s="145"/>
      <c r="D530" s="145"/>
      <c r="E530" s="138"/>
      <c r="F530" s="138"/>
      <c r="G530" s="103"/>
      <c r="H530" s="100"/>
      <c r="I530" s="270"/>
      <c r="J530" s="208"/>
      <c r="K530" s="208"/>
      <c r="L530" s="208"/>
      <c r="M530" s="208"/>
      <c r="N530" s="208"/>
      <c r="O530" s="208"/>
      <c r="P530" s="250"/>
      <c r="Q530" s="208"/>
      <c r="R530" s="143"/>
      <c r="S530" s="143"/>
      <c r="T530" s="161"/>
      <c r="U530" s="139"/>
      <c r="V530" s="139"/>
      <c r="W530" s="139"/>
    </row>
    <row r="531" spans="1:23" customFormat="1" ht="12.75" customHeight="1" x14ac:dyDescent="0.25">
      <c r="A531" s="92"/>
      <c r="B531" s="145"/>
      <c r="C531" s="145"/>
      <c r="D531" s="145"/>
      <c r="E531" s="138"/>
      <c r="F531" s="138"/>
      <c r="G531" s="144"/>
      <c r="H531" s="140"/>
      <c r="I531" s="140"/>
      <c r="J531" s="208"/>
      <c r="K531" s="208"/>
      <c r="L531" s="208"/>
      <c r="M531" s="208"/>
      <c r="N531" s="208"/>
      <c r="O531" s="208"/>
      <c r="P531" s="250"/>
      <c r="Q531" s="208"/>
      <c r="R531" s="141"/>
      <c r="S531" s="143"/>
      <c r="T531" s="161"/>
      <c r="U531" s="139"/>
      <c r="V531" s="139"/>
      <c r="W531" s="139"/>
    </row>
    <row r="532" spans="1:23" customFormat="1" ht="12.75" customHeight="1" x14ac:dyDescent="0.25">
      <c r="A532" s="92"/>
      <c r="B532" s="145"/>
      <c r="C532" s="145"/>
      <c r="D532" s="145"/>
      <c r="E532" s="138"/>
      <c r="F532" s="138"/>
      <c r="G532" s="144"/>
      <c r="H532" s="151"/>
      <c r="I532" s="151"/>
      <c r="J532" s="208"/>
      <c r="K532" s="208"/>
      <c r="L532" s="208"/>
      <c r="M532" s="208"/>
      <c r="N532" s="208"/>
      <c r="O532" s="208"/>
      <c r="P532" s="208"/>
      <c r="Q532" s="208"/>
      <c r="R532" s="141"/>
      <c r="S532" s="143"/>
      <c r="T532" s="161"/>
      <c r="U532" s="139"/>
      <c r="V532" s="139"/>
      <c r="W532" s="139"/>
    </row>
    <row r="533" spans="1:23" customFormat="1" ht="12.75" customHeight="1" x14ac:dyDescent="0.25">
      <c r="A533" s="92"/>
      <c r="B533" s="118"/>
      <c r="C533" s="118"/>
      <c r="D533" s="118"/>
      <c r="E533" s="108"/>
      <c r="F533" s="124"/>
      <c r="G533" s="131"/>
      <c r="H533" s="167"/>
      <c r="I533" s="167"/>
      <c r="J533" s="168"/>
      <c r="K533" s="169"/>
      <c r="L533" s="169"/>
      <c r="M533" s="168"/>
      <c r="N533" s="163"/>
      <c r="O533" s="163"/>
      <c r="P533" s="170"/>
      <c r="Q533" s="163"/>
      <c r="R533" s="171"/>
      <c r="S533" s="164"/>
      <c r="T533" s="161"/>
      <c r="U533" s="139"/>
      <c r="V533" s="139"/>
      <c r="W533" s="139"/>
    </row>
    <row r="534" spans="1:23" customFormat="1" ht="12.75" customHeight="1" x14ac:dyDescent="0.25">
      <c r="A534" s="92"/>
      <c r="B534" s="145"/>
      <c r="C534" s="145"/>
      <c r="D534" s="145"/>
      <c r="E534" s="138"/>
      <c r="F534" s="138"/>
      <c r="G534" s="144"/>
      <c r="H534" s="140"/>
      <c r="I534" s="140"/>
      <c r="J534" s="208"/>
      <c r="K534" s="208"/>
      <c r="L534" s="208"/>
      <c r="M534" s="208"/>
      <c r="N534" s="208"/>
      <c r="O534" s="208"/>
      <c r="P534" s="250"/>
      <c r="Q534" s="208"/>
      <c r="R534" s="141"/>
      <c r="S534" s="143"/>
      <c r="T534" s="161"/>
      <c r="U534" s="139"/>
      <c r="V534" s="139"/>
      <c r="W534" s="139"/>
    </row>
    <row r="535" spans="1:23" customFormat="1" ht="12.75" customHeight="1" x14ac:dyDescent="0.25">
      <c r="A535" s="92"/>
      <c r="B535" s="145"/>
      <c r="C535" s="210"/>
      <c r="D535" s="210"/>
      <c r="E535" s="153"/>
      <c r="F535" s="153"/>
      <c r="G535" s="146"/>
      <c r="H535" s="142"/>
      <c r="I535" s="142"/>
      <c r="J535" s="208"/>
      <c r="K535" s="208"/>
      <c r="L535" s="208"/>
      <c r="M535" s="208"/>
      <c r="N535" s="208"/>
      <c r="O535" s="208"/>
      <c r="P535" s="208"/>
      <c r="Q535" s="208"/>
      <c r="R535" s="76"/>
      <c r="S535" s="143"/>
      <c r="T535" s="161"/>
      <c r="U535" s="139"/>
      <c r="V535" s="139"/>
      <c r="W535" s="139"/>
    </row>
    <row r="536" spans="1:23" customFormat="1" ht="12.75" customHeight="1" x14ac:dyDescent="0.25">
      <c r="A536" s="92"/>
      <c r="B536" s="145"/>
      <c r="C536" s="145"/>
      <c r="D536" s="145"/>
      <c r="E536" s="138"/>
      <c r="F536" s="138"/>
      <c r="G536" s="103"/>
      <c r="H536" s="100"/>
      <c r="I536" s="270"/>
      <c r="J536" s="208"/>
      <c r="K536" s="208"/>
      <c r="L536" s="208"/>
      <c r="M536" s="208"/>
      <c r="N536" s="208"/>
      <c r="O536" s="208"/>
      <c r="P536" s="250"/>
      <c r="Q536" s="208"/>
      <c r="R536" s="143"/>
      <c r="S536" s="143"/>
      <c r="T536" s="161"/>
      <c r="U536" s="139"/>
      <c r="V536" s="139"/>
      <c r="W536" s="139"/>
    </row>
    <row r="537" spans="1:23" customFormat="1" ht="12.75" customHeight="1" x14ac:dyDescent="0.25">
      <c r="A537" s="92"/>
      <c r="B537" s="145"/>
      <c r="C537" s="145"/>
      <c r="D537" s="145"/>
      <c r="E537" s="138"/>
      <c r="F537" s="138"/>
      <c r="G537" s="144"/>
      <c r="H537" s="140"/>
      <c r="I537" s="140"/>
      <c r="J537" s="208"/>
      <c r="K537" s="208"/>
      <c r="L537" s="208"/>
      <c r="M537" s="208"/>
      <c r="N537" s="208"/>
      <c r="O537" s="208"/>
      <c r="P537" s="250"/>
      <c r="Q537" s="208"/>
      <c r="R537" s="141"/>
      <c r="S537" s="143"/>
      <c r="T537" s="161"/>
      <c r="U537" s="139"/>
      <c r="V537" s="139"/>
      <c r="W537" s="139"/>
    </row>
    <row r="538" spans="1:23" customFormat="1" ht="12.75" customHeight="1" x14ac:dyDescent="0.25">
      <c r="A538" s="92"/>
      <c r="B538" s="145"/>
      <c r="C538" s="145"/>
      <c r="D538" s="145"/>
      <c r="E538" s="138"/>
      <c r="F538" s="138"/>
      <c r="G538" s="144"/>
      <c r="H538" s="151"/>
      <c r="I538" s="151"/>
      <c r="J538" s="208"/>
      <c r="K538" s="208"/>
      <c r="L538" s="208"/>
      <c r="M538" s="208"/>
      <c r="N538" s="208"/>
      <c r="O538" s="208"/>
      <c r="P538" s="208"/>
      <c r="Q538" s="208"/>
      <c r="R538" s="141"/>
      <c r="S538" s="143"/>
      <c r="T538" s="161"/>
      <c r="U538" s="139"/>
      <c r="V538" s="139"/>
      <c r="W538" s="139"/>
    </row>
    <row r="539" spans="1:23" customFormat="1" ht="12.75" customHeight="1" x14ac:dyDescent="0.25">
      <c r="A539" s="92"/>
      <c r="B539" s="118"/>
      <c r="C539" s="118"/>
      <c r="D539" s="118"/>
      <c r="E539" s="108"/>
      <c r="F539" s="124"/>
      <c r="G539" s="131"/>
      <c r="H539" s="167"/>
      <c r="I539" s="167"/>
      <c r="J539" s="168"/>
      <c r="K539" s="169"/>
      <c r="L539" s="169"/>
      <c r="M539" s="168"/>
      <c r="N539" s="163"/>
      <c r="O539" s="163"/>
      <c r="P539" s="170"/>
      <c r="Q539" s="163"/>
      <c r="R539" s="171"/>
      <c r="S539" s="164"/>
      <c r="T539" s="161"/>
      <c r="U539" s="139"/>
      <c r="V539" s="139"/>
      <c r="W539" s="139"/>
    </row>
    <row r="540" spans="1:23" customFormat="1" ht="12.75" customHeight="1" x14ac:dyDescent="0.25">
      <c r="A540" s="92"/>
      <c r="B540" s="145"/>
      <c r="C540" s="145"/>
      <c r="D540" s="145"/>
      <c r="E540" s="138"/>
      <c r="F540" s="138"/>
      <c r="G540" s="144"/>
      <c r="H540" s="140"/>
      <c r="I540" s="140"/>
      <c r="J540" s="208"/>
      <c r="K540" s="208"/>
      <c r="L540" s="208"/>
      <c r="M540" s="208"/>
      <c r="N540" s="208"/>
      <c r="O540" s="208"/>
      <c r="P540" s="250"/>
      <c r="Q540" s="208"/>
      <c r="R540" s="141"/>
      <c r="S540" s="143"/>
      <c r="T540" s="161"/>
      <c r="U540" s="139"/>
      <c r="V540" s="139"/>
      <c r="W540" s="139"/>
    </row>
    <row r="541" spans="1:23" customFormat="1" ht="12.75" customHeight="1" x14ac:dyDescent="0.25">
      <c r="A541" s="92"/>
      <c r="B541" s="118"/>
      <c r="C541" s="118"/>
      <c r="D541" s="118"/>
      <c r="E541" s="108"/>
      <c r="F541" s="124"/>
      <c r="G541" s="131"/>
      <c r="H541" s="167"/>
      <c r="I541" s="167"/>
      <c r="J541" s="168"/>
      <c r="K541" s="169"/>
      <c r="L541" s="169"/>
      <c r="M541" s="168"/>
      <c r="N541" s="163"/>
      <c r="O541" s="163"/>
      <c r="P541" s="170"/>
      <c r="Q541" s="163"/>
      <c r="R541" s="171"/>
      <c r="S541" s="164"/>
      <c r="T541" s="161"/>
      <c r="U541" s="139"/>
      <c r="V541" s="139"/>
      <c r="W541" s="139"/>
    </row>
    <row r="542" spans="1:23" customFormat="1" ht="12.75" customHeight="1" x14ac:dyDescent="0.25">
      <c r="A542" s="92"/>
      <c r="B542" s="145"/>
      <c r="C542" s="145"/>
      <c r="D542" s="145"/>
      <c r="E542" s="138"/>
      <c r="F542" s="138"/>
      <c r="G542" s="144"/>
      <c r="H542" s="140"/>
      <c r="I542" s="140"/>
      <c r="J542" s="208"/>
      <c r="K542" s="208"/>
      <c r="L542" s="208"/>
      <c r="M542" s="208"/>
      <c r="N542" s="208"/>
      <c r="O542" s="208"/>
      <c r="P542" s="250"/>
      <c r="Q542" s="208"/>
      <c r="R542" s="141"/>
      <c r="S542" s="143"/>
      <c r="T542" s="161"/>
      <c r="U542" s="139"/>
      <c r="V542" s="139"/>
      <c r="W542" s="139"/>
    </row>
    <row r="543" spans="1:23" customFormat="1" ht="12.75" customHeight="1" x14ac:dyDescent="0.25">
      <c r="A543" s="92"/>
      <c r="B543" s="145"/>
      <c r="C543" s="210"/>
      <c r="D543" s="210"/>
      <c r="E543" s="153"/>
      <c r="F543" s="153"/>
      <c r="G543" s="146"/>
      <c r="H543" s="142"/>
      <c r="I543" s="142"/>
      <c r="J543" s="208"/>
      <c r="K543" s="208"/>
      <c r="L543" s="208"/>
      <c r="M543" s="208"/>
      <c r="N543" s="208"/>
      <c r="O543" s="208"/>
      <c r="P543" s="208"/>
      <c r="Q543" s="208"/>
      <c r="R543" s="76"/>
      <c r="S543" s="143"/>
      <c r="T543" s="161"/>
      <c r="U543" s="139"/>
      <c r="V543" s="139"/>
      <c r="W543" s="139"/>
    </row>
    <row r="544" spans="1:23" customFormat="1" ht="12.75" customHeight="1" x14ac:dyDescent="0.25">
      <c r="A544" s="92"/>
      <c r="B544" s="145"/>
      <c r="C544" s="145"/>
      <c r="D544" s="145"/>
      <c r="E544" s="138"/>
      <c r="F544" s="138"/>
      <c r="G544" s="103"/>
      <c r="H544" s="100"/>
      <c r="I544" s="270"/>
      <c r="J544" s="208"/>
      <c r="K544" s="208"/>
      <c r="L544" s="208"/>
      <c r="M544" s="208"/>
      <c r="N544" s="208"/>
      <c r="O544" s="208"/>
      <c r="P544" s="250"/>
      <c r="Q544" s="208"/>
      <c r="R544" s="143"/>
      <c r="S544" s="143"/>
      <c r="T544" s="161"/>
      <c r="U544" s="139"/>
      <c r="V544" s="139"/>
      <c r="W544" s="139"/>
    </row>
    <row r="545" spans="1:23" customFormat="1" ht="12.75" customHeight="1" x14ac:dyDescent="0.25">
      <c r="A545" s="92"/>
      <c r="B545" s="145"/>
      <c r="C545" s="145"/>
      <c r="D545" s="145"/>
      <c r="E545" s="138"/>
      <c r="F545" s="138"/>
      <c r="G545" s="144"/>
      <c r="H545" s="140"/>
      <c r="I545" s="140"/>
      <c r="J545" s="208"/>
      <c r="K545" s="208"/>
      <c r="L545" s="208"/>
      <c r="M545" s="208"/>
      <c r="N545" s="208"/>
      <c r="O545" s="208"/>
      <c r="P545" s="250"/>
      <c r="Q545" s="208"/>
      <c r="R545" s="141"/>
      <c r="S545" s="143"/>
      <c r="T545" s="161"/>
      <c r="U545" s="139"/>
      <c r="V545" s="139"/>
      <c r="W545" s="139"/>
    </row>
    <row r="546" spans="1:23" customFormat="1" ht="12.75" customHeight="1" x14ac:dyDescent="0.25">
      <c r="A546" s="92"/>
      <c r="B546" s="145"/>
      <c r="C546" s="145"/>
      <c r="D546" s="145"/>
      <c r="E546" s="138"/>
      <c r="F546" s="138"/>
      <c r="G546" s="144"/>
      <c r="H546" s="151"/>
      <c r="I546" s="151"/>
      <c r="J546" s="208"/>
      <c r="K546" s="208"/>
      <c r="L546" s="208"/>
      <c r="M546" s="208"/>
      <c r="N546" s="208"/>
      <c r="O546" s="208"/>
      <c r="P546" s="208"/>
      <c r="Q546" s="208"/>
      <c r="R546" s="141"/>
      <c r="S546" s="143"/>
      <c r="T546" s="161"/>
      <c r="U546" s="139"/>
      <c r="V546" s="139"/>
      <c r="W546" s="139"/>
    </row>
    <row r="547" spans="1:23" customFormat="1" ht="12.75" customHeight="1" x14ac:dyDescent="0.25">
      <c r="A547" s="92"/>
      <c r="B547" s="118"/>
      <c r="C547" s="118"/>
      <c r="D547" s="118"/>
      <c r="E547" s="108"/>
      <c r="F547" s="124"/>
      <c r="G547" s="131"/>
      <c r="H547" s="167"/>
      <c r="I547" s="167"/>
      <c r="J547" s="168"/>
      <c r="K547" s="169"/>
      <c r="L547" s="169"/>
      <c r="M547" s="168"/>
      <c r="N547" s="163"/>
      <c r="O547" s="163"/>
      <c r="P547" s="170"/>
      <c r="Q547" s="163"/>
      <c r="R547" s="171"/>
      <c r="S547" s="164"/>
      <c r="T547" s="161"/>
      <c r="U547" s="139"/>
      <c r="V547" s="139"/>
      <c r="W547" s="139"/>
    </row>
    <row r="548" spans="1:23" customFormat="1" ht="12.75" customHeight="1" x14ac:dyDescent="0.25">
      <c r="A548" s="92"/>
      <c r="B548" s="145"/>
      <c r="C548" s="145"/>
      <c r="D548" s="145"/>
      <c r="E548" s="138"/>
      <c r="F548" s="138"/>
      <c r="G548" s="144"/>
      <c r="H548" s="140"/>
      <c r="I548" s="140"/>
      <c r="J548" s="208"/>
      <c r="K548" s="208"/>
      <c r="L548" s="208"/>
      <c r="M548" s="208"/>
      <c r="N548" s="208"/>
      <c r="O548" s="208"/>
      <c r="P548" s="250"/>
      <c r="Q548" s="208"/>
      <c r="R548" s="141"/>
      <c r="S548" s="143"/>
      <c r="T548" s="161"/>
      <c r="U548" s="139"/>
      <c r="V548" s="139"/>
      <c r="W548" s="139"/>
    </row>
    <row r="549" spans="1:23" ht="12.75" customHeight="1" x14ac:dyDescent="0.2">
      <c r="A549" s="92"/>
      <c r="B549" s="145"/>
      <c r="C549" s="210"/>
      <c r="D549" s="210"/>
      <c r="E549" s="153"/>
      <c r="F549" s="153"/>
      <c r="G549" s="146"/>
      <c r="H549" s="142"/>
      <c r="I549" s="142"/>
      <c r="J549" s="208"/>
      <c r="K549" s="208"/>
      <c r="L549" s="208"/>
      <c r="M549" s="208"/>
      <c r="N549" s="208"/>
      <c r="O549" s="208"/>
      <c r="P549" s="208"/>
      <c r="Q549" s="208"/>
      <c r="R549" s="76"/>
      <c r="S549" s="143"/>
    </row>
    <row r="550" spans="1:23" ht="12.75" customHeight="1" x14ac:dyDescent="0.2">
      <c r="A550" s="92"/>
      <c r="B550" s="145"/>
      <c r="C550" s="145"/>
      <c r="D550" s="145"/>
      <c r="E550" s="138"/>
      <c r="F550" s="138"/>
      <c r="G550" s="103"/>
      <c r="H550" s="100"/>
      <c r="I550" s="270"/>
      <c r="J550" s="208"/>
      <c r="K550" s="208"/>
      <c r="L550" s="208"/>
      <c r="M550" s="208"/>
      <c r="N550" s="208"/>
      <c r="O550" s="208"/>
      <c r="P550" s="250"/>
      <c r="Q550" s="208"/>
      <c r="R550" s="143"/>
      <c r="S550" s="143"/>
    </row>
    <row r="551" spans="1:23" customFormat="1" ht="12.75" customHeight="1" x14ac:dyDescent="0.25">
      <c r="A551" s="92"/>
      <c r="B551" s="145"/>
      <c r="C551" s="145"/>
      <c r="D551" s="145"/>
      <c r="E551" s="138"/>
      <c r="F551" s="138"/>
      <c r="G551" s="144"/>
      <c r="H551" s="140"/>
      <c r="I551" s="140"/>
      <c r="J551" s="208"/>
      <c r="K551" s="208"/>
      <c r="L551" s="208"/>
      <c r="M551" s="208"/>
      <c r="N551" s="208"/>
      <c r="O551" s="208"/>
      <c r="P551" s="250"/>
      <c r="Q551" s="208"/>
      <c r="R551" s="141"/>
      <c r="S551" s="143"/>
      <c r="T551" s="161"/>
    </row>
    <row r="552" spans="1:23" customFormat="1" ht="12.75" customHeight="1" x14ac:dyDescent="0.25">
      <c r="A552" s="92"/>
      <c r="B552" s="145"/>
      <c r="C552" s="145"/>
      <c r="D552" s="145"/>
      <c r="E552" s="138"/>
      <c r="F552" s="138"/>
      <c r="G552" s="144"/>
      <c r="H552" s="151"/>
      <c r="I552" s="151"/>
      <c r="J552" s="208"/>
      <c r="K552" s="208"/>
      <c r="L552" s="208"/>
      <c r="M552" s="208"/>
      <c r="N552" s="208"/>
      <c r="O552" s="208"/>
      <c r="P552" s="208"/>
      <c r="Q552" s="208"/>
      <c r="R552" s="141"/>
      <c r="S552" s="143"/>
      <c r="T552" s="161"/>
    </row>
    <row r="553" spans="1:23" customFormat="1" ht="12.75" customHeight="1" x14ac:dyDescent="0.25">
      <c r="A553" s="92"/>
      <c r="B553" s="118"/>
      <c r="C553" s="118"/>
      <c r="D553" s="118"/>
      <c r="E553" s="108"/>
      <c r="F553" s="124"/>
      <c r="G553" s="131"/>
      <c r="H553" s="167"/>
      <c r="I553" s="167"/>
      <c r="J553" s="168"/>
      <c r="K553" s="169"/>
      <c r="L553" s="169"/>
      <c r="M553" s="168"/>
      <c r="N553" s="163"/>
      <c r="O553" s="163"/>
      <c r="P553" s="170"/>
      <c r="Q553" s="163"/>
      <c r="R553" s="171"/>
      <c r="S553" s="164"/>
      <c r="T553" s="161"/>
    </row>
    <row r="554" spans="1:23" s="232" customFormat="1" x14ac:dyDescent="0.2">
      <c r="A554" s="92"/>
      <c r="B554" s="145"/>
      <c r="C554" s="145"/>
      <c r="D554" s="145"/>
      <c r="E554" s="138"/>
      <c r="F554" s="138"/>
      <c r="G554" s="144"/>
      <c r="H554" s="140"/>
      <c r="I554" s="140"/>
      <c r="J554" s="208"/>
      <c r="K554" s="208"/>
      <c r="L554" s="208"/>
      <c r="M554" s="208"/>
      <c r="N554" s="208"/>
      <c r="O554" s="208"/>
      <c r="P554" s="250"/>
      <c r="Q554" s="208"/>
      <c r="R554" s="141"/>
      <c r="S554" s="143"/>
      <c r="T554" s="112"/>
    </row>
    <row r="555" spans="1:23" s="232" customFormat="1" x14ac:dyDescent="0.2">
      <c r="A555" s="92"/>
      <c r="B555" s="118"/>
      <c r="C555" s="118"/>
      <c r="D555" s="118"/>
      <c r="E555" s="108"/>
      <c r="F555" s="124"/>
      <c r="G555" s="131"/>
      <c r="H555" s="167"/>
      <c r="I555" s="167"/>
      <c r="J555" s="168"/>
      <c r="K555" s="169"/>
      <c r="L555" s="169"/>
      <c r="M555" s="168"/>
      <c r="N555" s="163"/>
      <c r="O555" s="163"/>
      <c r="P555" s="170"/>
      <c r="Q555" s="163"/>
      <c r="R555" s="171"/>
      <c r="S555" s="164"/>
      <c r="T555" s="112"/>
    </row>
    <row r="556" spans="1:23" s="81" customFormat="1" x14ac:dyDescent="0.2">
      <c r="A556" s="92"/>
      <c r="B556" s="145"/>
      <c r="C556" s="145"/>
      <c r="D556" s="145"/>
      <c r="E556" s="138"/>
      <c r="F556" s="138"/>
      <c r="G556" s="144"/>
      <c r="H556" s="140"/>
      <c r="I556" s="140"/>
      <c r="J556" s="208"/>
      <c r="K556" s="208"/>
      <c r="L556" s="208"/>
      <c r="M556" s="208"/>
      <c r="N556" s="208"/>
      <c r="O556" s="208"/>
      <c r="P556" s="250"/>
      <c r="Q556" s="208"/>
      <c r="R556" s="141"/>
      <c r="S556" s="143"/>
    </row>
    <row r="557" spans="1:23" s="81" customFormat="1" x14ac:dyDescent="0.2">
      <c r="A557" s="92"/>
      <c r="B557" s="145"/>
      <c r="C557" s="210"/>
      <c r="D557" s="210"/>
      <c r="E557" s="153"/>
      <c r="F557" s="153"/>
      <c r="G557" s="146"/>
      <c r="H557" s="142"/>
      <c r="I557" s="142"/>
      <c r="J557" s="208"/>
      <c r="K557" s="208"/>
      <c r="L557" s="208"/>
      <c r="M557" s="208"/>
      <c r="N557" s="208"/>
      <c r="O557" s="208"/>
      <c r="P557" s="208"/>
      <c r="Q557" s="208"/>
      <c r="R557" s="76"/>
      <c r="S557" s="143"/>
    </row>
    <row r="558" spans="1:23" s="81" customFormat="1" x14ac:dyDescent="0.2">
      <c r="A558" s="92"/>
      <c r="B558" s="145"/>
      <c r="C558" s="145"/>
      <c r="D558" s="145"/>
      <c r="E558" s="138"/>
      <c r="F558" s="138"/>
      <c r="G558" s="103"/>
      <c r="H558" s="100"/>
      <c r="I558" s="270"/>
      <c r="J558" s="208"/>
      <c r="K558" s="208"/>
      <c r="L558" s="208"/>
      <c r="M558" s="208"/>
      <c r="N558" s="208"/>
      <c r="O558" s="208"/>
      <c r="P558" s="250"/>
      <c r="Q558" s="208"/>
      <c r="R558" s="143"/>
      <c r="S558" s="143"/>
    </row>
    <row r="559" spans="1:23" s="81" customFormat="1" x14ac:dyDescent="0.2">
      <c r="A559" s="92"/>
      <c r="B559" s="145"/>
      <c r="C559" s="145"/>
      <c r="D559" s="145"/>
      <c r="E559" s="138"/>
      <c r="F559" s="138"/>
      <c r="G559" s="144"/>
      <c r="H559" s="140"/>
      <c r="I559" s="140"/>
      <c r="J559" s="208"/>
      <c r="K559" s="208"/>
      <c r="L559" s="208"/>
      <c r="M559" s="208"/>
      <c r="N559" s="208"/>
      <c r="O559" s="208"/>
      <c r="P559" s="250"/>
      <c r="Q559" s="208"/>
      <c r="R559" s="141"/>
      <c r="S559" s="143"/>
    </row>
    <row r="560" spans="1:23" customFormat="1" ht="12.75" customHeight="1" x14ac:dyDescent="0.25">
      <c r="A560" s="92"/>
      <c r="B560" s="145"/>
      <c r="C560" s="145"/>
      <c r="D560" s="145"/>
      <c r="E560" s="138"/>
      <c r="F560" s="138"/>
      <c r="G560" s="144"/>
      <c r="H560" s="151"/>
      <c r="I560" s="151"/>
      <c r="J560" s="208"/>
      <c r="K560" s="208"/>
      <c r="L560" s="208"/>
      <c r="M560" s="208"/>
      <c r="N560" s="208"/>
      <c r="O560" s="208"/>
      <c r="P560" s="208"/>
      <c r="Q560" s="208"/>
      <c r="R560" s="141"/>
      <c r="S560" s="143"/>
      <c r="T560" s="161"/>
    </row>
    <row r="561" spans="1:20" customFormat="1" ht="12.75" customHeight="1" x14ac:dyDescent="0.25">
      <c r="A561" s="92"/>
      <c r="B561" s="118"/>
      <c r="C561" s="118"/>
      <c r="D561" s="118"/>
      <c r="E561" s="108"/>
      <c r="F561" s="124"/>
      <c r="G561" s="131"/>
      <c r="H561" s="167"/>
      <c r="I561" s="167"/>
      <c r="J561" s="168"/>
      <c r="K561" s="169"/>
      <c r="L561" s="169"/>
      <c r="M561" s="168"/>
      <c r="N561" s="163"/>
      <c r="O561" s="163"/>
      <c r="P561" s="170"/>
      <c r="Q561" s="163"/>
      <c r="R561" s="171"/>
      <c r="S561" s="164"/>
      <c r="T561" s="161"/>
    </row>
    <row r="562" spans="1:20" customFormat="1" ht="12.75" customHeight="1" x14ac:dyDescent="0.25">
      <c r="A562" s="92"/>
      <c r="B562" s="145"/>
      <c r="C562" s="145"/>
      <c r="D562" s="145"/>
      <c r="E562" s="138"/>
      <c r="F562" s="138"/>
      <c r="G562" s="144"/>
      <c r="H562" s="140"/>
      <c r="I562" s="140"/>
      <c r="J562" s="208"/>
      <c r="K562" s="208"/>
      <c r="L562" s="208"/>
      <c r="M562" s="208"/>
      <c r="N562" s="208"/>
      <c r="O562" s="208"/>
      <c r="P562" s="250"/>
      <c r="Q562" s="208"/>
      <c r="R562" s="141"/>
      <c r="S562" s="143"/>
      <c r="T562" s="161"/>
    </row>
    <row r="563" spans="1:20" customFormat="1" ht="12.75" customHeight="1" x14ac:dyDescent="0.25">
      <c r="A563" s="92"/>
      <c r="B563" s="145"/>
      <c r="C563" s="210"/>
      <c r="D563" s="210"/>
      <c r="E563" s="153"/>
      <c r="F563" s="153"/>
      <c r="G563" s="146"/>
      <c r="H563" s="142"/>
      <c r="I563" s="142"/>
      <c r="J563" s="208"/>
      <c r="K563" s="208"/>
      <c r="L563" s="208"/>
      <c r="M563" s="208"/>
      <c r="N563" s="208"/>
      <c r="O563" s="208"/>
      <c r="P563" s="208"/>
      <c r="Q563" s="208"/>
      <c r="R563" s="76"/>
      <c r="S563" s="143"/>
      <c r="T563" s="161"/>
    </row>
    <row r="564" spans="1:20" customFormat="1" ht="12.75" customHeight="1" x14ac:dyDescent="0.25">
      <c r="A564" s="92"/>
      <c r="B564" s="145"/>
      <c r="C564" s="145"/>
      <c r="D564" s="145"/>
      <c r="E564" s="138"/>
      <c r="F564" s="138"/>
      <c r="G564" s="103"/>
      <c r="H564" s="100"/>
      <c r="I564" s="270"/>
      <c r="J564" s="208"/>
      <c r="K564" s="208"/>
      <c r="L564" s="208"/>
      <c r="M564" s="208"/>
      <c r="N564" s="208"/>
      <c r="O564" s="208"/>
      <c r="P564" s="250"/>
      <c r="Q564" s="208"/>
      <c r="R564" s="143"/>
      <c r="S564" s="143"/>
      <c r="T564" s="161"/>
    </row>
    <row r="565" spans="1:20" customFormat="1" ht="12.75" customHeight="1" x14ac:dyDescent="0.25">
      <c r="A565" s="92"/>
      <c r="B565" s="145"/>
      <c r="C565" s="145"/>
      <c r="D565" s="145"/>
      <c r="E565" s="138"/>
      <c r="F565" s="138"/>
      <c r="G565" s="144"/>
      <c r="H565" s="140"/>
      <c r="I565" s="140"/>
      <c r="J565" s="208"/>
      <c r="K565" s="208"/>
      <c r="L565" s="208"/>
      <c r="M565" s="208"/>
      <c r="N565" s="208"/>
      <c r="O565" s="208"/>
      <c r="P565" s="250"/>
      <c r="Q565" s="208"/>
      <c r="R565" s="141"/>
      <c r="S565" s="143"/>
      <c r="T565" s="161"/>
    </row>
    <row r="566" spans="1:20" customFormat="1" ht="12.75" customHeight="1" x14ac:dyDescent="0.25">
      <c r="A566" s="92"/>
      <c r="B566" s="145"/>
      <c r="C566" s="145"/>
      <c r="D566" s="145"/>
      <c r="E566" s="138"/>
      <c r="F566" s="138"/>
      <c r="G566" s="144"/>
      <c r="H566" s="151"/>
      <c r="I566" s="151"/>
      <c r="J566" s="208"/>
      <c r="K566" s="208"/>
      <c r="L566" s="208"/>
      <c r="M566" s="208"/>
      <c r="N566" s="208"/>
      <c r="O566" s="208"/>
      <c r="P566" s="208"/>
      <c r="Q566" s="208"/>
      <c r="R566" s="141"/>
      <c r="S566" s="143"/>
      <c r="T566" s="161"/>
    </row>
    <row r="567" spans="1:20" customFormat="1" ht="12.75" customHeight="1" x14ac:dyDescent="0.25">
      <c r="A567" s="92"/>
      <c r="B567" s="118"/>
      <c r="C567" s="118"/>
      <c r="D567" s="118"/>
      <c r="E567" s="108"/>
      <c r="F567" s="124"/>
      <c r="G567" s="131"/>
      <c r="H567" s="167"/>
      <c r="I567" s="167"/>
      <c r="J567" s="168"/>
      <c r="K567" s="169"/>
      <c r="L567" s="169"/>
      <c r="M567" s="168"/>
      <c r="N567" s="163"/>
      <c r="O567" s="163"/>
      <c r="P567" s="170"/>
      <c r="Q567" s="163"/>
      <c r="R567" s="171"/>
      <c r="S567" s="164"/>
      <c r="T567" s="161"/>
    </row>
    <row r="568" spans="1:20" customFormat="1" ht="12.75" customHeight="1" x14ac:dyDescent="0.25">
      <c r="A568" s="92"/>
      <c r="B568" s="145"/>
      <c r="C568" s="145"/>
      <c r="D568" s="145"/>
      <c r="E568" s="138"/>
      <c r="F568" s="138"/>
      <c r="G568" s="144"/>
      <c r="H568" s="140"/>
      <c r="I568" s="140"/>
      <c r="J568" s="208"/>
      <c r="K568" s="208"/>
      <c r="L568" s="208"/>
      <c r="M568" s="208"/>
      <c r="N568" s="208"/>
      <c r="O568" s="208"/>
      <c r="P568" s="250"/>
      <c r="Q568" s="208"/>
      <c r="R568" s="141"/>
      <c r="S568" s="143"/>
      <c r="T568" s="161"/>
    </row>
    <row r="569" spans="1:20" customFormat="1" ht="12.75" customHeight="1" x14ac:dyDescent="0.25">
      <c r="A569" s="92"/>
      <c r="B569" s="118"/>
      <c r="C569" s="118"/>
      <c r="D569" s="118"/>
      <c r="E569" s="108"/>
      <c r="F569" s="124"/>
      <c r="G569" s="131"/>
      <c r="H569" s="167"/>
      <c r="I569" s="167"/>
      <c r="J569" s="168"/>
      <c r="K569" s="169"/>
      <c r="L569" s="169"/>
      <c r="M569" s="168"/>
      <c r="N569" s="163"/>
      <c r="O569" s="163"/>
      <c r="P569" s="170"/>
      <c r="Q569" s="163"/>
      <c r="R569" s="171"/>
      <c r="S569" s="164"/>
      <c r="T569" s="161"/>
    </row>
    <row r="570" spans="1:20" customFormat="1" ht="12.75" customHeight="1" x14ac:dyDescent="0.25">
      <c r="A570" s="92"/>
      <c r="B570" s="145"/>
      <c r="C570" s="145"/>
      <c r="D570" s="145"/>
      <c r="E570" s="138"/>
      <c r="F570" s="138"/>
      <c r="G570" s="144"/>
      <c r="H570" s="140"/>
      <c r="I570" s="140"/>
      <c r="J570" s="208"/>
      <c r="K570" s="208"/>
      <c r="L570" s="208"/>
      <c r="M570" s="208"/>
      <c r="N570" s="208"/>
      <c r="O570" s="208"/>
      <c r="P570" s="250"/>
      <c r="Q570" s="208"/>
      <c r="R570" s="141"/>
      <c r="S570" s="143"/>
      <c r="T570" s="161"/>
    </row>
    <row r="571" spans="1:20" customFormat="1" ht="12.75" customHeight="1" x14ac:dyDescent="0.25">
      <c r="A571" s="92"/>
      <c r="B571" s="145"/>
      <c r="C571" s="210"/>
      <c r="D571" s="210"/>
      <c r="E571" s="153"/>
      <c r="F571" s="153"/>
      <c r="G571" s="146"/>
      <c r="H571" s="142"/>
      <c r="I571" s="142"/>
      <c r="J571" s="208"/>
      <c r="K571" s="208"/>
      <c r="L571" s="208"/>
      <c r="M571" s="208"/>
      <c r="N571" s="208"/>
      <c r="O571" s="208"/>
      <c r="P571" s="208"/>
      <c r="Q571" s="208"/>
      <c r="R571" s="76"/>
      <c r="S571" s="143"/>
      <c r="T571" s="161"/>
    </row>
    <row r="572" spans="1:20" customFormat="1" ht="12.75" customHeight="1" x14ac:dyDescent="0.25">
      <c r="A572" s="92"/>
      <c r="B572" s="145"/>
      <c r="C572" s="145"/>
      <c r="D572" s="145"/>
      <c r="E572" s="138"/>
      <c r="F572" s="138"/>
      <c r="G572" s="103"/>
      <c r="H572" s="100"/>
      <c r="I572" s="270"/>
      <c r="J572" s="208"/>
      <c r="K572" s="208"/>
      <c r="L572" s="208"/>
      <c r="M572" s="208"/>
      <c r="N572" s="208"/>
      <c r="O572" s="208"/>
      <c r="P572" s="250"/>
      <c r="Q572" s="208"/>
      <c r="R572" s="143"/>
      <c r="S572" s="143"/>
      <c r="T572" s="161"/>
    </row>
    <row r="573" spans="1:20" customFormat="1" ht="12.75" customHeight="1" x14ac:dyDescent="0.25">
      <c r="A573" s="92"/>
      <c r="B573" s="145"/>
      <c r="C573" s="145"/>
      <c r="D573" s="145"/>
      <c r="E573" s="138"/>
      <c r="F573" s="138"/>
      <c r="G573" s="144"/>
      <c r="H573" s="140"/>
      <c r="I573" s="140"/>
      <c r="J573" s="208"/>
      <c r="K573" s="208"/>
      <c r="L573" s="208"/>
      <c r="M573" s="208"/>
      <c r="N573" s="208"/>
      <c r="O573" s="208"/>
      <c r="P573" s="250"/>
      <c r="Q573" s="208"/>
      <c r="R573" s="141"/>
      <c r="S573" s="143"/>
      <c r="T573" s="161"/>
    </row>
    <row r="574" spans="1:20" customFormat="1" ht="12.75" customHeight="1" x14ac:dyDescent="0.25">
      <c r="A574" s="92"/>
      <c r="B574" s="145"/>
      <c r="C574" s="145"/>
      <c r="D574" s="145"/>
      <c r="E574" s="138"/>
      <c r="F574" s="138"/>
      <c r="G574" s="144"/>
      <c r="H574" s="151"/>
      <c r="I574" s="151"/>
      <c r="J574" s="208"/>
      <c r="K574" s="208"/>
      <c r="L574" s="208"/>
      <c r="M574" s="208"/>
      <c r="N574" s="208"/>
      <c r="O574" s="208"/>
      <c r="P574" s="208"/>
      <c r="Q574" s="208"/>
      <c r="R574" s="141"/>
      <c r="S574" s="143"/>
      <c r="T574" s="161"/>
    </row>
    <row r="575" spans="1:20" customFormat="1" ht="12.75" customHeight="1" x14ac:dyDescent="0.25">
      <c r="A575" s="92"/>
      <c r="B575" s="118"/>
      <c r="C575" s="118"/>
      <c r="D575" s="118"/>
      <c r="E575" s="108"/>
      <c r="F575" s="124"/>
      <c r="G575" s="131"/>
      <c r="H575" s="167"/>
      <c r="I575" s="167"/>
      <c r="J575" s="168"/>
      <c r="K575" s="169"/>
      <c r="L575" s="169"/>
      <c r="M575" s="168"/>
      <c r="N575" s="163"/>
      <c r="O575" s="163"/>
      <c r="P575" s="170"/>
      <c r="Q575" s="163"/>
      <c r="R575" s="171"/>
      <c r="S575" s="164"/>
      <c r="T575" s="161"/>
    </row>
    <row r="576" spans="1:20" customFormat="1" ht="12.75" customHeight="1" x14ac:dyDescent="0.25">
      <c r="A576" s="92"/>
      <c r="B576" s="145"/>
      <c r="C576" s="145"/>
      <c r="D576" s="145"/>
      <c r="E576" s="138"/>
      <c r="F576" s="138"/>
      <c r="G576" s="144"/>
      <c r="H576" s="140"/>
      <c r="I576" s="140"/>
      <c r="J576" s="208"/>
      <c r="K576" s="208"/>
      <c r="L576" s="208"/>
      <c r="M576" s="208"/>
      <c r="N576" s="208"/>
      <c r="O576" s="208"/>
      <c r="P576" s="250"/>
      <c r="Q576" s="208"/>
      <c r="R576" s="141"/>
      <c r="S576" s="143"/>
      <c r="T576" s="161"/>
    </row>
    <row r="577" spans="1:20" customFormat="1" ht="12.75" customHeight="1" x14ac:dyDescent="0.25">
      <c r="A577" s="92"/>
      <c r="B577" s="145"/>
      <c r="C577" s="210"/>
      <c r="D577" s="210"/>
      <c r="E577" s="153"/>
      <c r="F577" s="153"/>
      <c r="G577" s="146"/>
      <c r="H577" s="142"/>
      <c r="I577" s="142"/>
      <c r="J577" s="208"/>
      <c r="K577" s="208"/>
      <c r="L577" s="208"/>
      <c r="M577" s="208"/>
      <c r="N577" s="208"/>
      <c r="O577" s="208"/>
      <c r="P577" s="208"/>
      <c r="Q577" s="208"/>
      <c r="R577" s="76"/>
      <c r="S577" s="143"/>
      <c r="T577" s="161"/>
    </row>
    <row r="578" spans="1:20" customFormat="1" ht="12.75" customHeight="1" x14ac:dyDescent="0.25">
      <c r="A578" s="92"/>
      <c r="B578" s="145"/>
      <c r="C578" s="145"/>
      <c r="D578" s="145"/>
      <c r="E578" s="138"/>
      <c r="F578" s="138"/>
      <c r="G578" s="103"/>
      <c r="H578" s="100"/>
      <c r="I578" s="270"/>
      <c r="J578" s="208"/>
      <c r="K578" s="208"/>
      <c r="L578" s="208"/>
      <c r="M578" s="208"/>
      <c r="N578" s="208"/>
      <c r="O578" s="208"/>
      <c r="P578" s="250"/>
      <c r="Q578" s="208"/>
      <c r="R578" s="143"/>
      <c r="S578" s="143"/>
      <c r="T578" s="161"/>
    </row>
    <row r="579" spans="1:20" customFormat="1" ht="12.75" customHeight="1" x14ac:dyDescent="0.25">
      <c r="A579" s="92"/>
      <c r="B579" s="145"/>
      <c r="C579" s="145"/>
      <c r="D579" s="145"/>
      <c r="E579" s="138"/>
      <c r="F579" s="138"/>
      <c r="G579" s="144"/>
      <c r="H579" s="140"/>
      <c r="I579" s="140"/>
      <c r="J579" s="208"/>
      <c r="K579" s="208"/>
      <c r="L579" s="208"/>
      <c r="M579" s="208"/>
      <c r="N579" s="208"/>
      <c r="O579" s="208"/>
      <c r="P579" s="250"/>
      <c r="Q579" s="208"/>
      <c r="R579" s="141"/>
      <c r="S579" s="143"/>
      <c r="T579" s="161"/>
    </row>
    <row r="580" spans="1:20" x14ac:dyDescent="0.2">
      <c r="A580" s="92"/>
      <c r="B580" s="145"/>
      <c r="C580" s="145"/>
      <c r="D580" s="145"/>
      <c r="E580" s="138"/>
      <c r="F580" s="138"/>
      <c r="G580" s="144"/>
      <c r="H580" s="151"/>
      <c r="I580" s="151"/>
      <c r="J580" s="208"/>
      <c r="K580" s="208"/>
      <c r="L580" s="208"/>
      <c r="M580" s="208"/>
      <c r="N580" s="208"/>
      <c r="O580" s="208"/>
      <c r="P580" s="208"/>
      <c r="Q580" s="208"/>
      <c r="R580" s="141"/>
      <c r="S580" s="143"/>
    </row>
    <row r="581" spans="1:20" x14ac:dyDescent="0.2">
      <c r="A581" s="92"/>
      <c r="B581" s="118"/>
      <c r="C581" s="118"/>
      <c r="D581" s="118"/>
      <c r="E581" s="108"/>
      <c r="F581" s="124"/>
      <c r="G581" s="131"/>
      <c r="H581" s="167"/>
      <c r="I581" s="167"/>
      <c r="J581" s="168"/>
      <c r="K581" s="169"/>
      <c r="L581" s="169"/>
      <c r="M581" s="168"/>
      <c r="N581" s="163"/>
      <c r="O581" s="163"/>
      <c r="P581" s="170"/>
      <c r="Q581" s="163"/>
      <c r="R581" s="171"/>
      <c r="S581" s="164"/>
    </row>
    <row r="582" spans="1:20" s="81" customFormat="1" x14ac:dyDescent="0.2">
      <c r="A582" s="92"/>
      <c r="B582" s="145"/>
      <c r="C582" s="145"/>
      <c r="D582" s="145"/>
      <c r="E582" s="138"/>
      <c r="F582" s="138"/>
      <c r="G582" s="144"/>
      <c r="H582" s="140"/>
      <c r="I582" s="140"/>
      <c r="J582" s="208"/>
      <c r="K582" s="208"/>
      <c r="L582" s="208"/>
      <c r="M582" s="208"/>
      <c r="N582" s="208"/>
      <c r="O582" s="208"/>
      <c r="P582" s="250"/>
      <c r="Q582" s="208"/>
      <c r="R582" s="141"/>
      <c r="S582" s="143"/>
    </row>
    <row r="583" spans="1:20" s="81" customFormat="1" x14ac:dyDescent="0.2">
      <c r="A583" s="92"/>
      <c r="B583" s="118"/>
      <c r="C583" s="118"/>
      <c r="D583" s="118"/>
      <c r="E583" s="108"/>
      <c r="F583" s="124"/>
      <c r="G583" s="131"/>
      <c r="H583" s="167"/>
      <c r="I583" s="167"/>
      <c r="J583" s="168"/>
      <c r="K583" s="169"/>
      <c r="L583" s="169"/>
      <c r="M583" s="168"/>
      <c r="N583" s="163"/>
      <c r="O583" s="163"/>
      <c r="P583" s="170"/>
      <c r="Q583" s="163"/>
      <c r="R583" s="171"/>
      <c r="S583" s="164"/>
    </row>
    <row r="584" spans="1:20" ht="12.75" customHeight="1" x14ac:dyDescent="0.2">
      <c r="A584" s="92"/>
      <c r="B584" s="145"/>
      <c r="C584" s="145"/>
      <c r="D584" s="145"/>
      <c r="E584" s="138"/>
      <c r="F584" s="138"/>
      <c r="G584" s="144"/>
      <c r="H584" s="140"/>
      <c r="I584" s="140"/>
      <c r="J584" s="208"/>
      <c r="K584" s="208"/>
      <c r="L584" s="208"/>
      <c r="M584" s="208"/>
      <c r="N584" s="208"/>
      <c r="O584" s="208"/>
      <c r="P584" s="250"/>
      <c r="Q584" s="208"/>
      <c r="R584" s="141"/>
      <c r="S584" s="143"/>
    </row>
    <row r="585" spans="1:20" ht="12.75" customHeight="1" x14ac:dyDescent="0.2">
      <c r="A585" s="92"/>
      <c r="B585" s="145"/>
      <c r="C585" s="210"/>
      <c r="D585" s="210"/>
      <c r="E585" s="153"/>
      <c r="F585" s="153"/>
      <c r="G585" s="146"/>
      <c r="H585" s="142"/>
      <c r="I585" s="142"/>
      <c r="J585" s="208"/>
      <c r="K585" s="208"/>
      <c r="L585" s="208"/>
      <c r="M585" s="208"/>
      <c r="N585" s="208"/>
      <c r="O585" s="208"/>
      <c r="P585" s="208"/>
      <c r="Q585" s="208"/>
      <c r="R585" s="76"/>
      <c r="S585" s="143"/>
    </row>
    <row r="586" spans="1:20" ht="12.75" customHeight="1" x14ac:dyDescent="0.2">
      <c r="A586" s="92"/>
      <c r="B586" s="145"/>
      <c r="C586" s="145"/>
      <c r="D586" s="145"/>
      <c r="E586" s="138"/>
      <c r="F586" s="138"/>
      <c r="G586" s="103"/>
      <c r="H586" s="100"/>
      <c r="I586" s="270"/>
      <c r="J586" s="208"/>
      <c r="K586" s="208"/>
      <c r="L586" s="208"/>
      <c r="M586" s="208"/>
      <c r="N586" s="208"/>
      <c r="O586" s="208"/>
      <c r="P586" s="250"/>
      <c r="Q586" s="208"/>
      <c r="R586" s="143"/>
      <c r="S586" s="143"/>
    </row>
    <row r="587" spans="1:20" ht="12.75" customHeight="1" x14ac:dyDescent="0.2">
      <c r="A587" s="92"/>
      <c r="B587" s="145"/>
      <c r="C587" s="145"/>
      <c r="D587" s="145"/>
      <c r="E587" s="138"/>
      <c r="F587" s="138"/>
      <c r="G587" s="144"/>
      <c r="H587" s="140"/>
      <c r="I587" s="140"/>
      <c r="J587" s="208"/>
      <c r="K587" s="208"/>
      <c r="L587" s="208"/>
      <c r="M587" s="208"/>
      <c r="N587" s="208"/>
      <c r="O587" s="208"/>
      <c r="P587" s="250"/>
      <c r="Q587" s="208"/>
      <c r="R587" s="141"/>
      <c r="S587" s="143"/>
    </row>
    <row r="588" spans="1:20" ht="12.75" customHeight="1" x14ac:dyDescent="0.2">
      <c r="A588" s="92"/>
      <c r="B588" s="145"/>
      <c r="C588" s="145"/>
      <c r="D588" s="145"/>
      <c r="E588" s="138"/>
      <c r="F588" s="138"/>
      <c r="G588" s="144"/>
      <c r="H588" s="151"/>
      <c r="I588" s="151"/>
      <c r="J588" s="208"/>
      <c r="K588" s="208"/>
      <c r="L588" s="208"/>
      <c r="M588" s="208"/>
      <c r="N588" s="208"/>
      <c r="O588" s="208"/>
      <c r="P588" s="208"/>
      <c r="Q588" s="208"/>
      <c r="R588" s="141"/>
      <c r="S588" s="143"/>
    </row>
    <row r="589" spans="1:20" ht="12.75" customHeight="1" x14ac:dyDescent="0.2">
      <c r="A589" s="92"/>
      <c r="B589" s="118"/>
      <c r="C589" s="118"/>
      <c r="D589" s="118"/>
      <c r="E589" s="108"/>
      <c r="F589" s="124"/>
      <c r="G589" s="131"/>
      <c r="H589" s="167"/>
      <c r="I589" s="167"/>
      <c r="J589" s="168"/>
      <c r="K589" s="169"/>
      <c r="L589" s="169"/>
      <c r="M589" s="168"/>
      <c r="N589" s="163"/>
      <c r="O589" s="163"/>
      <c r="P589" s="170"/>
      <c r="Q589" s="163"/>
      <c r="R589" s="171"/>
      <c r="S589" s="164"/>
    </row>
    <row r="590" spans="1:20" ht="12.75" customHeight="1" x14ac:dyDescent="0.2">
      <c r="A590" s="92"/>
      <c r="B590" s="145"/>
      <c r="C590" s="145"/>
      <c r="D590" s="145"/>
      <c r="E590" s="138"/>
      <c r="F590" s="138"/>
      <c r="G590" s="144"/>
      <c r="H590" s="140"/>
      <c r="I590" s="140"/>
      <c r="J590" s="208"/>
      <c r="K590" s="208"/>
      <c r="L590" s="208"/>
      <c r="M590" s="208"/>
      <c r="N590" s="208"/>
      <c r="O590" s="208"/>
      <c r="P590" s="250"/>
      <c r="Q590" s="208"/>
      <c r="R590" s="141"/>
      <c r="S590" s="143"/>
    </row>
    <row r="591" spans="1:20" ht="12.75" customHeight="1" x14ac:dyDescent="0.2">
      <c r="A591" s="92"/>
      <c r="B591" s="145"/>
      <c r="C591" s="210"/>
      <c r="D591" s="210"/>
      <c r="E591" s="153"/>
      <c r="F591" s="153"/>
      <c r="G591" s="146"/>
      <c r="H591" s="142"/>
      <c r="I591" s="142"/>
      <c r="J591" s="208"/>
      <c r="K591" s="208"/>
      <c r="L591" s="208"/>
      <c r="M591" s="208"/>
      <c r="N591" s="208"/>
      <c r="O591" s="208"/>
      <c r="P591" s="208"/>
      <c r="Q591" s="208"/>
      <c r="R591" s="76"/>
      <c r="S591" s="143"/>
    </row>
    <row r="592" spans="1:20" ht="12.75" customHeight="1" x14ac:dyDescent="0.2">
      <c r="A592" s="92"/>
      <c r="B592" s="145"/>
      <c r="C592" s="145"/>
      <c r="D592" s="145"/>
      <c r="E592" s="138"/>
      <c r="F592" s="138"/>
      <c r="G592" s="103"/>
      <c r="H592" s="100"/>
      <c r="I592" s="270"/>
      <c r="J592" s="208"/>
      <c r="K592" s="208"/>
      <c r="L592" s="208"/>
      <c r="M592" s="208"/>
      <c r="N592" s="208"/>
      <c r="O592" s="208"/>
      <c r="P592" s="250"/>
      <c r="Q592" s="208"/>
      <c r="R592" s="143"/>
      <c r="S592" s="143"/>
    </row>
    <row r="593" spans="1:19" ht="12.75" customHeight="1" x14ac:dyDescent="0.2">
      <c r="A593" s="92"/>
      <c r="B593" s="145"/>
      <c r="C593" s="145"/>
      <c r="D593" s="145"/>
      <c r="E593" s="138"/>
      <c r="F593" s="138"/>
      <c r="G593" s="144"/>
      <c r="H593" s="140"/>
      <c r="I593" s="140"/>
      <c r="J593" s="208"/>
      <c r="K593" s="208"/>
      <c r="L593" s="208"/>
      <c r="M593" s="208"/>
      <c r="N593" s="208"/>
      <c r="O593" s="208"/>
      <c r="P593" s="250"/>
      <c r="Q593" s="208"/>
      <c r="R593" s="141"/>
      <c r="S593" s="143"/>
    </row>
    <row r="594" spans="1:19" ht="12.75" customHeight="1" x14ac:dyDescent="0.2">
      <c r="A594" s="92"/>
      <c r="B594" s="145"/>
      <c r="C594" s="145"/>
      <c r="D594" s="145"/>
      <c r="E594" s="138"/>
      <c r="F594" s="138"/>
      <c r="G594" s="144"/>
      <c r="H594" s="151"/>
      <c r="I594" s="151"/>
      <c r="J594" s="208"/>
      <c r="K594" s="208"/>
      <c r="L594" s="208"/>
      <c r="M594" s="208"/>
      <c r="N594" s="208"/>
      <c r="O594" s="208"/>
      <c r="P594" s="208"/>
      <c r="Q594" s="208"/>
      <c r="R594" s="141"/>
      <c r="S594" s="143"/>
    </row>
    <row r="595" spans="1:19" ht="12.75" customHeight="1" x14ac:dyDescent="0.2">
      <c r="A595" s="92"/>
      <c r="B595" s="118"/>
      <c r="C595" s="118"/>
      <c r="D595" s="118"/>
      <c r="E595" s="108"/>
      <c r="F595" s="124"/>
      <c r="G595" s="131"/>
      <c r="H595" s="167"/>
      <c r="I595" s="167"/>
      <c r="J595" s="168"/>
      <c r="K595" s="169"/>
      <c r="L595" s="169"/>
      <c r="M595" s="168"/>
      <c r="N595" s="163"/>
      <c r="O595" s="163"/>
      <c r="P595" s="170"/>
      <c r="Q595" s="163"/>
      <c r="R595" s="171"/>
      <c r="S595" s="164"/>
    </row>
    <row r="596" spans="1:19" ht="12.75" customHeight="1" x14ac:dyDescent="0.2">
      <c r="A596" s="92"/>
      <c r="B596" s="145"/>
      <c r="C596" s="145"/>
      <c r="D596" s="145"/>
      <c r="E596" s="138"/>
      <c r="F596" s="138"/>
      <c r="G596" s="144"/>
      <c r="H596" s="140"/>
      <c r="I596" s="140"/>
      <c r="J596" s="208"/>
      <c r="K596" s="208"/>
      <c r="L596" s="208"/>
      <c r="M596" s="208"/>
      <c r="N596" s="208"/>
      <c r="O596" s="208"/>
      <c r="P596" s="250"/>
      <c r="Q596" s="208"/>
      <c r="R596" s="141"/>
      <c r="S596" s="143"/>
    </row>
    <row r="597" spans="1:19" ht="12.75" customHeight="1" x14ac:dyDescent="0.2">
      <c r="A597" s="92"/>
      <c r="B597" s="118"/>
      <c r="C597" s="118"/>
      <c r="D597" s="118"/>
      <c r="E597" s="108"/>
      <c r="F597" s="124"/>
      <c r="G597" s="131"/>
      <c r="H597" s="167"/>
      <c r="I597" s="167"/>
      <c r="J597" s="168"/>
      <c r="K597" s="169"/>
      <c r="L597" s="169"/>
      <c r="M597" s="168"/>
      <c r="N597" s="163"/>
      <c r="O597" s="163"/>
      <c r="P597" s="170"/>
      <c r="Q597" s="163"/>
      <c r="R597" s="171"/>
      <c r="S597" s="164"/>
    </row>
    <row r="598" spans="1:19" ht="12.75" customHeight="1" x14ac:dyDescent="0.2">
      <c r="A598" s="92"/>
      <c r="B598" s="145"/>
      <c r="C598" s="145"/>
      <c r="D598" s="145"/>
      <c r="E598" s="138"/>
      <c r="F598" s="138"/>
      <c r="G598" s="144"/>
      <c r="H598" s="140"/>
      <c r="I598" s="140"/>
      <c r="J598" s="208"/>
      <c r="K598" s="208"/>
      <c r="L598" s="208"/>
      <c r="M598" s="208"/>
      <c r="N598" s="208"/>
      <c r="O598" s="208"/>
      <c r="P598" s="250"/>
      <c r="Q598" s="208"/>
      <c r="R598" s="141"/>
      <c r="S598" s="143"/>
    </row>
    <row r="599" spans="1:19" ht="12.75" customHeight="1" x14ac:dyDescent="0.2">
      <c r="A599" s="92"/>
      <c r="B599" s="145"/>
      <c r="C599" s="210"/>
      <c r="D599" s="210"/>
      <c r="E599" s="153"/>
      <c r="F599" s="153"/>
      <c r="G599" s="146"/>
      <c r="H599" s="142"/>
      <c r="I599" s="142"/>
      <c r="J599" s="208"/>
      <c r="K599" s="208"/>
      <c r="L599" s="208"/>
      <c r="M599" s="208"/>
      <c r="N599" s="208"/>
      <c r="O599" s="208"/>
      <c r="P599" s="208"/>
      <c r="Q599" s="208"/>
      <c r="R599" s="76"/>
      <c r="S599" s="143"/>
    </row>
    <row r="600" spans="1:19" ht="12.75" customHeight="1" x14ac:dyDescent="0.2">
      <c r="A600" s="92"/>
      <c r="B600" s="145"/>
      <c r="C600" s="145"/>
      <c r="D600" s="145"/>
      <c r="E600" s="138"/>
      <c r="F600" s="138"/>
      <c r="G600" s="103"/>
      <c r="H600" s="100"/>
      <c r="I600" s="270"/>
      <c r="J600" s="208"/>
      <c r="K600" s="208"/>
      <c r="L600" s="208"/>
      <c r="M600" s="208"/>
      <c r="N600" s="208"/>
      <c r="O600" s="208"/>
      <c r="P600" s="250"/>
      <c r="Q600" s="208"/>
      <c r="R600" s="143"/>
      <c r="S600" s="143"/>
    </row>
    <row r="601" spans="1:19" ht="12.75" customHeight="1" x14ac:dyDescent="0.2">
      <c r="A601" s="92"/>
      <c r="B601" s="145"/>
      <c r="C601" s="145"/>
      <c r="D601" s="145"/>
      <c r="E601" s="138"/>
      <c r="F601" s="138"/>
      <c r="G601" s="144"/>
      <c r="H601" s="140"/>
      <c r="I601" s="140"/>
      <c r="J601" s="208"/>
      <c r="K601" s="208"/>
      <c r="L601" s="208"/>
      <c r="M601" s="208"/>
      <c r="N601" s="208"/>
      <c r="O601" s="208"/>
      <c r="P601" s="250"/>
      <c r="Q601" s="208"/>
      <c r="R601" s="141"/>
      <c r="S601" s="143"/>
    </row>
    <row r="602" spans="1:19" ht="12.75" customHeight="1" x14ac:dyDescent="0.2">
      <c r="A602" s="92"/>
      <c r="B602" s="145"/>
      <c r="C602" s="145"/>
      <c r="D602" s="145"/>
      <c r="E602" s="138"/>
      <c r="F602" s="138"/>
      <c r="G602" s="144"/>
      <c r="H602" s="151"/>
      <c r="I602" s="151"/>
      <c r="J602" s="208"/>
      <c r="K602" s="208"/>
      <c r="L602" s="208"/>
      <c r="M602" s="208"/>
      <c r="N602" s="208"/>
      <c r="O602" s="208"/>
      <c r="P602" s="208"/>
      <c r="Q602" s="208"/>
      <c r="R602" s="141"/>
      <c r="S602" s="143"/>
    </row>
    <row r="603" spans="1:19" s="46" customFormat="1" x14ac:dyDescent="0.2">
      <c r="A603" s="92"/>
      <c r="B603" s="118"/>
      <c r="C603" s="118"/>
      <c r="D603" s="118"/>
      <c r="E603" s="108"/>
      <c r="F603" s="124"/>
      <c r="G603" s="131"/>
      <c r="H603" s="167"/>
      <c r="I603" s="167"/>
      <c r="J603" s="168"/>
      <c r="K603" s="169"/>
      <c r="L603" s="169"/>
      <c r="M603" s="168"/>
      <c r="N603" s="163"/>
      <c r="O603" s="163"/>
      <c r="P603" s="170"/>
      <c r="Q603" s="163"/>
      <c r="R603" s="171"/>
      <c r="S603" s="164"/>
    </row>
    <row r="604" spans="1:19" s="46" customFormat="1" x14ac:dyDescent="0.2">
      <c r="A604" s="92"/>
      <c r="B604" s="145"/>
      <c r="C604" s="145"/>
      <c r="D604" s="145"/>
      <c r="E604" s="138"/>
      <c r="F604" s="138"/>
      <c r="G604" s="144"/>
      <c r="H604" s="140"/>
      <c r="I604" s="140"/>
      <c r="J604" s="208"/>
      <c r="K604" s="208"/>
      <c r="L604" s="208"/>
      <c r="M604" s="208"/>
      <c r="N604" s="208"/>
      <c r="O604" s="208"/>
      <c r="P604" s="250"/>
      <c r="Q604" s="208"/>
      <c r="R604" s="141"/>
      <c r="S604" s="143"/>
    </row>
    <row r="605" spans="1:19" ht="12.75" customHeight="1" x14ac:dyDescent="0.2">
      <c r="A605" s="92"/>
      <c r="B605" s="145"/>
      <c r="C605" s="210"/>
      <c r="D605" s="210"/>
      <c r="E605" s="153"/>
      <c r="F605" s="153"/>
      <c r="G605" s="146"/>
      <c r="H605" s="142"/>
      <c r="I605" s="142"/>
      <c r="J605" s="208"/>
      <c r="K605" s="208"/>
      <c r="L605" s="208"/>
      <c r="M605" s="208"/>
      <c r="N605" s="208"/>
      <c r="O605" s="208"/>
      <c r="P605" s="208"/>
      <c r="Q605" s="208"/>
      <c r="R605" s="76"/>
      <c r="S605" s="143"/>
    </row>
    <row r="606" spans="1:19" ht="12.75" customHeight="1" x14ac:dyDescent="0.2">
      <c r="A606" s="92"/>
      <c r="B606" s="145"/>
      <c r="C606" s="145"/>
      <c r="D606" s="145"/>
      <c r="E606" s="138"/>
      <c r="F606" s="138"/>
      <c r="G606" s="103"/>
      <c r="H606" s="100"/>
      <c r="I606" s="270"/>
      <c r="J606" s="208"/>
      <c r="K606" s="208"/>
      <c r="L606" s="208"/>
      <c r="M606" s="208"/>
      <c r="N606" s="208"/>
      <c r="O606" s="208"/>
      <c r="P606" s="250"/>
      <c r="Q606" s="208"/>
      <c r="R606" s="143"/>
      <c r="S606" s="143"/>
    </row>
    <row r="607" spans="1:19" ht="12.75" customHeight="1" x14ac:dyDescent="0.2">
      <c r="A607" s="92"/>
      <c r="B607" s="145"/>
      <c r="C607" s="145"/>
      <c r="D607" s="145"/>
      <c r="E607" s="138"/>
      <c r="F607" s="138"/>
      <c r="G607" s="144"/>
      <c r="H607" s="140"/>
      <c r="I607" s="140"/>
      <c r="J607" s="208"/>
      <c r="K607" s="208"/>
      <c r="L607" s="208"/>
      <c r="M607" s="208"/>
      <c r="N607" s="208"/>
      <c r="O607" s="208"/>
      <c r="P607" s="250"/>
      <c r="Q607" s="208"/>
      <c r="R607" s="141"/>
      <c r="S607" s="143"/>
    </row>
    <row r="608" spans="1:19" ht="12.75" customHeight="1" x14ac:dyDescent="0.2">
      <c r="A608" s="92"/>
      <c r="B608" s="145"/>
      <c r="C608" s="145"/>
      <c r="D608" s="145"/>
      <c r="E608" s="138"/>
      <c r="F608" s="138"/>
      <c r="G608" s="144"/>
      <c r="H608" s="151"/>
      <c r="I608" s="151"/>
      <c r="J608" s="208"/>
      <c r="K608" s="208"/>
      <c r="L608" s="208"/>
      <c r="M608" s="208"/>
      <c r="N608" s="208"/>
      <c r="O608" s="208"/>
      <c r="P608" s="208"/>
      <c r="Q608" s="208"/>
      <c r="R608" s="141"/>
      <c r="S608" s="143"/>
    </row>
    <row r="609" spans="1:19" ht="12.75" customHeight="1" x14ac:dyDescent="0.2">
      <c r="A609" s="92"/>
      <c r="B609" s="118"/>
      <c r="C609" s="118"/>
      <c r="D609" s="118"/>
      <c r="E609" s="108"/>
      <c r="F609" s="124"/>
      <c r="G609" s="131"/>
      <c r="H609" s="167"/>
      <c r="I609" s="167"/>
      <c r="J609" s="168"/>
      <c r="K609" s="169"/>
      <c r="L609" s="169"/>
      <c r="M609" s="168"/>
      <c r="N609" s="163"/>
      <c r="O609" s="163"/>
      <c r="P609" s="170"/>
      <c r="Q609" s="163"/>
      <c r="R609" s="171"/>
      <c r="S609" s="164"/>
    </row>
    <row r="610" spans="1:19" ht="12.75" customHeight="1" x14ac:dyDescent="0.2">
      <c r="A610" s="92"/>
      <c r="B610" s="145"/>
      <c r="C610" s="145"/>
      <c r="D610" s="145"/>
      <c r="E610" s="138"/>
      <c r="F610" s="138"/>
      <c r="G610" s="144"/>
      <c r="H610" s="140"/>
      <c r="I610" s="140"/>
      <c r="J610" s="208"/>
      <c r="K610" s="208"/>
      <c r="L610" s="208"/>
      <c r="M610" s="208"/>
      <c r="N610" s="208"/>
      <c r="O610" s="208"/>
      <c r="P610" s="250"/>
      <c r="Q610" s="208"/>
      <c r="R610" s="141"/>
      <c r="S610" s="143"/>
    </row>
    <row r="611" spans="1:19" ht="12.75" customHeight="1" x14ac:dyDescent="0.2">
      <c r="A611" s="92"/>
      <c r="B611" s="118"/>
      <c r="C611" s="118"/>
      <c r="D611" s="118"/>
      <c r="E611" s="108"/>
      <c r="F611" s="124"/>
      <c r="G611" s="131"/>
      <c r="H611" s="167"/>
      <c r="I611" s="167"/>
      <c r="J611" s="168"/>
      <c r="K611" s="169"/>
      <c r="L611" s="169"/>
      <c r="M611" s="168"/>
      <c r="N611" s="163"/>
      <c r="O611" s="163"/>
      <c r="P611" s="170"/>
      <c r="Q611" s="163"/>
      <c r="R611" s="171"/>
      <c r="S611" s="164"/>
    </row>
    <row r="612" spans="1:19" ht="12.75" customHeight="1" x14ac:dyDescent="0.2">
      <c r="A612" s="92"/>
      <c r="B612" s="145"/>
      <c r="C612" s="145"/>
      <c r="D612" s="145"/>
      <c r="E612" s="138"/>
      <c r="F612" s="138"/>
      <c r="G612" s="144"/>
      <c r="H612" s="140"/>
      <c r="I612" s="140"/>
      <c r="J612" s="208"/>
      <c r="K612" s="208"/>
      <c r="L612" s="208"/>
      <c r="M612" s="208"/>
      <c r="N612" s="208"/>
      <c r="O612" s="208"/>
      <c r="P612" s="250"/>
      <c r="Q612" s="208"/>
      <c r="R612" s="141"/>
      <c r="S612" s="143"/>
    </row>
    <row r="613" spans="1:19" ht="12.75" customHeight="1" x14ac:dyDescent="0.2">
      <c r="A613" s="92"/>
      <c r="B613" s="145"/>
      <c r="C613" s="210"/>
      <c r="D613" s="210"/>
      <c r="E613" s="153"/>
      <c r="F613" s="153"/>
      <c r="G613" s="146"/>
      <c r="H613" s="142"/>
      <c r="I613" s="142"/>
      <c r="J613" s="208"/>
      <c r="K613" s="208"/>
      <c r="L613" s="208"/>
      <c r="M613" s="208"/>
      <c r="N613" s="208"/>
      <c r="O613" s="208"/>
      <c r="P613" s="208"/>
      <c r="Q613" s="208"/>
      <c r="R613" s="76"/>
      <c r="S613" s="143"/>
    </row>
    <row r="614" spans="1:19" ht="12.75" customHeight="1" x14ac:dyDescent="0.2">
      <c r="A614" s="92"/>
      <c r="B614" s="145"/>
      <c r="C614" s="145"/>
      <c r="D614" s="145"/>
      <c r="E614" s="138"/>
      <c r="F614" s="138"/>
      <c r="G614" s="103"/>
      <c r="H614" s="100"/>
      <c r="I614" s="270"/>
      <c r="J614" s="208"/>
      <c r="K614" s="208"/>
      <c r="L614" s="208"/>
      <c r="M614" s="208"/>
      <c r="N614" s="208"/>
      <c r="O614" s="208"/>
      <c r="P614" s="250"/>
      <c r="Q614" s="208"/>
      <c r="R614" s="143"/>
      <c r="S614" s="143"/>
    </row>
    <row r="615" spans="1:19" ht="12.75" customHeight="1" x14ac:dyDescent="0.2">
      <c r="A615" s="92"/>
      <c r="B615" s="145"/>
      <c r="C615" s="145"/>
      <c r="D615" s="145"/>
      <c r="E615" s="138"/>
      <c r="F615" s="138"/>
      <c r="G615" s="144"/>
      <c r="H615" s="140"/>
      <c r="I615" s="140"/>
      <c r="J615" s="208"/>
      <c r="K615" s="208"/>
      <c r="L615" s="208"/>
      <c r="M615" s="208"/>
      <c r="N615" s="208"/>
      <c r="O615" s="208"/>
      <c r="P615" s="250"/>
      <c r="Q615" s="208"/>
      <c r="R615" s="141"/>
      <c r="S615" s="143"/>
    </row>
    <row r="616" spans="1:19" ht="12.75" customHeight="1" x14ac:dyDescent="0.2">
      <c r="A616" s="92"/>
      <c r="B616" s="145"/>
      <c r="C616" s="145"/>
      <c r="D616" s="145"/>
      <c r="E616" s="138"/>
      <c r="F616" s="138"/>
      <c r="G616" s="144"/>
      <c r="H616" s="151"/>
      <c r="I616" s="151"/>
      <c r="J616" s="208"/>
      <c r="K616" s="208"/>
      <c r="L616" s="208"/>
      <c r="M616" s="208"/>
      <c r="N616" s="208"/>
      <c r="O616" s="208"/>
      <c r="P616" s="208"/>
      <c r="Q616" s="208"/>
      <c r="R616" s="141"/>
      <c r="S616" s="143"/>
    </row>
    <row r="617" spans="1:19" ht="12.75" customHeight="1" x14ac:dyDescent="0.2">
      <c r="A617" s="92"/>
      <c r="B617" s="118"/>
      <c r="C617" s="118"/>
      <c r="D617" s="118"/>
      <c r="E617" s="108"/>
      <c r="F617" s="124"/>
      <c r="G617" s="131"/>
      <c r="H617" s="167"/>
      <c r="I617" s="167"/>
      <c r="J617" s="168"/>
      <c r="K617" s="169"/>
      <c r="L617" s="169"/>
      <c r="M617" s="168"/>
      <c r="N617" s="163"/>
      <c r="O617" s="163"/>
      <c r="P617" s="170"/>
      <c r="Q617" s="163"/>
      <c r="R617" s="171"/>
      <c r="S617" s="164"/>
    </row>
    <row r="618" spans="1:19" ht="12.75" customHeight="1" x14ac:dyDescent="0.2">
      <c r="A618" s="92"/>
      <c r="B618" s="145"/>
      <c r="C618" s="145"/>
      <c r="D618" s="145"/>
      <c r="E618" s="138"/>
      <c r="F618" s="138"/>
      <c r="G618" s="144"/>
      <c r="H618" s="140"/>
      <c r="I618" s="140"/>
      <c r="J618" s="208"/>
      <c r="K618" s="208"/>
      <c r="L618" s="208"/>
      <c r="M618" s="208"/>
      <c r="N618" s="208"/>
      <c r="O618" s="208"/>
      <c r="P618" s="250"/>
      <c r="Q618" s="208"/>
      <c r="R618" s="141"/>
      <c r="S618" s="143"/>
    </row>
    <row r="619" spans="1:19" ht="12.75" customHeight="1" x14ac:dyDescent="0.2">
      <c r="A619" s="92"/>
      <c r="B619" s="145"/>
      <c r="C619" s="210"/>
      <c r="D619" s="210"/>
      <c r="E619" s="153"/>
      <c r="F619" s="153"/>
      <c r="G619" s="146"/>
      <c r="H619" s="142"/>
      <c r="I619" s="142"/>
      <c r="J619" s="208"/>
      <c r="K619" s="208"/>
      <c r="L619" s="208"/>
      <c r="M619" s="208"/>
      <c r="N619" s="208"/>
      <c r="O619" s="208"/>
      <c r="P619" s="208"/>
      <c r="Q619" s="208"/>
      <c r="R619" s="76"/>
      <c r="S619" s="143"/>
    </row>
    <row r="620" spans="1:19" ht="12.75" customHeight="1" x14ac:dyDescent="0.2">
      <c r="A620" s="92"/>
      <c r="B620" s="145"/>
      <c r="C620" s="145"/>
      <c r="D620" s="145"/>
      <c r="E620" s="138"/>
      <c r="F620" s="138"/>
      <c r="G620" s="103"/>
      <c r="H620" s="100"/>
      <c r="I620" s="270"/>
      <c r="J620" s="208"/>
      <c r="K620" s="208"/>
      <c r="L620" s="208"/>
      <c r="M620" s="208"/>
      <c r="N620" s="208"/>
      <c r="O620" s="208"/>
      <c r="P620" s="250"/>
      <c r="Q620" s="208"/>
      <c r="R620" s="143"/>
      <c r="S620" s="143"/>
    </row>
    <row r="621" spans="1:19" ht="12.75" customHeight="1" x14ac:dyDescent="0.2">
      <c r="A621" s="92"/>
      <c r="B621" s="145"/>
      <c r="C621" s="145"/>
      <c r="D621" s="145"/>
      <c r="E621" s="138"/>
      <c r="F621" s="138"/>
      <c r="G621" s="144"/>
      <c r="H621" s="140"/>
      <c r="I621" s="140"/>
      <c r="J621" s="208"/>
      <c r="K621" s="208"/>
      <c r="L621" s="208"/>
      <c r="M621" s="208"/>
      <c r="N621" s="208"/>
      <c r="O621" s="208"/>
      <c r="P621" s="250"/>
      <c r="Q621" s="208"/>
      <c r="R621" s="141"/>
      <c r="S621" s="143"/>
    </row>
    <row r="622" spans="1:19" ht="12.75" customHeight="1" x14ac:dyDescent="0.2">
      <c r="A622" s="92"/>
      <c r="B622" s="145"/>
      <c r="C622" s="145"/>
      <c r="D622" s="145"/>
      <c r="E622" s="138"/>
      <c r="F622" s="138"/>
      <c r="G622" s="144"/>
      <c r="H622" s="151"/>
      <c r="I622" s="151"/>
      <c r="J622" s="208"/>
      <c r="K622" s="208"/>
      <c r="L622" s="208"/>
      <c r="M622" s="208"/>
      <c r="N622" s="208"/>
      <c r="O622" s="208"/>
      <c r="P622" s="208"/>
      <c r="Q622" s="208"/>
      <c r="R622" s="141"/>
      <c r="S622" s="143"/>
    </row>
    <row r="623" spans="1:19" ht="12.75" customHeight="1" x14ac:dyDescent="0.2">
      <c r="A623" s="92"/>
      <c r="B623" s="118"/>
      <c r="C623" s="118"/>
      <c r="D623" s="118"/>
      <c r="E623" s="108"/>
      <c r="F623" s="124"/>
      <c r="G623" s="131"/>
      <c r="H623" s="167"/>
      <c r="I623" s="167"/>
      <c r="J623" s="168"/>
      <c r="K623" s="169"/>
      <c r="L623" s="169"/>
      <c r="M623" s="168"/>
      <c r="N623" s="163"/>
      <c r="O623" s="163"/>
      <c r="P623" s="170"/>
      <c r="Q623" s="163"/>
      <c r="R623" s="171"/>
      <c r="S623" s="164"/>
    </row>
    <row r="624" spans="1:19" ht="12.75" customHeight="1" x14ac:dyDescent="0.2">
      <c r="A624" s="92"/>
      <c r="B624" s="145"/>
      <c r="C624" s="145"/>
      <c r="D624" s="145"/>
      <c r="E624" s="138"/>
      <c r="F624" s="138"/>
      <c r="G624" s="144"/>
      <c r="H624" s="140"/>
      <c r="I624" s="140"/>
      <c r="J624" s="208"/>
      <c r="K624" s="208"/>
      <c r="L624" s="208"/>
      <c r="M624" s="208"/>
      <c r="N624" s="208"/>
      <c r="O624" s="208"/>
      <c r="P624" s="250"/>
      <c r="Q624" s="208"/>
      <c r="R624" s="141"/>
      <c r="S624" s="143"/>
    </row>
    <row r="625" spans="1:19" ht="12.75" customHeight="1" x14ac:dyDescent="0.2">
      <c r="A625" s="92"/>
      <c r="B625" s="118"/>
      <c r="C625" s="118"/>
      <c r="D625" s="118"/>
      <c r="E625" s="108"/>
      <c r="F625" s="124"/>
      <c r="G625" s="131"/>
      <c r="H625" s="167"/>
      <c r="I625" s="167"/>
      <c r="J625" s="168"/>
      <c r="K625" s="169"/>
      <c r="L625" s="169"/>
      <c r="M625" s="168"/>
      <c r="N625" s="163"/>
      <c r="O625" s="163"/>
      <c r="P625" s="170"/>
      <c r="Q625" s="163"/>
      <c r="R625" s="171"/>
      <c r="S625" s="164"/>
    </row>
    <row r="626" spans="1:19" ht="12.75" customHeight="1" x14ac:dyDescent="0.2">
      <c r="A626" s="92"/>
      <c r="B626" s="145"/>
      <c r="C626" s="145"/>
      <c r="D626" s="145"/>
      <c r="E626" s="138"/>
      <c r="F626" s="138"/>
      <c r="G626" s="144"/>
      <c r="H626" s="140"/>
      <c r="I626" s="140"/>
      <c r="J626" s="208"/>
      <c r="K626" s="208"/>
      <c r="L626" s="208"/>
      <c r="M626" s="208"/>
      <c r="N626" s="208"/>
      <c r="O626" s="208"/>
      <c r="P626" s="250"/>
      <c r="Q626" s="208"/>
      <c r="R626" s="141"/>
      <c r="S626" s="143"/>
    </row>
    <row r="627" spans="1:19" ht="12.75" customHeight="1" x14ac:dyDescent="0.2">
      <c r="A627" s="92"/>
      <c r="B627" s="145"/>
      <c r="C627" s="210"/>
      <c r="D627" s="210"/>
      <c r="E627" s="153"/>
      <c r="F627" s="153"/>
      <c r="G627" s="146"/>
      <c r="H627" s="142"/>
      <c r="I627" s="142"/>
      <c r="J627" s="208"/>
      <c r="K627" s="208"/>
      <c r="L627" s="208"/>
      <c r="M627" s="208"/>
      <c r="N627" s="208"/>
      <c r="O627" s="208"/>
      <c r="P627" s="208"/>
      <c r="Q627" s="208"/>
      <c r="R627" s="76"/>
      <c r="S627" s="143"/>
    </row>
    <row r="628" spans="1:19" ht="12.75" customHeight="1" x14ac:dyDescent="0.2">
      <c r="A628" s="92"/>
      <c r="B628" s="145"/>
      <c r="C628" s="145"/>
      <c r="D628" s="145"/>
      <c r="E628" s="138"/>
      <c r="F628" s="138"/>
      <c r="G628" s="103"/>
      <c r="H628" s="100"/>
      <c r="I628" s="270"/>
      <c r="J628" s="208"/>
      <c r="K628" s="208"/>
      <c r="L628" s="208"/>
      <c r="M628" s="208"/>
      <c r="N628" s="208"/>
      <c r="O628" s="208"/>
      <c r="P628" s="250"/>
      <c r="Q628" s="208"/>
      <c r="R628" s="143"/>
      <c r="S628" s="143"/>
    </row>
    <row r="629" spans="1:19" ht="12.75" customHeight="1" x14ac:dyDescent="0.2">
      <c r="A629" s="92"/>
      <c r="B629" s="145"/>
      <c r="C629" s="145"/>
      <c r="D629" s="145"/>
      <c r="E629" s="138"/>
      <c r="F629" s="138"/>
      <c r="G629" s="144"/>
      <c r="H629" s="140"/>
      <c r="I629" s="140"/>
      <c r="J629" s="208"/>
      <c r="K629" s="208"/>
      <c r="L629" s="208"/>
      <c r="M629" s="208"/>
      <c r="N629" s="208"/>
      <c r="O629" s="208"/>
      <c r="P629" s="250"/>
      <c r="Q629" s="208"/>
      <c r="R629" s="141"/>
      <c r="S629" s="143"/>
    </row>
    <row r="630" spans="1:19" ht="12.75" customHeight="1" x14ac:dyDescent="0.2">
      <c r="A630" s="92"/>
      <c r="B630" s="145"/>
      <c r="C630" s="145"/>
      <c r="D630" s="145"/>
      <c r="E630" s="138"/>
      <c r="F630" s="138"/>
      <c r="G630" s="144"/>
      <c r="H630" s="151"/>
      <c r="I630" s="151"/>
      <c r="J630" s="208"/>
      <c r="K630" s="208"/>
      <c r="L630" s="208"/>
      <c r="M630" s="208"/>
      <c r="N630" s="208"/>
      <c r="O630" s="208"/>
      <c r="P630" s="208"/>
      <c r="Q630" s="208"/>
      <c r="R630" s="141"/>
      <c r="S630" s="143"/>
    </row>
    <row r="631" spans="1:19" ht="12.75" customHeight="1" x14ac:dyDescent="0.2">
      <c r="A631" s="92"/>
      <c r="B631" s="118"/>
      <c r="C631" s="118"/>
      <c r="D631" s="118"/>
      <c r="E631" s="108"/>
      <c r="F631" s="124"/>
      <c r="G631" s="131"/>
      <c r="H631" s="167"/>
      <c r="I631" s="167"/>
      <c r="J631" s="168"/>
      <c r="K631" s="169"/>
      <c r="L631" s="169"/>
      <c r="M631" s="168"/>
      <c r="N631" s="163"/>
      <c r="O631" s="163"/>
      <c r="P631" s="170"/>
      <c r="Q631" s="163"/>
      <c r="R631" s="171"/>
      <c r="S631" s="164"/>
    </row>
    <row r="632" spans="1:19" ht="12.75" customHeight="1" x14ac:dyDescent="0.2">
      <c r="A632" s="92"/>
      <c r="B632" s="145"/>
      <c r="C632" s="145"/>
      <c r="D632" s="145"/>
      <c r="E632" s="138"/>
      <c r="F632" s="138"/>
      <c r="G632" s="144"/>
      <c r="H632" s="140"/>
      <c r="I632" s="140"/>
      <c r="J632" s="208"/>
      <c r="K632" s="208"/>
      <c r="L632" s="208"/>
      <c r="M632" s="208"/>
      <c r="N632" s="208"/>
      <c r="O632" s="208"/>
      <c r="P632" s="250"/>
      <c r="Q632" s="208"/>
      <c r="R632" s="141"/>
      <c r="S632" s="143"/>
    </row>
    <row r="633" spans="1:19" ht="12.75" customHeight="1" x14ac:dyDescent="0.2">
      <c r="A633" s="92"/>
      <c r="B633" s="145"/>
      <c r="C633" s="210"/>
      <c r="D633" s="210"/>
      <c r="E633" s="153"/>
      <c r="F633" s="153"/>
      <c r="G633" s="146"/>
      <c r="H633" s="142"/>
      <c r="I633" s="142"/>
      <c r="J633" s="208"/>
      <c r="K633" s="208"/>
      <c r="L633" s="208"/>
      <c r="M633" s="208"/>
      <c r="N633" s="208"/>
      <c r="O633" s="208"/>
      <c r="P633" s="208"/>
      <c r="Q633" s="208"/>
      <c r="R633" s="76"/>
      <c r="S633" s="143"/>
    </row>
    <row r="634" spans="1:19" ht="12.75" customHeight="1" x14ac:dyDescent="0.2">
      <c r="A634" s="92"/>
      <c r="B634" s="145"/>
      <c r="C634" s="145"/>
      <c r="D634" s="145"/>
      <c r="E634" s="138"/>
      <c r="F634" s="138"/>
      <c r="G634" s="103"/>
      <c r="H634" s="100"/>
      <c r="I634" s="270"/>
      <c r="J634" s="208"/>
      <c r="K634" s="208"/>
      <c r="L634" s="208"/>
      <c r="M634" s="208"/>
      <c r="N634" s="208"/>
      <c r="O634" s="208"/>
      <c r="P634" s="250"/>
      <c r="Q634" s="208"/>
      <c r="R634" s="143"/>
      <c r="S634" s="143"/>
    </row>
    <row r="635" spans="1:19" ht="12.75" customHeight="1" x14ac:dyDescent="0.2">
      <c r="A635" s="92"/>
      <c r="B635" s="145"/>
      <c r="C635" s="145"/>
      <c r="D635" s="145"/>
      <c r="E635" s="138"/>
      <c r="F635" s="138"/>
      <c r="G635" s="144"/>
      <c r="H635" s="140"/>
      <c r="I635" s="140"/>
      <c r="J635" s="208"/>
      <c r="K635" s="208"/>
      <c r="L635" s="208"/>
      <c r="M635" s="208"/>
      <c r="N635" s="208"/>
      <c r="O635" s="208"/>
      <c r="P635" s="250"/>
      <c r="Q635" s="208"/>
      <c r="R635" s="141"/>
      <c r="S635" s="143"/>
    </row>
    <row r="636" spans="1:19" ht="12.75" customHeight="1" x14ac:dyDescent="0.2">
      <c r="A636" s="92"/>
      <c r="B636" s="145"/>
      <c r="C636" s="145"/>
      <c r="D636" s="145"/>
      <c r="E636" s="138"/>
      <c r="F636" s="138"/>
      <c r="G636" s="144"/>
      <c r="H636" s="151"/>
      <c r="I636" s="151"/>
      <c r="J636" s="208"/>
      <c r="K636" s="208"/>
      <c r="L636" s="208"/>
      <c r="M636" s="208"/>
      <c r="N636" s="208"/>
      <c r="O636" s="208"/>
      <c r="P636" s="208"/>
      <c r="Q636" s="208"/>
      <c r="R636" s="141"/>
      <c r="S636" s="143"/>
    </row>
    <row r="637" spans="1:19" ht="12.75" customHeight="1" x14ac:dyDescent="0.2">
      <c r="A637" s="92"/>
      <c r="B637" s="118"/>
      <c r="C637" s="118"/>
      <c r="D637" s="118"/>
      <c r="E637" s="108"/>
      <c r="F637" s="124"/>
      <c r="G637" s="131"/>
      <c r="H637" s="167"/>
      <c r="I637" s="167"/>
      <c r="J637" s="168"/>
      <c r="K637" s="169"/>
      <c r="L637" s="169"/>
      <c r="M637" s="168"/>
      <c r="N637" s="163"/>
      <c r="O637" s="163"/>
      <c r="P637" s="170"/>
      <c r="Q637" s="163"/>
      <c r="R637" s="171"/>
      <c r="S637" s="164"/>
    </row>
    <row r="638" spans="1:19" ht="12.75" customHeight="1" x14ac:dyDescent="0.2">
      <c r="A638" s="92"/>
      <c r="B638" s="145"/>
      <c r="C638" s="145"/>
      <c r="D638" s="145"/>
      <c r="E638" s="138"/>
      <c r="F638" s="138"/>
      <c r="G638" s="144"/>
      <c r="H638" s="140"/>
      <c r="I638" s="140"/>
      <c r="J638" s="208"/>
      <c r="K638" s="208"/>
      <c r="L638" s="208"/>
      <c r="M638" s="208"/>
      <c r="N638" s="208"/>
      <c r="O638" s="208"/>
      <c r="P638" s="250"/>
      <c r="Q638" s="208"/>
      <c r="R638" s="141"/>
      <c r="S638" s="143"/>
    </row>
    <row r="639" spans="1:19" s="46" customFormat="1" x14ac:dyDescent="0.2">
      <c r="A639" s="92"/>
      <c r="B639" s="118"/>
      <c r="C639" s="118"/>
      <c r="D639" s="118"/>
      <c r="E639" s="108"/>
      <c r="F639" s="124"/>
      <c r="G639" s="131"/>
      <c r="H639" s="167"/>
      <c r="I639" s="167"/>
      <c r="J639" s="168"/>
      <c r="K639" s="169"/>
      <c r="L639" s="169"/>
      <c r="M639" s="168"/>
      <c r="N639" s="163"/>
      <c r="O639" s="163"/>
      <c r="P639" s="170"/>
      <c r="Q639" s="163"/>
      <c r="R639" s="171"/>
      <c r="S639" s="164"/>
    </row>
    <row r="640" spans="1:19" ht="12.75" customHeight="1" x14ac:dyDescent="0.2">
      <c r="A640" s="92"/>
      <c r="B640" s="145"/>
      <c r="C640" s="145"/>
      <c r="D640" s="145"/>
      <c r="E640" s="138"/>
      <c r="F640" s="138"/>
      <c r="G640" s="144"/>
      <c r="H640" s="140"/>
      <c r="I640" s="140"/>
      <c r="J640" s="208"/>
      <c r="K640" s="208"/>
      <c r="L640" s="208"/>
      <c r="M640" s="208"/>
      <c r="N640" s="208"/>
      <c r="O640" s="208"/>
      <c r="P640" s="250"/>
      <c r="Q640" s="208"/>
      <c r="R640" s="141"/>
      <c r="S640" s="143"/>
    </row>
    <row r="641" spans="1:23" ht="12.75" customHeight="1" x14ac:dyDescent="0.2">
      <c r="A641" s="92"/>
      <c r="B641" s="145"/>
      <c r="C641" s="210"/>
      <c r="D641" s="210"/>
      <c r="E641" s="153"/>
      <c r="F641" s="153"/>
      <c r="G641" s="146"/>
      <c r="H641" s="142"/>
      <c r="I641" s="142"/>
      <c r="J641" s="208"/>
      <c r="K641" s="208"/>
      <c r="L641" s="208"/>
      <c r="M641" s="208"/>
      <c r="N641" s="208"/>
      <c r="O641" s="208"/>
      <c r="P641" s="208"/>
      <c r="Q641" s="208"/>
      <c r="R641" s="76"/>
      <c r="S641" s="143"/>
    </row>
    <row r="642" spans="1:23" ht="12.75" customHeight="1" x14ac:dyDescent="0.2">
      <c r="A642" s="92"/>
      <c r="B642" s="145"/>
      <c r="C642" s="145"/>
      <c r="D642" s="145"/>
      <c r="E642" s="138"/>
      <c r="F642" s="138"/>
      <c r="G642" s="103"/>
      <c r="H642" s="100"/>
      <c r="I642" s="270"/>
      <c r="J642" s="208"/>
      <c r="K642" s="208"/>
      <c r="L642" s="208"/>
      <c r="M642" s="208"/>
      <c r="N642" s="208"/>
      <c r="O642" s="208"/>
      <c r="P642" s="250"/>
      <c r="Q642" s="208"/>
      <c r="R642" s="143"/>
      <c r="S642" s="143"/>
    </row>
    <row r="643" spans="1:23" ht="12.75" customHeight="1" x14ac:dyDescent="0.2">
      <c r="A643" s="92"/>
      <c r="B643" s="145"/>
      <c r="C643" s="145"/>
      <c r="D643" s="145"/>
      <c r="E643" s="138"/>
      <c r="F643" s="138"/>
      <c r="G643" s="144"/>
      <c r="H643" s="140"/>
      <c r="I643" s="140"/>
      <c r="J643" s="208"/>
      <c r="K643" s="208"/>
      <c r="L643" s="208"/>
      <c r="M643" s="208"/>
      <c r="N643" s="208"/>
      <c r="O643" s="208"/>
      <c r="P643" s="250"/>
      <c r="Q643" s="208"/>
      <c r="R643" s="141"/>
      <c r="S643" s="143"/>
    </row>
    <row r="644" spans="1:23" ht="12.75" customHeight="1" x14ac:dyDescent="0.2">
      <c r="A644" s="92"/>
      <c r="B644" s="145"/>
      <c r="C644" s="145"/>
      <c r="D644" s="145"/>
      <c r="E644" s="138"/>
      <c r="F644" s="138"/>
      <c r="G644" s="144"/>
      <c r="H644" s="151"/>
      <c r="I644" s="151"/>
      <c r="J644" s="208"/>
      <c r="K644" s="208"/>
      <c r="L644" s="208"/>
      <c r="M644" s="208"/>
      <c r="N644" s="208"/>
      <c r="O644" s="208"/>
      <c r="P644" s="208"/>
      <c r="Q644" s="208"/>
      <c r="R644" s="141"/>
      <c r="S644" s="143"/>
    </row>
    <row r="645" spans="1:23" ht="12.75" customHeight="1" x14ac:dyDescent="0.2">
      <c r="A645" s="92"/>
      <c r="B645" s="118"/>
      <c r="C645" s="118"/>
      <c r="D645" s="118"/>
      <c r="E645" s="108"/>
      <c r="F645" s="124"/>
      <c r="G645" s="131"/>
      <c r="H645" s="167"/>
      <c r="I645" s="167"/>
      <c r="J645" s="168"/>
      <c r="K645" s="169"/>
      <c r="L645" s="169"/>
      <c r="M645" s="168"/>
      <c r="N645" s="163"/>
      <c r="O645" s="163"/>
      <c r="P645" s="170"/>
      <c r="Q645" s="163"/>
      <c r="R645" s="171"/>
      <c r="S645" s="164"/>
    </row>
    <row r="646" spans="1:23" s="46" customFormat="1" x14ac:dyDescent="0.2">
      <c r="A646" s="92"/>
      <c r="B646" s="145"/>
      <c r="C646" s="145"/>
      <c r="D646" s="145"/>
      <c r="E646" s="138"/>
      <c r="F646" s="138"/>
      <c r="G646" s="144"/>
      <c r="H646" s="140"/>
      <c r="I646" s="140"/>
      <c r="J646" s="208"/>
      <c r="K646" s="208"/>
      <c r="L646" s="208"/>
      <c r="M646" s="208"/>
      <c r="N646" s="208"/>
      <c r="O646" s="208"/>
      <c r="P646" s="250"/>
      <c r="Q646" s="208"/>
      <c r="R646" s="141"/>
      <c r="S646" s="143"/>
    </row>
    <row r="647" spans="1:23" s="46" customFormat="1" x14ac:dyDescent="0.2">
      <c r="A647" s="92"/>
      <c r="B647" s="145"/>
      <c r="C647" s="210"/>
      <c r="D647" s="210"/>
      <c r="E647" s="153"/>
      <c r="F647" s="153"/>
      <c r="G647" s="146"/>
      <c r="H647" s="142"/>
      <c r="I647" s="142"/>
      <c r="J647" s="208"/>
      <c r="K647" s="208"/>
      <c r="L647" s="208"/>
      <c r="M647" s="208"/>
      <c r="N647" s="208"/>
      <c r="O647" s="208"/>
      <c r="P647" s="208"/>
      <c r="Q647" s="208"/>
      <c r="R647" s="76"/>
      <c r="S647" s="143"/>
    </row>
    <row r="648" spans="1:23" s="46" customFormat="1" x14ac:dyDescent="0.2">
      <c r="A648" s="92"/>
      <c r="B648" s="145"/>
      <c r="C648" s="145"/>
      <c r="D648" s="145"/>
      <c r="E648" s="138"/>
      <c r="F648" s="138"/>
      <c r="G648" s="103"/>
      <c r="H648" s="100"/>
      <c r="I648" s="270"/>
      <c r="J648" s="208"/>
      <c r="K648" s="208"/>
      <c r="L648" s="208"/>
      <c r="M648" s="208"/>
      <c r="N648" s="208"/>
      <c r="O648" s="208"/>
      <c r="P648" s="250"/>
      <c r="Q648" s="208"/>
      <c r="R648" s="143"/>
      <c r="S648" s="143"/>
    </row>
    <row r="649" spans="1:23" s="46" customFormat="1" x14ac:dyDescent="0.2">
      <c r="A649" s="92"/>
      <c r="B649" s="145"/>
      <c r="C649" s="145"/>
      <c r="D649" s="145"/>
      <c r="E649" s="138"/>
      <c r="F649" s="138"/>
      <c r="G649" s="144"/>
      <c r="H649" s="140"/>
      <c r="I649" s="140"/>
      <c r="J649" s="208"/>
      <c r="K649" s="208"/>
      <c r="L649" s="208"/>
      <c r="M649" s="208"/>
      <c r="N649" s="208"/>
      <c r="O649" s="208"/>
      <c r="P649" s="250"/>
      <c r="Q649" s="208"/>
      <c r="R649" s="141"/>
      <c r="S649" s="143"/>
    </row>
    <row r="650" spans="1:23" s="160" customFormat="1" x14ac:dyDescent="0.2">
      <c r="A650" s="92"/>
      <c r="B650" s="145"/>
      <c r="C650" s="145"/>
      <c r="D650" s="145"/>
      <c r="E650" s="138"/>
      <c r="F650" s="138"/>
      <c r="G650" s="144"/>
      <c r="H650" s="151"/>
      <c r="I650" s="151"/>
      <c r="J650" s="208"/>
      <c r="K650" s="208"/>
      <c r="L650" s="208"/>
      <c r="M650" s="208"/>
      <c r="N650" s="208"/>
      <c r="O650" s="208"/>
      <c r="P650" s="208"/>
      <c r="Q650" s="208"/>
      <c r="R650" s="141"/>
      <c r="S650" s="143"/>
    </row>
    <row r="651" spans="1:23" s="161" customFormat="1" ht="12.75" customHeight="1" x14ac:dyDescent="0.2">
      <c r="A651" s="92"/>
      <c r="B651" s="118"/>
      <c r="C651" s="118"/>
      <c r="D651" s="118"/>
      <c r="E651" s="108"/>
      <c r="F651" s="124"/>
      <c r="G651" s="131"/>
      <c r="H651" s="167"/>
      <c r="I651" s="167"/>
      <c r="J651" s="168"/>
      <c r="K651" s="169"/>
      <c r="L651" s="169"/>
      <c r="M651" s="168"/>
      <c r="N651" s="163"/>
      <c r="O651" s="163"/>
      <c r="P651" s="170"/>
      <c r="Q651" s="163"/>
      <c r="R651" s="171"/>
      <c r="S651" s="164"/>
    </row>
    <row r="652" spans="1:23" s="161" customFormat="1" ht="12.75" customHeight="1" x14ac:dyDescent="0.2">
      <c r="A652" s="92"/>
      <c r="B652" s="145"/>
      <c r="C652" s="145"/>
      <c r="D652" s="145"/>
      <c r="E652" s="138"/>
      <c r="F652" s="138"/>
      <c r="G652" s="144"/>
      <c r="H652" s="140"/>
      <c r="I652" s="140"/>
      <c r="J652" s="208"/>
      <c r="K652" s="208"/>
      <c r="L652" s="208"/>
      <c r="M652" s="208"/>
      <c r="N652" s="208"/>
      <c r="O652" s="208"/>
      <c r="P652" s="250"/>
      <c r="Q652" s="208"/>
      <c r="R652" s="141"/>
      <c r="S652" s="143"/>
    </row>
    <row r="653" spans="1:23" customFormat="1" ht="12.75" customHeight="1" x14ac:dyDescent="0.25">
      <c r="A653" s="92"/>
      <c r="B653" s="118"/>
      <c r="C653" s="118"/>
      <c r="D653" s="118"/>
      <c r="E653" s="108"/>
      <c r="F653" s="124"/>
      <c r="G653" s="131"/>
      <c r="H653" s="167"/>
      <c r="I653" s="167"/>
      <c r="J653" s="168"/>
      <c r="K653" s="169"/>
      <c r="L653" s="169"/>
      <c r="M653" s="168"/>
      <c r="N653" s="163"/>
      <c r="O653" s="163"/>
      <c r="P653" s="170"/>
      <c r="Q653" s="163"/>
      <c r="R653" s="171"/>
      <c r="S653" s="164"/>
      <c r="T653" s="203"/>
      <c r="U653" s="203"/>
      <c r="V653" s="203"/>
      <c r="W653" s="203"/>
    </row>
    <row r="654" spans="1:23" customFormat="1" ht="12.75" customHeight="1" x14ac:dyDescent="0.25">
      <c r="A654" s="92"/>
      <c r="B654" s="145"/>
      <c r="C654" s="145"/>
      <c r="D654" s="145"/>
      <c r="E654" s="138"/>
      <c r="F654" s="138"/>
      <c r="G654" s="144"/>
      <c r="H654" s="140"/>
      <c r="I654" s="140"/>
      <c r="J654" s="208"/>
      <c r="K654" s="208"/>
      <c r="L654" s="208"/>
      <c r="M654" s="208"/>
      <c r="N654" s="208"/>
      <c r="O654" s="208"/>
      <c r="P654" s="250"/>
      <c r="Q654" s="208"/>
      <c r="R654" s="141"/>
      <c r="S654" s="143"/>
      <c r="T654" s="203"/>
      <c r="U654" s="203"/>
      <c r="V654" s="203"/>
      <c r="W654" s="203"/>
    </row>
    <row r="655" spans="1:23" customFormat="1" ht="12.75" customHeight="1" x14ac:dyDescent="0.25">
      <c r="A655" s="92"/>
      <c r="B655" s="145"/>
      <c r="C655" s="210"/>
      <c r="D655" s="210"/>
      <c r="E655" s="153"/>
      <c r="F655" s="153"/>
      <c r="G655" s="146"/>
      <c r="H655" s="142"/>
      <c r="I655" s="142"/>
      <c r="J655" s="208"/>
      <c r="K655" s="208"/>
      <c r="L655" s="208"/>
      <c r="M655" s="208"/>
      <c r="N655" s="208"/>
      <c r="O655" s="208"/>
      <c r="P655" s="208"/>
      <c r="Q655" s="208"/>
      <c r="R655" s="76"/>
      <c r="S655" s="143"/>
      <c r="T655" s="203"/>
      <c r="U655" s="203"/>
      <c r="V655" s="203"/>
      <c r="W655" s="203"/>
    </row>
    <row r="656" spans="1:23" customFormat="1" ht="12.75" customHeight="1" x14ac:dyDescent="0.25">
      <c r="A656" s="92"/>
      <c r="B656" s="145"/>
      <c r="C656" s="145"/>
      <c r="D656" s="145"/>
      <c r="E656" s="138"/>
      <c r="F656" s="138"/>
      <c r="G656" s="103"/>
      <c r="H656" s="100"/>
      <c r="I656" s="270"/>
      <c r="J656" s="208"/>
      <c r="K656" s="208"/>
      <c r="L656" s="208"/>
      <c r="M656" s="208"/>
      <c r="N656" s="208"/>
      <c r="O656" s="208"/>
      <c r="P656" s="250"/>
      <c r="Q656" s="208"/>
      <c r="R656" s="143"/>
      <c r="S656" s="143"/>
      <c r="T656" s="203"/>
      <c r="U656" s="203"/>
      <c r="V656" s="203"/>
      <c r="W656" s="203"/>
    </row>
    <row r="657" spans="1:35" customFormat="1" ht="12.75" customHeight="1" x14ac:dyDescent="0.25">
      <c r="A657" s="92"/>
      <c r="B657" s="145"/>
      <c r="C657" s="145"/>
      <c r="D657" s="145"/>
      <c r="E657" s="138"/>
      <c r="F657" s="138"/>
      <c r="G657" s="144"/>
      <c r="H657" s="140"/>
      <c r="I657" s="140"/>
      <c r="J657" s="208"/>
      <c r="K657" s="208"/>
      <c r="L657" s="208"/>
      <c r="M657" s="208"/>
      <c r="N657" s="208"/>
      <c r="O657" s="208"/>
      <c r="P657" s="250"/>
      <c r="Q657" s="208"/>
      <c r="R657" s="141"/>
      <c r="S657" s="143"/>
      <c r="T657" s="203"/>
      <c r="U657" s="203"/>
      <c r="V657" s="203"/>
      <c r="W657" s="203"/>
    </row>
    <row r="658" spans="1:35" customFormat="1" ht="12.75" customHeight="1" x14ac:dyDescent="0.25">
      <c r="A658" s="92"/>
      <c r="B658" s="145"/>
      <c r="C658" s="145"/>
      <c r="D658" s="145"/>
      <c r="E658" s="138"/>
      <c r="F658" s="138"/>
      <c r="G658" s="144"/>
      <c r="H658" s="151"/>
      <c r="I658" s="151"/>
      <c r="J658" s="208"/>
      <c r="K658" s="208"/>
      <c r="L658" s="208"/>
      <c r="M658" s="208"/>
      <c r="N658" s="208"/>
      <c r="O658" s="208"/>
      <c r="P658" s="208"/>
      <c r="Q658" s="208"/>
      <c r="R658" s="141"/>
      <c r="S658" s="143"/>
      <c r="T658" s="203"/>
      <c r="U658" s="203"/>
      <c r="V658" s="203"/>
      <c r="W658" s="203"/>
    </row>
    <row r="659" spans="1:35" s="182" customFormat="1" ht="12.75" customHeight="1" x14ac:dyDescent="0.3">
      <c r="A659" s="92"/>
      <c r="B659" s="118"/>
      <c r="C659" s="118"/>
      <c r="D659" s="118"/>
      <c r="E659" s="108"/>
      <c r="F659" s="124"/>
      <c r="G659" s="131"/>
      <c r="H659" s="167"/>
      <c r="I659" s="167"/>
      <c r="J659" s="168"/>
      <c r="K659" s="169"/>
      <c r="L659" s="169"/>
      <c r="M659" s="168"/>
      <c r="N659" s="163"/>
      <c r="O659" s="163"/>
      <c r="P659" s="170"/>
      <c r="Q659" s="163"/>
      <c r="R659" s="171"/>
      <c r="S659" s="164"/>
      <c r="T659" s="161"/>
      <c r="U659" s="187"/>
      <c r="V659" s="187"/>
      <c r="W659" s="187"/>
      <c r="AI659" s="202"/>
    </row>
    <row r="660" spans="1:35" s="182" customFormat="1" ht="12.75" customHeight="1" x14ac:dyDescent="0.3">
      <c r="A660" s="92"/>
      <c r="B660" s="145"/>
      <c r="C660" s="145"/>
      <c r="D660" s="145"/>
      <c r="E660" s="138"/>
      <c r="F660" s="138"/>
      <c r="G660" s="144"/>
      <c r="H660" s="140"/>
      <c r="I660" s="140"/>
      <c r="J660" s="208"/>
      <c r="K660" s="208"/>
      <c r="L660" s="208"/>
      <c r="M660" s="208"/>
      <c r="N660" s="208"/>
      <c r="O660" s="208"/>
      <c r="P660" s="250"/>
      <c r="Q660" s="208"/>
      <c r="R660" s="141"/>
      <c r="S660" s="143"/>
      <c r="T660" s="161"/>
      <c r="U660" s="187"/>
      <c r="V660" s="187"/>
      <c r="W660" s="187"/>
      <c r="AI660" s="202"/>
    </row>
    <row r="661" spans="1:35" s="182" customFormat="1" ht="12.75" customHeight="1" x14ac:dyDescent="0.3">
      <c r="A661" s="92"/>
      <c r="B661" s="145"/>
      <c r="C661" s="210"/>
      <c r="D661" s="210"/>
      <c r="E661" s="153"/>
      <c r="F661" s="153"/>
      <c r="G661" s="146"/>
      <c r="H661" s="142"/>
      <c r="I661" s="142"/>
      <c r="J661" s="208"/>
      <c r="K661" s="208"/>
      <c r="L661" s="208"/>
      <c r="M661" s="208"/>
      <c r="N661" s="208"/>
      <c r="O661" s="208"/>
      <c r="P661" s="208"/>
      <c r="Q661" s="208"/>
      <c r="R661" s="76"/>
      <c r="S661" s="143"/>
      <c r="T661" s="187"/>
      <c r="U661" s="187"/>
      <c r="V661" s="187"/>
      <c r="W661" s="187"/>
      <c r="AI661" s="202"/>
    </row>
    <row r="662" spans="1:35" s="182" customFormat="1" ht="12.75" customHeight="1" x14ac:dyDescent="0.3">
      <c r="A662" s="92"/>
      <c r="B662" s="145"/>
      <c r="C662" s="145"/>
      <c r="D662" s="145"/>
      <c r="E662" s="138"/>
      <c r="F662" s="138"/>
      <c r="G662" s="103"/>
      <c r="H662" s="100"/>
      <c r="I662" s="270"/>
      <c r="J662" s="208"/>
      <c r="K662" s="208"/>
      <c r="L662" s="208"/>
      <c r="M662" s="208"/>
      <c r="N662" s="208"/>
      <c r="O662" s="208"/>
      <c r="P662" s="250"/>
      <c r="Q662" s="208"/>
      <c r="R662" s="143"/>
      <c r="S662" s="143"/>
      <c r="T662" s="161"/>
      <c r="U662" s="187"/>
      <c r="V662" s="187"/>
      <c r="W662" s="187"/>
      <c r="AI662" s="202"/>
    </row>
    <row r="663" spans="1:35" s="182" customFormat="1" ht="12.75" customHeight="1" x14ac:dyDescent="0.3">
      <c r="A663" s="92"/>
      <c r="B663" s="145"/>
      <c r="C663" s="145"/>
      <c r="D663" s="145"/>
      <c r="E663" s="138"/>
      <c r="F663" s="138"/>
      <c r="G663" s="144"/>
      <c r="H663" s="140"/>
      <c r="I663" s="140"/>
      <c r="J663" s="208"/>
      <c r="K663" s="208"/>
      <c r="L663" s="208"/>
      <c r="M663" s="208"/>
      <c r="N663" s="208"/>
      <c r="O663" s="208"/>
      <c r="P663" s="250"/>
      <c r="Q663" s="208"/>
      <c r="R663" s="141"/>
      <c r="S663" s="143"/>
      <c r="T663" s="161"/>
      <c r="U663" s="187"/>
      <c r="V663" s="187"/>
      <c r="W663" s="187"/>
      <c r="AI663" s="202"/>
    </row>
    <row r="664" spans="1:35" s="182" customFormat="1" ht="12.75" customHeight="1" x14ac:dyDescent="0.3">
      <c r="A664" s="92"/>
      <c r="B664" s="145"/>
      <c r="C664" s="145"/>
      <c r="D664" s="145"/>
      <c r="E664" s="138"/>
      <c r="F664" s="138"/>
      <c r="G664" s="144"/>
      <c r="H664" s="151"/>
      <c r="I664" s="151"/>
      <c r="J664" s="208"/>
      <c r="K664" s="208"/>
      <c r="L664" s="208"/>
      <c r="M664" s="208"/>
      <c r="N664" s="208"/>
      <c r="O664" s="208"/>
      <c r="P664" s="208"/>
      <c r="Q664" s="208"/>
      <c r="R664" s="141"/>
      <c r="S664" s="143"/>
      <c r="T664" s="161"/>
      <c r="U664" s="187"/>
      <c r="V664" s="187"/>
      <c r="W664" s="187"/>
      <c r="AI664" s="202"/>
    </row>
    <row r="665" spans="1:35" s="182" customFormat="1" ht="12.75" customHeight="1" x14ac:dyDescent="0.3">
      <c r="A665" s="92"/>
      <c r="B665" s="118"/>
      <c r="C665" s="118"/>
      <c r="D665" s="118"/>
      <c r="E665" s="108"/>
      <c r="F665" s="124"/>
      <c r="G665" s="131"/>
      <c r="H665" s="167"/>
      <c r="I665" s="167"/>
      <c r="J665" s="168"/>
      <c r="K665" s="169"/>
      <c r="L665" s="169"/>
      <c r="M665" s="168"/>
      <c r="N665" s="163"/>
      <c r="O665" s="163"/>
      <c r="P665" s="170"/>
      <c r="Q665" s="163"/>
      <c r="R665" s="171"/>
      <c r="S665" s="164"/>
      <c r="T665" s="161"/>
      <c r="U665" s="187"/>
      <c r="V665" s="187"/>
      <c r="W665" s="187"/>
      <c r="AI665" s="202"/>
    </row>
    <row r="666" spans="1:35" s="182" customFormat="1" ht="12.75" customHeight="1" x14ac:dyDescent="0.3">
      <c r="A666" s="92"/>
      <c r="B666" s="145"/>
      <c r="C666" s="145"/>
      <c r="D666" s="145"/>
      <c r="E666" s="138"/>
      <c r="F666" s="138"/>
      <c r="G666" s="144"/>
      <c r="H666" s="140"/>
      <c r="I666" s="140"/>
      <c r="J666" s="208"/>
      <c r="K666" s="208"/>
      <c r="L666" s="208"/>
      <c r="M666" s="208"/>
      <c r="N666" s="208"/>
      <c r="O666" s="208"/>
      <c r="P666" s="250"/>
      <c r="Q666" s="208"/>
      <c r="R666" s="141"/>
      <c r="S666" s="143"/>
      <c r="T666" s="161"/>
      <c r="U666" s="187"/>
      <c r="V666" s="187"/>
      <c r="W666" s="187"/>
      <c r="AI666" s="202"/>
    </row>
    <row r="667" spans="1:35" s="182" customFormat="1" ht="12.75" customHeight="1" x14ac:dyDescent="0.3">
      <c r="A667" s="92"/>
      <c r="B667" s="118"/>
      <c r="C667" s="118"/>
      <c r="D667" s="118"/>
      <c r="E667" s="108"/>
      <c r="F667" s="124"/>
      <c r="G667" s="131"/>
      <c r="H667" s="167"/>
      <c r="I667" s="167"/>
      <c r="J667" s="168"/>
      <c r="K667" s="169"/>
      <c r="L667" s="169"/>
      <c r="M667" s="168"/>
      <c r="N667" s="163"/>
      <c r="O667" s="163"/>
      <c r="P667" s="170"/>
      <c r="Q667" s="163"/>
      <c r="R667" s="171"/>
      <c r="S667" s="164"/>
      <c r="T667" s="161"/>
      <c r="U667" s="187"/>
      <c r="V667" s="187"/>
      <c r="W667" s="187"/>
      <c r="AI667" s="202"/>
    </row>
    <row r="668" spans="1:35" s="182" customFormat="1" ht="12.75" customHeight="1" x14ac:dyDescent="0.3">
      <c r="A668" s="92"/>
      <c r="B668" s="145"/>
      <c r="C668" s="145"/>
      <c r="D668" s="145"/>
      <c r="E668" s="138"/>
      <c r="F668" s="138"/>
      <c r="G668" s="144"/>
      <c r="H668" s="140"/>
      <c r="I668" s="140"/>
      <c r="J668" s="208"/>
      <c r="K668" s="208"/>
      <c r="L668" s="208"/>
      <c r="M668" s="208"/>
      <c r="N668" s="208"/>
      <c r="O668" s="208"/>
      <c r="P668" s="250"/>
      <c r="Q668" s="208"/>
      <c r="R668" s="141"/>
      <c r="S668" s="143"/>
      <c r="T668" s="161"/>
      <c r="U668" s="187"/>
      <c r="V668" s="187"/>
      <c r="W668" s="187"/>
      <c r="AI668" s="202"/>
    </row>
    <row r="669" spans="1:35" s="182" customFormat="1" ht="12.75" customHeight="1" x14ac:dyDescent="0.3">
      <c r="A669" s="92"/>
      <c r="B669" s="145"/>
      <c r="C669" s="210"/>
      <c r="D669" s="210"/>
      <c r="E669" s="153"/>
      <c r="F669" s="153"/>
      <c r="G669" s="146"/>
      <c r="H669" s="142"/>
      <c r="I669" s="142"/>
      <c r="J669" s="208"/>
      <c r="K669" s="208"/>
      <c r="L669" s="208"/>
      <c r="M669" s="208"/>
      <c r="N669" s="208"/>
      <c r="O669" s="208"/>
      <c r="P669" s="208"/>
      <c r="Q669" s="208"/>
      <c r="R669" s="76"/>
      <c r="S669" s="143"/>
      <c r="T669" s="161"/>
      <c r="U669" s="187"/>
      <c r="V669" s="187"/>
      <c r="W669" s="187"/>
      <c r="AI669" s="202"/>
    </row>
    <row r="670" spans="1:35" s="182" customFormat="1" ht="12.75" customHeight="1" x14ac:dyDescent="0.3">
      <c r="A670" s="92"/>
      <c r="B670" s="145"/>
      <c r="C670" s="145"/>
      <c r="D670" s="145"/>
      <c r="E670" s="138"/>
      <c r="F670" s="138"/>
      <c r="G670" s="103"/>
      <c r="H670" s="100"/>
      <c r="I670" s="270"/>
      <c r="J670" s="208"/>
      <c r="K670" s="208"/>
      <c r="L670" s="208"/>
      <c r="M670" s="208"/>
      <c r="N670" s="208"/>
      <c r="O670" s="208"/>
      <c r="P670" s="250"/>
      <c r="Q670" s="208"/>
      <c r="R670" s="143"/>
      <c r="S670" s="143"/>
      <c r="T670" s="161"/>
      <c r="U670" s="187"/>
      <c r="V670" s="187"/>
      <c r="W670" s="187"/>
      <c r="AI670" s="202"/>
    </row>
    <row r="671" spans="1:35" s="182" customFormat="1" ht="12.75" customHeight="1" x14ac:dyDescent="0.3">
      <c r="A671" s="92"/>
      <c r="B671" s="145"/>
      <c r="C671" s="145"/>
      <c r="D671" s="145"/>
      <c r="E671" s="138"/>
      <c r="F671" s="138"/>
      <c r="G671" s="144"/>
      <c r="H671" s="140"/>
      <c r="I671" s="140"/>
      <c r="J671" s="208"/>
      <c r="K671" s="208"/>
      <c r="L671" s="208"/>
      <c r="M671" s="208"/>
      <c r="N671" s="208"/>
      <c r="O671" s="208"/>
      <c r="P671" s="250"/>
      <c r="Q671" s="208"/>
      <c r="R671" s="141"/>
      <c r="S671" s="143"/>
      <c r="T671" s="161"/>
      <c r="U671" s="187"/>
      <c r="V671" s="187"/>
      <c r="W671" s="187"/>
      <c r="AI671" s="202"/>
    </row>
    <row r="672" spans="1:35" s="182" customFormat="1" ht="12.75" customHeight="1" x14ac:dyDescent="0.3">
      <c r="A672" s="92"/>
      <c r="B672" s="145"/>
      <c r="C672" s="145"/>
      <c r="D672" s="145"/>
      <c r="E672" s="138"/>
      <c r="F672" s="138"/>
      <c r="G672" s="144"/>
      <c r="H672" s="151"/>
      <c r="I672" s="151"/>
      <c r="J672" s="208"/>
      <c r="K672" s="208"/>
      <c r="L672" s="208"/>
      <c r="M672" s="208"/>
      <c r="N672" s="208"/>
      <c r="O672" s="208"/>
      <c r="P672" s="208"/>
      <c r="Q672" s="208"/>
      <c r="R672" s="141"/>
      <c r="S672" s="143"/>
      <c r="T672" s="161"/>
      <c r="U672" s="187"/>
      <c r="V672" s="187"/>
      <c r="W672" s="187"/>
      <c r="AI672" s="202"/>
    </row>
    <row r="673" spans="1:35" s="182" customFormat="1" ht="12.75" customHeight="1" x14ac:dyDescent="0.3">
      <c r="A673" s="92"/>
      <c r="B673" s="118"/>
      <c r="C673" s="118"/>
      <c r="D673" s="118"/>
      <c r="E673" s="108"/>
      <c r="F673" s="124"/>
      <c r="G673" s="131"/>
      <c r="H673" s="167"/>
      <c r="I673" s="167"/>
      <c r="J673" s="168"/>
      <c r="K673" s="169"/>
      <c r="L673" s="169"/>
      <c r="M673" s="168"/>
      <c r="N673" s="163"/>
      <c r="O673" s="163"/>
      <c r="P673" s="170"/>
      <c r="Q673" s="163"/>
      <c r="R673" s="171"/>
      <c r="S673" s="164"/>
      <c r="T673" s="161"/>
      <c r="U673" s="187"/>
      <c r="V673" s="187"/>
      <c r="W673" s="187"/>
      <c r="AI673" s="202"/>
    </row>
    <row r="674" spans="1:35" s="182" customFormat="1" ht="12.75" customHeight="1" x14ac:dyDescent="0.3">
      <c r="A674" s="92"/>
      <c r="B674" s="145"/>
      <c r="C674" s="145"/>
      <c r="D674" s="145"/>
      <c r="E674" s="138"/>
      <c r="F674" s="138"/>
      <c r="G674" s="144"/>
      <c r="H674" s="140"/>
      <c r="I674" s="140"/>
      <c r="J674" s="208"/>
      <c r="K674" s="208"/>
      <c r="L674" s="208"/>
      <c r="M674" s="208"/>
      <c r="N674" s="208"/>
      <c r="O674" s="208"/>
      <c r="P674" s="250"/>
      <c r="Q674" s="208"/>
      <c r="R674" s="141"/>
      <c r="S674" s="143"/>
      <c r="T674" s="161"/>
      <c r="U674" s="187"/>
      <c r="V674" s="187"/>
      <c r="W674" s="187"/>
      <c r="AI674" s="202"/>
    </row>
    <row r="675" spans="1:35" s="182" customFormat="1" ht="12.75" customHeight="1" x14ac:dyDescent="0.3">
      <c r="A675" s="92"/>
      <c r="B675" s="145"/>
      <c r="C675" s="210"/>
      <c r="D675" s="210"/>
      <c r="E675" s="153"/>
      <c r="F675" s="153"/>
      <c r="G675" s="146"/>
      <c r="H675" s="142"/>
      <c r="I675" s="142"/>
      <c r="J675" s="208"/>
      <c r="K675" s="208"/>
      <c r="L675" s="208"/>
      <c r="M675" s="208"/>
      <c r="N675" s="208"/>
      <c r="O675" s="208"/>
      <c r="P675" s="208"/>
      <c r="Q675" s="208"/>
      <c r="R675" s="76"/>
      <c r="S675" s="143"/>
      <c r="T675" s="161"/>
      <c r="U675" s="187"/>
      <c r="V675" s="187"/>
      <c r="W675" s="187"/>
      <c r="AI675" s="202"/>
    </row>
    <row r="676" spans="1:35" s="182" customFormat="1" ht="12.75" customHeight="1" x14ac:dyDescent="0.3">
      <c r="A676" s="92"/>
      <c r="B676" s="145"/>
      <c r="C676" s="145"/>
      <c r="D676" s="145"/>
      <c r="E676" s="138"/>
      <c r="F676" s="138"/>
      <c r="G676" s="103"/>
      <c r="H676" s="100"/>
      <c r="I676" s="270"/>
      <c r="J676" s="208"/>
      <c r="K676" s="208"/>
      <c r="L676" s="208"/>
      <c r="M676" s="208"/>
      <c r="N676" s="208"/>
      <c r="O676" s="208"/>
      <c r="P676" s="250"/>
      <c r="Q676" s="208"/>
      <c r="R676" s="143"/>
      <c r="S676" s="143"/>
      <c r="T676" s="161"/>
      <c r="U676" s="187"/>
      <c r="V676" s="187"/>
      <c r="W676" s="187"/>
      <c r="AI676" s="202"/>
    </row>
    <row r="677" spans="1:35" s="182" customFormat="1" ht="12.75" customHeight="1" x14ac:dyDescent="0.3">
      <c r="A677" s="92"/>
      <c r="B677" s="145"/>
      <c r="C677" s="145"/>
      <c r="D677" s="145"/>
      <c r="E677" s="138"/>
      <c r="F677" s="138"/>
      <c r="G677" s="144"/>
      <c r="H677" s="140"/>
      <c r="I677" s="140"/>
      <c r="J677" s="208"/>
      <c r="K677" s="208"/>
      <c r="L677" s="208"/>
      <c r="M677" s="208"/>
      <c r="N677" s="208"/>
      <c r="O677" s="208"/>
      <c r="P677" s="250"/>
      <c r="Q677" s="208"/>
      <c r="R677" s="141"/>
      <c r="S677" s="143"/>
      <c r="T677" s="161"/>
      <c r="U677" s="187"/>
      <c r="V677" s="187"/>
      <c r="W677" s="187"/>
      <c r="AI677" s="202"/>
    </row>
    <row r="678" spans="1:35" s="182" customFormat="1" ht="12.75" customHeight="1" x14ac:dyDescent="0.3">
      <c r="A678" s="92"/>
      <c r="B678" s="145"/>
      <c r="C678" s="145"/>
      <c r="D678" s="145"/>
      <c r="E678" s="138"/>
      <c r="F678" s="138"/>
      <c r="G678" s="144"/>
      <c r="H678" s="151"/>
      <c r="I678" s="151"/>
      <c r="J678" s="208"/>
      <c r="K678" s="208"/>
      <c r="L678" s="208"/>
      <c r="M678" s="208"/>
      <c r="N678" s="208"/>
      <c r="O678" s="208"/>
      <c r="P678" s="208"/>
      <c r="Q678" s="208"/>
      <c r="R678" s="141"/>
      <c r="S678" s="143"/>
      <c r="T678" s="161"/>
      <c r="U678" s="187"/>
      <c r="V678" s="187"/>
      <c r="W678" s="187"/>
      <c r="AI678" s="202"/>
    </row>
    <row r="679" spans="1:35" s="182" customFormat="1" ht="12.75" customHeight="1" x14ac:dyDescent="0.3">
      <c r="A679" s="92"/>
      <c r="B679" s="118"/>
      <c r="C679" s="118"/>
      <c r="D679" s="118"/>
      <c r="E679" s="108"/>
      <c r="F679" s="124"/>
      <c r="G679" s="131"/>
      <c r="H679" s="167"/>
      <c r="I679" s="167"/>
      <c r="J679" s="168"/>
      <c r="K679" s="169"/>
      <c r="L679" s="169"/>
      <c r="M679" s="168"/>
      <c r="N679" s="163"/>
      <c r="O679" s="163"/>
      <c r="P679" s="170"/>
      <c r="Q679" s="163"/>
      <c r="R679" s="171"/>
      <c r="S679" s="164"/>
      <c r="T679" s="161"/>
      <c r="U679" s="187"/>
      <c r="V679" s="187"/>
      <c r="W679" s="187"/>
      <c r="AI679" s="202"/>
    </row>
    <row r="680" spans="1:35" s="182" customFormat="1" ht="12.75" customHeight="1" x14ac:dyDescent="0.3">
      <c r="A680" s="92"/>
      <c r="B680" s="145"/>
      <c r="C680" s="145"/>
      <c r="D680" s="145"/>
      <c r="E680" s="138"/>
      <c r="F680" s="138"/>
      <c r="G680" s="144"/>
      <c r="H680" s="140"/>
      <c r="I680" s="140"/>
      <c r="J680" s="208"/>
      <c r="K680" s="208"/>
      <c r="L680" s="208"/>
      <c r="M680" s="208"/>
      <c r="N680" s="208"/>
      <c r="O680" s="208"/>
      <c r="P680" s="250"/>
      <c r="Q680" s="208"/>
      <c r="R680" s="141"/>
      <c r="S680" s="143"/>
      <c r="T680" s="161"/>
      <c r="U680" s="187"/>
      <c r="V680" s="187"/>
      <c r="W680" s="187"/>
      <c r="AI680" s="202"/>
    </row>
    <row r="681" spans="1:35" s="182" customFormat="1" ht="12.75" customHeight="1" x14ac:dyDescent="0.3">
      <c r="A681" s="92"/>
      <c r="B681" s="118"/>
      <c r="C681" s="118"/>
      <c r="D681" s="118"/>
      <c r="E681" s="108"/>
      <c r="F681" s="124"/>
      <c r="G681" s="131"/>
      <c r="H681" s="167"/>
      <c r="I681" s="167"/>
      <c r="J681" s="168"/>
      <c r="K681" s="169"/>
      <c r="L681" s="169"/>
      <c r="M681" s="168"/>
      <c r="N681" s="163"/>
      <c r="O681" s="163"/>
      <c r="P681" s="170"/>
      <c r="Q681" s="163"/>
      <c r="R681" s="171"/>
      <c r="S681" s="164"/>
      <c r="T681" s="161"/>
      <c r="U681" s="187"/>
      <c r="V681" s="187"/>
      <c r="W681" s="187"/>
      <c r="AI681" s="202"/>
    </row>
    <row r="682" spans="1:35" s="182" customFormat="1" ht="12.75" customHeight="1" x14ac:dyDescent="0.3">
      <c r="A682" s="92"/>
      <c r="B682" s="145"/>
      <c r="C682" s="145"/>
      <c r="D682" s="145"/>
      <c r="E682" s="138"/>
      <c r="F682" s="138"/>
      <c r="G682" s="144"/>
      <c r="H682" s="140"/>
      <c r="I682" s="140"/>
      <c r="J682" s="208"/>
      <c r="K682" s="208"/>
      <c r="L682" s="208"/>
      <c r="M682" s="208"/>
      <c r="N682" s="208"/>
      <c r="O682" s="208"/>
      <c r="P682" s="250"/>
      <c r="Q682" s="208"/>
      <c r="R682" s="141"/>
      <c r="S682" s="143"/>
      <c r="T682" s="161"/>
      <c r="U682" s="187"/>
      <c r="V682" s="187"/>
      <c r="W682" s="187"/>
      <c r="AI682" s="202"/>
    </row>
    <row r="683" spans="1:35" s="182" customFormat="1" ht="12.75" customHeight="1" x14ac:dyDescent="0.3">
      <c r="A683" s="92"/>
      <c r="B683" s="145"/>
      <c r="C683" s="210"/>
      <c r="D683" s="210"/>
      <c r="E683" s="153"/>
      <c r="F683" s="153"/>
      <c r="G683" s="146"/>
      <c r="H683" s="142"/>
      <c r="I683" s="142"/>
      <c r="J683" s="208"/>
      <c r="K683" s="208"/>
      <c r="L683" s="208"/>
      <c r="M683" s="208"/>
      <c r="N683" s="208"/>
      <c r="O683" s="208"/>
      <c r="P683" s="208"/>
      <c r="Q683" s="208"/>
      <c r="R683" s="76"/>
      <c r="S683" s="143"/>
      <c r="T683" s="161"/>
      <c r="U683" s="187"/>
      <c r="V683" s="187"/>
      <c r="W683" s="187"/>
      <c r="AI683" s="202"/>
    </row>
    <row r="684" spans="1:35" s="182" customFormat="1" ht="12.75" customHeight="1" x14ac:dyDescent="0.3">
      <c r="A684" s="92"/>
      <c r="B684" s="145"/>
      <c r="C684" s="145"/>
      <c r="D684" s="145"/>
      <c r="E684" s="138"/>
      <c r="F684" s="138"/>
      <c r="G684" s="103"/>
      <c r="H684" s="100"/>
      <c r="I684" s="270"/>
      <c r="J684" s="208"/>
      <c r="K684" s="208"/>
      <c r="L684" s="208"/>
      <c r="M684" s="208"/>
      <c r="N684" s="208"/>
      <c r="O684" s="208"/>
      <c r="P684" s="250"/>
      <c r="Q684" s="208"/>
      <c r="R684" s="143"/>
      <c r="S684" s="143"/>
      <c r="T684" s="161"/>
      <c r="U684" s="187"/>
      <c r="V684" s="187"/>
      <c r="W684" s="187"/>
      <c r="AI684" s="202"/>
    </row>
    <row r="685" spans="1:35" s="182" customFormat="1" ht="12.75" customHeight="1" x14ac:dyDescent="0.3">
      <c r="A685" s="92"/>
      <c r="B685" s="145"/>
      <c r="C685" s="145"/>
      <c r="D685" s="145"/>
      <c r="E685" s="138"/>
      <c r="F685" s="138"/>
      <c r="G685" s="144"/>
      <c r="H685" s="140"/>
      <c r="I685" s="140"/>
      <c r="J685" s="208"/>
      <c r="K685" s="208"/>
      <c r="L685" s="208"/>
      <c r="M685" s="208"/>
      <c r="N685" s="208"/>
      <c r="O685" s="208"/>
      <c r="P685" s="250"/>
      <c r="Q685" s="208"/>
      <c r="R685" s="141"/>
      <c r="S685" s="143"/>
      <c r="T685" s="161"/>
      <c r="U685" s="187"/>
      <c r="V685" s="187"/>
      <c r="W685" s="187"/>
      <c r="AI685" s="202"/>
    </row>
    <row r="686" spans="1:35" s="182" customFormat="1" ht="12.75" customHeight="1" x14ac:dyDescent="0.3">
      <c r="A686" s="92"/>
      <c r="B686" s="145"/>
      <c r="C686" s="145"/>
      <c r="D686" s="145"/>
      <c r="E686" s="138"/>
      <c r="F686" s="138"/>
      <c r="G686" s="144"/>
      <c r="H686" s="151"/>
      <c r="I686" s="151"/>
      <c r="J686" s="208"/>
      <c r="K686" s="208"/>
      <c r="L686" s="208"/>
      <c r="M686" s="208"/>
      <c r="N686" s="208"/>
      <c r="O686" s="208"/>
      <c r="P686" s="208"/>
      <c r="Q686" s="208"/>
      <c r="R686" s="141"/>
      <c r="S686" s="143"/>
      <c r="T686" s="161"/>
      <c r="U686" s="187"/>
      <c r="V686" s="187"/>
      <c r="W686" s="187"/>
      <c r="AI686" s="202"/>
    </row>
    <row r="687" spans="1:35" s="182" customFormat="1" ht="12.75" customHeight="1" x14ac:dyDescent="0.3">
      <c r="A687" s="92"/>
      <c r="B687" s="118"/>
      <c r="C687" s="118"/>
      <c r="D687" s="118"/>
      <c r="E687" s="108"/>
      <c r="F687" s="124"/>
      <c r="G687" s="131"/>
      <c r="H687" s="167"/>
      <c r="I687" s="167"/>
      <c r="J687" s="168"/>
      <c r="K687" s="169"/>
      <c r="L687" s="169"/>
      <c r="M687" s="168"/>
      <c r="N687" s="163"/>
      <c r="O687" s="163"/>
      <c r="P687" s="170"/>
      <c r="Q687" s="163"/>
      <c r="R687" s="171"/>
      <c r="S687" s="164"/>
      <c r="T687" s="161"/>
      <c r="U687" s="187"/>
      <c r="V687" s="187"/>
      <c r="W687" s="187"/>
      <c r="AI687" s="202"/>
    </row>
    <row r="688" spans="1:35" s="182" customFormat="1" ht="12.75" customHeight="1" x14ac:dyDescent="0.3">
      <c r="A688" s="92"/>
      <c r="B688" s="145"/>
      <c r="C688" s="145"/>
      <c r="D688" s="145"/>
      <c r="E688" s="138"/>
      <c r="F688" s="138"/>
      <c r="G688" s="144"/>
      <c r="H688" s="140"/>
      <c r="I688" s="140"/>
      <c r="J688" s="208"/>
      <c r="K688" s="208"/>
      <c r="L688" s="208"/>
      <c r="M688" s="208"/>
      <c r="N688" s="208"/>
      <c r="O688" s="208"/>
      <c r="P688" s="250"/>
      <c r="Q688" s="208"/>
      <c r="R688" s="141"/>
      <c r="S688" s="143"/>
      <c r="T688" s="161"/>
      <c r="U688" s="187"/>
      <c r="V688" s="187"/>
      <c r="W688" s="187"/>
      <c r="AI688" s="202"/>
    </row>
    <row r="689" spans="1:35" s="182" customFormat="1" ht="12.75" customHeight="1" x14ac:dyDescent="0.3">
      <c r="A689" s="92"/>
      <c r="B689" s="145"/>
      <c r="C689" s="210"/>
      <c r="D689" s="210"/>
      <c r="E689" s="153"/>
      <c r="F689" s="153"/>
      <c r="G689" s="146"/>
      <c r="H689" s="142"/>
      <c r="I689" s="142"/>
      <c r="J689" s="208"/>
      <c r="K689" s="208"/>
      <c r="L689" s="208"/>
      <c r="M689" s="208"/>
      <c r="N689" s="208"/>
      <c r="O689" s="208"/>
      <c r="P689" s="208"/>
      <c r="Q689" s="208"/>
      <c r="R689" s="76"/>
      <c r="S689" s="143"/>
      <c r="T689" s="161"/>
      <c r="U689" s="187"/>
      <c r="V689" s="187"/>
      <c r="W689" s="187"/>
      <c r="AI689" s="202"/>
    </row>
    <row r="690" spans="1:35" s="182" customFormat="1" ht="12.75" customHeight="1" x14ac:dyDescent="0.3">
      <c r="A690" s="92"/>
      <c r="B690" s="145"/>
      <c r="C690" s="145"/>
      <c r="D690" s="145"/>
      <c r="E690" s="138"/>
      <c r="F690" s="138"/>
      <c r="G690" s="103"/>
      <c r="H690" s="100"/>
      <c r="I690" s="270"/>
      <c r="J690" s="208"/>
      <c r="K690" s="208"/>
      <c r="L690" s="208"/>
      <c r="M690" s="208"/>
      <c r="N690" s="208"/>
      <c r="O690" s="208"/>
      <c r="P690" s="250"/>
      <c r="Q690" s="208"/>
      <c r="R690" s="143"/>
      <c r="S690" s="143"/>
      <c r="T690" s="161"/>
      <c r="U690" s="187"/>
      <c r="V690" s="187"/>
      <c r="W690" s="187"/>
      <c r="AI690" s="202"/>
    </row>
    <row r="691" spans="1:35" s="182" customFormat="1" ht="12.75" customHeight="1" x14ac:dyDescent="0.3">
      <c r="A691" s="92"/>
      <c r="B691" s="145"/>
      <c r="C691" s="145"/>
      <c r="D691" s="145"/>
      <c r="E691" s="138"/>
      <c r="F691" s="138"/>
      <c r="G691" s="144"/>
      <c r="H691" s="140"/>
      <c r="I691" s="140"/>
      <c r="J691" s="208"/>
      <c r="K691" s="208"/>
      <c r="L691" s="208"/>
      <c r="M691" s="208"/>
      <c r="N691" s="208"/>
      <c r="O691" s="208"/>
      <c r="P691" s="250"/>
      <c r="Q691" s="208"/>
      <c r="R691" s="141"/>
      <c r="S691" s="143"/>
      <c r="T691" s="161"/>
      <c r="U691" s="187"/>
      <c r="V691" s="187"/>
      <c r="W691" s="187"/>
      <c r="AI691" s="202"/>
    </row>
    <row r="692" spans="1:35" s="182" customFormat="1" ht="12.75" customHeight="1" x14ac:dyDescent="0.3">
      <c r="A692" s="92"/>
      <c r="B692" s="145"/>
      <c r="C692" s="145"/>
      <c r="D692" s="145"/>
      <c r="E692" s="138"/>
      <c r="F692" s="138"/>
      <c r="G692" s="144"/>
      <c r="H692" s="151"/>
      <c r="I692" s="151"/>
      <c r="J692" s="208"/>
      <c r="K692" s="208"/>
      <c r="L692" s="208"/>
      <c r="M692" s="208"/>
      <c r="N692" s="208"/>
      <c r="O692" s="208"/>
      <c r="P692" s="208"/>
      <c r="Q692" s="208"/>
      <c r="R692" s="141"/>
      <c r="S692" s="143"/>
      <c r="T692" s="161"/>
      <c r="U692" s="187"/>
      <c r="V692" s="187"/>
      <c r="W692" s="187"/>
      <c r="AI692" s="202"/>
    </row>
    <row r="693" spans="1:35" s="182" customFormat="1" ht="12.75" customHeight="1" x14ac:dyDescent="0.3">
      <c r="A693" s="92"/>
      <c r="B693" s="118"/>
      <c r="C693" s="118"/>
      <c r="D693" s="118"/>
      <c r="E693" s="108"/>
      <c r="F693" s="124"/>
      <c r="G693" s="131"/>
      <c r="H693" s="167"/>
      <c r="I693" s="167"/>
      <c r="J693" s="168"/>
      <c r="K693" s="169"/>
      <c r="L693" s="169"/>
      <c r="M693" s="168"/>
      <c r="N693" s="163"/>
      <c r="O693" s="163"/>
      <c r="P693" s="170"/>
      <c r="Q693" s="163"/>
      <c r="R693" s="171"/>
      <c r="S693" s="164"/>
      <c r="T693" s="161"/>
      <c r="U693" s="187"/>
      <c r="V693" s="187"/>
      <c r="W693" s="187"/>
      <c r="AI693" s="202"/>
    </row>
    <row r="694" spans="1:35" s="182" customFormat="1" ht="12.75" customHeight="1" x14ac:dyDescent="0.3">
      <c r="A694" s="92"/>
      <c r="B694" s="145"/>
      <c r="C694" s="145"/>
      <c r="D694" s="145"/>
      <c r="E694" s="138"/>
      <c r="F694" s="138"/>
      <c r="G694" s="144"/>
      <c r="H694" s="140"/>
      <c r="I694" s="140"/>
      <c r="J694" s="208"/>
      <c r="K694" s="208"/>
      <c r="L694" s="208"/>
      <c r="M694" s="208"/>
      <c r="N694" s="208"/>
      <c r="O694" s="208"/>
      <c r="P694" s="250"/>
      <c r="Q694" s="208"/>
      <c r="R694" s="141"/>
      <c r="S694" s="143"/>
      <c r="T694" s="161"/>
      <c r="U694" s="187"/>
      <c r="V694" s="187"/>
      <c r="W694" s="187"/>
      <c r="AI694" s="202"/>
    </row>
    <row r="695" spans="1:35" s="81" customFormat="1" x14ac:dyDescent="0.2">
      <c r="A695" s="92"/>
      <c r="B695" s="118"/>
      <c r="C695" s="118"/>
      <c r="D695" s="118"/>
      <c r="E695" s="108"/>
      <c r="F695" s="124"/>
      <c r="G695" s="131"/>
      <c r="H695" s="167"/>
      <c r="I695" s="167"/>
      <c r="J695" s="168"/>
      <c r="K695" s="169"/>
      <c r="L695" s="169"/>
      <c r="M695" s="168"/>
      <c r="N695" s="163"/>
      <c r="O695" s="163"/>
      <c r="P695" s="170"/>
      <c r="Q695" s="163"/>
      <c r="R695" s="171"/>
      <c r="S695" s="164"/>
      <c r="T695" s="80"/>
    </row>
    <row r="696" spans="1:35" s="110" customFormat="1" x14ac:dyDescent="0.2">
      <c r="A696" s="92"/>
      <c r="B696" s="145"/>
      <c r="C696" s="145"/>
      <c r="D696" s="145"/>
      <c r="E696" s="138"/>
      <c r="F696" s="138"/>
      <c r="G696" s="144"/>
      <c r="H696" s="140"/>
      <c r="I696" s="140"/>
      <c r="J696" s="208"/>
      <c r="K696" s="208"/>
      <c r="L696" s="208"/>
      <c r="M696" s="208"/>
      <c r="N696" s="208"/>
      <c r="O696" s="208"/>
      <c r="P696" s="250"/>
      <c r="Q696" s="208"/>
      <c r="R696" s="141"/>
      <c r="S696" s="143"/>
      <c r="T696" s="46"/>
    </row>
    <row r="697" spans="1:35" customFormat="1" ht="12.75" customHeight="1" x14ac:dyDescent="0.25">
      <c r="A697" s="92"/>
      <c r="B697" s="145"/>
      <c r="C697" s="210"/>
      <c r="D697" s="210"/>
      <c r="E697" s="153"/>
      <c r="F697" s="153"/>
      <c r="G697" s="146"/>
      <c r="H697" s="142"/>
      <c r="I697" s="142"/>
      <c r="J697" s="208"/>
      <c r="K697" s="208"/>
      <c r="L697" s="208"/>
      <c r="M697" s="208"/>
      <c r="N697" s="208"/>
      <c r="O697" s="208"/>
      <c r="P697" s="208"/>
      <c r="Q697" s="208"/>
      <c r="R697" s="76"/>
      <c r="S697" s="143"/>
    </row>
    <row r="698" spans="1:35" customFormat="1" ht="12.75" customHeight="1" x14ac:dyDescent="0.25">
      <c r="A698" s="92"/>
      <c r="B698" s="145"/>
      <c r="C698" s="145"/>
      <c r="D698" s="145"/>
      <c r="E698" s="138"/>
      <c r="F698" s="138"/>
      <c r="G698" s="103"/>
      <c r="H698" s="100"/>
      <c r="I698" s="270"/>
      <c r="J698" s="208"/>
      <c r="K698" s="208"/>
      <c r="L698" s="208"/>
      <c r="M698" s="208"/>
      <c r="N698" s="208"/>
      <c r="O698" s="208"/>
      <c r="P698" s="250"/>
      <c r="Q698" s="208"/>
      <c r="R698" s="143"/>
      <c r="S698" s="143"/>
    </row>
    <row r="699" spans="1:35" customFormat="1" ht="12.75" customHeight="1" x14ac:dyDescent="0.25">
      <c r="A699" s="92"/>
      <c r="B699" s="145"/>
      <c r="C699" s="145"/>
      <c r="D699" s="145"/>
      <c r="E699" s="138"/>
      <c r="F699" s="138"/>
      <c r="G699" s="144"/>
      <c r="H699" s="140"/>
      <c r="I699" s="140"/>
      <c r="J699" s="208"/>
      <c r="K699" s="208"/>
      <c r="L699" s="208"/>
      <c r="M699" s="208"/>
      <c r="N699" s="208"/>
      <c r="O699" s="208"/>
      <c r="P699" s="250"/>
      <c r="Q699" s="208"/>
      <c r="R699" s="141"/>
      <c r="S699" s="143"/>
    </row>
    <row r="700" spans="1:35" customFormat="1" ht="12.75" customHeight="1" x14ac:dyDescent="0.25">
      <c r="A700" s="92"/>
      <c r="B700" s="145"/>
      <c r="C700" s="145"/>
      <c r="D700" s="145"/>
      <c r="E700" s="138"/>
      <c r="F700" s="138"/>
      <c r="G700" s="144"/>
      <c r="H700" s="151"/>
      <c r="I700" s="151"/>
      <c r="J700" s="208"/>
      <c r="K700" s="208"/>
      <c r="L700" s="208"/>
      <c r="M700" s="208"/>
      <c r="N700" s="208"/>
      <c r="O700" s="208"/>
      <c r="P700" s="208"/>
      <c r="Q700" s="208"/>
      <c r="R700" s="141"/>
      <c r="S700" s="143"/>
    </row>
    <row r="701" spans="1:35" customFormat="1" ht="12.75" customHeight="1" x14ac:dyDescent="0.25">
      <c r="A701" s="92"/>
      <c r="B701" s="118"/>
      <c r="C701" s="118"/>
      <c r="D701" s="118"/>
      <c r="E701" s="108"/>
      <c r="F701" s="124"/>
      <c r="G701" s="131"/>
      <c r="H701" s="167"/>
      <c r="I701" s="167"/>
      <c r="J701" s="168"/>
      <c r="K701" s="169"/>
      <c r="L701" s="169"/>
      <c r="M701" s="168"/>
      <c r="N701" s="163"/>
      <c r="O701" s="163"/>
      <c r="P701" s="170"/>
      <c r="Q701" s="163"/>
      <c r="R701" s="171"/>
      <c r="S701" s="164"/>
    </row>
    <row r="702" spans="1:35" customFormat="1" ht="12.75" customHeight="1" x14ac:dyDescent="0.25">
      <c r="A702" s="92"/>
      <c r="B702" s="145"/>
      <c r="C702" s="145"/>
      <c r="D702" s="145"/>
      <c r="E702" s="138"/>
      <c r="F702" s="138"/>
      <c r="G702" s="144"/>
      <c r="H702" s="140"/>
      <c r="I702" s="140"/>
      <c r="J702" s="208"/>
      <c r="K702" s="208"/>
      <c r="L702" s="208"/>
      <c r="M702" s="208"/>
      <c r="N702" s="208"/>
      <c r="O702" s="208"/>
      <c r="P702" s="250"/>
      <c r="Q702" s="208"/>
      <c r="R702" s="141"/>
      <c r="S702" s="143"/>
    </row>
    <row r="703" spans="1:35" customFormat="1" ht="12.75" customHeight="1" x14ac:dyDescent="0.25">
      <c r="A703" s="92"/>
      <c r="B703" s="145"/>
      <c r="C703" s="210"/>
      <c r="D703" s="210"/>
      <c r="E703" s="153"/>
      <c r="F703" s="153"/>
      <c r="G703" s="146"/>
      <c r="H703" s="142"/>
      <c r="I703" s="142"/>
      <c r="J703" s="208"/>
      <c r="K703" s="208"/>
      <c r="L703" s="208"/>
      <c r="M703" s="208"/>
      <c r="N703" s="208"/>
      <c r="O703" s="208"/>
      <c r="P703" s="208"/>
      <c r="Q703" s="208"/>
      <c r="R703" s="76"/>
      <c r="S703" s="143"/>
    </row>
    <row r="704" spans="1:35" customFormat="1" ht="12.75" customHeight="1" x14ac:dyDescent="0.25">
      <c r="A704" s="92"/>
      <c r="B704" s="145"/>
      <c r="C704" s="145"/>
      <c r="D704" s="145"/>
      <c r="E704" s="138"/>
      <c r="F704" s="138"/>
      <c r="G704" s="103"/>
      <c r="H704" s="100"/>
      <c r="I704" s="270"/>
      <c r="J704" s="208"/>
      <c r="K704" s="208"/>
      <c r="L704" s="208"/>
      <c r="M704" s="208"/>
      <c r="N704" s="208"/>
      <c r="O704" s="208"/>
      <c r="P704" s="250"/>
      <c r="Q704" s="208"/>
      <c r="R704" s="143"/>
      <c r="S704" s="143"/>
    </row>
    <row r="705" spans="1:19" customFormat="1" ht="12.75" customHeight="1" x14ac:dyDescent="0.25">
      <c r="A705" s="92"/>
      <c r="B705" s="145"/>
      <c r="C705" s="145"/>
      <c r="D705" s="145"/>
      <c r="E705" s="138"/>
      <c r="F705" s="138"/>
      <c r="G705" s="144"/>
      <c r="H705" s="140"/>
      <c r="I705" s="140"/>
      <c r="J705" s="208"/>
      <c r="K705" s="208"/>
      <c r="L705" s="208"/>
      <c r="M705" s="208"/>
      <c r="N705" s="208"/>
      <c r="O705" s="208"/>
      <c r="P705" s="250"/>
      <c r="Q705" s="208"/>
      <c r="R705" s="141"/>
      <c r="S705" s="143"/>
    </row>
    <row r="706" spans="1:19" customFormat="1" ht="12.75" customHeight="1" x14ac:dyDescent="0.25">
      <c r="A706" s="92"/>
      <c r="B706" s="145"/>
      <c r="C706" s="145"/>
      <c r="D706" s="145"/>
      <c r="E706" s="138"/>
      <c r="F706" s="138"/>
      <c r="G706" s="144"/>
      <c r="H706" s="151"/>
      <c r="I706" s="151"/>
      <c r="J706" s="208"/>
      <c r="K706" s="208"/>
      <c r="L706" s="208"/>
      <c r="M706" s="208"/>
      <c r="N706" s="208"/>
      <c r="O706" s="208"/>
      <c r="P706" s="208"/>
      <c r="Q706" s="208"/>
      <c r="R706" s="141"/>
      <c r="S706" s="143"/>
    </row>
    <row r="707" spans="1:19" customFormat="1" ht="12.75" customHeight="1" x14ac:dyDescent="0.25">
      <c r="A707" s="92"/>
      <c r="B707" s="118"/>
      <c r="C707" s="118"/>
      <c r="D707" s="118"/>
      <c r="E707" s="108"/>
      <c r="F707" s="124"/>
      <c r="G707" s="131"/>
      <c r="H707" s="167"/>
      <c r="I707" s="167"/>
      <c r="J707" s="168"/>
      <c r="K707" s="169"/>
      <c r="L707" s="169"/>
      <c r="M707" s="168"/>
      <c r="N707" s="163"/>
      <c r="O707" s="163"/>
      <c r="P707" s="170"/>
      <c r="Q707" s="163"/>
      <c r="R707" s="171"/>
      <c r="S707" s="164"/>
    </row>
    <row r="708" spans="1:19" customFormat="1" ht="12.75" customHeight="1" x14ac:dyDescent="0.25">
      <c r="A708" s="92"/>
      <c r="B708" s="145"/>
      <c r="C708" s="145"/>
      <c r="D708" s="145"/>
      <c r="E708" s="138"/>
      <c r="F708" s="138"/>
      <c r="G708" s="144"/>
      <c r="H708" s="140"/>
      <c r="I708" s="140"/>
      <c r="J708" s="208"/>
      <c r="K708" s="208"/>
      <c r="L708" s="208"/>
      <c r="M708" s="208"/>
      <c r="N708" s="208"/>
      <c r="O708" s="208"/>
      <c r="P708" s="250"/>
      <c r="Q708" s="208"/>
      <c r="R708" s="141"/>
      <c r="S708" s="143"/>
    </row>
    <row r="709" spans="1:19" customFormat="1" ht="12.75" customHeight="1" x14ac:dyDescent="0.25">
      <c r="A709" s="92"/>
      <c r="B709" s="118"/>
      <c r="C709" s="118"/>
      <c r="D709" s="118"/>
      <c r="E709" s="108"/>
      <c r="F709" s="124"/>
      <c r="G709" s="131"/>
      <c r="H709" s="167"/>
      <c r="I709" s="167"/>
      <c r="J709" s="168"/>
      <c r="K709" s="169"/>
      <c r="L709" s="169"/>
      <c r="M709" s="168"/>
      <c r="N709" s="163"/>
      <c r="O709" s="163"/>
      <c r="P709" s="170"/>
      <c r="Q709" s="163"/>
      <c r="R709" s="171"/>
      <c r="S709" s="164"/>
    </row>
    <row r="710" spans="1:19" customFormat="1" ht="12.75" customHeight="1" x14ac:dyDescent="0.25">
      <c r="A710" s="92"/>
      <c r="B710" s="145"/>
      <c r="C710" s="145"/>
      <c r="D710" s="145"/>
      <c r="E710" s="138"/>
      <c r="F710" s="138"/>
      <c r="G710" s="144"/>
      <c r="H710" s="140"/>
      <c r="I710" s="140"/>
      <c r="J710" s="208"/>
      <c r="K710" s="208"/>
      <c r="L710" s="208"/>
      <c r="M710" s="208"/>
      <c r="N710" s="208"/>
      <c r="O710" s="208"/>
      <c r="P710" s="250"/>
      <c r="Q710" s="208"/>
      <c r="R710" s="141"/>
      <c r="S710" s="143"/>
    </row>
    <row r="711" spans="1:19" customFormat="1" ht="12.75" customHeight="1" x14ac:dyDescent="0.25">
      <c r="A711" s="92"/>
      <c r="B711" s="145"/>
      <c r="C711" s="210"/>
      <c r="D711" s="210"/>
      <c r="E711" s="153"/>
      <c r="F711" s="153"/>
      <c r="G711" s="146"/>
      <c r="H711" s="142"/>
      <c r="I711" s="142"/>
      <c r="J711" s="208"/>
      <c r="K711" s="208"/>
      <c r="L711" s="208"/>
      <c r="M711" s="208"/>
      <c r="N711" s="208"/>
      <c r="O711" s="208"/>
      <c r="P711" s="208"/>
      <c r="Q711" s="208"/>
      <c r="R711" s="76"/>
      <c r="S711" s="143"/>
    </row>
    <row r="712" spans="1:19" customFormat="1" ht="12.75" customHeight="1" x14ac:dyDescent="0.25">
      <c r="A712" s="92"/>
      <c r="B712" s="145"/>
      <c r="C712" s="145"/>
      <c r="D712" s="145"/>
      <c r="E712" s="138"/>
      <c r="F712" s="138"/>
      <c r="G712" s="103"/>
      <c r="H712" s="100"/>
      <c r="I712" s="270"/>
      <c r="J712" s="208"/>
      <c r="K712" s="208"/>
      <c r="L712" s="208"/>
      <c r="M712" s="208"/>
      <c r="N712" s="208"/>
      <c r="O712" s="208"/>
      <c r="P712" s="250"/>
      <c r="Q712" s="208"/>
      <c r="R712" s="143"/>
      <c r="S712" s="143"/>
    </row>
    <row r="713" spans="1:19" customFormat="1" ht="12.75" customHeight="1" x14ac:dyDescent="0.25">
      <c r="A713" s="92"/>
      <c r="B713" s="145"/>
      <c r="C713" s="145"/>
      <c r="D713" s="145"/>
      <c r="E713" s="138"/>
      <c r="F713" s="138"/>
      <c r="G713" s="144"/>
      <c r="H713" s="140"/>
      <c r="I713" s="140"/>
      <c r="J713" s="208"/>
      <c r="K713" s="208"/>
      <c r="L713" s="208"/>
      <c r="M713" s="208"/>
      <c r="N713" s="208"/>
      <c r="O713" s="208"/>
      <c r="P713" s="250"/>
      <c r="Q713" s="208"/>
      <c r="R713" s="141"/>
      <c r="S713" s="143"/>
    </row>
    <row r="714" spans="1:19" customFormat="1" ht="12.75" customHeight="1" x14ac:dyDescent="0.25">
      <c r="A714" s="92"/>
      <c r="B714" s="145"/>
      <c r="C714" s="145"/>
      <c r="D714" s="145"/>
      <c r="E714" s="138"/>
      <c r="F714" s="138"/>
      <c r="G714" s="144"/>
      <c r="H714" s="151"/>
      <c r="I714" s="151"/>
      <c r="J714" s="208"/>
      <c r="K714" s="208"/>
      <c r="L714" s="208"/>
      <c r="M714" s="208"/>
      <c r="N714" s="208"/>
      <c r="O714" s="208"/>
      <c r="P714" s="208"/>
      <c r="Q714" s="208"/>
      <c r="R714" s="141"/>
      <c r="S714" s="143"/>
    </row>
    <row r="715" spans="1:19" customFormat="1" ht="12.75" customHeight="1" x14ac:dyDescent="0.25">
      <c r="A715" s="92"/>
      <c r="B715" s="118"/>
      <c r="C715" s="118"/>
      <c r="D715" s="118"/>
      <c r="E715" s="108"/>
      <c r="F715" s="124"/>
      <c r="G715" s="131"/>
      <c r="H715" s="167"/>
      <c r="I715" s="167"/>
      <c r="J715" s="168"/>
      <c r="K715" s="169"/>
      <c r="L715" s="169"/>
      <c r="M715" s="168"/>
      <c r="N715" s="163"/>
      <c r="O715" s="163"/>
      <c r="P715" s="170"/>
      <c r="Q715" s="163"/>
      <c r="R715" s="171"/>
      <c r="S715" s="164"/>
    </row>
    <row r="716" spans="1:19" customFormat="1" ht="12.75" customHeight="1" x14ac:dyDescent="0.25">
      <c r="A716" s="92"/>
      <c r="B716" s="145"/>
      <c r="C716" s="145"/>
      <c r="D716" s="145"/>
      <c r="E716" s="138"/>
      <c r="F716" s="138"/>
      <c r="G716" s="144"/>
      <c r="H716" s="140"/>
      <c r="I716" s="140"/>
      <c r="J716" s="208"/>
      <c r="K716" s="208"/>
      <c r="L716" s="208"/>
      <c r="M716" s="208"/>
      <c r="N716" s="208"/>
      <c r="O716" s="208"/>
      <c r="P716" s="250"/>
      <c r="Q716" s="208"/>
      <c r="R716" s="141"/>
      <c r="S716" s="143"/>
    </row>
    <row r="717" spans="1:19" customFormat="1" ht="12.75" customHeight="1" x14ac:dyDescent="0.25">
      <c r="A717" s="92"/>
      <c r="B717" s="145"/>
      <c r="C717" s="210"/>
      <c r="D717" s="210"/>
      <c r="E717" s="153"/>
      <c r="F717" s="153"/>
      <c r="G717" s="146"/>
      <c r="H717" s="142"/>
      <c r="I717" s="142"/>
      <c r="J717" s="208"/>
      <c r="K717" s="208"/>
      <c r="L717" s="208"/>
      <c r="M717" s="208"/>
      <c r="N717" s="208"/>
      <c r="O717" s="208"/>
      <c r="P717" s="208"/>
      <c r="Q717" s="208"/>
      <c r="R717" s="76"/>
      <c r="S717" s="143"/>
    </row>
    <row r="718" spans="1:19" customFormat="1" ht="12.75" customHeight="1" x14ac:dyDescent="0.25">
      <c r="A718" s="92"/>
      <c r="B718" s="145"/>
      <c r="C718" s="145"/>
      <c r="D718" s="145"/>
      <c r="E718" s="138"/>
      <c r="F718" s="138"/>
      <c r="G718" s="103"/>
      <c r="H718" s="100"/>
      <c r="I718" s="270"/>
      <c r="J718" s="208"/>
      <c r="K718" s="208"/>
      <c r="L718" s="208"/>
      <c r="M718" s="208"/>
      <c r="N718" s="208"/>
      <c r="O718" s="208"/>
      <c r="P718" s="250"/>
      <c r="Q718" s="208"/>
      <c r="R718" s="143"/>
      <c r="S718" s="143"/>
    </row>
    <row r="719" spans="1:19" customFormat="1" ht="12.75" customHeight="1" x14ac:dyDescent="0.25">
      <c r="A719" s="92"/>
      <c r="B719" s="145"/>
      <c r="C719" s="145"/>
      <c r="D719" s="145"/>
      <c r="E719" s="138"/>
      <c r="F719" s="138"/>
      <c r="G719" s="144"/>
      <c r="H719" s="140"/>
      <c r="I719" s="140"/>
      <c r="J719" s="208"/>
      <c r="K719" s="208"/>
      <c r="L719" s="208"/>
      <c r="M719" s="208"/>
      <c r="N719" s="208"/>
      <c r="O719" s="208"/>
      <c r="P719" s="250"/>
      <c r="Q719" s="208"/>
      <c r="R719" s="141"/>
      <c r="S719" s="143"/>
    </row>
    <row r="720" spans="1:19" customFormat="1" ht="12.75" customHeight="1" x14ac:dyDescent="0.25">
      <c r="A720" s="92"/>
      <c r="B720" s="145"/>
      <c r="C720" s="145"/>
      <c r="D720" s="145"/>
      <c r="E720" s="138"/>
      <c r="F720" s="138"/>
      <c r="G720" s="144"/>
      <c r="H720" s="151"/>
      <c r="I720" s="151"/>
      <c r="J720" s="208"/>
      <c r="K720" s="208"/>
      <c r="L720" s="208"/>
      <c r="M720" s="208"/>
      <c r="N720" s="208"/>
      <c r="O720" s="208"/>
      <c r="P720" s="208"/>
      <c r="Q720" s="208"/>
      <c r="R720" s="141"/>
      <c r="S720" s="143"/>
    </row>
    <row r="721" spans="1:20" customFormat="1" ht="12.75" customHeight="1" x14ac:dyDescent="0.25">
      <c r="A721" s="92"/>
      <c r="B721" s="118"/>
      <c r="C721" s="118"/>
      <c r="D721" s="118"/>
      <c r="E721" s="108"/>
      <c r="F721" s="124"/>
      <c r="G721" s="131"/>
      <c r="H721" s="167"/>
      <c r="I721" s="167"/>
      <c r="J721" s="168"/>
      <c r="K721" s="169"/>
      <c r="L721" s="169"/>
      <c r="M721" s="168"/>
      <c r="N721" s="163"/>
      <c r="O721" s="163"/>
      <c r="P721" s="170"/>
      <c r="Q721" s="163"/>
      <c r="R721" s="171"/>
      <c r="S721" s="164"/>
    </row>
    <row r="722" spans="1:20" customFormat="1" ht="12.75" customHeight="1" x14ac:dyDescent="0.25">
      <c r="A722" s="92"/>
      <c r="B722" s="145"/>
      <c r="C722" s="145"/>
      <c r="D722" s="145"/>
      <c r="E722" s="138"/>
      <c r="F722" s="138"/>
      <c r="G722" s="144"/>
      <c r="H722" s="140"/>
      <c r="I722" s="140"/>
      <c r="J722" s="208"/>
      <c r="K722" s="208"/>
      <c r="L722" s="208"/>
      <c r="M722" s="208"/>
      <c r="N722" s="208"/>
      <c r="O722" s="208"/>
      <c r="P722" s="250"/>
      <c r="Q722" s="208"/>
      <c r="R722" s="141"/>
      <c r="S722" s="143"/>
    </row>
    <row r="723" spans="1:20" customFormat="1" ht="12.75" customHeight="1" x14ac:dyDescent="0.25">
      <c r="A723" s="92"/>
      <c r="B723" s="118"/>
      <c r="C723" s="118"/>
      <c r="D723" s="118"/>
      <c r="E723" s="108"/>
      <c r="F723" s="124"/>
      <c r="G723" s="131"/>
      <c r="H723" s="167"/>
      <c r="I723" s="167"/>
      <c r="J723" s="168"/>
      <c r="K723" s="169"/>
      <c r="L723" s="169"/>
      <c r="M723" s="168"/>
      <c r="N723" s="163"/>
      <c r="O723" s="163"/>
      <c r="P723" s="170"/>
      <c r="Q723" s="163"/>
      <c r="R723" s="171"/>
      <c r="S723" s="164"/>
    </row>
    <row r="724" spans="1:20" customFormat="1" ht="12.75" customHeight="1" x14ac:dyDescent="0.25">
      <c r="A724" s="92"/>
      <c r="B724" s="145"/>
      <c r="C724" s="145"/>
      <c r="D724" s="145"/>
      <c r="E724" s="138"/>
      <c r="F724" s="138"/>
      <c r="G724" s="144"/>
      <c r="H724" s="140"/>
      <c r="I724" s="140"/>
      <c r="J724" s="208"/>
      <c r="K724" s="208"/>
      <c r="L724" s="208"/>
      <c r="M724" s="208"/>
      <c r="N724" s="208"/>
      <c r="O724" s="208"/>
      <c r="P724" s="250"/>
      <c r="Q724" s="208"/>
      <c r="R724" s="141"/>
      <c r="S724" s="143"/>
    </row>
    <row r="725" spans="1:20" customFormat="1" ht="12.75" customHeight="1" x14ac:dyDescent="0.25">
      <c r="A725" s="92"/>
      <c r="B725" s="145"/>
      <c r="C725" s="210"/>
      <c r="D725" s="210"/>
      <c r="E725" s="153"/>
      <c r="F725" s="153"/>
      <c r="G725" s="146"/>
      <c r="H725" s="142"/>
      <c r="I725" s="142"/>
      <c r="J725" s="208"/>
      <c r="K725" s="208"/>
      <c r="L725" s="208"/>
      <c r="M725" s="208"/>
      <c r="N725" s="208"/>
      <c r="O725" s="208"/>
      <c r="P725" s="208"/>
      <c r="Q725" s="208"/>
      <c r="R725" s="76"/>
      <c r="S725" s="143"/>
    </row>
    <row r="726" spans="1:20" customFormat="1" ht="12.75" customHeight="1" x14ac:dyDescent="0.25">
      <c r="A726" s="92"/>
      <c r="B726" s="145"/>
      <c r="C726" s="145"/>
      <c r="D726" s="145"/>
      <c r="E726" s="138"/>
      <c r="F726" s="138"/>
      <c r="G726" s="103"/>
      <c r="H726" s="100"/>
      <c r="I726" s="270"/>
      <c r="J726" s="208"/>
      <c r="K726" s="208"/>
      <c r="L726" s="208"/>
      <c r="M726" s="208"/>
      <c r="N726" s="208"/>
      <c r="O726" s="208"/>
      <c r="P726" s="250"/>
      <c r="Q726" s="208"/>
      <c r="R726" s="143"/>
      <c r="S726" s="143"/>
    </row>
    <row r="727" spans="1:20" customFormat="1" ht="12.75" customHeight="1" x14ac:dyDescent="0.25">
      <c r="A727" s="92"/>
      <c r="B727" s="145"/>
      <c r="C727" s="145"/>
      <c r="D727" s="145"/>
      <c r="E727" s="138"/>
      <c r="F727" s="138"/>
      <c r="G727" s="144"/>
      <c r="H727" s="140"/>
      <c r="I727" s="140"/>
      <c r="J727" s="208"/>
      <c r="K727" s="208"/>
      <c r="L727" s="208"/>
      <c r="M727" s="208"/>
      <c r="N727" s="208"/>
      <c r="O727" s="208"/>
      <c r="P727" s="250"/>
      <c r="Q727" s="208"/>
      <c r="R727" s="141"/>
      <c r="S727" s="143"/>
    </row>
    <row r="728" spans="1:20" customFormat="1" ht="12.75" customHeight="1" x14ac:dyDescent="0.25">
      <c r="A728" s="92"/>
      <c r="B728" s="145"/>
      <c r="C728" s="145"/>
      <c r="D728" s="145"/>
      <c r="E728" s="138"/>
      <c r="F728" s="138"/>
      <c r="G728" s="144"/>
      <c r="H728" s="151"/>
      <c r="I728" s="151"/>
      <c r="J728" s="208"/>
      <c r="K728" s="208"/>
      <c r="L728" s="208"/>
      <c r="M728" s="208"/>
      <c r="N728" s="208"/>
      <c r="O728" s="208"/>
      <c r="P728" s="208"/>
      <c r="Q728" s="208"/>
      <c r="R728" s="141"/>
      <c r="S728" s="143"/>
    </row>
    <row r="729" spans="1:20" customFormat="1" ht="12.75" customHeight="1" x14ac:dyDescent="0.25">
      <c r="A729" s="92"/>
      <c r="B729" s="118"/>
      <c r="C729" s="118"/>
      <c r="D729" s="118"/>
      <c r="E729" s="108"/>
      <c r="F729" s="124"/>
      <c r="G729" s="131"/>
      <c r="H729" s="167"/>
      <c r="I729" s="167"/>
      <c r="J729" s="168"/>
      <c r="K729" s="169"/>
      <c r="L729" s="169"/>
      <c r="M729" s="168"/>
      <c r="N729" s="163"/>
      <c r="O729" s="163"/>
      <c r="P729" s="170"/>
      <c r="Q729" s="163"/>
      <c r="R729" s="171"/>
      <c r="S729" s="164"/>
      <c r="T729" s="149"/>
    </row>
    <row r="730" spans="1:20" customFormat="1" ht="12.75" customHeight="1" x14ac:dyDescent="0.25">
      <c r="A730" s="92"/>
      <c r="B730" s="145"/>
      <c r="C730" s="145"/>
      <c r="D730" s="145"/>
      <c r="E730" s="138"/>
      <c r="F730" s="138"/>
      <c r="G730" s="144"/>
      <c r="H730" s="140"/>
      <c r="I730" s="140"/>
      <c r="J730" s="208"/>
      <c r="K730" s="208"/>
      <c r="L730" s="208"/>
      <c r="M730" s="208"/>
      <c r="N730" s="208"/>
      <c r="O730" s="208"/>
      <c r="P730" s="250"/>
      <c r="Q730" s="208"/>
      <c r="R730" s="141"/>
      <c r="S730" s="143"/>
    </row>
    <row r="731" spans="1:20" customFormat="1" ht="12.75" customHeight="1" x14ac:dyDescent="0.25">
      <c r="A731" s="92"/>
      <c r="B731" s="145"/>
      <c r="C731" s="210"/>
      <c r="D731" s="210"/>
      <c r="E731" s="153"/>
      <c r="F731" s="153"/>
      <c r="G731" s="146"/>
      <c r="H731" s="142"/>
      <c r="I731" s="142"/>
      <c r="J731" s="208"/>
      <c r="K731" s="208"/>
      <c r="L731" s="208"/>
      <c r="M731" s="208"/>
      <c r="N731" s="208"/>
      <c r="O731" s="208"/>
      <c r="P731" s="208"/>
      <c r="Q731" s="208"/>
      <c r="R731" s="76"/>
      <c r="S731" s="143"/>
    </row>
    <row r="732" spans="1:20" s="112" customFormat="1" x14ac:dyDescent="0.2">
      <c r="A732" s="92"/>
      <c r="B732" s="145"/>
      <c r="C732" s="145"/>
      <c r="D732" s="145"/>
      <c r="E732" s="138"/>
      <c r="F732" s="138"/>
      <c r="G732" s="103"/>
      <c r="H732" s="100"/>
      <c r="I732" s="270"/>
      <c r="J732" s="208"/>
      <c r="K732" s="208"/>
      <c r="L732" s="208"/>
      <c r="M732" s="208"/>
      <c r="N732" s="208"/>
      <c r="O732" s="208"/>
      <c r="P732" s="250"/>
      <c r="Q732" s="208"/>
      <c r="R732" s="143"/>
      <c r="S732" s="143"/>
      <c r="T732" s="80"/>
    </row>
    <row r="733" spans="1:20" x14ac:dyDescent="0.2">
      <c r="A733" s="92"/>
      <c r="B733" s="145"/>
      <c r="C733" s="145"/>
      <c r="D733" s="145"/>
      <c r="E733" s="138"/>
      <c r="F733" s="138"/>
      <c r="G733" s="144"/>
      <c r="H733" s="140"/>
      <c r="I733" s="140"/>
      <c r="J733" s="208"/>
      <c r="K733" s="208"/>
      <c r="L733" s="208"/>
      <c r="M733" s="208"/>
      <c r="N733" s="208"/>
      <c r="O733" s="208"/>
      <c r="P733" s="250"/>
      <c r="Q733" s="208"/>
      <c r="R733" s="141"/>
      <c r="S733" s="143"/>
    </row>
    <row r="734" spans="1:20" s="234" customFormat="1" x14ac:dyDescent="0.2">
      <c r="A734" s="92"/>
      <c r="B734" s="145"/>
      <c r="C734" s="145"/>
      <c r="D734" s="145"/>
      <c r="E734" s="138"/>
      <c r="F734" s="138"/>
      <c r="G734" s="144"/>
      <c r="H734" s="151"/>
      <c r="I734" s="151"/>
      <c r="J734" s="208"/>
      <c r="K734" s="208"/>
      <c r="L734" s="208"/>
      <c r="M734" s="208"/>
      <c r="N734" s="208"/>
      <c r="O734" s="208"/>
      <c r="P734" s="208"/>
      <c r="Q734" s="208"/>
      <c r="R734" s="141"/>
      <c r="S734" s="143"/>
      <c r="T734" s="80"/>
    </row>
    <row r="735" spans="1:20" s="234" customFormat="1" x14ac:dyDescent="0.2">
      <c r="A735" s="92"/>
      <c r="B735" s="118"/>
      <c r="C735" s="118"/>
      <c r="D735" s="118"/>
      <c r="E735" s="108"/>
      <c r="F735" s="124"/>
      <c r="G735" s="131"/>
      <c r="H735" s="167"/>
      <c r="I735" s="167"/>
      <c r="J735" s="168"/>
      <c r="K735" s="169"/>
      <c r="L735" s="169"/>
      <c r="M735" s="168"/>
      <c r="N735" s="163"/>
      <c r="O735" s="163"/>
      <c r="P735" s="170"/>
      <c r="Q735" s="163"/>
      <c r="R735" s="171"/>
      <c r="S735" s="164"/>
      <c r="T735" s="80"/>
    </row>
    <row r="736" spans="1:20" s="234" customFormat="1" x14ac:dyDescent="0.2">
      <c r="A736" s="92"/>
      <c r="B736" s="145"/>
      <c r="C736" s="145"/>
      <c r="D736" s="145"/>
      <c r="E736" s="138"/>
      <c r="F736" s="138"/>
      <c r="G736" s="144"/>
      <c r="H736" s="140"/>
      <c r="I736" s="140"/>
      <c r="J736" s="208"/>
      <c r="K736" s="208"/>
      <c r="L736" s="208"/>
      <c r="M736" s="208"/>
      <c r="N736" s="208"/>
      <c r="O736" s="208"/>
      <c r="P736" s="250"/>
      <c r="Q736" s="208"/>
      <c r="R736" s="141"/>
      <c r="S736" s="143"/>
      <c r="T736" s="80"/>
    </row>
    <row r="737" spans="1:20" s="234" customFormat="1" x14ac:dyDescent="0.2">
      <c r="A737" s="92"/>
      <c r="B737" s="118"/>
      <c r="C737" s="118"/>
      <c r="D737" s="118"/>
      <c r="E737" s="108"/>
      <c r="F737" s="124"/>
      <c r="G737" s="131"/>
      <c r="H737" s="167"/>
      <c r="I737" s="167"/>
      <c r="J737" s="168"/>
      <c r="K737" s="169"/>
      <c r="L737" s="169"/>
      <c r="M737" s="168"/>
      <c r="N737" s="163"/>
      <c r="O737" s="163"/>
      <c r="P737" s="170"/>
      <c r="Q737" s="163"/>
      <c r="R737" s="171"/>
      <c r="S737" s="164"/>
      <c r="T737" s="80"/>
    </row>
    <row r="738" spans="1:20" customFormat="1" ht="12.75" customHeight="1" x14ac:dyDescent="0.25">
      <c r="A738" s="92"/>
      <c r="B738" s="145"/>
      <c r="C738" s="145"/>
      <c r="D738" s="145"/>
      <c r="E738" s="138"/>
      <c r="F738" s="138"/>
      <c r="G738" s="144"/>
      <c r="H738" s="140"/>
      <c r="I738" s="140"/>
      <c r="J738" s="208"/>
      <c r="K738" s="208"/>
      <c r="L738" s="208"/>
      <c r="M738" s="208"/>
      <c r="N738" s="208"/>
      <c r="O738" s="208"/>
      <c r="P738" s="250"/>
      <c r="Q738" s="208"/>
      <c r="R738" s="141"/>
      <c r="S738" s="143"/>
      <c r="T738" s="149"/>
    </row>
    <row r="739" spans="1:20" customFormat="1" ht="12.75" customHeight="1" x14ac:dyDescent="0.25">
      <c r="A739" s="92"/>
      <c r="B739" s="145"/>
      <c r="C739" s="210"/>
      <c r="D739" s="210"/>
      <c r="E739" s="153"/>
      <c r="F739" s="153"/>
      <c r="G739" s="146"/>
      <c r="H739" s="142"/>
      <c r="I739" s="142"/>
      <c r="J739" s="208"/>
      <c r="K739" s="208"/>
      <c r="L739" s="208"/>
      <c r="M739" s="208"/>
      <c r="N739" s="208"/>
      <c r="O739" s="208"/>
      <c r="P739" s="208"/>
      <c r="Q739" s="208"/>
      <c r="R739" s="76"/>
      <c r="S739" s="143"/>
      <c r="T739" s="150"/>
    </row>
    <row r="740" spans="1:20" customFormat="1" ht="12.75" customHeight="1" x14ac:dyDescent="0.25">
      <c r="A740" s="92"/>
      <c r="B740" s="145"/>
      <c r="C740" s="145"/>
      <c r="D740" s="145"/>
      <c r="E740" s="138"/>
      <c r="F740" s="138"/>
      <c r="G740" s="103"/>
      <c r="H740" s="100"/>
      <c r="I740" s="270"/>
      <c r="J740" s="208"/>
      <c r="K740" s="208"/>
      <c r="L740" s="208"/>
      <c r="M740" s="208"/>
      <c r="N740" s="208"/>
      <c r="O740" s="208"/>
      <c r="P740" s="250"/>
      <c r="Q740" s="208"/>
      <c r="R740" s="143"/>
      <c r="S740" s="143"/>
      <c r="T740" s="150"/>
    </row>
    <row r="741" spans="1:20" customFormat="1" ht="12.75" customHeight="1" x14ac:dyDescent="0.25">
      <c r="A741" s="92"/>
      <c r="B741" s="145"/>
      <c r="C741" s="145"/>
      <c r="D741" s="145"/>
      <c r="E741" s="138"/>
      <c r="F741" s="138"/>
      <c r="G741" s="144"/>
      <c r="H741" s="140"/>
      <c r="I741" s="140"/>
      <c r="J741" s="208"/>
      <c r="K741" s="208"/>
      <c r="L741" s="208"/>
      <c r="M741" s="208"/>
      <c r="N741" s="208"/>
      <c r="O741" s="208"/>
      <c r="P741" s="250"/>
      <c r="Q741" s="208"/>
      <c r="R741" s="141"/>
      <c r="S741" s="143"/>
      <c r="T741" s="148"/>
    </row>
    <row r="742" spans="1:20" customFormat="1" ht="12.75" customHeight="1" x14ac:dyDescent="0.25">
      <c r="A742" s="92"/>
      <c r="B742" s="145"/>
      <c r="C742" s="145"/>
      <c r="D742" s="145"/>
      <c r="E742" s="138"/>
      <c r="F742" s="138"/>
      <c r="G742" s="144"/>
      <c r="H742" s="151"/>
      <c r="I742" s="151"/>
      <c r="J742" s="208"/>
      <c r="K742" s="208"/>
      <c r="L742" s="208"/>
      <c r="M742" s="208"/>
      <c r="N742" s="208"/>
      <c r="O742" s="208"/>
      <c r="P742" s="208"/>
      <c r="Q742" s="208"/>
      <c r="R742" s="141"/>
      <c r="S742" s="143"/>
      <c r="T742" s="150"/>
    </row>
    <row r="743" spans="1:20" customFormat="1" ht="12.75" customHeight="1" x14ac:dyDescent="0.25">
      <c r="A743" s="92"/>
      <c r="B743" s="118"/>
      <c r="C743" s="118"/>
      <c r="D743" s="118"/>
      <c r="E743" s="108"/>
      <c r="F743" s="124"/>
      <c r="G743" s="131"/>
      <c r="H743" s="167"/>
      <c r="I743" s="167"/>
      <c r="J743" s="168"/>
      <c r="K743" s="169"/>
      <c r="L743" s="169"/>
      <c r="M743" s="168"/>
      <c r="N743" s="163"/>
      <c r="O743" s="163"/>
      <c r="P743" s="170"/>
      <c r="Q743" s="163"/>
      <c r="R743" s="171"/>
      <c r="S743" s="164"/>
      <c r="T743" s="150"/>
    </row>
    <row r="744" spans="1:20" customFormat="1" ht="12.75" customHeight="1" x14ac:dyDescent="0.25">
      <c r="A744" s="92"/>
      <c r="B744" s="145"/>
      <c r="C744" s="145"/>
      <c r="D744" s="145"/>
      <c r="E744" s="138"/>
      <c r="F744" s="138"/>
      <c r="G744" s="144"/>
      <c r="H744" s="140"/>
      <c r="I744" s="140"/>
      <c r="J744" s="208"/>
      <c r="K744" s="208"/>
      <c r="L744" s="208"/>
      <c r="M744" s="208"/>
      <c r="N744" s="208"/>
      <c r="O744" s="208"/>
      <c r="P744" s="250"/>
      <c r="Q744" s="208"/>
      <c r="R744" s="141"/>
      <c r="S744" s="143"/>
      <c r="T744" s="152"/>
    </row>
    <row r="745" spans="1:20" customFormat="1" ht="12.75" customHeight="1" x14ac:dyDescent="0.25">
      <c r="A745" s="92"/>
      <c r="B745" s="145"/>
      <c r="C745" s="210"/>
      <c r="D745" s="210"/>
      <c r="E745" s="153"/>
      <c r="F745" s="153"/>
      <c r="G745" s="146"/>
      <c r="H745" s="142"/>
      <c r="I745" s="142"/>
      <c r="J745" s="208"/>
      <c r="K745" s="208"/>
      <c r="L745" s="208"/>
      <c r="M745" s="208"/>
      <c r="N745" s="208"/>
      <c r="O745" s="208"/>
      <c r="P745" s="208"/>
      <c r="Q745" s="208"/>
      <c r="R745" s="76"/>
      <c r="S745" s="143"/>
    </row>
    <row r="746" spans="1:20" customFormat="1" ht="12.75" customHeight="1" x14ac:dyDescent="0.25">
      <c r="A746" s="92"/>
      <c r="B746" s="145"/>
      <c r="C746" s="145"/>
      <c r="D746" s="145"/>
      <c r="E746" s="138"/>
      <c r="F746" s="138"/>
      <c r="G746" s="103"/>
      <c r="H746" s="100"/>
      <c r="I746" s="270"/>
      <c r="J746" s="208"/>
      <c r="K746" s="208"/>
      <c r="L746" s="208"/>
      <c r="M746" s="208"/>
      <c r="N746" s="208"/>
      <c r="O746" s="208"/>
      <c r="P746" s="250"/>
      <c r="Q746" s="208"/>
      <c r="R746" s="143"/>
      <c r="S746" s="143"/>
    </row>
    <row r="747" spans="1:20" customFormat="1" ht="12.75" customHeight="1" x14ac:dyDescent="0.25">
      <c r="A747" s="92"/>
      <c r="B747" s="145"/>
      <c r="C747" s="145"/>
      <c r="D747" s="145"/>
      <c r="E747" s="138"/>
      <c r="F747" s="138"/>
      <c r="G747" s="144"/>
      <c r="H747" s="140"/>
      <c r="I747" s="140"/>
      <c r="J747" s="208"/>
      <c r="K747" s="208"/>
      <c r="L747" s="208"/>
      <c r="M747" s="208"/>
      <c r="N747" s="208"/>
      <c r="O747" s="208"/>
      <c r="P747" s="250"/>
      <c r="Q747" s="208"/>
      <c r="R747" s="141"/>
      <c r="S747" s="143"/>
    </row>
    <row r="748" spans="1:20" customFormat="1" ht="12.75" customHeight="1" x14ac:dyDescent="0.25">
      <c r="A748" s="92"/>
      <c r="B748" s="145"/>
      <c r="C748" s="145"/>
      <c r="D748" s="145"/>
      <c r="E748" s="138"/>
      <c r="F748" s="138"/>
      <c r="G748" s="144"/>
      <c r="H748" s="151"/>
      <c r="I748" s="151"/>
      <c r="J748" s="208"/>
      <c r="K748" s="208"/>
      <c r="L748" s="208"/>
      <c r="M748" s="208"/>
      <c r="N748" s="208"/>
      <c r="O748" s="208"/>
      <c r="P748" s="208"/>
      <c r="Q748" s="208"/>
      <c r="R748" s="141"/>
      <c r="S748" s="143"/>
    </row>
    <row r="749" spans="1:20" customFormat="1" ht="12.75" customHeight="1" x14ac:dyDescent="0.25">
      <c r="A749" s="92"/>
      <c r="B749" s="118"/>
      <c r="C749" s="118"/>
      <c r="D749" s="118"/>
      <c r="E749" s="108"/>
      <c r="F749" s="124"/>
      <c r="G749" s="131"/>
      <c r="H749" s="167"/>
      <c r="I749" s="167"/>
      <c r="J749" s="168"/>
      <c r="K749" s="169"/>
      <c r="L749" s="169"/>
      <c r="M749" s="168"/>
      <c r="N749" s="163"/>
      <c r="O749" s="163"/>
      <c r="P749" s="170"/>
      <c r="Q749" s="163"/>
      <c r="R749" s="171"/>
      <c r="S749" s="164"/>
    </row>
    <row r="750" spans="1:20" customFormat="1" ht="12.75" customHeight="1" x14ac:dyDescent="0.25">
      <c r="A750" s="92"/>
      <c r="B750" s="145"/>
      <c r="C750" s="145"/>
      <c r="D750" s="145"/>
      <c r="E750" s="138"/>
      <c r="F750" s="138"/>
      <c r="G750" s="144"/>
      <c r="H750" s="140"/>
      <c r="I750" s="140"/>
      <c r="J750" s="208"/>
      <c r="K750" s="208"/>
      <c r="L750" s="208"/>
      <c r="M750" s="208"/>
      <c r="N750" s="208"/>
      <c r="O750" s="208"/>
      <c r="P750" s="250"/>
      <c r="Q750" s="208"/>
      <c r="R750" s="141"/>
      <c r="S750" s="143"/>
    </row>
    <row r="751" spans="1:20" customFormat="1" ht="12.75" customHeight="1" x14ac:dyDescent="0.25">
      <c r="A751" s="92"/>
      <c r="B751" s="118"/>
      <c r="C751" s="118"/>
      <c r="D751" s="118"/>
      <c r="E751" s="108"/>
      <c r="F751" s="124"/>
      <c r="G751" s="131"/>
      <c r="H751" s="167"/>
      <c r="I751" s="167"/>
      <c r="J751" s="168"/>
      <c r="K751" s="169"/>
      <c r="L751" s="169"/>
      <c r="M751" s="168"/>
      <c r="N751" s="163"/>
      <c r="O751" s="163"/>
      <c r="P751" s="170"/>
      <c r="Q751" s="163"/>
      <c r="R751" s="171"/>
      <c r="S751" s="164"/>
    </row>
    <row r="752" spans="1:20" customFormat="1" ht="12.75" customHeight="1" x14ac:dyDescent="0.25">
      <c r="A752" s="92"/>
      <c r="B752" s="145"/>
      <c r="C752" s="145"/>
      <c r="D752" s="145"/>
      <c r="E752" s="138"/>
      <c r="F752" s="138"/>
      <c r="G752" s="144"/>
      <c r="H752" s="140"/>
      <c r="I752" s="140"/>
      <c r="J752" s="208"/>
      <c r="K752" s="208"/>
      <c r="L752" s="208"/>
      <c r="M752" s="208"/>
      <c r="N752" s="208"/>
      <c r="O752" s="208"/>
      <c r="P752" s="250"/>
      <c r="Q752" s="208"/>
      <c r="R752" s="141"/>
      <c r="S752" s="143"/>
    </row>
    <row r="753" spans="1:19" customFormat="1" ht="12.75" customHeight="1" x14ac:dyDescent="0.25">
      <c r="A753" s="92"/>
      <c r="B753" s="145"/>
      <c r="C753" s="210"/>
      <c r="D753" s="210"/>
      <c r="E753" s="153"/>
      <c r="F753" s="153"/>
      <c r="G753" s="146"/>
      <c r="H753" s="142"/>
      <c r="I753" s="142"/>
      <c r="J753" s="208"/>
      <c r="K753" s="208"/>
      <c r="L753" s="208"/>
      <c r="M753" s="208"/>
      <c r="N753" s="208"/>
      <c r="O753" s="208"/>
      <c r="P753" s="208"/>
      <c r="Q753" s="208"/>
      <c r="R753" s="76"/>
      <c r="S753" s="143"/>
    </row>
    <row r="754" spans="1:19" customFormat="1" ht="12.75" customHeight="1" x14ac:dyDescent="0.25">
      <c r="A754" s="92"/>
      <c r="B754" s="145"/>
      <c r="C754" s="145"/>
      <c r="D754" s="145"/>
      <c r="E754" s="138"/>
      <c r="F754" s="138"/>
      <c r="G754" s="103"/>
      <c r="H754" s="100"/>
      <c r="I754" s="270"/>
      <c r="J754" s="208"/>
      <c r="K754" s="208"/>
      <c r="L754" s="208"/>
      <c r="M754" s="208"/>
      <c r="N754" s="208"/>
      <c r="O754" s="208"/>
      <c r="P754" s="250"/>
      <c r="Q754" s="208"/>
      <c r="R754" s="143"/>
      <c r="S754" s="143"/>
    </row>
    <row r="755" spans="1:19" customFormat="1" ht="12.75" customHeight="1" x14ac:dyDescent="0.25">
      <c r="A755" s="92"/>
      <c r="B755" s="145"/>
      <c r="C755" s="145"/>
      <c r="D755" s="145"/>
      <c r="E755" s="138"/>
      <c r="F755" s="138"/>
      <c r="G755" s="144"/>
      <c r="H755" s="140"/>
      <c r="I755" s="140"/>
      <c r="J755" s="208"/>
      <c r="K755" s="208"/>
      <c r="L755" s="208"/>
      <c r="M755" s="208"/>
      <c r="N755" s="208"/>
      <c r="O755" s="208"/>
      <c r="P755" s="250"/>
      <c r="Q755" s="208"/>
      <c r="R755" s="141"/>
      <c r="S755" s="143"/>
    </row>
    <row r="756" spans="1:19" customFormat="1" ht="12.75" customHeight="1" x14ac:dyDescent="0.25">
      <c r="A756" s="92"/>
      <c r="B756" s="145"/>
      <c r="C756" s="145"/>
      <c r="D756" s="145"/>
      <c r="E756" s="138"/>
      <c r="F756" s="138"/>
      <c r="G756" s="144"/>
      <c r="H756" s="151"/>
      <c r="I756" s="151"/>
      <c r="J756" s="208"/>
      <c r="K756" s="208"/>
      <c r="L756" s="208"/>
      <c r="M756" s="208"/>
      <c r="N756" s="208"/>
      <c r="O756" s="208"/>
      <c r="P756" s="208"/>
      <c r="Q756" s="208"/>
      <c r="R756" s="141"/>
      <c r="S756" s="143"/>
    </row>
    <row r="757" spans="1:19" customFormat="1" ht="12.75" customHeight="1" x14ac:dyDescent="0.25">
      <c r="A757" s="92"/>
      <c r="B757" s="118"/>
      <c r="C757" s="118"/>
      <c r="D757" s="118"/>
      <c r="E757" s="108"/>
      <c r="F757" s="124"/>
      <c r="G757" s="131"/>
      <c r="H757" s="167"/>
      <c r="I757" s="167"/>
      <c r="J757" s="168"/>
      <c r="K757" s="169"/>
      <c r="L757" s="169"/>
      <c r="M757" s="168"/>
      <c r="N757" s="163"/>
      <c r="O757" s="163"/>
      <c r="P757" s="170"/>
      <c r="Q757" s="163"/>
      <c r="R757" s="171"/>
      <c r="S757" s="164"/>
    </row>
    <row r="758" spans="1:19" customFormat="1" ht="12.75" customHeight="1" x14ac:dyDescent="0.25">
      <c r="A758" s="92"/>
      <c r="B758" s="145"/>
      <c r="C758" s="145"/>
      <c r="D758" s="145"/>
      <c r="E758" s="138"/>
      <c r="F758" s="138"/>
      <c r="G758" s="144"/>
      <c r="H758" s="140"/>
      <c r="I758" s="140"/>
      <c r="J758" s="208"/>
      <c r="K758" s="208"/>
      <c r="L758" s="208"/>
      <c r="M758" s="208"/>
      <c r="N758" s="208"/>
      <c r="O758" s="208"/>
      <c r="P758" s="250"/>
      <c r="Q758" s="208"/>
      <c r="R758" s="141"/>
      <c r="S758" s="143"/>
    </row>
    <row r="759" spans="1:19" customFormat="1" ht="12.75" customHeight="1" x14ac:dyDescent="0.25">
      <c r="A759" s="92"/>
      <c r="B759" s="145"/>
      <c r="C759" s="210"/>
      <c r="D759" s="210"/>
      <c r="E759" s="153"/>
      <c r="F759" s="153"/>
      <c r="G759" s="146"/>
      <c r="H759" s="142"/>
      <c r="I759" s="142"/>
      <c r="J759" s="208"/>
      <c r="K759" s="208"/>
      <c r="L759" s="208"/>
      <c r="M759" s="208"/>
      <c r="N759" s="208"/>
      <c r="O759" s="208"/>
      <c r="P759" s="208"/>
      <c r="Q759" s="208"/>
      <c r="R759" s="76"/>
      <c r="S759" s="143"/>
    </row>
    <row r="760" spans="1:19" customFormat="1" ht="12.75" customHeight="1" x14ac:dyDescent="0.25">
      <c r="A760" s="92"/>
      <c r="B760" s="145"/>
      <c r="C760" s="145"/>
      <c r="D760" s="145"/>
      <c r="E760" s="138"/>
      <c r="F760" s="138"/>
      <c r="G760" s="103"/>
      <c r="H760" s="100"/>
      <c r="I760" s="270"/>
      <c r="J760" s="208"/>
      <c r="K760" s="208"/>
      <c r="L760" s="208"/>
      <c r="M760" s="208"/>
      <c r="N760" s="208"/>
      <c r="O760" s="208"/>
      <c r="P760" s="250"/>
      <c r="Q760" s="208"/>
      <c r="R760" s="143"/>
      <c r="S760" s="143"/>
    </row>
    <row r="761" spans="1:19" customFormat="1" ht="12.75" customHeight="1" x14ac:dyDescent="0.25">
      <c r="A761" s="92"/>
      <c r="B761" s="145"/>
      <c r="C761" s="145"/>
      <c r="D761" s="145"/>
      <c r="E761" s="138"/>
      <c r="F761" s="138"/>
      <c r="G761" s="144"/>
      <c r="H761" s="140"/>
      <c r="I761" s="140"/>
      <c r="J761" s="208"/>
      <c r="K761" s="208"/>
      <c r="L761" s="208"/>
      <c r="M761" s="208"/>
      <c r="N761" s="208"/>
      <c r="O761" s="208"/>
      <c r="P761" s="250"/>
      <c r="Q761" s="208"/>
      <c r="R761" s="141"/>
      <c r="S761" s="143"/>
    </row>
    <row r="762" spans="1:19" customFormat="1" ht="12.75" customHeight="1" x14ac:dyDescent="0.25">
      <c r="A762" s="92"/>
      <c r="B762" s="145"/>
      <c r="C762" s="145"/>
      <c r="D762" s="145"/>
      <c r="E762" s="138"/>
      <c r="F762" s="138"/>
      <c r="G762" s="144"/>
      <c r="H762" s="151"/>
      <c r="I762" s="151"/>
      <c r="J762" s="208"/>
      <c r="K762" s="208"/>
      <c r="L762" s="208"/>
      <c r="M762" s="208"/>
      <c r="N762" s="208"/>
      <c r="O762" s="208"/>
      <c r="P762" s="208"/>
      <c r="Q762" s="208"/>
      <c r="R762" s="141"/>
      <c r="S762" s="143"/>
    </row>
    <row r="763" spans="1:19" customFormat="1" ht="12.75" customHeight="1" x14ac:dyDescent="0.25">
      <c r="A763" s="92"/>
      <c r="B763" s="118"/>
      <c r="C763" s="118"/>
      <c r="D763" s="118"/>
      <c r="E763" s="108"/>
      <c r="F763" s="124"/>
      <c r="G763" s="131"/>
      <c r="H763" s="167"/>
      <c r="I763" s="167"/>
      <c r="J763" s="168"/>
      <c r="K763" s="169"/>
      <c r="L763" s="169"/>
      <c r="M763" s="168"/>
      <c r="N763" s="163"/>
      <c r="O763" s="163"/>
      <c r="P763" s="170"/>
      <c r="Q763" s="163"/>
      <c r="R763" s="171"/>
      <c r="S763" s="164"/>
    </row>
    <row r="764" spans="1:19" customFormat="1" ht="12.75" customHeight="1" x14ac:dyDescent="0.25">
      <c r="A764" s="92"/>
      <c r="B764" s="145"/>
      <c r="C764" s="145"/>
      <c r="D764" s="145"/>
      <c r="E764" s="138"/>
      <c r="F764" s="138"/>
      <c r="G764" s="144"/>
      <c r="H764" s="140"/>
      <c r="I764" s="140"/>
      <c r="J764" s="208"/>
      <c r="K764" s="208"/>
      <c r="L764" s="208"/>
      <c r="M764" s="208"/>
      <c r="N764" s="208"/>
      <c r="O764" s="208"/>
      <c r="P764" s="250"/>
      <c r="Q764" s="208"/>
      <c r="R764" s="141"/>
      <c r="S764" s="143"/>
    </row>
    <row r="765" spans="1:19" customFormat="1" ht="12.75" customHeight="1" x14ac:dyDescent="0.25">
      <c r="A765" s="92"/>
      <c r="B765" s="118"/>
      <c r="C765" s="118"/>
      <c r="D765" s="118"/>
      <c r="E765" s="108"/>
      <c r="F765" s="124"/>
      <c r="G765" s="131"/>
      <c r="H765" s="167"/>
      <c r="I765" s="167"/>
      <c r="J765" s="168"/>
      <c r="K765" s="169"/>
      <c r="L765" s="169"/>
      <c r="M765" s="168"/>
      <c r="N765" s="163"/>
      <c r="O765" s="163"/>
      <c r="P765" s="170"/>
      <c r="Q765" s="163"/>
      <c r="R765" s="171"/>
      <c r="S765" s="164"/>
    </row>
    <row r="766" spans="1:19" customFormat="1" ht="12.75" customHeight="1" x14ac:dyDescent="0.25">
      <c r="A766" s="92"/>
      <c r="B766" s="145"/>
      <c r="C766" s="145"/>
      <c r="D766" s="145"/>
      <c r="E766" s="138"/>
      <c r="F766" s="138"/>
      <c r="G766" s="144"/>
      <c r="H766" s="140"/>
      <c r="I766" s="140"/>
      <c r="J766" s="208"/>
      <c r="K766" s="208"/>
      <c r="L766" s="208"/>
      <c r="M766" s="208"/>
      <c r="N766" s="208"/>
      <c r="O766" s="208"/>
      <c r="P766" s="250"/>
      <c r="Q766" s="208"/>
      <c r="R766" s="141"/>
      <c r="S766" s="143"/>
    </row>
    <row r="767" spans="1:19" customFormat="1" ht="12.75" customHeight="1" x14ac:dyDescent="0.25">
      <c r="A767" s="92"/>
      <c r="B767" s="145"/>
      <c r="C767" s="210"/>
      <c r="D767" s="210"/>
      <c r="E767" s="153"/>
      <c r="F767" s="153"/>
      <c r="G767" s="146"/>
      <c r="H767" s="142"/>
      <c r="I767" s="142"/>
      <c r="J767" s="208"/>
      <c r="K767" s="208"/>
      <c r="L767" s="208"/>
      <c r="M767" s="208"/>
      <c r="N767" s="208"/>
      <c r="O767" s="208"/>
      <c r="P767" s="208"/>
      <c r="Q767" s="208"/>
      <c r="R767" s="76"/>
      <c r="S767" s="143"/>
    </row>
    <row r="768" spans="1:19" customFormat="1" ht="12.75" customHeight="1" x14ac:dyDescent="0.25">
      <c r="A768" s="92"/>
      <c r="B768" s="145"/>
      <c r="C768" s="145"/>
      <c r="D768" s="145"/>
      <c r="E768" s="138"/>
      <c r="F768" s="138"/>
      <c r="G768" s="103"/>
      <c r="H768" s="100"/>
      <c r="I768" s="270"/>
      <c r="J768" s="208"/>
      <c r="K768" s="208"/>
      <c r="L768" s="208"/>
      <c r="M768" s="208"/>
      <c r="N768" s="208"/>
      <c r="O768" s="208"/>
      <c r="P768" s="250"/>
      <c r="Q768" s="208"/>
      <c r="R768" s="143"/>
      <c r="S768" s="143"/>
    </row>
    <row r="769" spans="1:19" customFormat="1" ht="12.75" customHeight="1" x14ac:dyDescent="0.25">
      <c r="A769" s="92"/>
      <c r="B769" s="145"/>
      <c r="C769" s="145"/>
      <c r="D769" s="145"/>
      <c r="E769" s="138"/>
      <c r="F769" s="138"/>
      <c r="G769" s="144"/>
      <c r="H769" s="140"/>
      <c r="I769" s="140"/>
      <c r="J769" s="208"/>
      <c r="K769" s="208"/>
      <c r="L769" s="208"/>
      <c r="M769" s="208"/>
      <c r="N769" s="208"/>
      <c r="O769" s="208"/>
      <c r="P769" s="250"/>
      <c r="Q769" s="208"/>
      <c r="R769" s="141"/>
      <c r="S769" s="143"/>
    </row>
    <row r="770" spans="1:19" customFormat="1" ht="12.75" customHeight="1" x14ac:dyDescent="0.25">
      <c r="A770" s="92"/>
      <c r="B770" s="145"/>
      <c r="C770" s="145"/>
      <c r="D770" s="145"/>
      <c r="E770" s="138"/>
      <c r="F770" s="138"/>
      <c r="G770" s="144"/>
      <c r="H770" s="151"/>
      <c r="I770" s="151"/>
      <c r="J770" s="208"/>
      <c r="K770" s="208"/>
      <c r="L770" s="208"/>
      <c r="M770" s="208"/>
      <c r="N770" s="208"/>
      <c r="O770" s="208"/>
      <c r="P770" s="208"/>
      <c r="Q770" s="208"/>
      <c r="R770" s="141"/>
      <c r="S770" s="143"/>
    </row>
    <row r="771" spans="1:19" customFormat="1" ht="12.75" customHeight="1" x14ac:dyDescent="0.25">
      <c r="A771" s="92"/>
      <c r="B771" s="118"/>
      <c r="C771" s="118"/>
      <c r="D771" s="118"/>
      <c r="E771" s="108"/>
      <c r="F771" s="124"/>
      <c r="G771" s="131"/>
      <c r="H771" s="167"/>
      <c r="I771" s="167"/>
      <c r="J771" s="168"/>
      <c r="K771" s="169"/>
      <c r="L771" s="169"/>
      <c r="M771" s="168"/>
      <c r="N771" s="163"/>
      <c r="O771" s="163"/>
      <c r="P771" s="170"/>
      <c r="Q771" s="163"/>
      <c r="R771" s="171"/>
      <c r="S771" s="164"/>
    </row>
    <row r="772" spans="1:19" customFormat="1" ht="12.75" customHeight="1" x14ac:dyDescent="0.25">
      <c r="A772" s="92"/>
      <c r="B772" s="145"/>
      <c r="C772" s="145"/>
      <c r="D772" s="145"/>
      <c r="E772" s="138"/>
      <c r="F772" s="138"/>
      <c r="G772" s="144"/>
      <c r="H772" s="140"/>
      <c r="I772" s="140"/>
      <c r="J772" s="208"/>
      <c r="K772" s="208"/>
      <c r="L772" s="208"/>
      <c r="M772" s="208"/>
      <c r="N772" s="208"/>
      <c r="O772" s="208"/>
      <c r="P772" s="250"/>
      <c r="Q772" s="208"/>
      <c r="R772" s="141"/>
      <c r="S772" s="143"/>
    </row>
    <row r="773" spans="1:19" customFormat="1" ht="12.75" customHeight="1" x14ac:dyDescent="0.25">
      <c r="A773" s="92"/>
      <c r="B773" s="145"/>
      <c r="C773" s="210"/>
      <c r="D773" s="210"/>
      <c r="E773" s="153"/>
      <c r="F773" s="153"/>
      <c r="G773" s="146"/>
      <c r="H773" s="142"/>
      <c r="I773" s="142"/>
      <c r="J773" s="208"/>
      <c r="K773" s="208"/>
      <c r="L773" s="208"/>
      <c r="M773" s="208"/>
      <c r="N773" s="208"/>
      <c r="O773" s="208"/>
      <c r="P773" s="208"/>
      <c r="Q773" s="208"/>
      <c r="R773" s="76"/>
      <c r="S773" s="143"/>
    </row>
    <row r="774" spans="1:19" customFormat="1" ht="12.75" customHeight="1" x14ac:dyDescent="0.25">
      <c r="A774" s="92"/>
      <c r="B774" s="145"/>
      <c r="C774" s="145"/>
      <c r="D774" s="145"/>
      <c r="E774" s="138"/>
      <c r="F774" s="138"/>
      <c r="G774" s="103"/>
      <c r="H774" s="100"/>
      <c r="I774" s="270"/>
      <c r="J774" s="208"/>
      <c r="K774" s="208"/>
      <c r="L774" s="208"/>
      <c r="M774" s="208"/>
      <c r="N774" s="208"/>
      <c r="O774" s="208"/>
      <c r="P774" s="250"/>
      <c r="Q774" s="208"/>
      <c r="R774" s="143"/>
      <c r="S774" s="143"/>
    </row>
    <row r="775" spans="1:19" customFormat="1" ht="12.75" customHeight="1" x14ac:dyDescent="0.25">
      <c r="A775" s="92"/>
      <c r="B775" s="145"/>
      <c r="C775" s="145"/>
      <c r="D775" s="145"/>
      <c r="E775" s="138"/>
      <c r="F775" s="138"/>
      <c r="G775" s="144"/>
      <c r="H775" s="140"/>
      <c r="I775" s="140"/>
      <c r="J775" s="208"/>
      <c r="K775" s="208"/>
      <c r="L775" s="208"/>
      <c r="M775" s="208"/>
      <c r="N775" s="208"/>
      <c r="O775" s="208"/>
      <c r="P775" s="250"/>
      <c r="Q775" s="208"/>
      <c r="R775" s="141"/>
      <c r="S775" s="143"/>
    </row>
    <row r="776" spans="1:19" customFormat="1" ht="12.75" customHeight="1" x14ac:dyDescent="0.25">
      <c r="A776" s="92"/>
      <c r="B776" s="145"/>
      <c r="C776" s="145"/>
      <c r="D776" s="145"/>
      <c r="E776" s="138"/>
      <c r="F776" s="138"/>
      <c r="G776" s="144"/>
      <c r="H776" s="151"/>
      <c r="I776" s="151"/>
      <c r="J776" s="208"/>
      <c r="K776" s="208"/>
      <c r="L776" s="208"/>
      <c r="M776" s="208"/>
      <c r="N776" s="208"/>
      <c r="O776" s="208"/>
      <c r="P776" s="208"/>
      <c r="Q776" s="208"/>
      <c r="R776" s="141"/>
      <c r="S776" s="143"/>
    </row>
    <row r="777" spans="1:19" customFormat="1" ht="12.75" customHeight="1" x14ac:dyDescent="0.25">
      <c r="A777" s="92"/>
      <c r="B777" s="118"/>
      <c r="C777" s="118"/>
      <c r="D777" s="118"/>
      <c r="E777" s="108"/>
      <c r="F777" s="124"/>
      <c r="G777" s="131"/>
      <c r="H777" s="167"/>
      <c r="I777" s="167"/>
      <c r="J777" s="168"/>
      <c r="K777" s="169"/>
      <c r="L777" s="169"/>
      <c r="M777" s="168"/>
      <c r="N777" s="163"/>
      <c r="O777" s="163"/>
      <c r="P777" s="170"/>
      <c r="Q777" s="163"/>
      <c r="R777" s="171"/>
      <c r="S777" s="164"/>
    </row>
    <row r="778" spans="1:19" customFormat="1" ht="12.75" customHeight="1" x14ac:dyDescent="0.25">
      <c r="A778" s="92"/>
      <c r="B778" s="145"/>
      <c r="C778" s="145"/>
      <c r="D778" s="145"/>
      <c r="E778" s="138"/>
      <c r="F778" s="138"/>
      <c r="G778" s="144"/>
      <c r="H778" s="140"/>
      <c r="I778" s="140"/>
      <c r="J778" s="208"/>
      <c r="K778" s="208"/>
      <c r="L778" s="208"/>
      <c r="M778" s="208"/>
      <c r="N778" s="208"/>
      <c r="O778" s="208"/>
      <c r="P778" s="250"/>
      <c r="Q778" s="208"/>
      <c r="R778" s="141"/>
      <c r="S778" s="143"/>
    </row>
    <row r="779" spans="1:19" customFormat="1" ht="12.75" customHeight="1" x14ac:dyDescent="0.25">
      <c r="A779" s="92"/>
      <c r="B779" s="118"/>
      <c r="C779" s="118"/>
      <c r="D779" s="118"/>
      <c r="E779" s="108"/>
      <c r="F779" s="124"/>
      <c r="G779" s="131"/>
      <c r="H779" s="167"/>
      <c r="I779" s="167"/>
      <c r="J779" s="168"/>
      <c r="K779" s="169"/>
      <c r="L779" s="169"/>
      <c r="M779" s="168"/>
      <c r="N779" s="163"/>
      <c r="O779" s="163"/>
      <c r="P779" s="170"/>
      <c r="Q779" s="163"/>
      <c r="R779" s="171"/>
      <c r="S779" s="164"/>
    </row>
    <row r="780" spans="1:19" customFormat="1" ht="12.75" customHeight="1" x14ac:dyDescent="0.25">
      <c r="A780" s="92"/>
      <c r="B780" s="145"/>
      <c r="C780" s="145"/>
      <c r="D780" s="145"/>
      <c r="E780" s="138"/>
      <c r="F780" s="138"/>
      <c r="G780" s="144"/>
      <c r="H780" s="140"/>
      <c r="I780" s="140"/>
      <c r="J780" s="208"/>
      <c r="K780" s="208"/>
      <c r="L780" s="208"/>
      <c r="M780" s="208"/>
      <c r="N780" s="208"/>
      <c r="O780" s="208"/>
      <c r="P780" s="250"/>
      <c r="Q780" s="208"/>
      <c r="R780" s="141"/>
      <c r="S780" s="143"/>
    </row>
    <row r="781" spans="1:19" customFormat="1" ht="12.75" customHeight="1" x14ac:dyDescent="0.25">
      <c r="A781" s="92"/>
      <c r="B781" s="145"/>
      <c r="C781" s="210"/>
      <c r="D781" s="210"/>
      <c r="E781" s="153"/>
      <c r="F781" s="153"/>
      <c r="G781" s="146"/>
      <c r="H781" s="142"/>
      <c r="I781" s="142"/>
      <c r="J781" s="208"/>
      <c r="K781" s="208"/>
      <c r="L781" s="208"/>
      <c r="M781" s="208"/>
      <c r="N781" s="208"/>
      <c r="O781" s="208"/>
      <c r="P781" s="208"/>
      <c r="Q781" s="208"/>
      <c r="R781" s="76"/>
      <c r="S781" s="143"/>
    </row>
    <row r="782" spans="1:19" s="46" customFormat="1" x14ac:dyDescent="0.2">
      <c r="A782" s="92"/>
      <c r="B782" s="145"/>
      <c r="C782" s="145"/>
      <c r="D782" s="145"/>
      <c r="E782" s="138"/>
      <c r="F782" s="138"/>
      <c r="G782" s="103"/>
      <c r="H782" s="100"/>
      <c r="I782" s="270"/>
      <c r="J782" s="208"/>
      <c r="K782" s="208"/>
      <c r="L782" s="208"/>
      <c r="M782" s="208"/>
      <c r="N782" s="208"/>
      <c r="O782" s="208"/>
      <c r="P782" s="250"/>
      <c r="Q782" s="208"/>
      <c r="R782" s="143"/>
      <c r="S782" s="143"/>
    </row>
    <row r="783" spans="1:19" s="46" customFormat="1" x14ac:dyDescent="0.2">
      <c r="A783" s="92"/>
      <c r="B783" s="145"/>
      <c r="C783" s="145"/>
      <c r="D783" s="145"/>
      <c r="E783" s="138"/>
      <c r="F783" s="138"/>
      <c r="G783" s="144"/>
      <c r="H783" s="140"/>
      <c r="I783" s="140"/>
      <c r="J783" s="208"/>
      <c r="K783" s="208"/>
      <c r="L783" s="208"/>
      <c r="M783" s="208"/>
      <c r="N783" s="208"/>
      <c r="O783" s="208"/>
      <c r="P783" s="250"/>
      <c r="Q783" s="208"/>
      <c r="R783" s="141"/>
      <c r="S783" s="143"/>
    </row>
    <row r="784" spans="1:19" s="46" customFormat="1" x14ac:dyDescent="0.2">
      <c r="A784" s="92"/>
      <c r="B784" s="145"/>
      <c r="C784" s="145"/>
      <c r="D784" s="145"/>
      <c r="E784" s="138"/>
      <c r="F784" s="138"/>
      <c r="G784" s="144"/>
      <c r="H784" s="151"/>
      <c r="I784" s="151"/>
      <c r="J784" s="208"/>
      <c r="K784" s="208"/>
      <c r="L784" s="208"/>
      <c r="M784" s="208"/>
      <c r="N784" s="208"/>
      <c r="O784" s="208"/>
      <c r="P784" s="208"/>
      <c r="Q784" s="208"/>
      <c r="R784" s="141"/>
      <c r="S784" s="143"/>
    </row>
    <row r="785" spans="1:19" s="46" customFormat="1" x14ac:dyDescent="0.2">
      <c r="A785" s="92"/>
      <c r="B785" s="118"/>
      <c r="C785" s="118"/>
      <c r="D785" s="118"/>
      <c r="E785" s="108"/>
      <c r="F785" s="124"/>
      <c r="G785" s="131"/>
      <c r="H785" s="167"/>
      <c r="I785" s="167"/>
      <c r="J785" s="168"/>
      <c r="K785" s="169"/>
      <c r="L785" s="169"/>
      <c r="M785" s="168"/>
      <c r="N785" s="163"/>
      <c r="O785" s="163"/>
      <c r="P785" s="170"/>
      <c r="Q785" s="163"/>
      <c r="R785" s="171"/>
      <c r="S785" s="164"/>
    </row>
    <row r="786" spans="1:19" s="46" customFormat="1" x14ac:dyDescent="0.2">
      <c r="A786" s="92"/>
      <c r="B786" s="145"/>
      <c r="C786" s="145"/>
      <c r="D786" s="145"/>
      <c r="E786" s="138"/>
      <c r="F786" s="138"/>
      <c r="G786" s="144"/>
      <c r="H786" s="140"/>
      <c r="I786" s="140"/>
      <c r="J786" s="208"/>
      <c r="K786" s="208"/>
      <c r="L786" s="208"/>
      <c r="M786" s="208"/>
      <c r="N786" s="208"/>
      <c r="O786" s="208"/>
      <c r="P786" s="250"/>
      <c r="Q786" s="208"/>
      <c r="R786" s="141"/>
      <c r="S786" s="143"/>
    </row>
    <row r="787" spans="1:19" s="46" customFormat="1" x14ac:dyDescent="0.2">
      <c r="A787" s="92"/>
      <c r="B787" s="145"/>
      <c r="C787" s="210"/>
      <c r="D787" s="210"/>
      <c r="E787" s="153"/>
      <c r="F787" s="153"/>
      <c r="G787" s="146"/>
      <c r="H787" s="142"/>
      <c r="I787" s="142"/>
      <c r="J787" s="208"/>
      <c r="K787" s="208"/>
      <c r="L787" s="208"/>
      <c r="M787" s="208"/>
      <c r="N787" s="208"/>
      <c r="O787" s="208"/>
      <c r="P787" s="208"/>
      <c r="Q787" s="208"/>
      <c r="R787" s="76"/>
      <c r="S787" s="143"/>
    </row>
    <row r="788" spans="1:19" s="46" customFormat="1" x14ac:dyDescent="0.2">
      <c r="A788" s="92"/>
      <c r="B788" s="145"/>
      <c r="C788" s="145"/>
      <c r="D788" s="145"/>
      <c r="E788" s="138"/>
      <c r="F788" s="138"/>
      <c r="G788" s="103"/>
      <c r="H788" s="100"/>
      <c r="I788" s="270"/>
      <c r="J788" s="208"/>
      <c r="K788" s="208"/>
      <c r="L788" s="208"/>
      <c r="M788" s="208"/>
      <c r="N788" s="208"/>
      <c r="O788" s="208"/>
      <c r="P788" s="250"/>
      <c r="Q788" s="208"/>
      <c r="R788" s="143"/>
      <c r="S788" s="143"/>
    </row>
    <row r="789" spans="1:19" s="46" customFormat="1" x14ac:dyDescent="0.2">
      <c r="A789" s="92"/>
      <c r="B789" s="145"/>
      <c r="C789" s="145"/>
      <c r="D789" s="145"/>
      <c r="E789" s="138"/>
      <c r="F789" s="138"/>
      <c r="G789" s="144"/>
      <c r="H789" s="140"/>
      <c r="I789" s="140"/>
      <c r="J789" s="208"/>
      <c r="K789" s="208"/>
      <c r="L789" s="208"/>
      <c r="M789" s="208"/>
      <c r="N789" s="208"/>
      <c r="O789" s="208"/>
      <c r="P789" s="250"/>
      <c r="Q789" s="208"/>
      <c r="R789" s="141"/>
      <c r="S789" s="143"/>
    </row>
    <row r="790" spans="1:19" s="46" customFormat="1" x14ac:dyDescent="0.2">
      <c r="A790" s="92"/>
      <c r="B790" s="145"/>
      <c r="C790" s="145"/>
      <c r="D790" s="145"/>
      <c r="E790" s="138"/>
      <c r="F790" s="138"/>
      <c r="G790" s="144"/>
      <c r="H790" s="151"/>
      <c r="I790" s="151"/>
      <c r="J790" s="208"/>
      <c r="K790" s="208"/>
      <c r="L790" s="208"/>
      <c r="M790" s="208"/>
      <c r="N790" s="208"/>
      <c r="O790" s="208"/>
      <c r="P790" s="208"/>
      <c r="Q790" s="208"/>
      <c r="R790" s="141"/>
      <c r="S790" s="143"/>
    </row>
    <row r="791" spans="1:19" s="46" customFormat="1" x14ac:dyDescent="0.2">
      <c r="A791" s="92"/>
      <c r="B791" s="118"/>
      <c r="C791" s="118"/>
      <c r="D791" s="118"/>
      <c r="E791" s="108"/>
      <c r="F791" s="124"/>
      <c r="G791" s="131"/>
      <c r="H791" s="167"/>
      <c r="I791" s="167"/>
      <c r="J791" s="168"/>
      <c r="K791" s="169"/>
      <c r="L791" s="169"/>
      <c r="M791" s="168"/>
      <c r="N791" s="163"/>
      <c r="O791" s="163"/>
      <c r="P791" s="170"/>
      <c r="Q791" s="163"/>
      <c r="R791" s="171"/>
      <c r="S791" s="164"/>
    </row>
    <row r="792" spans="1:19" s="46" customFormat="1" x14ac:dyDescent="0.2">
      <c r="A792" s="92"/>
      <c r="B792" s="145"/>
      <c r="C792" s="145"/>
      <c r="D792" s="145"/>
      <c r="E792" s="138"/>
      <c r="F792" s="138"/>
      <c r="G792" s="144"/>
      <c r="H792" s="140"/>
      <c r="I792" s="140"/>
      <c r="J792" s="208"/>
      <c r="K792" s="208"/>
      <c r="L792" s="208"/>
      <c r="M792" s="208"/>
      <c r="N792" s="208"/>
      <c r="O792" s="208"/>
      <c r="P792" s="250"/>
      <c r="Q792" s="208"/>
      <c r="R792" s="141"/>
      <c r="S792" s="143"/>
    </row>
    <row r="793" spans="1:19" s="46" customFormat="1" x14ac:dyDescent="0.2">
      <c r="A793" s="92"/>
      <c r="B793" s="118"/>
      <c r="C793" s="118"/>
      <c r="D793" s="118"/>
      <c r="E793" s="108"/>
      <c r="F793" s="124"/>
      <c r="G793" s="131"/>
      <c r="H793" s="167"/>
      <c r="I793" s="167"/>
      <c r="J793" s="168"/>
      <c r="K793" s="169"/>
      <c r="L793" s="169"/>
      <c r="M793" s="168"/>
      <c r="N793" s="163"/>
      <c r="O793" s="163"/>
      <c r="P793" s="170"/>
      <c r="Q793" s="163"/>
      <c r="R793" s="171"/>
      <c r="S793" s="164"/>
    </row>
    <row r="794" spans="1:19" s="46" customFormat="1" x14ac:dyDescent="0.2">
      <c r="A794" s="92"/>
      <c r="B794" s="145"/>
      <c r="C794" s="145"/>
      <c r="D794" s="145"/>
      <c r="E794" s="138"/>
      <c r="F794" s="138"/>
      <c r="G794" s="144"/>
      <c r="H794" s="140"/>
      <c r="I794" s="140"/>
      <c r="J794" s="208"/>
      <c r="K794" s="208"/>
      <c r="L794" s="208"/>
      <c r="M794" s="208"/>
      <c r="N794" s="208"/>
      <c r="O794" s="208"/>
      <c r="P794" s="250"/>
      <c r="Q794" s="208"/>
      <c r="R794" s="141"/>
      <c r="S794" s="143"/>
    </row>
    <row r="795" spans="1:19" s="46" customFormat="1" x14ac:dyDescent="0.2">
      <c r="A795" s="92"/>
      <c r="B795" s="145"/>
      <c r="C795" s="210"/>
      <c r="D795" s="210"/>
      <c r="E795" s="153"/>
      <c r="F795" s="153"/>
      <c r="G795" s="146"/>
      <c r="H795" s="142"/>
      <c r="I795" s="142"/>
      <c r="J795" s="208"/>
      <c r="K795" s="208"/>
      <c r="L795" s="208"/>
      <c r="M795" s="208"/>
      <c r="N795" s="208"/>
      <c r="O795" s="208"/>
      <c r="P795" s="208"/>
      <c r="Q795" s="208"/>
      <c r="R795" s="76"/>
      <c r="S795" s="143"/>
    </row>
    <row r="796" spans="1:19" s="46" customFormat="1" x14ac:dyDescent="0.2">
      <c r="A796" s="92"/>
      <c r="B796" s="145"/>
      <c r="C796" s="145"/>
      <c r="D796" s="145"/>
      <c r="E796" s="138"/>
      <c r="F796" s="138"/>
      <c r="G796" s="103"/>
      <c r="H796" s="100"/>
      <c r="I796" s="270"/>
      <c r="J796" s="208"/>
      <c r="K796" s="208"/>
      <c r="L796" s="208"/>
      <c r="M796" s="208"/>
      <c r="N796" s="208"/>
      <c r="O796" s="208"/>
      <c r="P796" s="250"/>
      <c r="Q796" s="208"/>
      <c r="R796" s="143"/>
      <c r="S796" s="143"/>
    </row>
    <row r="797" spans="1:19" s="46" customFormat="1" x14ac:dyDescent="0.2">
      <c r="A797" s="92"/>
      <c r="B797" s="145"/>
      <c r="C797" s="145"/>
      <c r="D797" s="145"/>
      <c r="E797" s="138"/>
      <c r="F797" s="138"/>
      <c r="G797" s="144"/>
      <c r="H797" s="140"/>
      <c r="I797" s="140"/>
      <c r="J797" s="208"/>
      <c r="K797" s="208"/>
      <c r="L797" s="208"/>
      <c r="M797" s="208"/>
      <c r="N797" s="208"/>
      <c r="O797" s="208"/>
      <c r="P797" s="250"/>
      <c r="Q797" s="208"/>
      <c r="R797" s="141"/>
      <c r="S797" s="143"/>
    </row>
    <row r="798" spans="1:19" s="46" customFormat="1" x14ac:dyDescent="0.2">
      <c r="A798" s="92"/>
      <c r="B798" s="145"/>
      <c r="C798" s="145"/>
      <c r="D798" s="145"/>
      <c r="E798" s="138"/>
      <c r="F798" s="138"/>
      <c r="G798" s="144"/>
      <c r="H798" s="151"/>
      <c r="I798" s="151"/>
      <c r="J798" s="208"/>
      <c r="K798" s="208"/>
      <c r="L798" s="208"/>
      <c r="M798" s="208"/>
      <c r="N798" s="208"/>
      <c r="O798" s="208"/>
      <c r="P798" s="208"/>
      <c r="Q798" s="208"/>
      <c r="R798" s="141"/>
      <c r="S798" s="143"/>
    </row>
    <row r="799" spans="1:19" s="46" customFormat="1" x14ac:dyDescent="0.2">
      <c r="A799" s="92"/>
      <c r="B799" s="118"/>
      <c r="C799" s="118"/>
      <c r="D799" s="118"/>
      <c r="E799" s="108"/>
      <c r="F799" s="124"/>
      <c r="G799" s="131"/>
      <c r="H799" s="167"/>
      <c r="I799" s="167"/>
      <c r="J799" s="168"/>
      <c r="K799" s="169"/>
      <c r="L799" s="169"/>
      <c r="M799" s="168"/>
      <c r="N799" s="163"/>
      <c r="O799" s="163"/>
      <c r="P799" s="170"/>
      <c r="Q799" s="163"/>
      <c r="R799" s="171"/>
      <c r="S799" s="164"/>
    </row>
    <row r="800" spans="1:19" s="46" customFormat="1" x14ac:dyDescent="0.2">
      <c r="A800" s="92"/>
      <c r="B800" s="145"/>
      <c r="C800" s="145"/>
      <c r="D800" s="145"/>
      <c r="E800" s="138"/>
      <c r="F800" s="138"/>
      <c r="G800" s="144"/>
      <c r="H800" s="140"/>
      <c r="I800" s="140"/>
      <c r="J800" s="208"/>
      <c r="K800" s="208"/>
      <c r="L800" s="208"/>
      <c r="M800" s="208"/>
      <c r="N800" s="208"/>
      <c r="O800" s="208"/>
      <c r="P800" s="250"/>
      <c r="Q800" s="208"/>
      <c r="R800" s="141"/>
      <c r="S800" s="143"/>
    </row>
    <row r="801" spans="1:19" s="46" customFormat="1" x14ac:dyDescent="0.2">
      <c r="A801" s="92"/>
      <c r="B801" s="145"/>
      <c r="C801" s="210"/>
      <c r="D801" s="210"/>
      <c r="E801" s="153"/>
      <c r="F801" s="153"/>
      <c r="G801" s="146"/>
      <c r="H801" s="142"/>
      <c r="I801" s="142"/>
      <c r="J801" s="208"/>
      <c r="K801" s="208"/>
      <c r="L801" s="208"/>
      <c r="M801" s="208"/>
      <c r="N801" s="208"/>
      <c r="O801" s="208"/>
      <c r="P801" s="208"/>
      <c r="Q801" s="208"/>
      <c r="R801" s="76"/>
      <c r="S801" s="143"/>
    </row>
    <row r="802" spans="1:19" s="46" customFormat="1" x14ac:dyDescent="0.2">
      <c r="A802" s="92"/>
      <c r="B802" s="145"/>
      <c r="C802" s="145"/>
      <c r="D802" s="145"/>
      <c r="E802" s="138"/>
      <c r="F802" s="138"/>
      <c r="G802" s="103"/>
      <c r="H802" s="100"/>
      <c r="I802" s="270"/>
      <c r="J802" s="208"/>
      <c r="K802" s="208"/>
      <c r="L802" s="208"/>
      <c r="M802" s="208"/>
      <c r="N802" s="208"/>
      <c r="O802" s="208"/>
      <c r="P802" s="250"/>
      <c r="Q802" s="208"/>
      <c r="R802" s="143"/>
      <c r="S802" s="143"/>
    </row>
    <row r="803" spans="1:19" s="46" customFormat="1" x14ac:dyDescent="0.2">
      <c r="A803" s="92"/>
      <c r="B803" s="145"/>
      <c r="C803" s="145"/>
      <c r="D803" s="145"/>
      <c r="E803" s="138"/>
      <c r="F803" s="138"/>
      <c r="G803" s="144"/>
      <c r="H803" s="140"/>
      <c r="I803" s="140"/>
      <c r="J803" s="208"/>
      <c r="K803" s="208"/>
      <c r="L803" s="208"/>
      <c r="M803" s="208"/>
      <c r="N803" s="208"/>
      <c r="O803" s="208"/>
      <c r="P803" s="250"/>
      <c r="Q803" s="208"/>
      <c r="R803" s="141"/>
      <c r="S803" s="143"/>
    </row>
    <row r="804" spans="1:19" s="46" customFormat="1" x14ac:dyDescent="0.2">
      <c r="A804" s="92"/>
      <c r="B804" s="145"/>
      <c r="C804" s="145"/>
      <c r="D804" s="145"/>
      <c r="E804" s="138"/>
      <c r="F804" s="138"/>
      <c r="G804" s="144"/>
      <c r="H804" s="151"/>
      <c r="I804" s="151"/>
      <c r="J804" s="208"/>
      <c r="K804" s="208"/>
      <c r="L804" s="208"/>
      <c r="M804" s="208"/>
      <c r="N804" s="208"/>
      <c r="O804" s="208"/>
      <c r="P804" s="208"/>
      <c r="Q804" s="208"/>
      <c r="R804" s="141"/>
      <c r="S804" s="143"/>
    </row>
    <row r="805" spans="1:19" s="46" customFormat="1" x14ac:dyDescent="0.2">
      <c r="A805" s="92"/>
      <c r="B805" s="118"/>
      <c r="C805" s="118"/>
      <c r="D805" s="118"/>
      <c r="E805" s="108"/>
      <c r="F805" s="124"/>
      <c r="G805" s="131"/>
      <c r="H805" s="167"/>
      <c r="I805" s="167"/>
      <c r="J805" s="168"/>
      <c r="K805" s="169"/>
      <c r="L805" s="169"/>
      <c r="M805" s="168"/>
      <c r="N805" s="163"/>
      <c r="O805" s="163"/>
      <c r="P805" s="170"/>
      <c r="Q805" s="163"/>
      <c r="R805" s="171"/>
      <c r="S805" s="164"/>
    </row>
    <row r="806" spans="1:19" s="46" customFormat="1" x14ac:dyDescent="0.2">
      <c r="A806" s="92"/>
      <c r="B806" s="145"/>
      <c r="C806" s="145"/>
      <c r="D806" s="145"/>
      <c r="E806" s="138"/>
      <c r="F806" s="138"/>
      <c r="G806" s="144"/>
      <c r="H806" s="140"/>
      <c r="I806" s="140"/>
      <c r="J806" s="208"/>
      <c r="K806" s="208"/>
      <c r="L806" s="208"/>
      <c r="M806" s="208"/>
      <c r="N806" s="208"/>
      <c r="O806" s="208"/>
      <c r="P806" s="250"/>
      <c r="Q806" s="208"/>
      <c r="R806" s="141"/>
      <c r="S806" s="143"/>
    </row>
    <row r="807" spans="1:19" s="46" customFormat="1" x14ac:dyDescent="0.2">
      <c r="A807" s="92"/>
      <c r="B807" s="118"/>
      <c r="C807" s="118"/>
      <c r="D807" s="118"/>
      <c r="E807" s="108"/>
      <c r="F807" s="124"/>
      <c r="G807" s="131"/>
      <c r="H807" s="167"/>
      <c r="I807" s="167"/>
      <c r="J807" s="168"/>
      <c r="K807" s="169"/>
      <c r="L807" s="169"/>
      <c r="M807" s="168"/>
      <c r="N807" s="163"/>
      <c r="O807" s="163"/>
      <c r="P807" s="170"/>
      <c r="Q807" s="163"/>
      <c r="R807" s="171"/>
      <c r="S807" s="164"/>
    </row>
    <row r="808" spans="1:19" s="46" customFormat="1" x14ac:dyDescent="0.2">
      <c r="A808" s="92"/>
      <c r="B808" s="145"/>
      <c r="C808" s="145"/>
      <c r="D808" s="145"/>
      <c r="E808" s="138"/>
      <c r="F808" s="138"/>
      <c r="G808" s="144"/>
      <c r="H808" s="140"/>
      <c r="I808" s="140"/>
      <c r="J808" s="208"/>
      <c r="K808" s="208"/>
      <c r="L808" s="208"/>
      <c r="M808" s="208"/>
      <c r="N808" s="208"/>
      <c r="O808" s="208"/>
      <c r="P808" s="250"/>
      <c r="Q808" s="208"/>
      <c r="R808" s="141"/>
      <c r="S808" s="143"/>
    </row>
    <row r="809" spans="1:19" s="46" customFormat="1" x14ac:dyDescent="0.2">
      <c r="A809" s="92"/>
      <c r="B809" s="145"/>
      <c r="C809" s="210"/>
      <c r="D809" s="210"/>
      <c r="E809" s="153"/>
      <c r="F809" s="153"/>
      <c r="G809" s="146"/>
      <c r="H809" s="142"/>
      <c r="I809" s="142"/>
      <c r="J809" s="208"/>
      <c r="K809" s="208"/>
      <c r="L809" s="208"/>
      <c r="M809" s="208"/>
      <c r="N809" s="208"/>
      <c r="O809" s="208"/>
      <c r="P809" s="208"/>
      <c r="Q809" s="208"/>
      <c r="R809" s="76"/>
      <c r="S809" s="143"/>
    </row>
    <row r="810" spans="1:19" s="46" customFormat="1" x14ac:dyDescent="0.2">
      <c r="A810" s="92"/>
      <c r="B810" s="145"/>
      <c r="C810" s="145"/>
      <c r="D810" s="145"/>
      <c r="E810" s="138"/>
      <c r="F810" s="138"/>
      <c r="G810" s="103"/>
      <c r="H810" s="100"/>
      <c r="I810" s="270"/>
      <c r="J810" s="208"/>
      <c r="K810" s="208"/>
      <c r="L810" s="208"/>
      <c r="M810" s="208"/>
      <c r="N810" s="208"/>
      <c r="O810" s="208"/>
      <c r="P810" s="250"/>
      <c r="Q810" s="208"/>
      <c r="R810" s="143"/>
      <c r="S810" s="143"/>
    </row>
    <row r="811" spans="1:19" s="46" customFormat="1" x14ac:dyDescent="0.2">
      <c r="A811" s="92"/>
      <c r="B811" s="145"/>
      <c r="C811" s="145"/>
      <c r="D811" s="145"/>
      <c r="E811" s="138"/>
      <c r="F811" s="138"/>
      <c r="G811" s="144"/>
      <c r="H811" s="140"/>
      <c r="I811" s="140"/>
      <c r="J811" s="208"/>
      <c r="K811" s="208"/>
      <c r="L811" s="208"/>
      <c r="M811" s="208"/>
      <c r="N811" s="208"/>
      <c r="O811" s="208"/>
      <c r="P811" s="250"/>
      <c r="Q811" s="208"/>
      <c r="R811" s="141"/>
      <c r="S811" s="143"/>
    </row>
    <row r="812" spans="1:19" s="46" customFormat="1" x14ac:dyDescent="0.2">
      <c r="A812" s="92"/>
      <c r="B812" s="145"/>
      <c r="C812" s="145"/>
      <c r="D812" s="145"/>
      <c r="E812" s="138"/>
      <c r="F812" s="138"/>
      <c r="G812" s="144"/>
      <c r="H812" s="151"/>
      <c r="I812" s="151"/>
      <c r="J812" s="208"/>
      <c r="K812" s="208"/>
      <c r="L812" s="208"/>
      <c r="M812" s="208"/>
      <c r="N812" s="208"/>
      <c r="O812" s="208"/>
      <c r="P812" s="208"/>
      <c r="Q812" s="208"/>
      <c r="R812" s="141"/>
      <c r="S812" s="143"/>
    </row>
    <row r="813" spans="1:19" s="46" customFormat="1" x14ac:dyDescent="0.2">
      <c r="A813" s="92"/>
      <c r="B813" s="118"/>
      <c r="C813" s="118"/>
      <c r="D813" s="118"/>
      <c r="E813" s="108"/>
      <c r="F813" s="124"/>
      <c r="G813" s="131"/>
      <c r="H813" s="167"/>
      <c r="I813" s="167"/>
      <c r="J813" s="168"/>
      <c r="K813" s="169"/>
      <c r="L813" s="169"/>
      <c r="M813" s="168"/>
      <c r="N813" s="163"/>
      <c r="O813" s="163"/>
      <c r="P813" s="170"/>
      <c r="Q813" s="163"/>
      <c r="R813" s="171"/>
      <c r="S813" s="164"/>
    </row>
    <row r="814" spans="1:19" s="46" customFormat="1" x14ac:dyDescent="0.2">
      <c r="A814" s="92"/>
      <c r="B814" s="145"/>
      <c r="C814" s="145"/>
      <c r="D814" s="145"/>
      <c r="E814" s="138"/>
      <c r="F814" s="138"/>
      <c r="G814" s="144"/>
      <c r="H814" s="140"/>
      <c r="I814" s="140"/>
      <c r="J814" s="208"/>
      <c r="K814" s="208"/>
      <c r="L814" s="208"/>
      <c r="M814" s="208"/>
      <c r="N814" s="208"/>
      <c r="O814" s="208"/>
      <c r="P814" s="250"/>
      <c r="Q814" s="208"/>
      <c r="R814" s="141"/>
      <c r="S814" s="143"/>
    </row>
    <row r="815" spans="1:19" s="46" customFormat="1" x14ac:dyDescent="0.2">
      <c r="A815" s="92"/>
      <c r="B815" s="145"/>
      <c r="C815" s="210"/>
      <c r="D815" s="210"/>
      <c r="E815" s="153"/>
      <c r="F815" s="153"/>
      <c r="G815" s="146"/>
      <c r="H815" s="142"/>
      <c r="I815" s="142"/>
      <c r="J815" s="208"/>
      <c r="K815" s="208"/>
      <c r="L815" s="208"/>
      <c r="M815" s="208"/>
      <c r="N815" s="208"/>
      <c r="O815" s="208"/>
      <c r="P815" s="208"/>
      <c r="Q815" s="208"/>
      <c r="R815" s="76"/>
      <c r="S815" s="143"/>
    </row>
    <row r="816" spans="1:19" s="46" customFormat="1" x14ac:dyDescent="0.2">
      <c r="A816" s="92"/>
      <c r="B816" s="145"/>
      <c r="C816" s="145"/>
      <c r="D816" s="145"/>
      <c r="E816" s="138"/>
      <c r="F816" s="138"/>
      <c r="G816" s="103"/>
      <c r="H816" s="100"/>
      <c r="I816" s="270"/>
      <c r="J816" s="208"/>
      <c r="K816" s="208"/>
      <c r="L816" s="208"/>
      <c r="M816" s="208"/>
      <c r="N816" s="208"/>
      <c r="O816" s="208"/>
      <c r="P816" s="250"/>
      <c r="Q816" s="208"/>
      <c r="R816" s="143"/>
      <c r="S816" s="143"/>
    </row>
    <row r="817" spans="1:35" s="160" customFormat="1" x14ac:dyDescent="0.2">
      <c r="A817" s="92"/>
      <c r="B817" s="145"/>
      <c r="C817" s="145"/>
      <c r="D817" s="145"/>
      <c r="E817" s="138"/>
      <c r="F817" s="138"/>
      <c r="G817" s="144"/>
      <c r="H817" s="140"/>
      <c r="I817" s="140"/>
      <c r="J817" s="208"/>
      <c r="K817" s="208"/>
      <c r="L817" s="208"/>
      <c r="M817" s="208"/>
      <c r="N817" s="208"/>
      <c r="O817" s="208"/>
      <c r="P817" s="250"/>
      <c r="Q817" s="208"/>
      <c r="R817" s="141"/>
      <c r="S817" s="143"/>
    </row>
    <row r="818" spans="1:35" s="161" customFormat="1" ht="12.75" customHeight="1" x14ac:dyDescent="0.2">
      <c r="A818" s="92"/>
      <c r="B818" s="145"/>
      <c r="C818" s="145"/>
      <c r="D818" s="145"/>
      <c r="E818" s="138"/>
      <c r="F818" s="138"/>
      <c r="G818" s="144"/>
      <c r="H818" s="151"/>
      <c r="I818" s="151"/>
      <c r="J818" s="208"/>
      <c r="K818" s="208"/>
      <c r="L818" s="208"/>
      <c r="M818" s="208"/>
      <c r="N818" s="208"/>
      <c r="O818" s="208"/>
      <c r="P818" s="208"/>
      <c r="Q818" s="208"/>
      <c r="R818" s="141"/>
      <c r="S818" s="143"/>
    </row>
    <row r="819" spans="1:35" s="161" customFormat="1" ht="12.75" customHeight="1" x14ac:dyDescent="0.2">
      <c r="A819" s="92"/>
      <c r="B819" s="118"/>
      <c r="C819" s="118"/>
      <c r="D819" s="118"/>
      <c r="E819" s="108"/>
      <c r="F819" s="124"/>
      <c r="G819" s="131"/>
      <c r="H819" s="167"/>
      <c r="I819" s="167"/>
      <c r="J819" s="168"/>
      <c r="K819" s="169"/>
      <c r="L819" s="169"/>
      <c r="M819" s="168"/>
      <c r="N819" s="163"/>
      <c r="O819" s="163"/>
      <c r="P819" s="170"/>
      <c r="Q819" s="163"/>
      <c r="R819" s="171"/>
      <c r="S819" s="164"/>
    </row>
    <row r="820" spans="1:35" customFormat="1" ht="12.75" customHeight="1" x14ac:dyDescent="0.25">
      <c r="A820" s="92"/>
      <c r="B820" s="145"/>
      <c r="C820" s="145"/>
      <c r="D820" s="145"/>
      <c r="E820" s="138"/>
      <c r="F820" s="138"/>
      <c r="G820" s="144"/>
      <c r="H820" s="140"/>
      <c r="I820" s="140"/>
      <c r="J820" s="208"/>
      <c r="K820" s="208"/>
      <c r="L820" s="208"/>
      <c r="M820" s="208"/>
      <c r="N820" s="208"/>
      <c r="O820" s="208"/>
      <c r="P820" s="250"/>
      <c r="Q820" s="208"/>
      <c r="R820" s="141"/>
      <c r="S820" s="143"/>
      <c r="T820" s="203"/>
      <c r="U820" s="203"/>
      <c r="V820" s="203"/>
      <c r="W820" s="203"/>
    </row>
    <row r="821" spans="1:35" customFormat="1" ht="12.75" customHeight="1" x14ac:dyDescent="0.25">
      <c r="A821" s="92"/>
      <c r="B821" s="118"/>
      <c r="C821" s="118"/>
      <c r="D821" s="118"/>
      <c r="E821" s="108"/>
      <c r="F821" s="124"/>
      <c r="G821" s="131"/>
      <c r="H821" s="167"/>
      <c r="I821" s="167"/>
      <c r="J821" s="168"/>
      <c r="K821" s="169"/>
      <c r="L821" s="169"/>
      <c r="M821" s="168"/>
      <c r="N821" s="163"/>
      <c r="O821" s="163"/>
      <c r="P821" s="170"/>
      <c r="Q821" s="163"/>
      <c r="R821" s="171"/>
      <c r="S821" s="164"/>
      <c r="T821" s="203"/>
      <c r="U821" s="203"/>
      <c r="V821" s="203"/>
      <c r="W821" s="203"/>
    </row>
    <row r="822" spans="1:35" customFormat="1" ht="12.75" customHeight="1" x14ac:dyDescent="0.25">
      <c r="A822" s="92"/>
      <c r="B822" s="145"/>
      <c r="C822" s="145"/>
      <c r="D822" s="145"/>
      <c r="E822" s="138"/>
      <c r="F822" s="138"/>
      <c r="G822" s="144"/>
      <c r="H822" s="140"/>
      <c r="I822" s="140"/>
      <c r="J822" s="208"/>
      <c r="K822" s="208"/>
      <c r="L822" s="208"/>
      <c r="M822" s="208"/>
      <c r="N822" s="208"/>
      <c r="O822" s="208"/>
      <c r="P822" s="250"/>
      <c r="Q822" s="208"/>
      <c r="R822" s="141"/>
      <c r="S822" s="143"/>
      <c r="T822" s="203"/>
      <c r="U822" s="203"/>
      <c r="V822" s="203"/>
      <c r="W822" s="203"/>
    </row>
    <row r="823" spans="1:35" customFormat="1" ht="12.75" customHeight="1" x14ac:dyDescent="0.25">
      <c r="A823" s="92"/>
      <c r="B823" s="145"/>
      <c r="C823" s="210"/>
      <c r="D823" s="210"/>
      <c r="E823" s="153"/>
      <c r="F823" s="153"/>
      <c r="G823" s="146"/>
      <c r="H823" s="142"/>
      <c r="I823" s="142"/>
      <c r="J823" s="208"/>
      <c r="K823" s="208"/>
      <c r="L823" s="208"/>
      <c r="M823" s="208"/>
      <c r="N823" s="208"/>
      <c r="O823" s="208"/>
      <c r="P823" s="208"/>
      <c r="Q823" s="208"/>
      <c r="R823" s="76"/>
      <c r="S823" s="143"/>
      <c r="T823" s="203"/>
      <c r="U823" s="203"/>
      <c r="V823" s="203"/>
      <c r="W823" s="203"/>
    </row>
    <row r="824" spans="1:35" customFormat="1" ht="12.75" customHeight="1" x14ac:dyDescent="0.25">
      <c r="A824" s="92"/>
      <c r="B824" s="145"/>
      <c r="C824" s="145"/>
      <c r="D824" s="145"/>
      <c r="E824" s="138"/>
      <c r="F824" s="138"/>
      <c r="G824" s="103"/>
      <c r="H824" s="100"/>
      <c r="I824" s="270"/>
      <c r="J824" s="208"/>
      <c r="K824" s="208"/>
      <c r="L824" s="208"/>
      <c r="M824" s="208"/>
      <c r="N824" s="208"/>
      <c r="O824" s="208"/>
      <c r="P824" s="250"/>
      <c r="Q824" s="208"/>
      <c r="R824" s="143"/>
      <c r="S824" s="143"/>
      <c r="T824" s="203"/>
      <c r="U824" s="203"/>
      <c r="V824" s="203"/>
      <c r="W824" s="203"/>
    </row>
    <row r="825" spans="1:35" customFormat="1" ht="12.75" customHeight="1" x14ac:dyDescent="0.25">
      <c r="A825" s="92"/>
      <c r="B825" s="145"/>
      <c r="C825" s="145"/>
      <c r="D825" s="145"/>
      <c r="E825" s="138"/>
      <c r="F825" s="138"/>
      <c r="G825" s="144"/>
      <c r="H825" s="140"/>
      <c r="I825" s="140"/>
      <c r="J825" s="208"/>
      <c r="K825" s="208"/>
      <c r="L825" s="208"/>
      <c r="M825" s="208"/>
      <c r="N825" s="208"/>
      <c r="O825" s="208"/>
      <c r="P825" s="250"/>
      <c r="Q825" s="208"/>
      <c r="R825" s="141"/>
      <c r="S825" s="143"/>
      <c r="T825" s="203"/>
      <c r="U825" s="203"/>
      <c r="V825" s="203"/>
      <c r="W825" s="203"/>
    </row>
    <row r="826" spans="1:35" customFormat="1" ht="12.75" customHeight="1" x14ac:dyDescent="0.25">
      <c r="A826" s="92"/>
      <c r="B826" s="145"/>
      <c r="C826" s="145"/>
      <c r="D826" s="145"/>
      <c r="E826" s="138"/>
      <c r="F826" s="138"/>
      <c r="G826" s="144"/>
      <c r="H826" s="151"/>
      <c r="I826" s="151"/>
      <c r="J826" s="208"/>
      <c r="K826" s="208"/>
      <c r="L826" s="208"/>
      <c r="M826" s="208"/>
      <c r="N826" s="208"/>
      <c r="O826" s="208"/>
      <c r="P826" s="208"/>
      <c r="Q826" s="208"/>
      <c r="R826" s="141"/>
      <c r="S826" s="143"/>
      <c r="T826" s="203"/>
      <c r="U826" s="203"/>
      <c r="V826" s="203"/>
      <c r="W826" s="203"/>
    </row>
    <row r="827" spans="1:35" customFormat="1" ht="12.75" customHeight="1" x14ac:dyDescent="0.25">
      <c r="A827" s="92"/>
      <c r="B827" s="118"/>
      <c r="C827" s="118"/>
      <c r="D827" s="118"/>
      <c r="E827" s="108"/>
      <c r="F827" s="124"/>
      <c r="G827" s="131"/>
      <c r="H827" s="167"/>
      <c r="I827" s="167"/>
      <c r="J827" s="168"/>
      <c r="K827" s="169"/>
      <c r="L827" s="169"/>
      <c r="M827" s="168"/>
      <c r="N827" s="163"/>
      <c r="O827" s="163"/>
      <c r="P827" s="170"/>
      <c r="Q827" s="163"/>
      <c r="R827" s="171"/>
      <c r="S827" s="164"/>
      <c r="T827" s="203"/>
      <c r="U827" s="203"/>
      <c r="V827" s="203"/>
      <c r="W827" s="203"/>
    </row>
    <row r="828" spans="1:35" customFormat="1" ht="12.75" customHeight="1" x14ac:dyDescent="0.25">
      <c r="A828" s="92"/>
      <c r="B828" s="145"/>
      <c r="C828" s="145"/>
      <c r="D828" s="145"/>
      <c r="E828" s="138"/>
      <c r="F828" s="138"/>
      <c r="G828" s="144"/>
      <c r="H828" s="140"/>
      <c r="I828" s="140"/>
      <c r="J828" s="208"/>
      <c r="K828" s="208"/>
      <c r="L828" s="208"/>
      <c r="M828" s="208"/>
      <c r="N828" s="208"/>
      <c r="O828" s="208"/>
      <c r="P828" s="250"/>
      <c r="Q828" s="208"/>
      <c r="R828" s="141"/>
      <c r="S828" s="143"/>
      <c r="T828" s="203"/>
      <c r="U828" s="203"/>
      <c r="V828" s="203"/>
      <c r="W828" s="203"/>
    </row>
    <row r="829" spans="1:35" s="182" customFormat="1" ht="12.75" customHeight="1" x14ac:dyDescent="0.3">
      <c r="A829" s="92"/>
      <c r="B829" s="145"/>
      <c r="C829" s="210"/>
      <c r="D829" s="210"/>
      <c r="E829" s="153"/>
      <c r="F829" s="153"/>
      <c r="G829" s="146"/>
      <c r="H829" s="142"/>
      <c r="I829" s="142"/>
      <c r="J829" s="208"/>
      <c r="K829" s="208"/>
      <c r="L829" s="208"/>
      <c r="M829" s="208"/>
      <c r="N829" s="208"/>
      <c r="O829" s="208"/>
      <c r="P829" s="208"/>
      <c r="Q829" s="208"/>
      <c r="R829" s="76"/>
      <c r="S829" s="143"/>
      <c r="T829" s="161"/>
      <c r="U829" s="187"/>
      <c r="V829" s="187"/>
      <c r="W829" s="187"/>
      <c r="AI829" s="202"/>
    </row>
    <row r="830" spans="1:35" s="182" customFormat="1" ht="12.75" customHeight="1" x14ac:dyDescent="0.3">
      <c r="A830" s="92"/>
      <c r="B830" s="145"/>
      <c r="C830" s="145"/>
      <c r="D830" s="145"/>
      <c r="E830" s="138"/>
      <c r="F830" s="138"/>
      <c r="G830" s="103"/>
      <c r="H830" s="100"/>
      <c r="I830" s="270"/>
      <c r="J830" s="208"/>
      <c r="K830" s="208"/>
      <c r="L830" s="208"/>
      <c r="M830" s="208"/>
      <c r="N830" s="208"/>
      <c r="O830" s="208"/>
      <c r="P830" s="250"/>
      <c r="Q830" s="208"/>
      <c r="R830" s="143"/>
      <c r="S830" s="143"/>
      <c r="T830" s="161"/>
      <c r="U830" s="187"/>
      <c r="V830" s="187"/>
      <c r="W830" s="187"/>
      <c r="AI830" s="202"/>
    </row>
    <row r="831" spans="1:35" s="182" customFormat="1" ht="12.75" customHeight="1" x14ac:dyDescent="0.3">
      <c r="A831" s="92"/>
      <c r="B831" s="145"/>
      <c r="C831" s="145"/>
      <c r="D831" s="145"/>
      <c r="E831" s="138"/>
      <c r="F831" s="138"/>
      <c r="G831" s="144"/>
      <c r="H831" s="140"/>
      <c r="I831" s="140"/>
      <c r="J831" s="208"/>
      <c r="K831" s="208"/>
      <c r="L831" s="208"/>
      <c r="M831" s="208"/>
      <c r="N831" s="208"/>
      <c r="O831" s="208"/>
      <c r="P831" s="250"/>
      <c r="Q831" s="208"/>
      <c r="R831" s="141"/>
      <c r="S831" s="143"/>
      <c r="T831" s="161"/>
      <c r="U831" s="187"/>
      <c r="V831" s="187"/>
      <c r="W831" s="187"/>
      <c r="AI831" s="202"/>
    </row>
    <row r="832" spans="1:35" s="182" customFormat="1" ht="12.75" customHeight="1" x14ac:dyDescent="0.3">
      <c r="A832" s="92"/>
      <c r="B832" s="145"/>
      <c r="C832" s="145"/>
      <c r="D832" s="145"/>
      <c r="E832" s="138"/>
      <c r="F832" s="138"/>
      <c r="G832" s="144"/>
      <c r="H832" s="151"/>
      <c r="I832" s="151"/>
      <c r="J832" s="208"/>
      <c r="K832" s="208"/>
      <c r="L832" s="208"/>
      <c r="M832" s="208"/>
      <c r="N832" s="208"/>
      <c r="O832" s="208"/>
      <c r="P832" s="208"/>
      <c r="Q832" s="208"/>
      <c r="R832" s="141"/>
      <c r="S832" s="143"/>
      <c r="T832" s="161"/>
      <c r="U832" s="187"/>
      <c r="V832" s="187"/>
      <c r="W832" s="187"/>
      <c r="AI832" s="202"/>
    </row>
    <row r="833" spans="1:35" s="182" customFormat="1" ht="12.75" customHeight="1" x14ac:dyDescent="0.3">
      <c r="A833" s="92"/>
      <c r="B833" s="118"/>
      <c r="C833" s="118"/>
      <c r="D833" s="118"/>
      <c r="E833" s="108"/>
      <c r="F833" s="124"/>
      <c r="G833" s="131"/>
      <c r="H833" s="167"/>
      <c r="I833" s="167"/>
      <c r="J833" s="168"/>
      <c r="K833" s="169"/>
      <c r="L833" s="169"/>
      <c r="M833" s="168"/>
      <c r="N833" s="163"/>
      <c r="O833" s="163"/>
      <c r="P833" s="170"/>
      <c r="Q833" s="163"/>
      <c r="R833" s="171"/>
      <c r="S833" s="164"/>
      <c r="T833" s="161"/>
      <c r="U833" s="187"/>
      <c r="V833" s="187"/>
      <c r="W833" s="187"/>
      <c r="AI833" s="202"/>
    </row>
    <row r="834" spans="1:35" s="182" customFormat="1" ht="12.75" customHeight="1" x14ac:dyDescent="0.3">
      <c r="A834" s="92"/>
      <c r="B834" s="145"/>
      <c r="C834" s="145"/>
      <c r="D834" s="145"/>
      <c r="E834" s="138"/>
      <c r="F834" s="138"/>
      <c r="G834" s="144"/>
      <c r="H834" s="140"/>
      <c r="I834" s="140"/>
      <c r="J834" s="208"/>
      <c r="K834" s="208"/>
      <c r="L834" s="208"/>
      <c r="M834" s="208"/>
      <c r="N834" s="208"/>
      <c r="O834" s="208"/>
      <c r="P834" s="250"/>
      <c r="Q834" s="208"/>
      <c r="R834" s="141"/>
      <c r="S834" s="143"/>
      <c r="T834" s="161"/>
      <c r="U834" s="187"/>
      <c r="V834" s="187"/>
      <c r="W834" s="187"/>
      <c r="AI834" s="202"/>
    </row>
    <row r="835" spans="1:35" s="182" customFormat="1" ht="12.75" customHeight="1" x14ac:dyDescent="0.3">
      <c r="A835" s="92"/>
      <c r="B835" s="118"/>
      <c r="C835" s="118"/>
      <c r="D835" s="118"/>
      <c r="E835" s="108"/>
      <c r="F835" s="124"/>
      <c r="G835" s="131"/>
      <c r="H835" s="167"/>
      <c r="I835" s="167"/>
      <c r="J835" s="168"/>
      <c r="K835" s="169"/>
      <c r="L835" s="169"/>
      <c r="M835" s="168"/>
      <c r="N835" s="163"/>
      <c r="O835" s="163"/>
      <c r="P835" s="170"/>
      <c r="Q835" s="163"/>
      <c r="R835" s="171"/>
      <c r="S835" s="164"/>
      <c r="T835" s="161"/>
      <c r="U835" s="187"/>
      <c r="V835" s="187"/>
      <c r="W835" s="187"/>
      <c r="AI835" s="202"/>
    </row>
    <row r="836" spans="1:35" s="182" customFormat="1" ht="12.75" customHeight="1" x14ac:dyDescent="0.3">
      <c r="A836" s="92"/>
      <c r="B836" s="145"/>
      <c r="C836" s="145"/>
      <c r="D836" s="145"/>
      <c r="E836" s="138"/>
      <c r="F836" s="138"/>
      <c r="G836" s="144"/>
      <c r="H836" s="140"/>
      <c r="I836" s="140"/>
      <c r="J836" s="208"/>
      <c r="K836" s="208"/>
      <c r="L836" s="208"/>
      <c r="M836" s="208"/>
      <c r="N836" s="208"/>
      <c r="O836" s="208"/>
      <c r="P836" s="250"/>
      <c r="Q836" s="208"/>
      <c r="R836" s="141"/>
      <c r="S836" s="143"/>
      <c r="T836" s="161"/>
      <c r="U836" s="187"/>
      <c r="V836" s="187"/>
      <c r="W836" s="187"/>
      <c r="AI836" s="202"/>
    </row>
    <row r="837" spans="1:35" s="182" customFormat="1" ht="12.75" customHeight="1" x14ac:dyDescent="0.3">
      <c r="A837" s="92"/>
      <c r="B837" s="145"/>
      <c r="C837" s="210"/>
      <c r="D837" s="210"/>
      <c r="E837" s="153"/>
      <c r="F837" s="153"/>
      <c r="G837" s="146"/>
      <c r="H837" s="142"/>
      <c r="I837" s="142"/>
      <c r="J837" s="208"/>
      <c r="K837" s="208"/>
      <c r="L837" s="208"/>
      <c r="M837" s="208"/>
      <c r="N837" s="208"/>
      <c r="O837" s="208"/>
      <c r="P837" s="208"/>
      <c r="Q837" s="208"/>
      <c r="R837" s="76"/>
      <c r="S837" s="143"/>
      <c r="T837" s="161"/>
      <c r="U837" s="187"/>
      <c r="V837" s="187"/>
      <c r="W837" s="187"/>
      <c r="AI837" s="202"/>
    </row>
    <row r="838" spans="1:35" s="182" customFormat="1" ht="12.75" customHeight="1" x14ac:dyDescent="0.3">
      <c r="A838" s="92"/>
      <c r="B838" s="145"/>
      <c r="C838" s="145"/>
      <c r="D838" s="145"/>
      <c r="E838" s="138"/>
      <c r="F838" s="138"/>
      <c r="G838" s="103"/>
      <c r="H838" s="100"/>
      <c r="I838" s="270"/>
      <c r="J838" s="208"/>
      <c r="K838" s="208"/>
      <c r="L838" s="208"/>
      <c r="M838" s="208"/>
      <c r="N838" s="208"/>
      <c r="O838" s="208"/>
      <c r="P838" s="250"/>
      <c r="Q838" s="208"/>
      <c r="R838" s="143"/>
      <c r="S838" s="143"/>
      <c r="T838" s="161"/>
      <c r="U838" s="187"/>
      <c r="V838" s="187"/>
      <c r="W838" s="187"/>
      <c r="AI838" s="202"/>
    </row>
    <row r="839" spans="1:35" s="182" customFormat="1" ht="12.75" customHeight="1" x14ac:dyDescent="0.3">
      <c r="A839" s="92"/>
      <c r="B839" s="145"/>
      <c r="C839" s="145"/>
      <c r="D839" s="145"/>
      <c r="E839" s="138"/>
      <c r="F839" s="138"/>
      <c r="G839" s="144"/>
      <c r="H839" s="140"/>
      <c r="I839" s="140"/>
      <c r="J839" s="208"/>
      <c r="K839" s="208"/>
      <c r="L839" s="208"/>
      <c r="M839" s="208"/>
      <c r="N839" s="208"/>
      <c r="O839" s="208"/>
      <c r="P839" s="250"/>
      <c r="Q839" s="208"/>
      <c r="R839" s="141"/>
      <c r="S839" s="143"/>
      <c r="T839" s="161"/>
      <c r="U839" s="187"/>
      <c r="V839" s="187"/>
      <c r="W839" s="187"/>
      <c r="AI839" s="202"/>
    </row>
    <row r="840" spans="1:35" s="182" customFormat="1" ht="12.75" customHeight="1" x14ac:dyDescent="0.3">
      <c r="A840" s="92"/>
      <c r="B840" s="145"/>
      <c r="C840" s="145"/>
      <c r="D840" s="145"/>
      <c r="E840" s="138"/>
      <c r="F840" s="138"/>
      <c r="G840" s="144"/>
      <c r="H840" s="151"/>
      <c r="I840" s="151"/>
      <c r="J840" s="208"/>
      <c r="K840" s="208"/>
      <c r="L840" s="208"/>
      <c r="M840" s="208"/>
      <c r="N840" s="208"/>
      <c r="O840" s="208"/>
      <c r="P840" s="208"/>
      <c r="Q840" s="208"/>
      <c r="R840" s="141"/>
      <c r="S840" s="143"/>
      <c r="T840" s="161"/>
      <c r="U840" s="187"/>
      <c r="V840" s="187"/>
      <c r="W840" s="187"/>
      <c r="AI840" s="202"/>
    </row>
    <row r="841" spans="1:35" s="182" customFormat="1" ht="12.75" customHeight="1" x14ac:dyDescent="0.3">
      <c r="A841" s="92"/>
      <c r="B841" s="118"/>
      <c r="C841" s="118"/>
      <c r="D841" s="118"/>
      <c r="E841" s="108"/>
      <c r="F841" s="124"/>
      <c r="G841" s="131"/>
      <c r="H841" s="167"/>
      <c r="I841" s="167"/>
      <c r="J841" s="168"/>
      <c r="K841" s="169"/>
      <c r="L841" s="169"/>
      <c r="M841" s="168"/>
      <c r="N841" s="163"/>
      <c r="O841" s="163"/>
      <c r="P841" s="170"/>
      <c r="Q841" s="163"/>
      <c r="R841" s="171"/>
      <c r="S841" s="164"/>
      <c r="T841" s="161"/>
      <c r="U841" s="187"/>
      <c r="V841" s="187"/>
      <c r="W841" s="187"/>
      <c r="AI841" s="202"/>
    </row>
    <row r="842" spans="1:35" s="182" customFormat="1" ht="12.75" customHeight="1" x14ac:dyDescent="0.3">
      <c r="A842" s="92"/>
      <c r="B842" s="145"/>
      <c r="C842" s="145"/>
      <c r="D842" s="145"/>
      <c r="E842" s="138"/>
      <c r="F842" s="138"/>
      <c r="G842" s="144"/>
      <c r="H842" s="140"/>
      <c r="I842" s="140"/>
      <c r="J842" s="208"/>
      <c r="K842" s="208"/>
      <c r="L842" s="208"/>
      <c r="M842" s="208"/>
      <c r="N842" s="208"/>
      <c r="O842" s="208"/>
      <c r="P842" s="250"/>
      <c r="Q842" s="208"/>
      <c r="R842" s="141"/>
      <c r="S842" s="143"/>
      <c r="T842" s="161"/>
      <c r="U842" s="187"/>
      <c r="V842" s="187"/>
      <c r="W842" s="187"/>
      <c r="AI842" s="202"/>
    </row>
    <row r="843" spans="1:35" s="182" customFormat="1" ht="12.75" customHeight="1" x14ac:dyDescent="0.3">
      <c r="A843" s="92"/>
      <c r="B843" s="145"/>
      <c r="C843" s="210"/>
      <c r="D843" s="210"/>
      <c r="E843" s="153"/>
      <c r="F843" s="153"/>
      <c r="G843" s="146"/>
      <c r="H843" s="142"/>
      <c r="I843" s="142"/>
      <c r="J843" s="208"/>
      <c r="K843" s="208"/>
      <c r="L843" s="208"/>
      <c r="M843" s="208"/>
      <c r="N843" s="208"/>
      <c r="O843" s="208"/>
      <c r="P843" s="208"/>
      <c r="Q843" s="208"/>
      <c r="R843" s="76"/>
      <c r="S843" s="143"/>
      <c r="T843" s="161"/>
      <c r="U843" s="187"/>
      <c r="V843" s="187"/>
      <c r="W843" s="187"/>
      <c r="AI843" s="202"/>
    </row>
    <row r="844" spans="1:35" s="182" customFormat="1" ht="12.75" customHeight="1" x14ac:dyDescent="0.3">
      <c r="A844" s="92"/>
      <c r="B844" s="145"/>
      <c r="C844" s="145"/>
      <c r="D844" s="145"/>
      <c r="E844" s="138"/>
      <c r="F844" s="138"/>
      <c r="G844" s="103"/>
      <c r="H844" s="100"/>
      <c r="I844" s="270"/>
      <c r="J844" s="208"/>
      <c r="K844" s="208"/>
      <c r="L844" s="208"/>
      <c r="M844" s="208"/>
      <c r="N844" s="208"/>
      <c r="O844" s="208"/>
      <c r="P844" s="250"/>
      <c r="Q844" s="208"/>
      <c r="R844" s="143"/>
      <c r="S844" s="143"/>
      <c r="T844" s="161"/>
      <c r="U844" s="187"/>
      <c r="V844" s="187"/>
      <c r="W844" s="187"/>
      <c r="AI844" s="202"/>
    </row>
    <row r="845" spans="1:35" s="182" customFormat="1" ht="12.75" customHeight="1" x14ac:dyDescent="0.3">
      <c r="A845" s="92"/>
      <c r="B845" s="145"/>
      <c r="C845" s="145"/>
      <c r="D845" s="145"/>
      <c r="E845" s="138"/>
      <c r="F845" s="138"/>
      <c r="G845" s="144"/>
      <c r="H845" s="140"/>
      <c r="I845" s="140"/>
      <c r="J845" s="208"/>
      <c r="K845" s="208"/>
      <c r="L845" s="208"/>
      <c r="M845" s="208"/>
      <c r="N845" s="208"/>
      <c r="O845" s="208"/>
      <c r="P845" s="250"/>
      <c r="Q845" s="208"/>
      <c r="R845" s="141"/>
      <c r="S845" s="143"/>
      <c r="T845" s="161"/>
      <c r="U845" s="187"/>
      <c r="V845" s="187"/>
      <c r="W845" s="187"/>
      <c r="AI845" s="202"/>
    </row>
    <row r="846" spans="1:35" s="182" customFormat="1" ht="12.75" customHeight="1" x14ac:dyDescent="0.3">
      <c r="A846" s="92"/>
      <c r="B846" s="145"/>
      <c r="C846" s="145"/>
      <c r="D846" s="145"/>
      <c r="E846" s="138"/>
      <c r="F846" s="138"/>
      <c r="G846" s="144"/>
      <c r="H846" s="151"/>
      <c r="I846" s="151"/>
      <c r="J846" s="208"/>
      <c r="K846" s="208"/>
      <c r="L846" s="208"/>
      <c r="M846" s="208"/>
      <c r="N846" s="208"/>
      <c r="O846" s="208"/>
      <c r="P846" s="208"/>
      <c r="Q846" s="208"/>
      <c r="R846" s="141"/>
      <c r="S846" s="143"/>
      <c r="T846" s="161"/>
      <c r="U846" s="187"/>
      <c r="V846" s="187"/>
      <c r="W846" s="187"/>
      <c r="AI846" s="202"/>
    </row>
    <row r="847" spans="1:35" s="182" customFormat="1" ht="12.75" customHeight="1" x14ac:dyDescent="0.3">
      <c r="A847" s="92"/>
      <c r="B847" s="118"/>
      <c r="C847" s="118"/>
      <c r="D847" s="118"/>
      <c r="E847" s="108"/>
      <c r="F847" s="124"/>
      <c r="G847" s="131"/>
      <c r="H847" s="167"/>
      <c r="I847" s="167"/>
      <c r="J847" s="168"/>
      <c r="K847" s="169"/>
      <c r="L847" s="169"/>
      <c r="M847" s="168"/>
      <c r="N847" s="163"/>
      <c r="O847" s="163"/>
      <c r="P847" s="170"/>
      <c r="Q847" s="163"/>
      <c r="R847" s="171"/>
      <c r="S847" s="164"/>
      <c r="T847" s="161"/>
      <c r="U847" s="187"/>
      <c r="V847" s="187"/>
      <c r="W847" s="187"/>
      <c r="AI847" s="202"/>
    </row>
    <row r="848" spans="1:35" s="182" customFormat="1" ht="12.6" customHeight="1" x14ac:dyDescent="0.3">
      <c r="A848" s="92"/>
      <c r="B848" s="145"/>
      <c r="C848" s="145"/>
      <c r="D848" s="145"/>
      <c r="E848" s="138"/>
      <c r="F848" s="138"/>
      <c r="G848" s="144"/>
      <c r="H848" s="140"/>
      <c r="I848" s="140"/>
      <c r="J848" s="208"/>
      <c r="K848" s="208"/>
      <c r="L848" s="208"/>
      <c r="M848" s="208"/>
      <c r="N848" s="208"/>
      <c r="O848" s="208"/>
      <c r="P848" s="250"/>
      <c r="Q848" s="208"/>
      <c r="R848" s="141"/>
      <c r="S848" s="143"/>
      <c r="T848" s="161"/>
      <c r="U848" s="187"/>
      <c r="V848" s="187"/>
      <c r="W848" s="187"/>
      <c r="AI848" s="202"/>
    </row>
    <row r="849" spans="1:35" s="182" customFormat="1" ht="12.75" customHeight="1" x14ac:dyDescent="0.3">
      <c r="A849" s="92"/>
      <c r="B849" s="118"/>
      <c r="C849" s="118"/>
      <c r="D849" s="118"/>
      <c r="E849" s="108"/>
      <c r="F849" s="124"/>
      <c r="G849" s="131"/>
      <c r="H849" s="167"/>
      <c r="I849" s="167"/>
      <c r="J849" s="168"/>
      <c r="K849" s="169"/>
      <c r="L849" s="169"/>
      <c r="M849" s="168"/>
      <c r="N849" s="163"/>
      <c r="O849" s="163"/>
      <c r="P849" s="170"/>
      <c r="Q849" s="163"/>
      <c r="R849" s="171"/>
      <c r="S849" s="164"/>
      <c r="T849" s="161"/>
      <c r="U849" s="187"/>
      <c r="V849" s="187"/>
      <c r="W849" s="187"/>
      <c r="AI849" s="202"/>
    </row>
    <row r="850" spans="1:35" s="182" customFormat="1" ht="12.75" customHeight="1" x14ac:dyDescent="0.3">
      <c r="A850" s="92"/>
      <c r="B850" s="145"/>
      <c r="C850" s="145"/>
      <c r="D850" s="145"/>
      <c r="E850" s="138"/>
      <c r="F850" s="138"/>
      <c r="G850" s="144"/>
      <c r="H850" s="140"/>
      <c r="I850" s="140"/>
      <c r="J850" s="208"/>
      <c r="K850" s="208"/>
      <c r="L850" s="208"/>
      <c r="M850" s="208"/>
      <c r="N850" s="208"/>
      <c r="O850" s="208"/>
      <c r="P850" s="250"/>
      <c r="Q850" s="208"/>
      <c r="R850" s="141"/>
      <c r="S850" s="143"/>
      <c r="T850" s="161"/>
      <c r="U850" s="187"/>
      <c r="V850" s="187"/>
      <c r="W850" s="187"/>
      <c r="AI850" s="202"/>
    </row>
    <row r="851" spans="1:35" s="182" customFormat="1" ht="12.75" customHeight="1" x14ac:dyDescent="0.3">
      <c r="A851" s="92"/>
      <c r="B851" s="145"/>
      <c r="C851" s="210"/>
      <c r="D851" s="210"/>
      <c r="E851" s="153"/>
      <c r="F851" s="153"/>
      <c r="G851" s="146"/>
      <c r="H851" s="142"/>
      <c r="I851" s="142"/>
      <c r="J851" s="208"/>
      <c r="K851" s="208"/>
      <c r="L851" s="208"/>
      <c r="M851" s="208"/>
      <c r="N851" s="208"/>
      <c r="O851" s="208"/>
      <c r="P851" s="208"/>
      <c r="Q851" s="208"/>
      <c r="R851" s="76"/>
      <c r="S851" s="143"/>
      <c r="T851" s="161"/>
      <c r="U851" s="187"/>
      <c r="V851" s="187"/>
      <c r="W851" s="187"/>
      <c r="AI851" s="202"/>
    </row>
    <row r="852" spans="1:35" s="182" customFormat="1" ht="12.75" customHeight="1" x14ac:dyDescent="0.3">
      <c r="A852" s="92"/>
      <c r="B852" s="145"/>
      <c r="C852" s="145"/>
      <c r="D852" s="145"/>
      <c r="E852" s="138"/>
      <c r="F852" s="138"/>
      <c r="G852" s="103"/>
      <c r="H852" s="100"/>
      <c r="I852" s="270"/>
      <c r="J852" s="208"/>
      <c r="K852" s="208"/>
      <c r="L852" s="208"/>
      <c r="M852" s="208"/>
      <c r="N852" s="208"/>
      <c r="O852" s="208"/>
      <c r="P852" s="250"/>
      <c r="Q852" s="208"/>
      <c r="R852" s="143"/>
      <c r="S852" s="143"/>
      <c r="T852" s="161"/>
      <c r="U852" s="187"/>
      <c r="V852" s="187"/>
      <c r="W852" s="187"/>
      <c r="AI852" s="202"/>
    </row>
    <row r="853" spans="1:35" s="182" customFormat="1" ht="12.75" customHeight="1" x14ac:dyDescent="0.3">
      <c r="A853" s="92"/>
      <c r="B853" s="145"/>
      <c r="C853" s="145"/>
      <c r="D853" s="145"/>
      <c r="E853" s="138"/>
      <c r="F853" s="138"/>
      <c r="G853" s="144"/>
      <c r="H853" s="140"/>
      <c r="I853" s="140"/>
      <c r="J853" s="208"/>
      <c r="K853" s="208"/>
      <c r="L853" s="208"/>
      <c r="M853" s="208"/>
      <c r="N853" s="208"/>
      <c r="O853" s="208"/>
      <c r="P853" s="250"/>
      <c r="Q853" s="208"/>
      <c r="R853" s="141"/>
      <c r="S853" s="143"/>
      <c r="T853" s="161"/>
      <c r="U853" s="187"/>
      <c r="V853" s="187"/>
      <c r="W853" s="187"/>
      <c r="AI853" s="202"/>
    </row>
    <row r="854" spans="1:35" s="182" customFormat="1" ht="12.75" customHeight="1" x14ac:dyDescent="0.3">
      <c r="A854" s="92"/>
      <c r="B854" s="145"/>
      <c r="C854" s="145"/>
      <c r="D854" s="145"/>
      <c r="E854" s="138"/>
      <c r="F854" s="138"/>
      <c r="G854" s="144"/>
      <c r="H854" s="151"/>
      <c r="I854" s="151"/>
      <c r="J854" s="208"/>
      <c r="K854" s="208"/>
      <c r="L854" s="208"/>
      <c r="M854" s="208"/>
      <c r="N854" s="208"/>
      <c r="O854" s="208"/>
      <c r="P854" s="208"/>
      <c r="Q854" s="208"/>
      <c r="R854" s="141"/>
      <c r="S854" s="143"/>
      <c r="T854" s="161"/>
      <c r="U854" s="187"/>
      <c r="V854" s="187"/>
      <c r="W854" s="187"/>
      <c r="AI854" s="202"/>
    </row>
    <row r="855" spans="1:35" s="182" customFormat="1" ht="12.75" customHeight="1" x14ac:dyDescent="0.3">
      <c r="A855" s="92"/>
      <c r="B855" s="118"/>
      <c r="C855" s="118"/>
      <c r="D855" s="118"/>
      <c r="E855" s="108"/>
      <c r="F855" s="124"/>
      <c r="G855" s="131"/>
      <c r="H855" s="167"/>
      <c r="I855" s="167"/>
      <c r="J855" s="168"/>
      <c r="K855" s="169"/>
      <c r="L855" s="169"/>
      <c r="M855" s="168"/>
      <c r="N855" s="163"/>
      <c r="O855" s="163"/>
      <c r="P855" s="170"/>
      <c r="Q855" s="163"/>
      <c r="R855" s="171"/>
      <c r="S855" s="164"/>
      <c r="T855" s="161"/>
      <c r="U855" s="187"/>
      <c r="V855" s="187"/>
      <c r="W855" s="187"/>
      <c r="AI855" s="202"/>
    </row>
    <row r="856" spans="1:35" s="182" customFormat="1" ht="12.75" customHeight="1" x14ac:dyDescent="0.3">
      <c r="A856" s="92"/>
      <c r="B856" s="145"/>
      <c r="C856" s="145"/>
      <c r="D856" s="145"/>
      <c r="E856" s="138"/>
      <c r="F856" s="138"/>
      <c r="G856" s="144"/>
      <c r="H856" s="140"/>
      <c r="I856" s="140"/>
      <c r="J856" s="208"/>
      <c r="K856" s="208"/>
      <c r="L856" s="208"/>
      <c r="M856" s="208"/>
      <c r="N856" s="208"/>
      <c r="O856" s="208"/>
      <c r="P856" s="250"/>
      <c r="Q856" s="208"/>
      <c r="R856" s="141"/>
      <c r="S856" s="143"/>
      <c r="T856" s="161"/>
      <c r="U856" s="187"/>
      <c r="V856" s="187"/>
      <c r="W856" s="187"/>
      <c r="AI856" s="202"/>
    </row>
    <row r="857" spans="1:35" s="182" customFormat="1" ht="12.75" customHeight="1" x14ac:dyDescent="0.3">
      <c r="A857" s="92"/>
      <c r="B857" s="145"/>
      <c r="C857" s="210"/>
      <c r="D857" s="210"/>
      <c r="E857" s="153"/>
      <c r="F857" s="153"/>
      <c r="G857" s="146"/>
      <c r="H857" s="142"/>
      <c r="I857" s="142"/>
      <c r="J857" s="208"/>
      <c r="K857" s="208"/>
      <c r="L857" s="208"/>
      <c r="M857" s="208"/>
      <c r="N857" s="208"/>
      <c r="O857" s="208"/>
      <c r="P857" s="208"/>
      <c r="Q857" s="208"/>
      <c r="R857" s="76"/>
      <c r="S857" s="143"/>
      <c r="T857" s="161"/>
      <c r="U857" s="187"/>
      <c r="V857" s="187"/>
      <c r="W857" s="187"/>
      <c r="AI857" s="202"/>
    </row>
    <row r="858" spans="1:35" s="182" customFormat="1" ht="12.75" customHeight="1" x14ac:dyDescent="0.3">
      <c r="A858" s="92"/>
      <c r="B858" s="145"/>
      <c r="C858" s="145"/>
      <c r="D858" s="145"/>
      <c r="E858" s="138"/>
      <c r="F858" s="138"/>
      <c r="G858" s="103"/>
      <c r="H858" s="100"/>
      <c r="I858" s="270"/>
      <c r="J858" s="208"/>
      <c r="K858" s="208"/>
      <c r="L858" s="208"/>
      <c r="M858" s="208"/>
      <c r="N858" s="208"/>
      <c r="O858" s="208"/>
      <c r="P858" s="250"/>
      <c r="Q858" s="208"/>
      <c r="R858" s="143"/>
      <c r="S858" s="143"/>
      <c r="T858" s="161"/>
      <c r="U858" s="187"/>
      <c r="V858" s="187"/>
      <c r="W858" s="187"/>
      <c r="AI858" s="202"/>
    </row>
    <row r="859" spans="1:35" s="182" customFormat="1" ht="12.75" customHeight="1" x14ac:dyDescent="0.3">
      <c r="A859" s="92"/>
      <c r="B859" s="145"/>
      <c r="C859" s="145"/>
      <c r="D859" s="145"/>
      <c r="E859" s="138"/>
      <c r="F859" s="138"/>
      <c r="G859" s="144"/>
      <c r="H859" s="140"/>
      <c r="I859" s="140"/>
      <c r="J859" s="208"/>
      <c r="K859" s="208"/>
      <c r="L859" s="208"/>
      <c r="M859" s="208"/>
      <c r="N859" s="208"/>
      <c r="O859" s="208"/>
      <c r="P859" s="250"/>
      <c r="Q859" s="208"/>
      <c r="R859" s="141"/>
      <c r="S859" s="143"/>
      <c r="T859" s="161"/>
      <c r="U859" s="187"/>
      <c r="V859" s="187"/>
      <c r="W859" s="187"/>
      <c r="AI859" s="202"/>
    </row>
    <row r="860" spans="1:35" s="182" customFormat="1" ht="12.75" customHeight="1" x14ac:dyDescent="0.3">
      <c r="A860" s="92"/>
      <c r="B860" s="145"/>
      <c r="C860" s="145"/>
      <c r="D860" s="145"/>
      <c r="E860" s="138"/>
      <c r="F860" s="138"/>
      <c r="G860" s="144"/>
      <c r="H860" s="151"/>
      <c r="I860" s="151"/>
      <c r="J860" s="208"/>
      <c r="K860" s="208"/>
      <c r="L860" s="208"/>
      <c r="M860" s="208"/>
      <c r="N860" s="208"/>
      <c r="O860" s="208"/>
      <c r="P860" s="208"/>
      <c r="Q860" s="208"/>
      <c r="R860" s="141"/>
      <c r="S860" s="143"/>
      <c r="T860" s="161"/>
      <c r="U860" s="187"/>
      <c r="V860" s="187"/>
      <c r="W860" s="187"/>
      <c r="AI860" s="202"/>
    </row>
    <row r="861" spans="1:35" s="182" customFormat="1" ht="12.75" customHeight="1" x14ac:dyDescent="0.3">
      <c r="A861" s="92"/>
      <c r="B861" s="118"/>
      <c r="C861" s="118"/>
      <c r="D861" s="118"/>
      <c r="E861" s="108"/>
      <c r="F861" s="124"/>
      <c r="G861" s="131"/>
      <c r="H861" s="167"/>
      <c r="I861" s="167"/>
      <c r="J861" s="168"/>
      <c r="K861" s="169"/>
      <c r="L861" s="169"/>
      <c r="M861" s="168"/>
      <c r="N861" s="163"/>
      <c r="O861" s="163"/>
      <c r="P861" s="170"/>
      <c r="Q861" s="163"/>
      <c r="R861" s="171"/>
      <c r="S861" s="164"/>
      <c r="T861" s="161"/>
      <c r="U861" s="187"/>
      <c r="V861" s="187"/>
      <c r="W861" s="187"/>
      <c r="AI861" s="202"/>
    </row>
    <row r="862" spans="1:35" s="182" customFormat="1" ht="12.75" customHeight="1" x14ac:dyDescent="0.3">
      <c r="A862" s="92"/>
      <c r="B862" s="145"/>
      <c r="C862" s="145"/>
      <c r="D862" s="145"/>
      <c r="E862" s="138"/>
      <c r="F862" s="138"/>
      <c r="G862" s="144"/>
      <c r="H862" s="140"/>
      <c r="I862" s="140"/>
      <c r="J862" s="208"/>
      <c r="K862" s="208"/>
      <c r="L862" s="208"/>
      <c r="M862" s="208"/>
      <c r="N862" s="208"/>
      <c r="O862" s="208"/>
      <c r="P862" s="250"/>
      <c r="Q862" s="208"/>
      <c r="R862" s="141"/>
      <c r="S862" s="143"/>
      <c r="T862" s="161"/>
      <c r="U862" s="187"/>
      <c r="V862" s="187"/>
      <c r="W862" s="187"/>
      <c r="AI862" s="202"/>
    </row>
    <row r="863" spans="1:35" s="182" customFormat="1" ht="12.75" customHeight="1" x14ac:dyDescent="0.3">
      <c r="A863" s="92"/>
      <c r="B863" s="118"/>
      <c r="C863" s="118"/>
      <c r="D863" s="118"/>
      <c r="E863" s="108"/>
      <c r="F863" s="124"/>
      <c r="G863" s="131"/>
      <c r="H863" s="167"/>
      <c r="I863" s="167"/>
      <c r="J863" s="168"/>
      <c r="K863" s="169"/>
      <c r="L863" s="169"/>
      <c r="M863" s="168"/>
      <c r="N863" s="163"/>
      <c r="O863" s="163"/>
      <c r="P863" s="170"/>
      <c r="Q863" s="163"/>
      <c r="R863" s="171"/>
      <c r="S863" s="164"/>
      <c r="T863" s="161"/>
      <c r="U863" s="187"/>
      <c r="V863" s="187"/>
      <c r="W863" s="187"/>
      <c r="AI863" s="202"/>
    </row>
    <row r="864" spans="1:35" s="182" customFormat="1" ht="12.75" customHeight="1" x14ac:dyDescent="0.3">
      <c r="A864" s="92"/>
      <c r="B864" s="145"/>
      <c r="C864" s="145"/>
      <c r="D864" s="145"/>
      <c r="E864" s="138"/>
      <c r="F864" s="138"/>
      <c r="G864" s="144"/>
      <c r="H864" s="140"/>
      <c r="I864" s="140"/>
      <c r="J864" s="208"/>
      <c r="K864" s="208"/>
      <c r="L864" s="208"/>
      <c r="M864" s="208"/>
      <c r="N864" s="208"/>
      <c r="O864" s="208"/>
      <c r="P864" s="250"/>
      <c r="Q864" s="208"/>
      <c r="R864" s="141"/>
      <c r="S864" s="143"/>
      <c r="T864" s="161"/>
      <c r="U864" s="187"/>
      <c r="V864" s="187"/>
      <c r="W864" s="187"/>
      <c r="AI864" s="202"/>
    </row>
    <row r="865" spans="1:35" s="182" customFormat="1" ht="12.75" customHeight="1" x14ac:dyDescent="0.3">
      <c r="A865" s="92"/>
      <c r="B865" s="145"/>
      <c r="C865" s="210"/>
      <c r="D865" s="210"/>
      <c r="E865" s="153"/>
      <c r="F865" s="153"/>
      <c r="G865" s="146"/>
      <c r="H865" s="142"/>
      <c r="I865" s="142"/>
      <c r="J865" s="208"/>
      <c r="K865" s="208"/>
      <c r="L865" s="208"/>
      <c r="M865" s="208"/>
      <c r="N865" s="208"/>
      <c r="O865" s="208"/>
      <c r="P865" s="208"/>
      <c r="Q865" s="208"/>
      <c r="R865" s="76"/>
      <c r="S865" s="143"/>
      <c r="T865" s="161"/>
      <c r="U865" s="187"/>
      <c r="V865" s="187"/>
      <c r="W865" s="187"/>
      <c r="AI865" s="202"/>
    </row>
    <row r="866" spans="1:35" s="182" customFormat="1" ht="12.75" customHeight="1" x14ac:dyDescent="0.3">
      <c r="A866" s="92"/>
      <c r="B866" s="145"/>
      <c r="C866" s="145"/>
      <c r="D866" s="145"/>
      <c r="E866" s="138"/>
      <c r="F866" s="138"/>
      <c r="G866" s="103"/>
      <c r="H866" s="100"/>
      <c r="I866" s="270"/>
      <c r="J866" s="208"/>
      <c r="K866" s="208"/>
      <c r="L866" s="208"/>
      <c r="M866" s="208"/>
      <c r="N866" s="208"/>
      <c r="O866" s="208"/>
      <c r="P866" s="250"/>
      <c r="Q866" s="208"/>
      <c r="R866" s="143"/>
      <c r="S866" s="143"/>
      <c r="T866" s="161"/>
      <c r="U866" s="187"/>
      <c r="V866" s="187"/>
      <c r="W866" s="187"/>
      <c r="AI866" s="202"/>
    </row>
    <row r="867" spans="1:35" s="182" customFormat="1" ht="12.75" customHeight="1" x14ac:dyDescent="0.3">
      <c r="A867" s="92"/>
      <c r="B867" s="145"/>
      <c r="C867" s="145"/>
      <c r="D867" s="145"/>
      <c r="E867" s="138"/>
      <c r="F867" s="138"/>
      <c r="G867" s="144"/>
      <c r="H867" s="140"/>
      <c r="I867" s="140"/>
      <c r="J867" s="208"/>
      <c r="K867" s="208"/>
      <c r="L867" s="208"/>
      <c r="M867" s="208"/>
      <c r="N867" s="208"/>
      <c r="O867" s="208"/>
      <c r="P867" s="250"/>
      <c r="Q867" s="208"/>
      <c r="R867" s="141"/>
      <c r="S867" s="143"/>
      <c r="T867" s="161"/>
      <c r="U867" s="187"/>
      <c r="V867" s="187"/>
      <c r="W867" s="187"/>
      <c r="AI867" s="202"/>
    </row>
    <row r="868" spans="1:35" s="182" customFormat="1" ht="12.75" customHeight="1" x14ac:dyDescent="0.3">
      <c r="A868" s="92"/>
      <c r="B868" s="145"/>
      <c r="C868" s="145"/>
      <c r="D868" s="145"/>
      <c r="E868" s="138"/>
      <c r="F868" s="138"/>
      <c r="G868" s="144"/>
      <c r="H868" s="151"/>
      <c r="I868" s="151"/>
      <c r="J868" s="208"/>
      <c r="K868" s="208"/>
      <c r="L868" s="208"/>
      <c r="M868" s="208"/>
      <c r="N868" s="208"/>
      <c r="O868" s="208"/>
      <c r="P868" s="208"/>
      <c r="Q868" s="208"/>
      <c r="R868" s="141"/>
      <c r="S868" s="143"/>
      <c r="T868" s="161"/>
      <c r="U868" s="187"/>
      <c r="V868" s="187"/>
      <c r="W868" s="187"/>
      <c r="AI868" s="202"/>
    </row>
    <row r="869" spans="1:35" s="182" customFormat="1" ht="12.75" customHeight="1" x14ac:dyDescent="0.3">
      <c r="A869" s="92"/>
      <c r="B869" s="118"/>
      <c r="C869" s="118"/>
      <c r="D869" s="118"/>
      <c r="E869" s="108"/>
      <c r="F869" s="124"/>
      <c r="G869" s="131"/>
      <c r="H869" s="167"/>
      <c r="I869" s="167"/>
      <c r="J869" s="168"/>
      <c r="K869" s="169"/>
      <c r="L869" s="169"/>
      <c r="M869" s="168"/>
      <c r="N869" s="163"/>
      <c r="O869" s="163"/>
      <c r="P869" s="170"/>
      <c r="Q869" s="163"/>
      <c r="R869" s="171"/>
      <c r="S869" s="164"/>
      <c r="T869" s="161"/>
      <c r="U869" s="187"/>
      <c r="V869" s="187"/>
      <c r="W869" s="187"/>
      <c r="AI869" s="202"/>
    </row>
    <row r="870" spans="1:35" s="182" customFormat="1" ht="12.75" customHeight="1" x14ac:dyDescent="0.3">
      <c r="A870" s="92"/>
      <c r="B870" s="145"/>
      <c r="C870" s="145"/>
      <c r="D870" s="145"/>
      <c r="E870" s="138"/>
      <c r="F870" s="138"/>
      <c r="G870" s="144"/>
      <c r="H870" s="140"/>
      <c r="I870" s="140"/>
      <c r="J870" s="208"/>
      <c r="K870" s="208"/>
      <c r="L870" s="208"/>
      <c r="M870" s="208"/>
      <c r="N870" s="208"/>
      <c r="O870" s="208"/>
      <c r="P870" s="250"/>
      <c r="Q870" s="208"/>
      <c r="R870" s="141"/>
      <c r="S870" s="143"/>
      <c r="T870" s="161"/>
      <c r="U870" s="187"/>
      <c r="V870" s="187"/>
      <c r="W870" s="187"/>
      <c r="AI870" s="202"/>
    </row>
    <row r="871" spans="1:35" s="182" customFormat="1" ht="12.75" customHeight="1" x14ac:dyDescent="0.3">
      <c r="A871" s="92"/>
      <c r="B871" s="145"/>
      <c r="C871" s="210"/>
      <c r="D871" s="210"/>
      <c r="E871" s="153"/>
      <c r="F871" s="153"/>
      <c r="G871" s="146"/>
      <c r="H871" s="142"/>
      <c r="I871" s="142"/>
      <c r="J871" s="208"/>
      <c r="K871" s="208"/>
      <c r="L871" s="208"/>
      <c r="M871" s="208"/>
      <c r="N871" s="208"/>
      <c r="O871" s="208"/>
      <c r="P871" s="208"/>
      <c r="Q871" s="208"/>
      <c r="R871" s="76"/>
      <c r="S871" s="143"/>
      <c r="T871" s="161"/>
      <c r="U871" s="187"/>
      <c r="V871" s="187"/>
      <c r="W871" s="187"/>
      <c r="AI871" s="202"/>
    </row>
    <row r="872" spans="1:35" s="182" customFormat="1" ht="12.75" customHeight="1" x14ac:dyDescent="0.3">
      <c r="A872" s="92"/>
      <c r="B872" s="145"/>
      <c r="C872" s="145"/>
      <c r="D872" s="145"/>
      <c r="E872" s="138"/>
      <c r="F872" s="138"/>
      <c r="G872" s="103"/>
      <c r="H872" s="100"/>
      <c r="I872" s="270"/>
      <c r="J872" s="208"/>
      <c r="K872" s="208"/>
      <c r="L872" s="208"/>
      <c r="M872" s="208"/>
      <c r="N872" s="208"/>
      <c r="O872" s="208"/>
      <c r="P872" s="250"/>
      <c r="Q872" s="208"/>
      <c r="R872" s="143"/>
      <c r="S872" s="143"/>
      <c r="T872" s="161"/>
      <c r="U872" s="187"/>
      <c r="V872" s="187"/>
      <c r="W872" s="187"/>
      <c r="AI872" s="202"/>
    </row>
    <row r="873" spans="1:35" s="182" customFormat="1" ht="12.6" customHeight="1" x14ac:dyDescent="0.3">
      <c r="A873" s="92"/>
      <c r="B873" s="145"/>
      <c r="C873" s="145"/>
      <c r="D873" s="145"/>
      <c r="E873" s="138"/>
      <c r="F873" s="138"/>
      <c r="G873" s="144"/>
      <c r="H873" s="140"/>
      <c r="I873" s="140"/>
      <c r="J873" s="208"/>
      <c r="K873" s="208"/>
      <c r="L873" s="208"/>
      <c r="M873" s="208"/>
      <c r="N873" s="208"/>
      <c r="O873" s="208"/>
      <c r="P873" s="250"/>
      <c r="Q873" s="208"/>
      <c r="R873" s="141"/>
      <c r="S873" s="143"/>
      <c r="T873" s="161"/>
      <c r="U873" s="187"/>
      <c r="V873" s="187"/>
      <c r="W873" s="187"/>
      <c r="AI873" s="202"/>
    </row>
    <row r="874" spans="1:35" s="182" customFormat="1" ht="12.6" customHeight="1" x14ac:dyDescent="0.3">
      <c r="A874" s="92"/>
      <c r="B874" s="145"/>
      <c r="C874" s="145"/>
      <c r="D874" s="145"/>
      <c r="E874" s="138"/>
      <c r="F874" s="138"/>
      <c r="G874" s="144"/>
      <c r="H874" s="151"/>
      <c r="I874" s="151"/>
      <c r="J874" s="208"/>
      <c r="K874" s="208"/>
      <c r="L874" s="208"/>
      <c r="M874" s="208"/>
      <c r="N874" s="208"/>
      <c r="O874" s="208"/>
      <c r="P874" s="208"/>
      <c r="Q874" s="208"/>
      <c r="R874" s="141"/>
      <c r="S874" s="143"/>
      <c r="T874" s="161"/>
      <c r="U874" s="187"/>
      <c r="V874" s="187"/>
      <c r="W874" s="187"/>
      <c r="AI874" s="202"/>
    </row>
    <row r="875" spans="1:35" s="182" customFormat="1" ht="12.6" customHeight="1" x14ac:dyDescent="0.3">
      <c r="A875" s="92"/>
      <c r="B875" s="118"/>
      <c r="C875" s="118"/>
      <c r="D875" s="118"/>
      <c r="E875" s="108"/>
      <c r="F875" s="124"/>
      <c r="G875" s="131"/>
      <c r="H875" s="167"/>
      <c r="I875" s="167"/>
      <c r="J875" s="168"/>
      <c r="K875" s="169"/>
      <c r="L875" s="169"/>
      <c r="M875" s="168"/>
      <c r="N875" s="163"/>
      <c r="O875" s="163"/>
      <c r="P875" s="170"/>
      <c r="Q875" s="163"/>
      <c r="R875" s="171"/>
      <c r="S875" s="164"/>
      <c r="T875" s="161"/>
      <c r="U875" s="187"/>
      <c r="V875" s="187"/>
      <c r="W875" s="187"/>
      <c r="AI875" s="202"/>
    </row>
    <row r="876" spans="1:35" s="182" customFormat="1" ht="12.75" customHeight="1" x14ac:dyDescent="0.3">
      <c r="A876" s="92"/>
      <c r="B876" s="145"/>
      <c r="C876" s="145"/>
      <c r="D876" s="145"/>
      <c r="E876" s="138"/>
      <c r="F876" s="138"/>
      <c r="G876" s="144"/>
      <c r="H876" s="140"/>
      <c r="I876" s="140"/>
      <c r="J876" s="208"/>
      <c r="K876" s="208"/>
      <c r="L876" s="208"/>
      <c r="M876" s="208"/>
      <c r="N876" s="208"/>
      <c r="O876" s="208"/>
      <c r="P876" s="250"/>
      <c r="Q876" s="208"/>
      <c r="R876" s="141"/>
      <c r="S876" s="143"/>
      <c r="T876" s="161"/>
      <c r="U876" s="187"/>
      <c r="V876" s="187"/>
      <c r="W876" s="187"/>
      <c r="AI876" s="202"/>
    </row>
    <row r="877" spans="1:35" s="110" customFormat="1" x14ac:dyDescent="0.2">
      <c r="A877" s="92"/>
      <c r="B877" s="118"/>
      <c r="C877" s="118"/>
      <c r="D877" s="118"/>
      <c r="E877" s="108"/>
      <c r="F877" s="124"/>
      <c r="G877" s="131"/>
      <c r="H877" s="167"/>
      <c r="I877" s="167"/>
      <c r="J877" s="168"/>
      <c r="K877" s="169"/>
      <c r="L877" s="169"/>
      <c r="M877" s="168"/>
      <c r="N877" s="163"/>
      <c r="O877" s="163"/>
      <c r="P877" s="170"/>
      <c r="Q877" s="163"/>
      <c r="R877" s="171"/>
      <c r="S877" s="164"/>
      <c r="T877" s="46"/>
    </row>
    <row r="878" spans="1:35" s="81" customFormat="1" x14ac:dyDescent="0.2">
      <c r="A878" s="92"/>
      <c r="B878" s="145"/>
      <c r="C878" s="145"/>
      <c r="D878" s="145"/>
      <c r="E878" s="138"/>
      <c r="F878" s="138"/>
      <c r="G878" s="144"/>
      <c r="H878" s="140"/>
      <c r="I878" s="140"/>
      <c r="J878" s="208"/>
      <c r="K878" s="208"/>
      <c r="L878" s="208"/>
      <c r="M878" s="208"/>
      <c r="N878" s="208"/>
      <c r="O878" s="208"/>
      <c r="P878" s="250"/>
      <c r="Q878" s="208"/>
      <c r="R878" s="141"/>
      <c r="S878" s="143"/>
      <c r="T878" s="80"/>
    </row>
    <row r="879" spans="1:35" customFormat="1" ht="12.75" customHeight="1" x14ac:dyDescent="0.25">
      <c r="A879" s="92"/>
      <c r="B879" s="145"/>
      <c r="C879" s="210"/>
      <c r="D879" s="210"/>
      <c r="E879" s="153"/>
      <c r="F879" s="153"/>
      <c r="G879" s="146"/>
      <c r="H879" s="142"/>
      <c r="I879" s="142"/>
      <c r="J879" s="208"/>
      <c r="K879" s="208"/>
      <c r="L879" s="208"/>
      <c r="M879" s="208"/>
      <c r="N879" s="208"/>
      <c r="O879" s="208"/>
      <c r="P879" s="208"/>
      <c r="Q879" s="208"/>
      <c r="R879" s="76"/>
      <c r="S879" s="143"/>
      <c r="T879" s="139"/>
      <c r="U879" s="139"/>
      <c r="V879" s="139"/>
      <c r="W879" s="139"/>
    </row>
    <row r="880" spans="1:35" customFormat="1" ht="12.75" customHeight="1" x14ac:dyDescent="0.25">
      <c r="A880" s="92"/>
      <c r="B880" s="145"/>
      <c r="C880" s="145"/>
      <c r="D880" s="145"/>
      <c r="E880" s="138"/>
      <c r="F880" s="138"/>
      <c r="G880" s="103"/>
      <c r="H880" s="100"/>
      <c r="I880" s="270"/>
      <c r="J880" s="208"/>
      <c r="K880" s="208"/>
      <c r="L880" s="208"/>
      <c r="M880" s="208"/>
      <c r="N880" s="208"/>
      <c r="O880" s="208"/>
      <c r="P880" s="250"/>
      <c r="Q880" s="208"/>
      <c r="R880" s="143"/>
      <c r="S880" s="143"/>
      <c r="T880" s="139"/>
      <c r="U880" s="139"/>
      <c r="V880" s="139"/>
      <c r="W880" s="139"/>
    </row>
    <row r="881" spans="1:23" customFormat="1" ht="12.75" customHeight="1" x14ac:dyDescent="0.25">
      <c r="A881" s="92"/>
      <c r="B881" s="145"/>
      <c r="C881" s="145"/>
      <c r="D881" s="145"/>
      <c r="E881" s="138"/>
      <c r="F881" s="138"/>
      <c r="G881" s="144"/>
      <c r="H881" s="140"/>
      <c r="I881" s="140"/>
      <c r="J881" s="208"/>
      <c r="K881" s="208"/>
      <c r="L881" s="208"/>
      <c r="M881" s="208"/>
      <c r="N881" s="208"/>
      <c r="O881" s="208"/>
      <c r="P881" s="250"/>
      <c r="Q881" s="208"/>
      <c r="R881" s="141"/>
      <c r="S881" s="143"/>
      <c r="T881" s="139"/>
      <c r="U881" s="139"/>
      <c r="V881" s="139"/>
      <c r="W881" s="139"/>
    </row>
    <row r="882" spans="1:23" customFormat="1" ht="12.75" customHeight="1" x14ac:dyDescent="0.25">
      <c r="A882" s="92"/>
      <c r="B882" s="145"/>
      <c r="C882" s="145"/>
      <c r="D882" s="145"/>
      <c r="E882" s="138"/>
      <c r="F882" s="138"/>
      <c r="G882" s="144"/>
      <c r="H882" s="151"/>
      <c r="I882" s="151"/>
      <c r="J882" s="208"/>
      <c r="K882" s="208"/>
      <c r="L882" s="208"/>
      <c r="M882" s="208"/>
      <c r="N882" s="208"/>
      <c r="O882" s="208"/>
      <c r="P882" s="208"/>
      <c r="Q882" s="208"/>
      <c r="R882" s="141"/>
      <c r="S882" s="143"/>
      <c r="T882" s="139"/>
      <c r="U882" s="139"/>
      <c r="V882" s="139"/>
      <c r="W882" s="139"/>
    </row>
    <row r="883" spans="1:23" customFormat="1" ht="12.75" customHeight="1" x14ac:dyDescent="0.25">
      <c r="A883" s="92"/>
      <c r="B883" s="118"/>
      <c r="C883" s="118"/>
      <c r="D883" s="118"/>
      <c r="E883" s="108"/>
      <c r="F883" s="124"/>
      <c r="G883" s="131"/>
      <c r="H883" s="167"/>
      <c r="I883" s="167"/>
      <c r="J883" s="168"/>
      <c r="K883" s="169"/>
      <c r="L883" s="169"/>
      <c r="M883" s="168"/>
      <c r="N883" s="163"/>
      <c r="O883" s="163"/>
      <c r="P883" s="170"/>
      <c r="Q883" s="163"/>
      <c r="R883" s="171"/>
      <c r="S883" s="164"/>
      <c r="T883" s="139"/>
      <c r="U883" s="139"/>
      <c r="V883" s="139"/>
      <c r="W883" s="139"/>
    </row>
    <row r="884" spans="1:23" customFormat="1" ht="12.75" customHeight="1" x14ac:dyDescent="0.25">
      <c r="A884" s="92"/>
      <c r="B884" s="145"/>
      <c r="C884" s="145"/>
      <c r="D884" s="145"/>
      <c r="E884" s="138"/>
      <c r="F884" s="138"/>
      <c r="G884" s="144"/>
      <c r="H884" s="140"/>
      <c r="I884" s="140"/>
      <c r="J884" s="208"/>
      <c r="K884" s="208"/>
      <c r="L884" s="208"/>
      <c r="M884" s="208"/>
      <c r="N884" s="208"/>
      <c r="O884" s="208"/>
      <c r="P884" s="250"/>
      <c r="Q884" s="208"/>
      <c r="R884" s="141"/>
      <c r="S884" s="143"/>
      <c r="T884" s="139"/>
      <c r="U884" s="139"/>
      <c r="V884" s="139"/>
      <c r="W884" s="139"/>
    </row>
    <row r="885" spans="1:23" customFormat="1" ht="12.75" customHeight="1" x14ac:dyDescent="0.25">
      <c r="A885" s="92"/>
      <c r="B885" s="145"/>
      <c r="C885" s="210"/>
      <c r="D885" s="210"/>
      <c r="E885" s="153"/>
      <c r="F885" s="153"/>
      <c r="G885" s="146"/>
      <c r="H885" s="142"/>
      <c r="I885" s="142"/>
      <c r="J885" s="208"/>
      <c r="K885" s="208"/>
      <c r="L885" s="208"/>
      <c r="M885" s="208"/>
      <c r="N885" s="208"/>
      <c r="O885" s="208"/>
      <c r="P885" s="208"/>
      <c r="Q885" s="208"/>
      <c r="R885" s="76"/>
      <c r="S885" s="143"/>
      <c r="T885" s="139"/>
      <c r="U885" s="139"/>
      <c r="V885" s="139"/>
      <c r="W885" s="139"/>
    </row>
    <row r="886" spans="1:23" customFormat="1" ht="12.75" customHeight="1" x14ac:dyDescent="0.25">
      <c r="A886" s="92"/>
      <c r="B886" s="145"/>
      <c r="C886" s="145"/>
      <c r="D886" s="145"/>
      <c r="E886" s="138"/>
      <c r="F886" s="138"/>
      <c r="G886" s="103"/>
      <c r="H886" s="100"/>
      <c r="I886" s="270"/>
      <c r="J886" s="208"/>
      <c r="K886" s="208"/>
      <c r="L886" s="208"/>
      <c r="M886" s="208"/>
      <c r="N886" s="208"/>
      <c r="O886" s="208"/>
      <c r="P886" s="250"/>
      <c r="Q886" s="208"/>
      <c r="R886" s="143"/>
      <c r="S886" s="143"/>
      <c r="T886" s="139"/>
      <c r="U886" s="139"/>
      <c r="V886" s="139"/>
      <c r="W886" s="139"/>
    </row>
    <row r="887" spans="1:23" customFormat="1" ht="12.75" customHeight="1" x14ac:dyDescent="0.25">
      <c r="A887" s="92"/>
      <c r="B887" s="145"/>
      <c r="C887" s="145"/>
      <c r="D887" s="145"/>
      <c r="E887" s="138"/>
      <c r="F887" s="138"/>
      <c r="G887" s="144"/>
      <c r="H887" s="140"/>
      <c r="I887" s="140"/>
      <c r="J887" s="208"/>
      <c r="K887" s="208"/>
      <c r="L887" s="208"/>
      <c r="M887" s="208"/>
      <c r="N887" s="208"/>
      <c r="O887" s="208"/>
      <c r="P887" s="250"/>
      <c r="Q887" s="208"/>
      <c r="R887" s="141"/>
      <c r="S887" s="143"/>
      <c r="T887" s="139"/>
      <c r="U887" s="139"/>
      <c r="V887" s="139"/>
      <c r="W887" s="139"/>
    </row>
    <row r="888" spans="1:23" customFormat="1" ht="12.75" customHeight="1" x14ac:dyDescent="0.25">
      <c r="A888" s="92"/>
      <c r="B888" s="145"/>
      <c r="C888" s="145"/>
      <c r="D888" s="145"/>
      <c r="E888" s="138"/>
      <c r="F888" s="138"/>
      <c r="G888" s="144"/>
      <c r="H888" s="151"/>
      <c r="I888" s="151"/>
      <c r="J888" s="208"/>
      <c r="K888" s="208"/>
      <c r="L888" s="208"/>
      <c r="M888" s="208"/>
      <c r="N888" s="208"/>
      <c r="O888" s="208"/>
      <c r="P888" s="208"/>
      <c r="Q888" s="208"/>
      <c r="R888" s="141"/>
      <c r="S888" s="143"/>
      <c r="T888" s="139"/>
      <c r="U888" s="139"/>
      <c r="V888" s="139"/>
      <c r="W888" s="139"/>
    </row>
    <row r="889" spans="1:23" customFormat="1" ht="12.75" customHeight="1" x14ac:dyDescent="0.25">
      <c r="A889" s="92"/>
      <c r="B889" s="118"/>
      <c r="C889" s="118"/>
      <c r="D889" s="118"/>
      <c r="E889" s="108"/>
      <c r="F889" s="124"/>
      <c r="G889" s="131"/>
      <c r="H889" s="167"/>
      <c r="I889" s="167"/>
      <c r="J889" s="168"/>
      <c r="K889" s="169"/>
      <c r="L889" s="169"/>
      <c r="M889" s="168"/>
      <c r="N889" s="163"/>
      <c r="O889" s="163"/>
      <c r="P889" s="170"/>
      <c r="Q889" s="163"/>
      <c r="R889" s="171"/>
      <c r="S889" s="164"/>
      <c r="T889" s="139"/>
      <c r="U889" s="139"/>
      <c r="V889" s="139"/>
      <c r="W889" s="139"/>
    </row>
    <row r="890" spans="1:23" customFormat="1" ht="12.75" customHeight="1" x14ac:dyDescent="0.25">
      <c r="A890" s="92"/>
      <c r="B890" s="145"/>
      <c r="C890" s="145"/>
      <c r="D890" s="145"/>
      <c r="E890" s="138"/>
      <c r="F890" s="138"/>
      <c r="G890" s="144"/>
      <c r="H890" s="140"/>
      <c r="I890" s="140"/>
      <c r="J890" s="208"/>
      <c r="K890" s="208"/>
      <c r="L890" s="208"/>
      <c r="M890" s="208"/>
      <c r="N890" s="208"/>
      <c r="O890" s="208"/>
      <c r="P890" s="250"/>
      <c r="Q890" s="208"/>
      <c r="R890" s="141"/>
      <c r="S890" s="143"/>
      <c r="T890" s="139"/>
      <c r="U890" s="139"/>
      <c r="V890" s="139"/>
      <c r="W890" s="139"/>
    </row>
    <row r="891" spans="1:23" customFormat="1" ht="12.75" customHeight="1" x14ac:dyDescent="0.25">
      <c r="A891" s="92"/>
      <c r="B891" s="118"/>
      <c r="C891" s="118"/>
      <c r="D891" s="118"/>
      <c r="E891" s="108"/>
      <c r="F891" s="124"/>
      <c r="G891" s="131"/>
      <c r="H891" s="167"/>
      <c r="I891" s="167"/>
      <c r="J891" s="168"/>
      <c r="K891" s="169"/>
      <c r="L891" s="169"/>
      <c r="M891" s="168"/>
      <c r="N891" s="163"/>
      <c r="O891" s="163"/>
      <c r="P891" s="170"/>
      <c r="Q891" s="163"/>
      <c r="R891" s="171"/>
      <c r="S891" s="164"/>
      <c r="T891" s="139"/>
      <c r="U891" s="139"/>
      <c r="V891" s="139"/>
      <c r="W891" s="139"/>
    </row>
    <row r="892" spans="1:23" customFormat="1" ht="12.75" customHeight="1" x14ac:dyDescent="0.25">
      <c r="A892" s="92"/>
      <c r="B892" s="145"/>
      <c r="C892" s="145"/>
      <c r="D892" s="145"/>
      <c r="E892" s="138"/>
      <c r="F892" s="138"/>
      <c r="G892" s="144"/>
      <c r="H892" s="140"/>
      <c r="I892" s="140"/>
      <c r="J892" s="208"/>
      <c r="K892" s="208"/>
      <c r="L892" s="208"/>
      <c r="M892" s="208"/>
      <c r="N892" s="208"/>
      <c r="O892" s="208"/>
      <c r="P892" s="250"/>
      <c r="Q892" s="208"/>
      <c r="R892" s="141"/>
      <c r="S892" s="143"/>
      <c r="T892" s="139"/>
      <c r="U892" s="139"/>
      <c r="V892" s="139"/>
      <c r="W892" s="139"/>
    </row>
    <row r="893" spans="1:23" customFormat="1" ht="12.75" customHeight="1" x14ac:dyDescent="0.25">
      <c r="A893" s="92"/>
      <c r="B893" s="145"/>
      <c r="C893" s="210"/>
      <c r="D893" s="210"/>
      <c r="E893" s="153"/>
      <c r="F893" s="153"/>
      <c r="G893" s="146"/>
      <c r="H893" s="142"/>
      <c r="I893" s="142"/>
      <c r="J893" s="208"/>
      <c r="K893" s="208"/>
      <c r="L893" s="208"/>
      <c r="M893" s="208"/>
      <c r="N893" s="208"/>
      <c r="O893" s="208"/>
      <c r="P893" s="208"/>
      <c r="Q893" s="208"/>
      <c r="R893" s="76"/>
      <c r="S893" s="143"/>
      <c r="T893" s="139"/>
      <c r="U893" s="139"/>
      <c r="V893" s="139"/>
      <c r="W893" s="139"/>
    </row>
    <row r="894" spans="1:23" customFormat="1" ht="12.75" customHeight="1" x14ac:dyDescent="0.25">
      <c r="A894" s="92"/>
      <c r="B894" s="145"/>
      <c r="C894" s="145"/>
      <c r="D894" s="145"/>
      <c r="E894" s="138"/>
      <c r="F894" s="138"/>
      <c r="G894" s="103"/>
      <c r="H894" s="100"/>
      <c r="I894" s="270"/>
      <c r="J894" s="208"/>
      <c r="K894" s="208"/>
      <c r="L894" s="208"/>
      <c r="M894" s="208"/>
      <c r="N894" s="208"/>
      <c r="O894" s="208"/>
      <c r="P894" s="250"/>
      <c r="Q894" s="208"/>
      <c r="R894" s="143"/>
      <c r="S894" s="143"/>
      <c r="T894" s="139"/>
      <c r="U894" s="139"/>
      <c r="V894" s="139"/>
      <c r="W894" s="139"/>
    </row>
    <row r="895" spans="1:23" customFormat="1" ht="12.75" customHeight="1" x14ac:dyDescent="0.25">
      <c r="A895" s="92"/>
      <c r="B895" s="145"/>
      <c r="C895" s="145"/>
      <c r="D895" s="145"/>
      <c r="E895" s="138"/>
      <c r="F895" s="138"/>
      <c r="G895" s="144"/>
      <c r="H895" s="140"/>
      <c r="I895" s="140"/>
      <c r="J895" s="208"/>
      <c r="K895" s="208"/>
      <c r="L895" s="208"/>
      <c r="M895" s="208"/>
      <c r="N895" s="208"/>
      <c r="O895" s="208"/>
      <c r="P895" s="250"/>
      <c r="Q895" s="208"/>
      <c r="R895" s="141"/>
      <c r="S895" s="143"/>
      <c r="T895" s="139"/>
      <c r="U895" s="139"/>
      <c r="V895" s="139"/>
      <c r="W895" s="139"/>
    </row>
    <row r="896" spans="1:23" customFormat="1" ht="12.75" customHeight="1" x14ac:dyDescent="0.25">
      <c r="A896" s="92"/>
      <c r="B896" s="145"/>
      <c r="C896" s="145"/>
      <c r="D896" s="145"/>
      <c r="E896" s="138"/>
      <c r="F896" s="138"/>
      <c r="G896" s="144"/>
      <c r="H896" s="151"/>
      <c r="I896" s="151"/>
      <c r="J896" s="208"/>
      <c r="K896" s="208"/>
      <c r="L896" s="208"/>
      <c r="M896" s="208"/>
      <c r="N896" s="208"/>
      <c r="O896" s="208"/>
      <c r="P896" s="208"/>
      <c r="Q896" s="208"/>
      <c r="R896" s="141"/>
      <c r="S896" s="143"/>
      <c r="T896" s="139"/>
      <c r="U896" s="139"/>
      <c r="V896" s="139"/>
      <c r="W896" s="139"/>
    </row>
    <row r="897" spans="1:23" customFormat="1" ht="12.75" customHeight="1" x14ac:dyDescent="0.25">
      <c r="A897" s="92"/>
      <c r="B897" s="118"/>
      <c r="C897" s="118"/>
      <c r="D897" s="118"/>
      <c r="E897" s="108"/>
      <c r="F897" s="124"/>
      <c r="G897" s="131"/>
      <c r="H897" s="167"/>
      <c r="I897" s="167"/>
      <c r="J897" s="168"/>
      <c r="K897" s="169"/>
      <c r="L897" s="169"/>
      <c r="M897" s="168"/>
      <c r="N897" s="163"/>
      <c r="O897" s="163"/>
      <c r="P897" s="170"/>
      <c r="Q897" s="163"/>
      <c r="R897" s="171"/>
      <c r="S897" s="164"/>
      <c r="T897" s="139"/>
      <c r="U897" s="139"/>
      <c r="V897" s="139"/>
      <c r="W897" s="139"/>
    </row>
    <row r="898" spans="1:23" customFormat="1" ht="12.75" customHeight="1" x14ac:dyDescent="0.25">
      <c r="A898" s="92"/>
      <c r="B898" s="145"/>
      <c r="C898" s="145"/>
      <c r="D898" s="145"/>
      <c r="E898" s="138"/>
      <c r="F898" s="138"/>
      <c r="G898" s="144"/>
      <c r="H898" s="140"/>
      <c r="I898" s="140"/>
      <c r="J898" s="208"/>
      <c r="K898" s="208"/>
      <c r="L898" s="208"/>
      <c r="M898" s="208"/>
      <c r="N898" s="208"/>
      <c r="O898" s="208"/>
      <c r="P898" s="250"/>
      <c r="Q898" s="208"/>
      <c r="R898" s="141"/>
      <c r="S898" s="143"/>
      <c r="T898" s="139"/>
      <c r="U898" s="139"/>
      <c r="V898" s="139"/>
      <c r="W898" s="139"/>
    </row>
    <row r="899" spans="1:23" customFormat="1" ht="12.75" customHeight="1" x14ac:dyDescent="0.25">
      <c r="A899" s="92"/>
      <c r="B899" s="145"/>
      <c r="C899" s="210"/>
      <c r="D899" s="210"/>
      <c r="E899" s="153"/>
      <c r="F899" s="153"/>
      <c r="G899" s="146"/>
      <c r="H899" s="142"/>
      <c r="I899" s="142"/>
      <c r="J899" s="208"/>
      <c r="K899" s="208"/>
      <c r="L899" s="208"/>
      <c r="M899" s="208"/>
      <c r="N899" s="208"/>
      <c r="O899" s="208"/>
      <c r="P899" s="208"/>
      <c r="Q899" s="208"/>
      <c r="R899" s="76"/>
      <c r="S899" s="143"/>
      <c r="T899" s="139"/>
      <c r="U899" s="139"/>
      <c r="V899" s="139"/>
      <c r="W899" s="139"/>
    </row>
    <row r="900" spans="1:23" customFormat="1" ht="12.75" customHeight="1" x14ac:dyDescent="0.25">
      <c r="A900" s="92"/>
      <c r="B900" s="145"/>
      <c r="C900" s="145"/>
      <c r="D900" s="145"/>
      <c r="E900" s="138"/>
      <c r="F900" s="138"/>
      <c r="G900" s="103"/>
      <c r="H900" s="100"/>
      <c r="I900" s="270"/>
      <c r="J900" s="208"/>
      <c r="K900" s="208"/>
      <c r="L900" s="208"/>
      <c r="M900" s="208"/>
      <c r="N900" s="208"/>
      <c r="O900" s="208"/>
      <c r="P900" s="250"/>
      <c r="Q900" s="208"/>
      <c r="R900" s="143"/>
      <c r="S900" s="143"/>
      <c r="T900" s="139"/>
      <c r="U900" s="139"/>
      <c r="V900" s="139"/>
      <c r="W900" s="139"/>
    </row>
    <row r="901" spans="1:23" customFormat="1" ht="12.75" customHeight="1" x14ac:dyDescent="0.25">
      <c r="A901" s="92"/>
      <c r="B901" s="145"/>
      <c r="C901" s="145"/>
      <c r="D901" s="145"/>
      <c r="E901" s="138"/>
      <c r="F901" s="138"/>
      <c r="G901" s="144"/>
      <c r="H901" s="140"/>
      <c r="I901" s="140"/>
      <c r="J901" s="208"/>
      <c r="K901" s="208"/>
      <c r="L901" s="208"/>
      <c r="M901" s="208"/>
      <c r="N901" s="208"/>
      <c r="O901" s="208"/>
      <c r="P901" s="250"/>
      <c r="Q901" s="208"/>
      <c r="R901" s="141"/>
      <c r="S901" s="143"/>
      <c r="T901" s="139"/>
      <c r="U901" s="139"/>
      <c r="V901" s="139"/>
      <c r="W901" s="139"/>
    </row>
    <row r="902" spans="1:23" customFormat="1" ht="12.75" customHeight="1" x14ac:dyDescent="0.25">
      <c r="A902" s="92"/>
      <c r="B902" s="145"/>
      <c r="C902" s="145"/>
      <c r="D902" s="145"/>
      <c r="E902" s="138"/>
      <c r="F902" s="138"/>
      <c r="G902" s="144"/>
      <c r="H902" s="151"/>
      <c r="I902" s="151"/>
      <c r="J902" s="208"/>
      <c r="K902" s="208"/>
      <c r="L902" s="208"/>
      <c r="M902" s="208"/>
      <c r="N902" s="208"/>
      <c r="O902" s="208"/>
      <c r="P902" s="208"/>
      <c r="Q902" s="208"/>
      <c r="R902" s="141"/>
      <c r="S902" s="143"/>
      <c r="T902" s="139"/>
      <c r="U902" s="139"/>
      <c r="V902" s="139"/>
      <c r="W902" s="139"/>
    </row>
    <row r="903" spans="1:23" ht="12.75" customHeight="1" x14ac:dyDescent="0.2">
      <c r="A903" s="92"/>
      <c r="B903" s="118"/>
      <c r="C903" s="118"/>
      <c r="D903" s="118"/>
      <c r="E903" s="108"/>
      <c r="F903" s="124"/>
      <c r="G903" s="131"/>
      <c r="H903" s="167"/>
      <c r="I903" s="167"/>
      <c r="J903" s="168"/>
      <c r="K903" s="169"/>
      <c r="L903" s="169"/>
      <c r="M903" s="168"/>
      <c r="N903" s="163"/>
      <c r="O903" s="163"/>
      <c r="P903" s="170"/>
      <c r="Q903" s="163"/>
      <c r="R903" s="171"/>
      <c r="S903" s="164"/>
    </row>
    <row r="904" spans="1:23" customFormat="1" ht="12.75" customHeight="1" x14ac:dyDescent="0.25">
      <c r="A904" s="92"/>
      <c r="B904" s="145"/>
      <c r="C904" s="145"/>
      <c r="D904" s="145"/>
      <c r="E904" s="138"/>
      <c r="F904" s="138"/>
      <c r="G904" s="144"/>
      <c r="H904" s="140"/>
      <c r="I904" s="140"/>
      <c r="J904" s="208"/>
      <c r="K904" s="208"/>
      <c r="L904" s="208"/>
      <c r="M904" s="208"/>
      <c r="N904" s="208"/>
      <c r="O904" s="208"/>
      <c r="P904" s="250"/>
      <c r="Q904" s="208"/>
      <c r="R904" s="141"/>
      <c r="S904" s="143"/>
      <c r="T904" s="139"/>
      <c r="U904" s="139"/>
      <c r="V904" s="139"/>
      <c r="W904" s="139"/>
    </row>
    <row r="905" spans="1:23" customFormat="1" ht="12.75" customHeight="1" x14ac:dyDescent="0.25">
      <c r="A905" s="92"/>
      <c r="B905" s="118"/>
      <c r="C905" s="118"/>
      <c r="D905" s="118"/>
      <c r="E905" s="108"/>
      <c r="F905" s="124"/>
      <c r="G905" s="131"/>
      <c r="H905" s="167"/>
      <c r="I905" s="167"/>
      <c r="J905" s="168"/>
      <c r="K905" s="169"/>
      <c r="L905" s="169"/>
      <c r="M905" s="168"/>
      <c r="N905" s="163"/>
      <c r="O905" s="163"/>
      <c r="P905" s="170"/>
      <c r="Q905" s="163"/>
      <c r="R905" s="171"/>
      <c r="S905" s="164"/>
      <c r="T905" s="139"/>
      <c r="U905" s="139"/>
      <c r="V905" s="139"/>
      <c r="W905" s="139"/>
    </row>
    <row r="906" spans="1:23" customFormat="1" ht="12.75" customHeight="1" x14ac:dyDescent="0.25">
      <c r="A906" s="92"/>
      <c r="B906" s="145"/>
      <c r="C906" s="145"/>
      <c r="D906" s="145"/>
      <c r="E906" s="138"/>
      <c r="F906" s="138"/>
      <c r="G906" s="144"/>
      <c r="H906" s="140"/>
      <c r="I906" s="140"/>
      <c r="J906" s="208"/>
      <c r="K906" s="208"/>
      <c r="L906" s="208"/>
      <c r="M906" s="208"/>
      <c r="N906" s="208"/>
      <c r="O906" s="208"/>
      <c r="P906" s="250"/>
      <c r="Q906" s="208"/>
      <c r="R906" s="141"/>
      <c r="S906" s="143"/>
      <c r="T906" s="139"/>
      <c r="U906" s="139"/>
      <c r="V906" s="139"/>
      <c r="W906" s="139"/>
    </row>
    <row r="907" spans="1:23" customFormat="1" ht="12.75" customHeight="1" x14ac:dyDescent="0.25">
      <c r="A907" s="92"/>
      <c r="B907" s="145"/>
      <c r="C907" s="210"/>
      <c r="D907" s="210"/>
      <c r="E907" s="153"/>
      <c r="F907" s="153"/>
      <c r="G907" s="146"/>
      <c r="H907" s="142"/>
      <c r="I907" s="142"/>
      <c r="J907" s="208"/>
      <c r="K907" s="208"/>
      <c r="L907" s="208"/>
      <c r="M907" s="208"/>
      <c r="N907" s="208"/>
      <c r="O907" s="208"/>
      <c r="P907" s="208"/>
      <c r="Q907" s="208"/>
      <c r="R907" s="76"/>
      <c r="S907" s="143"/>
      <c r="T907" s="139"/>
      <c r="U907" s="139"/>
      <c r="V907" s="139"/>
      <c r="W907" s="139"/>
    </row>
    <row r="908" spans="1:23" customFormat="1" ht="12.75" customHeight="1" x14ac:dyDescent="0.25">
      <c r="A908" s="92"/>
      <c r="B908" s="145"/>
      <c r="C908" s="145"/>
      <c r="D908" s="145"/>
      <c r="E908" s="138"/>
      <c r="F908" s="138"/>
      <c r="G908" s="103"/>
      <c r="H908" s="100"/>
      <c r="I908" s="270"/>
      <c r="J908" s="208"/>
      <c r="K908" s="208"/>
      <c r="L908" s="208"/>
      <c r="M908" s="208"/>
      <c r="N908" s="208"/>
      <c r="O908" s="208"/>
      <c r="P908" s="250"/>
      <c r="Q908" s="208"/>
      <c r="R908" s="143"/>
      <c r="S908" s="143"/>
      <c r="T908" s="139"/>
      <c r="U908" s="139"/>
      <c r="V908" s="139"/>
      <c r="W908" s="139"/>
    </row>
    <row r="909" spans="1:23" customFormat="1" ht="12.75" customHeight="1" x14ac:dyDescent="0.25">
      <c r="A909" s="92"/>
      <c r="B909" s="145"/>
      <c r="C909" s="145"/>
      <c r="D909" s="145"/>
      <c r="E909" s="138"/>
      <c r="F909" s="138"/>
      <c r="G909" s="144"/>
      <c r="H909" s="140"/>
      <c r="I909" s="140"/>
      <c r="J909" s="208"/>
      <c r="K909" s="208"/>
      <c r="L909" s="208"/>
      <c r="M909" s="208"/>
      <c r="N909" s="208"/>
      <c r="O909" s="208"/>
      <c r="P909" s="250"/>
      <c r="Q909" s="208"/>
      <c r="R909" s="141"/>
      <c r="S909" s="143"/>
      <c r="T909" s="139"/>
      <c r="U909" s="139"/>
      <c r="V909" s="139"/>
      <c r="W909" s="139"/>
    </row>
    <row r="910" spans="1:23" customFormat="1" ht="12.75" customHeight="1" x14ac:dyDescent="0.25">
      <c r="A910" s="92"/>
      <c r="B910" s="145"/>
      <c r="C910" s="145"/>
      <c r="D910" s="145"/>
      <c r="E910" s="138"/>
      <c r="F910" s="138"/>
      <c r="G910" s="144"/>
      <c r="H910" s="151"/>
      <c r="I910" s="151"/>
      <c r="J910" s="208"/>
      <c r="K910" s="208"/>
      <c r="L910" s="208"/>
      <c r="M910" s="208"/>
      <c r="N910" s="208"/>
      <c r="O910" s="208"/>
      <c r="P910" s="208"/>
      <c r="Q910" s="208"/>
      <c r="R910" s="141"/>
      <c r="S910" s="143"/>
      <c r="T910" s="139"/>
      <c r="U910" s="139"/>
      <c r="V910" s="139"/>
      <c r="W910" s="139"/>
    </row>
    <row r="911" spans="1:23" customFormat="1" ht="12.75" customHeight="1" x14ac:dyDescent="0.25">
      <c r="A911" s="92"/>
      <c r="B911" s="118"/>
      <c r="C911" s="118"/>
      <c r="D911" s="118"/>
      <c r="E911" s="108"/>
      <c r="F911" s="124"/>
      <c r="G911" s="131"/>
      <c r="H911" s="167"/>
      <c r="I911" s="167"/>
      <c r="J911" s="168"/>
      <c r="K911" s="169"/>
      <c r="L911" s="169"/>
      <c r="M911" s="168"/>
      <c r="N911" s="163"/>
      <c r="O911" s="163"/>
      <c r="P911" s="170"/>
      <c r="Q911" s="163"/>
      <c r="R911" s="171"/>
      <c r="S911" s="164"/>
      <c r="T911" s="139"/>
      <c r="U911" s="139"/>
      <c r="V911" s="139"/>
      <c r="W911" s="139"/>
    </row>
    <row r="912" spans="1:23" customFormat="1" ht="12.75" customHeight="1" x14ac:dyDescent="0.25">
      <c r="A912" s="92"/>
      <c r="B912" s="145"/>
      <c r="C912" s="145"/>
      <c r="D912" s="145"/>
      <c r="E912" s="138"/>
      <c r="F912" s="138"/>
      <c r="G912" s="144"/>
      <c r="H912" s="140"/>
      <c r="I912" s="140"/>
      <c r="J912" s="208"/>
      <c r="K912" s="208"/>
      <c r="L912" s="208"/>
      <c r="M912" s="208"/>
      <c r="N912" s="208"/>
      <c r="O912" s="208"/>
      <c r="P912" s="250"/>
      <c r="Q912" s="208"/>
      <c r="R912" s="141"/>
      <c r="S912" s="143"/>
      <c r="T912" s="139"/>
      <c r="U912" s="139"/>
      <c r="V912" s="139"/>
      <c r="W912" s="139"/>
    </row>
    <row r="913" spans="1:23" customFormat="1" ht="12.75" customHeight="1" x14ac:dyDescent="0.25">
      <c r="A913" s="92"/>
      <c r="B913" s="145"/>
      <c r="C913" s="210"/>
      <c r="D913" s="210"/>
      <c r="E913" s="153"/>
      <c r="F913" s="153"/>
      <c r="G913" s="146"/>
      <c r="H913" s="142"/>
      <c r="I913" s="142"/>
      <c r="J913" s="208"/>
      <c r="K913" s="208"/>
      <c r="L913" s="208"/>
      <c r="M913" s="208"/>
      <c r="N913" s="208"/>
      <c r="O913" s="208"/>
      <c r="P913" s="208"/>
      <c r="Q913" s="208"/>
      <c r="R913" s="76"/>
      <c r="S913" s="143"/>
      <c r="T913" s="139"/>
      <c r="U913" s="139"/>
      <c r="V913" s="139"/>
      <c r="W913" s="139"/>
    </row>
    <row r="914" spans="1:23" customFormat="1" ht="12.75" customHeight="1" x14ac:dyDescent="0.25">
      <c r="A914" s="92"/>
      <c r="B914" s="145"/>
      <c r="C914" s="145"/>
      <c r="D914" s="145"/>
      <c r="E914" s="138"/>
      <c r="F914" s="138"/>
      <c r="G914" s="103"/>
      <c r="H914" s="100"/>
      <c r="I914" s="270"/>
      <c r="J914" s="208"/>
      <c r="K914" s="208"/>
      <c r="L914" s="208"/>
      <c r="M914" s="208"/>
      <c r="N914" s="208"/>
      <c r="O914" s="208"/>
      <c r="P914" s="250"/>
      <c r="Q914" s="208"/>
      <c r="R914" s="143"/>
      <c r="S914" s="143"/>
      <c r="T914" s="139"/>
      <c r="U914" s="139"/>
      <c r="V914" s="139"/>
      <c r="W914" s="139"/>
    </row>
    <row r="915" spans="1:23" ht="12.75" customHeight="1" x14ac:dyDescent="0.2">
      <c r="A915" s="92"/>
      <c r="B915" s="145"/>
      <c r="C915" s="145"/>
      <c r="D915" s="145"/>
      <c r="E915" s="138"/>
      <c r="F915" s="138"/>
      <c r="G915" s="144"/>
      <c r="H915" s="140"/>
      <c r="I915" s="140"/>
      <c r="J915" s="208"/>
      <c r="K915" s="208"/>
      <c r="L915" s="208"/>
      <c r="M915" s="208"/>
      <c r="N915" s="208"/>
      <c r="O915" s="208"/>
      <c r="P915" s="250"/>
      <c r="Q915" s="208"/>
      <c r="R915" s="141"/>
      <c r="S915" s="143"/>
    </row>
    <row r="916" spans="1:23" ht="12.75" customHeight="1" x14ac:dyDescent="0.2">
      <c r="A916" s="92"/>
      <c r="B916" s="145"/>
      <c r="C916" s="145"/>
      <c r="D916" s="145"/>
      <c r="E916" s="138"/>
      <c r="F916" s="138"/>
      <c r="G916" s="144"/>
      <c r="H916" s="151"/>
      <c r="I916" s="151"/>
      <c r="J916" s="208"/>
      <c r="K916" s="208"/>
      <c r="L916" s="208"/>
      <c r="M916" s="208"/>
      <c r="N916" s="208"/>
      <c r="O916" s="208"/>
      <c r="P916" s="208"/>
      <c r="Q916" s="208"/>
      <c r="R916" s="141"/>
      <c r="S916" s="143"/>
    </row>
    <row r="917" spans="1:23" s="112" customFormat="1" x14ac:dyDescent="0.2">
      <c r="A917" s="92"/>
      <c r="B917" s="118"/>
      <c r="C917" s="118"/>
      <c r="D917" s="118"/>
      <c r="E917" s="108"/>
      <c r="F917" s="124"/>
      <c r="G917" s="131"/>
      <c r="H917" s="167"/>
      <c r="I917" s="167"/>
      <c r="J917" s="168"/>
      <c r="K917" s="169"/>
      <c r="L917" s="169"/>
      <c r="M917" s="168"/>
      <c r="N917" s="163"/>
      <c r="O917" s="163"/>
      <c r="P917" s="170"/>
      <c r="Q917" s="163"/>
      <c r="R917" s="171"/>
      <c r="S917" s="164"/>
    </row>
    <row r="918" spans="1:23" s="112" customFormat="1" x14ac:dyDescent="0.2">
      <c r="A918" s="92"/>
      <c r="B918" s="145"/>
      <c r="C918" s="145"/>
      <c r="D918" s="145"/>
      <c r="E918" s="138"/>
      <c r="F918" s="138"/>
      <c r="G918" s="144"/>
      <c r="H918" s="140"/>
      <c r="I918" s="140"/>
      <c r="J918" s="208"/>
      <c r="K918" s="208"/>
      <c r="L918" s="208"/>
      <c r="M918" s="208"/>
      <c r="N918" s="208"/>
      <c r="O918" s="208"/>
      <c r="P918" s="250"/>
      <c r="Q918" s="208"/>
      <c r="R918" s="141"/>
      <c r="S918" s="143"/>
    </row>
    <row r="919" spans="1:23" s="112" customFormat="1" x14ac:dyDescent="0.2">
      <c r="A919" s="92"/>
      <c r="B919" s="118"/>
      <c r="C919" s="118"/>
      <c r="D919" s="118"/>
      <c r="E919" s="108"/>
      <c r="F919" s="124"/>
      <c r="G919" s="131"/>
      <c r="H919" s="167"/>
      <c r="I919" s="167"/>
      <c r="J919" s="168"/>
      <c r="K919" s="169"/>
      <c r="L919" s="169"/>
      <c r="M919" s="168"/>
      <c r="N919" s="163"/>
      <c r="O919" s="163"/>
      <c r="P919" s="170"/>
      <c r="Q919" s="163"/>
      <c r="R919" s="171"/>
      <c r="S919" s="164"/>
    </row>
    <row r="920" spans="1:23" s="98" customFormat="1" x14ac:dyDescent="0.2">
      <c r="A920" s="92"/>
      <c r="B920" s="145"/>
      <c r="C920" s="145"/>
      <c r="D920" s="145"/>
      <c r="E920" s="138"/>
      <c r="F920" s="138"/>
      <c r="G920" s="144"/>
      <c r="H920" s="140"/>
      <c r="I920" s="140"/>
      <c r="J920" s="208"/>
      <c r="K920" s="208"/>
      <c r="L920" s="208"/>
      <c r="M920" s="208"/>
      <c r="N920" s="208"/>
      <c r="O920" s="208"/>
      <c r="P920" s="250"/>
      <c r="Q920" s="208"/>
      <c r="R920" s="141"/>
      <c r="S920" s="143"/>
      <c r="T920" s="46"/>
    </row>
    <row r="921" spans="1:23" s="46" customFormat="1" x14ac:dyDescent="0.2">
      <c r="A921" s="92"/>
      <c r="B921" s="145"/>
      <c r="C921" s="210"/>
      <c r="D921" s="210"/>
      <c r="E921" s="153"/>
      <c r="F921" s="153"/>
      <c r="G921" s="146"/>
      <c r="H921" s="142"/>
      <c r="I921" s="142"/>
      <c r="J921" s="208"/>
      <c r="K921" s="208"/>
      <c r="L921" s="208"/>
      <c r="M921" s="208"/>
      <c r="N921" s="208"/>
      <c r="O921" s="208"/>
      <c r="P921" s="208"/>
      <c r="Q921" s="208"/>
      <c r="R921" s="76"/>
      <c r="S921" s="143"/>
    </row>
    <row r="922" spans="1:23" s="46" customFormat="1" x14ac:dyDescent="0.2">
      <c r="A922" s="92"/>
      <c r="B922" s="145"/>
      <c r="C922" s="145"/>
      <c r="D922" s="145"/>
      <c r="E922" s="138"/>
      <c r="F922" s="138"/>
      <c r="G922" s="103"/>
      <c r="H922" s="100"/>
      <c r="I922" s="270"/>
      <c r="J922" s="208"/>
      <c r="K922" s="208"/>
      <c r="L922" s="208"/>
      <c r="M922" s="208"/>
      <c r="N922" s="208"/>
      <c r="O922" s="208"/>
      <c r="P922" s="250"/>
      <c r="Q922" s="208"/>
      <c r="R922" s="143"/>
      <c r="S922" s="143"/>
    </row>
    <row r="923" spans="1:23" s="46" customFormat="1" x14ac:dyDescent="0.2">
      <c r="A923" s="92"/>
      <c r="B923" s="145"/>
      <c r="C923" s="145"/>
      <c r="D923" s="145"/>
      <c r="E923" s="138"/>
      <c r="F923" s="138"/>
      <c r="G923" s="144"/>
      <c r="H923" s="140"/>
      <c r="I923" s="140"/>
      <c r="J923" s="208"/>
      <c r="K923" s="208"/>
      <c r="L923" s="208"/>
      <c r="M923" s="208"/>
      <c r="N923" s="208"/>
      <c r="O923" s="208"/>
      <c r="P923" s="250"/>
      <c r="Q923" s="208"/>
      <c r="R923" s="141"/>
      <c r="S923" s="143"/>
    </row>
    <row r="924" spans="1:23" s="46" customFormat="1" x14ac:dyDescent="0.2">
      <c r="A924" s="92"/>
      <c r="B924" s="145"/>
      <c r="C924" s="145"/>
      <c r="D924" s="145"/>
      <c r="E924" s="138"/>
      <c r="F924" s="138"/>
      <c r="G924" s="144"/>
      <c r="H924" s="151"/>
      <c r="I924" s="151"/>
      <c r="J924" s="208"/>
      <c r="K924" s="208"/>
      <c r="L924" s="208"/>
      <c r="M924" s="208"/>
      <c r="N924" s="208"/>
      <c r="O924" s="208"/>
      <c r="P924" s="208"/>
      <c r="Q924" s="208"/>
      <c r="R924" s="141"/>
      <c r="S924" s="143"/>
    </row>
    <row r="925" spans="1:23" s="46" customFormat="1" x14ac:dyDescent="0.2">
      <c r="A925" s="92"/>
      <c r="B925" s="118"/>
      <c r="C925" s="118"/>
      <c r="D925" s="118"/>
      <c r="E925" s="108"/>
      <c r="F925" s="124"/>
      <c r="G925" s="131"/>
      <c r="H925" s="167"/>
      <c r="I925" s="167"/>
      <c r="J925" s="168"/>
      <c r="K925" s="169"/>
      <c r="L925" s="169"/>
      <c r="M925" s="168"/>
      <c r="N925" s="163"/>
      <c r="O925" s="163"/>
      <c r="P925" s="170"/>
      <c r="Q925" s="163"/>
      <c r="R925" s="171"/>
      <c r="S925" s="164"/>
    </row>
    <row r="926" spans="1:23" s="46" customFormat="1" x14ac:dyDescent="0.2">
      <c r="A926" s="92"/>
      <c r="B926" s="145"/>
      <c r="C926" s="145"/>
      <c r="D926" s="145"/>
      <c r="E926" s="138"/>
      <c r="F926" s="138"/>
      <c r="G926" s="144"/>
      <c r="H926" s="140"/>
      <c r="I926" s="140"/>
      <c r="J926" s="208"/>
      <c r="K926" s="208"/>
      <c r="L926" s="208"/>
      <c r="M926" s="208"/>
      <c r="N926" s="208"/>
      <c r="O926" s="208"/>
      <c r="P926" s="250"/>
      <c r="Q926" s="208"/>
      <c r="R926" s="141"/>
      <c r="S926" s="143"/>
    </row>
    <row r="927" spans="1:23" s="46" customFormat="1" x14ac:dyDescent="0.2">
      <c r="A927" s="92"/>
      <c r="B927" s="145"/>
      <c r="C927" s="210"/>
      <c r="D927" s="210"/>
      <c r="E927" s="153"/>
      <c r="F927" s="153"/>
      <c r="G927" s="146"/>
      <c r="H927" s="142"/>
      <c r="I927" s="142"/>
      <c r="J927" s="208"/>
      <c r="K927" s="208"/>
      <c r="L927" s="208"/>
      <c r="M927" s="208"/>
      <c r="N927" s="208"/>
      <c r="O927" s="208"/>
      <c r="P927" s="208"/>
      <c r="Q927" s="208"/>
      <c r="R927" s="76"/>
      <c r="S927" s="143"/>
    </row>
    <row r="928" spans="1:23" x14ac:dyDescent="0.2">
      <c r="A928" s="92"/>
      <c r="B928" s="145"/>
      <c r="C928" s="145"/>
      <c r="D928" s="145"/>
      <c r="E928" s="138"/>
      <c r="F928" s="138"/>
      <c r="G928" s="103"/>
      <c r="H928" s="100"/>
      <c r="I928" s="270"/>
      <c r="J928" s="208"/>
      <c r="K928" s="208"/>
      <c r="L928" s="208"/>
      <c r="M928" s="208"/>
      <c r="N928" s="208"/>
      <c r="O928" s="208"/>
      <c r="P928" s="250"/>
      <c r="Q928" s="208"/>
      <c r="R928" s="143"/>
      <c r="S928" s="143"/>
    </row>
    <row r="929" spans="1:19" s="46" customFormat="1" x14ac:dyDescent="0.2">
      <c r="A929" s="92"/>
      <c r="B929" s="145"/>
      <c r="C929" s="145"/>
      <c r="D929" s="145"/>
      <c r="E929" s="138"/>
      <c r="F929" s="138"/>
      <c r="G929" s="144"/>
      <c r="H929" s="140"/>
      <c r="I929" s="140"/>
      <c r="J929" s="208"/>
      <c r="K929" s="208"/>
      <c r="L929" s="208"/>
      <c r="M929" s="208"/>
      <c r="N929" s="208"/>
      <c r="O929" s="208"/>
      <c r="P929" s="250"/>
      <c r="Q929" s="208"/>
      <c r="R929" s="141"/>
      <c r="S929" s="143"/>
    </row>
    <row r="930" spans="1:19" s="46" customFormat="1" x14ac:dyDescent="0.2">
      <c r="A930" s="92"/>
      <c r="B930" s="145"/>
      <c r="C930" s="145"/>
      <c r="D930" s="145"/>
      <c r="E930" s="138"/>
      <c r="F930" s="138"/>
      <c r="G930" s="144"/>
      <c r="H930" s="151"/>
      <c r="I930" s="151"/>
      <c r="J930" s="208"/>
      <c r="K930" s="208"/>
      <c r="L930" s="208"/>
      <c r="M930" s="208"/>
      <c r="N930" s="208"/>
      <c r="O930" s="208"/>
      <c r="P930" s="208"/>
      <c r="Q930" s="208"/>
      <c r="R930" s="141"/>
      <c r="S930" s="143"/>
    </row>
    <row r="931" spans="1:19" s="46" customFormat="1" x14ac:dyDescent="0.2">
      <c r="A931" s="92"/>
      <c r="B931" s="118"/>
      <c r="C931" s="118"/>
      <c r="D931" s="118"/>
      <c r="E931" s="108"/>
      <c r="F931" s="124"/>
      <c r="G931" s="131"/>
      <c r="H931" s="167"/>
      <c r="I931" s="167"/>
      <c r="J931" s="168"/>
      <c r="K931" s="169"/>
      <c r="L931" s="169"/>
      <c r="M931" s="168"/>
      <c r="N931" s="163"/>
      <c r="O931" s="163"/>
      <c r="P931" s="170"/>
      <c r="Q931" s="163"/>
      <c r="R931" s="171"/>
      <c r="S931" s="164"/>
    </row>
    <row r="932" spans="1:19" x14ac:dyDescent="0.2">
      <c r="A932" s="92"/>
      <c r="B932" s="145"/>
      <c r="C932" s="145"/>
      <c r="D932" s="145"/>
      <c r="E932" s="138"/>
      <c r="F932" s="138"/>
      <c r="G932" s="144"/>
      <c r="H932" s="140"/>
      <c r="I932" s="140"/>
      <c r="J932" s="208"/>
      <c r="K932" s="208"/>
      <c r="L932" s="208"/>
      <c r="M932" s="208"/>
      <c r="N932" s="208"/>
      <c r="O932" s="208"/>
      <c r="P932" s="250"/>
      <c r="Q932" s="208"/>
      <c r="R932" s="141"/>
      <c r="S932" s="143"/>
    </row>
    <row r="933" spans="1:19" x14ac:dyDescent="0.2">
      <c r="A933" s="92"/>
      <c r="B933" s="118"/>
      <c r="C933" s="118"/>
      <c r="D933" s="118"/>
      <c r="E933" s="108"/>
      <c r="F933" s="124"/>
      <c r="G933" s="131"/>
      <c r="H933" s="167"/>
      <c r="I933" s="167"/>
      <c r="J933" s="168"/>
      <c r="K933" s="169"/>
      <c r="L933" s="169"/>
      <c r="M933" s="168"/>
      <c r="N933" s="163"/>
      <c r="O933" s="163"/>
      <c r="P933" s="170"/>
      <c r="Q933" s="163"/>
      <c r="R933" s="171"/>
      <c r="S933" s="164"/>
    </row>
    <row r="934" spans="1:19" x14ac:dyDescent="0.2">
      <c r="A934" s="92"/>
      <c r="B934" s="145"/>
      <c r="C934" s="145"/>
      <c r="D934" s="145"/>
      <c r="E934" s="138"/>
      <c r="F934" s="138"/>
      <c r="G934" s="144"/>
      <c r="H934" s="140"/>
      <c r="I934" s="140"/>
      <c r="J934" s="208"/>
      <c r="K934" s="208"/>
      <c r="L934" s="208"/>
      <c r="M934" s="208"/>
      <c r="N934" s="208"/>
      <c r="O934" s="208"/>
      <c r="P934" s="250"/>
      <c r="Q934" s="208"/>
      <c r="R934" s="141"/>
      <c r="S934" s="143"/>
    </row>
    <row r="935" spans="1:19" x14ac:dyDescent="0.2">
      <c r="A935" s="92"/>
      <c r="B935" s="145"/>
      <c r="C935" s="210"/>
      <c r="D935" s="210"/>
      <c r="E935" s="153"/>
      <c r="F935" s="153"/>
      <c r="G935" s="146"/>
      <c r="H935" s="142"/>
      <c r="I935" s="142"/>
      <c r="J935" s="208"/>
      <c r="K935" s="208"/>
      <c r="L935" s="208"/>
      <c r="M935" s="208"/>
      <c r="N935" s="208"/>
      <c r="O935" s="208"/>
      <c r="P935" s="208"/>
      <c r="Q935" s="208"/>
      <c r="R935" s="76"/>
      <c r="S935" s="143"/>
    </row>
    <row r="936" spans="1:19" x14ac:dyDescent="0.2">
      <c r="A936" s="92"/>
      <c r="B936" s="145"/>
      <c r="C936" s="145"/>
      <c r="D936" s="145"/>
      <c r="E936" s="138"/>
      <c r="F936" s="138"/>
      <c r="G936" s="103"/>
      <c r="H936" s="100"/>
      <c r="I936" s="270"/>
      <c r="J936" s="208"/>
      <c r="K936" s="208"/>
      <c r="L936" s="208"/>
      <c r="M936" s="208"/>
      <c r="N936" s="208"/>
      <c r="O936" s="208"/>
      <c r="P936" s="250"/>
      <c r="Q936" s="208"/>
      <c r="R936" s="143"/>
      <c r="S936" s="143"/>
    </row>
    <row r="937" spans="1:19" x14ac:dyDescent="0.2">
      <c r="A937" s="92"/>
      <c r="B937" s="145"/>
      <c r="C937" s="145"/>
      <c r="D937" s="145"/>
      <c r="E937" s="138"/>
      <c r="F937" s="138"/>
      <c r="G937" s="144"/>
      <c r="H937" s="140"/>
      <c r="I937" s="140"/>
      <c r="J937" s="208"/>
      <c r="K937" s="208"/>
      <c r="L937" s="208"/>
      <c r="M937" s="208"/>
      <c r="N937" s="208"/>
      <c r="O937" s="208"/>
      <c r="P937" s="250"/>
      <c r="Q937" s="208"/>
      <c r="R937" s="141"/>
      <c r="S937" s="143"/>
    </row>
    <row r="938" spans="1:19" x14ac:dyDescent="0.2">
      <c r="A938" s="92"/>
      <c r="B938" s="145"/>
      <c r="C938" s="145"/>
      <c r="D938" s="145"/>
      <c r="E938" s="138"/>
      <c r="F938" s="138"/>
      <c r="G938" s="144"/>
      <c r="H938" s="151"/>
      <c r="I938" s="151"/>
      <c r="J938" s="208"/>
      <c r="K938" s="208"/>
      <c r="L938" s="208"/>
      <c r="M938" s="208"/>
      <c r="N938" s="208"/>
      <c r="O938" s="208"/>
      <c r="P938" s="208"/>
      <c r="Q938" s="208"/>
      <c r="R938" s="141"/>
      <c r="S938" s="143"/>
    </row>
    <row r="939" spans="1:19" x14ac:dyDescent="0.2">
      <c r="A939" s="92"/>
      <c r="B939" s="118"/>
      <c r="C939" s="118"/>
      <c r="D939" s="118"/>
      <c r="E939" s="108"/>
      <c r="F939" s="124"/>
      <c r="G939" s="131"/>
      <c r="H939" s="167"/>
      <c r="I939" s="167"/>
      <c r="J939" s="168"/>
      <c r="K939" s="169"/>
      <c r="L939" s="169"/>
      <c r="M939" s="168"/>
      <c r="N939" s="163"/>
      <c r="O939" s="163"/>
      <c r="P939" s="170"/>
      <c r="Q939" s="163"/>
      <c r="R939" s="171"/>
      <c r="S939" s="164"/>
    </row>
    <row r="940" spans="1:19" x14ac:dyDescent="0.2">
      <c r="A940" s="92"/>
      <c r="B940" s="145"/>
      <c r="C940" s="145"/>
      <c r="D940" s="145"/>
      <c r="E940" s="138"/>
      <c r="F940" s="138"/>
      <c r="G940" s="144"/>
      <c r="H940" s="140"/>
      <c r="I940" s="140"/>
      <c r="J940" s="208"/>
      <c r="K940" s="208"/>
      <c r="L940" s="208"/>
      <c r="M940" s="208"/>
      <c r="N940" s="208"/>
      <c r="O940" s="208"/>
      <c r="P940" s="250"/>
      <c r="Q940" s="208"/>
      <c r="R940" s="141"/>
      <c r="S940" s="143"/>
    </row>
    <row r="941" spans="1:19" x14ac:dyDescent="0.2">
      <c r="A941" s="92"/>
      <c r="B941" s="145"/>
      <c r="C941" s="210"/>
      <c r="D941" s="210"/>
      <c r="E941" s="153"/>
      <c r="F941" s="153"/>
      <c r="G941" s="146"/>
      <c r="H941" s="142"/>
      <c r="I941" s="142"/>
      <c r="J941" s="208"/>
      <c r="K941" s="208"/>
      <c r="L941" s="208"/>
      <c r="M941" s="208"/>
      <c r="N941" s="208"/>
      <c r="O941" s="208"/>
      <c r="P941" s="208"/>
      <c r="Q941" s="208"/>
      <c r="R941" s="76"/>
      <c r="S941" s="143"/>
    </row>
    <row r="942" spans="1:19" x14ac:dyDescent="0.2">
      <c r="A942" s="92"/>
      <c r="B942" s="145"/>
      <c r="C942" s="145"/>
      <c r="D942" s="145"/>
      <c r="E942" s="138"/>
      <c r="F942" s="138"/>
      <c r="G942" s="103"/>
      <c r="H942" s="100"/>
      <c r="I942" s="270"/>
      <c r="J942" s="208"/>
      <c r="K942" s="208"/>
      <c r="L942" s="208"/>
      <c r="M942" s="208"/>
      <c r="N942" s="208"/>
      <c r="O942" s="208"/>
      <c r="P942" s="250"/>
      <c r="Q942" s="208"/>
      <c r="R942" s="143"/>
      <c r="S942" s="143"/>
    </row>
    <row r="943" spans="1:19" x14ac:dyDescent="0.2">
      <c r="A943" s="92"/>
      <c r="B943" s="145"/>
      <c r="C943" s="145"/>
      <c r="D943" s="145"/>
      <c r="E943" s="138"/>
      <c r="F943" s="138"/>
      <c r="G943" s="144"/>
      <c r="H943" s="140"/>
      <c r="I943" s="140"/>
      <c r="J943" s="208"/>
      <c r="K943" s="208"/>
      <c r="L943" s="208"/>
      <c r="M943" s="208"/>
      <c r="N943" s="208"/>
      <c r="O943" s="208"/>
      <c r="P943" s="250"/>
      <c r="Q943" s="208"/>
      <c r="R943" s="141"/>
      <c r="S943" s="143"/>
    </row>
    <row r="944" spans="1:19" x14ac:dyDescent="0.2">
      <c r="A944" s="92"/>
      <c r="B944" s="145"/>
      <c r="C944" s="145"/>
      <c r="D944" s="145"/>
      <c r="E944" s="138"/>
      <c r="F944" s="138"/>
      <c r="G944" s="144"/>
      <c r="H944" s="151"/>
      <c r="I944" s="151"/>
      <c r="J944" s="208"/>
      <c r="K944" s="208"/>
      <c r="L944" s="208"/>
      <c r="M944" s="208"/>
      <c r="N944" s="208"/>
      <c r="O944" s="208"/>
      <c r="P944" s="208"/>
      <c r="Q944" s="208"/>
      <c r="R944" s="141"/>
      <c r="S944" s="143"/>
    </row>
    <row r="945" spans="1:19" x14ac:dyDescent="0.2">
      <c r="A945" s="92"/>
      <c r="B945" s="118"/>
      <c r="C945" s="118"/>
      <c r="D945" s="118"/>
      <c r="E945" s="108"/>
      <c r="F945" s="124"/>
      <c r="G945" s="131"/>
      <c r="H945" s="167"/>
      <c r="I945" s="167"/>
      <c r="J945" s="168"/>
      <c r="K945" s="169"/>
      <c r="L945" s="169"/>
      <c r="M945" s="168"/>
      <c r="N945" s="163"/>
      <c r="O945" s="163"/>
      <c r="P945" s="170"/>
      <c r="Q945" s="163"/>
      <c r="R945" s="171"/>
      <c r="S945" s="164"/>
    </row>
    <row r="946" spans="1:19" x14ac:dyDescent="0.2">
      <c r="A946" s="92"/>
      <c r="B946" s="145"/>
      <c r="C946" s="145"/>
      <c r="D946" s="145"/>
      <c r="E946" s="138"/>
      <c r="F946" s="138"/>
      <c r="G946" s="144"/>
      <c r="H946" s="140"/>
      <c r="I946" s="140"/>
      <c r="J946" s="208"/>
      <c r="K946" s="208"/>
      <c r="L946" s="208"/>
      <c r="M946" s="208"/>
      <c r="N946" s="208"/>
      <c r="O946" s="208"/>
      <c r="P946" s="250"/>
      <c r="Q946" s="208"/>
      <c r="R946" s="141"/>
      <c r="S946" s="143"/>
    </row>
    <row r="947" spans="1:19" x14ac:dyDescent="0.2">
      <c r="A947" s="92"/>
      <c r="B947" s="118"/>
      <c r="C947" s="118"/>
      <c r="D947" s="118"/>
      <c r="E947" s="108"/>
      <c r="F947" s="124"/>
      <c r="G947" s="131"/>
      <c r="H947" s="167"/>
      <c r="I947" s="167"/>
      <c r="J947" s="168"/>
      <c r="K947" s="169"/>
      <c r="L947" s="169"/>
      <c r="M947" s="168"/>
      <c r="N947" s="163"/>
      <c r="O947" s="163"/>
      <c r="P947" s="170"/>
      <c r="Q947" s="163"/>
      <c r="R947" s="171"/>
      <c r="S947" s="164"/>
    </row>
    <row r="948" spans="1:19" x14ac:dyDescent="0.2">
      <c r="A948" s="92"/>
      <c r="B948" s="145"/>
      <c r="C948" s="145"/>
      <c r="D948" s="145"/>
      <c r="E948" s="138"/>
      <c r="F948" s="138"/>
      <c r="G948" s="144"/>
      <c r="H948" s="140"/>
      <c r="I948" s="140"/>
      <c r="J948" s="208"/>
      <c r="K948" s="208"/>
      <c r="L948" s="208"/>
      <c r="M948" s="208"/>
      <c r="N948" s="208"/>
      <c r="O948" s="208"/>
      <c r="P948" s="250"/>
      <c r="Q948" s="208"/>
      <c r="R948" s="141"/>
      <c r="S948" s="143"/>
    </row>
    <row r="949" spans="1:19" x14ac:dyDescent="0.2">
      <c r="A949" s="92"/>
      <c r="B949" s="145"/>
      <c r="C949" s="210"/>
      <c r="D949" s="210"/>
      <c r="E949" s="153"/>
      <c r="F949" s="153"/>
      <c r="G949" s="146"/>
      <c r="H949" s="142"/>
      <c r="I949" s="142"/>
      <c r="J949" s="208"/>
      <c r="K949" s="208"/>
      <c r="L949" s="208"/>
      <c r="M949" s="208"/>
      <c r="N949" s="208"/>
      <c r="O949" s="208"/>
      <c r="P949" s="208"/>
      <c r="Q949" s="208"/>
      <c r="R949" s="76"/>
      <c r="S949" s="143"/>
    </row>
    <row r="950" spans="1:19" x14ac:dyDescent="0.2">
      <c r="A950" s="92"/>
      <c r="B950" s="145"/>
      <c r="C950" s="145"/>
      <c r="D950" s="145"/>
      <c r="E950" s="138"/>
      <c r="F950" s="138"/>
      <c r="G950" s="103"/>
      <c r="H950" s="100"/>
      <c r="I950" s="270"/>
      <c r="J950" s="208"/>
      <c r="K950" s="208"/>
      <c r="L950" s="208"/>
      <c r="M950" s="208"/>
      <c r="N950" s="208"/>
      <c r="O950" s="208"/>
      <c r="P950" s="250"/>
      <c r="Q950" s="208"/>
      <c r="R950" s="143"/>
      <c r="S950" s="143"/>
    </row>
    <row r="951" spans="1:19" x14ac:dyDescent="0.2">
      <c r="A951" s="92"/>
      <c r="B951" s="145"/>
      <c r="C951" s="145"/>
      <c r="D951" s="145"/>
      <c r="E951" s="138"/>
      <c r="F951" s="138"/>
      <c r="G951" s="144"/>
      <c r="H951" s="140"/>
      <c r="I951" s="140"/>
      <c r="J951" s="208"/>
      <c r="K951" s="208"/>
      <c r="L951" s="208"/>
      <c r="M951" s="208"/>
      <c r="N951" s="208"/>
      <c r="O951" s="208"/>
      <c r="P951" s="250"/>
      <c r="Q951" s="208"/>
      <c r="R951" s="141"/>
      <c r="S951" s="143"/>
    </row>
    <row r="952" spans="1:19" x14ac:dyDescent="0.2">
      <c r="A952" s="92"/>
      <c r="B952" s="145"/>
      <c r="C952" s="145"/>
      <c r="D952" s="145"/>
      <c r="E952" s="138"/>
      <c r="F952" s="138"/>
      <c r="G952" s="144"/>
      <c r="H952" s="151"/>
      <c r="I952" s="151"/>
      <c r="J952" s="208"/>
      <c r="K952" s="208"/>
      <c r="L952" s="208"/>
      <c r="M952" s="208"/>
      <c r="N952" s="208"/>
      <c r="O952" s="208"/>
      <c r="P952" s="208"/>
      <c r="Q952" s="208"/>
      <c r="R952" s="141"/>
      <c r="S952" s="143"/>
    </row>
    <row r="953" spans="1:19" x14ac:dyDescent="0.2">
      <c r="A953" s="92"/>
      <c r="B953" s="118"/>
      <c r="C953" s="118"/>
      <c r="D953" s="118"/>
      <c r="E953" s="108"/>
      <c r="F953" s="124"/>
      <c r="G953" s="131"/>
      <c r="H953" s="167"/>
      <c r="I953" s="167"/>
      <c r="J953" s="168"/>
      <c r="K953" s="169"/>
      <c r="L953" s="169"/>
      <c r="M953" s="168"/>
      <c r="N953" s="163"/>
      <c r="O953" s="163"/>
      <c r="P953" s="170"/>
      <c r="Q953" s="163"/>
      <c r="R953" s="171"/>
      <c r="S953" s="164"/>
    </row>
    <row r="954" spans="1:19" x14ac:dyDescent="0.2">
      <c r="A954" s="92"/>
      <c r="B954" s="145"/>
      <c r="C954" s="145"/>
      <c r="D954" s="145"/>
      <c r="E954" s="138"/>
      <c r="F954" s="138"/>
      <c r="G954" s="144"/>
      <c r="H954" s="140"/>
      <c r="I954" s="140"/>
      <c r="J954" s="208"/>
      <c r="K954" s="208"/>
      <c r="L954" s="208"/>
      <c r="M954" s="208"/>
      <c r="N954" s="208"/>
      <c r="O954" s="208"/>
      <c r="P954" s="250"/>
      <c r="Q954" s="208"/>
      <c r="R954" s="141"/>
      <c r="S954" s="143"/>
    </row>
    <row r="955" spans="1:19" x14ac:dyDescent="0.2">
      <c r="A955" s="92"/>
      <c r="B955" s="145"/>
      <c r="C955" s="210"/>
      <c r="D955" s="210"/>
      <c r="E955" s="153"/>
      <c r="F955" s="153"/>
      <c r="G955" s="146"/>
      <c r="H955" s="142"/>
      <c r="I955" s="142"/>
      <c r="J955" s="208"/>
      <c r="K955" s="208"/>
      <c r="L955" s="208"/>
      <c r="M955" s="208"/>
      <c r="N955" s="208"/>
      <c r="O955" s="208"/>
      <c r="P955" s="208"/>
      <c r="Q955" s="208"/>
      <c r="R955" s="76"/>
      <c r="S955" s="143"/>
    </row>
    <row r="956" spans="1:19" x14ac:dyDescent="0.2">
      <c r="A956" s="92"/>
      <c r="B956" s="145"/>
      <c r="C956" s="145"/>
      <c r="D956" s="145"/>
      <c r="E956" s="138"/>
      <c r="F956" s="138"/>
      <c r="G956" s="103"/>
      <c r="H956" s="100"/>
      <c r="I956" s="270"/>
      <c r="J956" s="208"/>
      <c r="K956" s="208"/>
      <c r="L956" s="208"/>
      <c r="M956" s="208"/>
      <c r="N956" s="208"/>
      <c r="O956" s="208"/>
      <c r="P956" s="250"/>
      <c r="Q956" s="208"/>
      <c r="R956" s="143"/>
      <c r="S956" s="143"/>
    </row>
    <row r="957" spans="1:19" x14ac:dyDescent="0.2">
      <c r="A957" s="92"/>
      <c r="B957" s="145"/>
      <c r="C957" s="145"/>
      <c r="D957" s="145"/>
      <c r="E957" s="138"/>
      <c r="F957" s="138"/>
      <c r="G957" s="144"/>
      <c r="H957" s="140"/>
      <c r="I957" s="140"/>
      <c r="J957" s="208"/>
      <c r="K957" s="208"/>
      <c r="L957" s="208"/>
      <c r="M957" s="208"/>
      <c r="N957" s="208"/>
      <c r="O957" s="208"/>
      <c r="P957" s="250"/>
      <c r="Q957" s="208"/>
      <c r="R957" s="141"/>
      <c r="S957" s="143"/>
    </row>
    <row r="958" spans="1:19" x14ac:dyDescent="0.2">
      <c r="A958" s="92"/>
      <c r="B958" s="145"/>
      <c r="C958" s="145"/>
      <c r="D958" s="145"/>
      <c r="E958" s="138"/>
      <c r="F958" s="138"/>
      <c r="G958" s="144"/>
      <c r="H958" s="151"/>
      <c r="I958" s="151"/>
      <c r="J958" s="208"/>
      <c r="K958" s="208"/>
      <c r="L958" s="208"/>
      <c r="M958" s="208"/>
      <c r="N958" s="208"/>
      <c r="O958" s="208"/>
      <c r="P958" s="208"/>
      <c r="Q958" s="208"/>
      <c r="R958" s="141"/>
      <c r="S958" s="143"/>
    </row>
    <row r="959" spans="1:19" x14ac:dyDescent="0.2">
      <c r="A959" s="92"/>
      <c r="B959" s="118"/>
      <c r="C959" s="118"/>
      <c r="D959" s="118"/>
      <c r="E959" s="108"/>
      <c r="F959" s="124"/>
      <c r="G959" s="131"/>
      <c r="H959" s="167"/>
      <c r="I959" s="167"/>
      <c r="J959" s="168"/>
      <c r="K959" s="169"/>
      <c r="L959" s="169"/>
      <c r="M959" s="168"/>
      <c r="N959" s="163"/>
      <c r="O959" s="163"/>
      <c r="P959" s="170"/>
      <c r="Q959" s="163"/>
      <c r="R959" s="171"/>
      <c r="S959" s="164"/>
    </row>
    <row r="960" spans="1:19" x14ac:dyDescent="0.2">
      <c r="A960" s="92"/>
      <c r="B960" s="145"/>
      <c r="C960" s="145"/>
      <c r="D960" s="145"/>
      <c r="E960" s="138"/>
      <c r="F960" s="138"/>
      <c r="G960" s="144"/>
      <c r="H960" s="140"/>
      <c r="I960" s="140"/>
      <c r="J960" s="208"/>
      <c r="K960" s="208"/>
      <c r="L960" s="208"/>
      <c r="M960" s="208"/>
      <c r="N960" s="208"/>
      <c r="O960" s="208"/>
      <c r="P960" s="250"/>
      <c r="Q960" s="208"/>
      <c r="R960" s="141"/>
      <c r="S960" s="143"/>
    </row>
    <row r="961" spans="1:19" x14ac:dyDescent="0.2">
      <c r="A961" s="92"/>
      <c r="B961" s="118"/>
      <c r="C961" s="118"/>
      <c r="D961" s="118"/>
      <c r="E961" s="108"/>
      <c r="F961" s="124"/>
      <c r="G961" s="131"/>
      <c r="H961" s="167"/>
      <c r="I961" s="167"/>
      <c r="J961" s="168"/>
      <c r="K961" s="169"/>
      <c r="L961" s="169"/>
      <c r="M961" s="168"/>
      <c r="N961" s="163"/>
      <c r="O961" s="163"/>
      <c r="P961" s="170"/>
      <c r="Q961" s="163"/>
      <c r="R961" s="171"/>
      <c r="S961" s="164"/>
    </row>
    <row r="962" spans="1:19" x14ac:dyDescent="0.2">
      <c r="A962" s="92"/>
      <c r="B962" s="145"/>
      <c r="C962" s="145"/>
      <c r="D962" s="145"/>
      <c r="E962" s="138"/>
      <c r="F962" s="138"/>
      <c r="G962" s="144"/>
      <c r="H962" s="140"/>
      <c r="I962" s="140"/>
      <c r="J962" s="208"/>
      <c r="K962" s="208"/>
      <c r="L962" s="208"/>
      <c r="M962" s="208"/>
      <c r="N962" s="208"/>
      <c r="O962" s="208"/>
      <c r="P962" s="250"/>
      <c r="Q962" s="208"/>
      <c r="R962" s="141"/>
      <c r="S962" s="143"/>
    </row>
    <row r="963" spans="1:19" x14ac:dyDescent="0.2">
      <c r="A963" s="92"/>
      <c r="B963" s="145"/>
      <c r="C963" s="210"/>
      <c r="D963" s="210"/>
      <c r="E963" s="153"/>
      <c r="F963" s="153"/>
      <c r="G963" s="146"/>
      <c r="H963" s="142"/>
      <c r="I963" s="142"/>
      <c r="J963" s="208"/>
      <c r="K963" s="208"/>
      <c r="L963" s="208"/>
      <c r="M963" s="208"/>
      <c r="N963" s="208"/>
      <c r="O963" s="208"/>
      <c r="P963" s="208"/>
      <c r="Q963" s="208"/>
      <c r="R963" s="76"/>
      <c r="S963" s="143"/>
    </row>
    <row r="964" spans="1:19" x14ac:dyDescent="0.2">
      <c r="A964" s="92"/>
      <c r="B964" s="145"/>
      <c r="C964" s="145"/>
      <c r="D964" s="145"/>
      <c r="E964" s="138"/>
      <c r="F964" s="138"/>
      <c r="G964" s="103"/>
      <c r="H964" s="100"/>
      <c r="I964" s="270"/>
      <c r="J964" s="208"/>
      <c r="K964" s="208"/>
      <c r="L964" s="208"/>
      <c r="M964" s="208"/>
      <c r="N964" s="208"/>
      <c r="O964" s="208"/>
      <c r="P964" s="250"/>
      <c r="Q964" s="208"/>
      <c r="R964" s="143"/>
      <c r="S964" s="143"/>
    </row>
    <row r="965" spans="1:19" x14ac:dyDescent="0.2">
      <c r="A965" s="92"/>
      <c r="B965" s="145"/>
      <c r="C965" s="145"/>
      <c r="D965" s="145"/>
      <c r="E965" s="138"/>
      <c r="F965" s="138"/>
      <c r="G965" s="144"/>
      <c r="H965" s="140"/>
      <c r="I965" s="140"/>
      <c r="J965" s="208"/>
      <c r="K965" s="208"/>
      <c r="L965" s="208"/>
      <c r="M965" s="208"/>
      <c r="N965" s="208"/>
      <c r="O965" s="208"/>
      <c r="P965" s="250"/>
      <c r="Q965" s="208"/>
      <c r="R965" s="141"/>
      <c r="S965" s="143"/>
    </row>
    <row r="966" spans="1:19" x14ac:dyDescent="0.2">
      <c r="A966" s="92"/>
      <c r="B966" s="145"/>
      <c r="C966" s="145"/>
      <c r="D966" s="145"/>
      <c r="E966" s="138"/>
      <c r="F966" s="138"/>
      <c r="G966" s="144"/>
      <c r="H966" s="151"/>
      <c r="I966" s="151"/>
      <c r="J966" s="208"/>
      <c r="K966" s="208"/>
      <c r="L966" s="208"/>
      <c r="M966" s="208"/>
      <c r="N966" s="208"/>
      <c r="O966" s="208"/>
      <c r="P966" s="208"/>
      <c r="Q966" s="208"/>
      <c r="R966" s="141"/>
      <c r="S966" s="143"/>
    </row>
    <row r="967" spans="1:19" x14ac:dyDescent="0.2">
      <c r="A967" s="92"/>
      <c r="B967" s="118"/>
      <c r="C967" s="118"/>
      <c r="D967" s="118"/>
      <c r="E967" s="108"/>
      <c r="F967" s="124"/>
      <c r="G967" s="131"/>
      <c r="H967" s="167"/>
      <c r="I967" s="167"/>
      <c r="J967" s="168"/>
      <c r="K967" s="169"/>
      <c r="L967" s="169"/>
      <c r="M967" s="168"/>
      <c r="N967" s="163"/>
      <c r="O967" s="163"/>
      <c r="P967" s="170"/>
      <c r="Q967" s="163"/>
      <c r="R967" s="171"/>
      <c r="S967" s="164"/>
    </row>
    <row r="968" spans="1:19" x14ac:dyDescent="0.2">
      <c r="A968" s="92"/>
      <c r="B968" s="145"/>
      <c r="C968" s="145"/>
      <c r="D968" s="145"/>
      <c r="E968" s="138"/>
      <c r="F968" s="138"/>
      <c r="G968" s="144"/>
      <c r="H968" s="140"/>
      <c r="I968" s="140"/>
      <c r="J968" s="208"/>
      <c r="K968" s="208"/>
      <c r="L968" s="208"/>
      <c r="M968" s="208"/>
      <c r="N968" s="208"/>
      <c r="O968" s="208"/>
      <c r="P968" s="250"/>
      <c r="Q968" s="208"/>
      <c r="R968" s="141"/>
      <c r="S968" s="143"/>
    </row>
    <row r="969" spans="1:19" x14ac:dyDescent="0.2">
      <c r="A969" s="92"/>
      <c r="B969" s="145"/>
      <c r="C969" s="210"/>
      <c r="D969" s="210"/>
      <c r="E969" s="153"/>
      <c r="F969" s="153"/>
      <c r="G969" s="146"/>
      <c r="H969" s="142"/>
      <c r="I969" s="142"/>
      <c r="J969" s="208"/>
      <c r="K969" s="208"/>
      <c r="L969" s="208"/>
      <c r="M969" s="208"/>
      <c r="N969" s="208"/>
      <c r="O969" s="208"/>
      <c r="P969" s="208"/>
      <c r="Q969" s="208"/>
      <c r="R969" s="76"/>
      <c r="S969" s="143"/>
    </row>
    <row r="970" spans="1:19" x14ac:dyDescent="0.2">
      <c r="A970" s="92"/>
      <c r="B970" s="145"/>
      <c r="C970" s="145"/>
      <c r="D970" s="145"/>
      <c r="E970" s="138"/>
      <c r="F970" s="138"/>
      <c r="G970" s="103"/>
      <c r="H970" s="100"/>
      <c r="I970" s="270"/>
      <c r="J970" s="208"/>
      <c r="K970" s="208"/>
      <c r="L970" s="208"/>
      <c r="M970" s="208"/>
      <c r="N970" s="208"/>
      <c r="O970" s="208"/>
      <c r="P970" s="250"/>
      <c r="Q970" s="208"/>
      <c r="R970" s="143"/>
      <c r="S970" s="143"/>
    </row>
    <row r="971" spans="1:19" x14ac:dyDescent="0.2">
      <c r="A971" s="92"/>
      <c r="B971" s="145"/>
      <c r="C971" s="145"/>
      <c r="D971" s="145"/>
      <c r="E971" s="138"/>
      <c r="F971" s="138"/>
      <c r="G971" s="144"/>
      <c r="H971" s="140"/>
      <c r="I971" s="140"/>
      <c r="J971" s="208"/>
      <c r="K971" s="208"/>
      <c r="L971" s="208"/>
      <c r="M971" s="208"/>
      <c r="N971" s="208"/>
      <c r="O971" s="208"/>
      <c r="P971" s="250"/>
      <c r="Q971" s="208"/>
      <c r="R971" s="141"/>
      <c r="S971" s="143"/>
    </row>
    <row r="972" spans="1:19" x14ac:dyDescent="0.2">
      <c r="A972" s="92"/>
      <c r="B972" s="145"/>
      <c r="C972" s="145"/>
      <c r="D972" s="145"/>
      <c r="E972" s="138"/>
      <c r="F972" s="138"/>
      <c r="G972" s="144"/>
      <c r="H972" s="151"/>
      <c r="I972" s="151"/>
      <c r="J972" s="208"/>
      <c r="K972" s="208"/>
      <c r="L972" s="208"/>
      <c r="M972" s="208"/>
      <c r="N972" s="208"/>
      <c r="O972" s="208"/>
      <c r="P972" s="208"/>
      <c r="Q972" s="208"/>
      <c r="R972" s="141"/>
      <c r="S972" s="143"/>
    </row>
    <row r="973" spans="1:19" x14ac:dyDescent="0.2">
      <c r="A973" s="92"/>
      <c r="B973" s="118"/>
      <c r="C973" s="118"/>
      <c r="D973" s="118"/>
      <c r="E973" s="108"/>
      <c r="F973" s="124"/>
      <c r="G973" s="131"/>
      <c r="H973" s="167"/>
      <c r="I973" s="167"/>
      <c r="J973" s="168"/>
      <c r="K973" s="169"/>
      <c r="L973" s="169"/>
      <c r="M973" s="168"/>
      <c r="N973" s="163"/>
      <c r="O973" s="163"/>
      <c r="P973" s="170"/>
      <c r="Q973" s="163"/>
      <c r="R973" s="171"/>
      <c r="S973" s="164"/>
    </row>
    <row r="974" spans="1:19" x14ac:dyDescent="0.2">
      <c r="A974" s="92"/>
      <c r="B974" s="145"/>
      <c r="C974" s="145"/>
      <c r="D974" s="145"/>
      <c r="E974" s="138"/>
      <c r="F974" s="138"/>
      <c r="G974" s="144"/>
      <c r="H974" s="140"/>
      <c r="I974" s="140"/>
      <c r="J974" s="208"/>
      <c r="K974" s="208"/>
      <c r="L974" s="208"/>
      <c r="M974" s="208"/>
      <c r="N974" s="208"/>
      <c r="O974" s="208"/>
      <c r="P974" s="250"/>
      <c r="Q974" s="208"/>
      <c r="R974" s="141"/>
      <c r="S974" s="143"/>
    </row>
    <row r="975" spans="1:19" x14ac:dyDescent="0.2">
      <c r="A975" s="92"/>
      <c r="B975" s="118"/>
      <c r="C975" s="118"/>
      <c r="D975" s="118"/>
      <c r="E975" s="108"/>
      <c r="F975" s="124"/>
      <c r="G975" s="131"/>
      <c r="H975" s="167"/>
      <c r="I975" s="167"/>
      <c r="J975" s="168"/>
      <c r="K975" s="169"/>
      <c r="L975" s="169"/>
      <c r="M975" s="168"/>
      <c r="N975" s="163"/>
      <c r="O975" s="163"/>
      <c r="P975" s="170"/>
      <c r="Q975" s="163"/>
      <c r="R975" s="171"/>
      <c r="S975" s="164"/>
    </row>
    <row r="976" spans="1:19" x14ac:dyDescent="0.2">
      <c r="A976" s="92"/>
      <c r="B976" s="145"/>
      <c r="C976" s="145"/>
      <c r="D976" s="145"/>
      <c r="E976" s="138"/>
      <c r="F976" s="138"/>
      <c r="G976" s="144"/>
      <c r="H976" s="140"/>
      <c r="I976" s="140"/>
      <c r="J976" s="208"/>
      <c r="K976" s="208"/>
      <c r="L976" s="208"/>
      <c r="M976" s="208"/>
      <c r="N976" s="208"/>
      <c r="O976" s="208"/>
      <c r="P976" s="250"/>
      <c r="Q976" s="208"/>
      <c r="R976" s="141"/>
      <c r="S976" s="143"/>
    </row>
    <row r="977" spans="1:19" x14ac:dyDescent="0.2">
      <c r="A977" s="92"/>
      <c r="B977" s="145"/>
      <c r="C977" s="210"/>
      <c r="D977" s="210"/>
      <c r="E977" s="153"/>
      <c r="F977" s="153"/>
      <c r="G977" s="146"/>
      <c r="H977" s="142"/>
      <c r="I977" s="142"/>
      <c r="J977" s="208"/>
      <c r="K977" s="208"/>
      <c r="L977" s="208"/>
      <c r="M977" s="208"/>
      <c r="N977" s="208"/>
      <c r="O977" s="208"/>
      <c r="P977" s="208"/>
      <c r="Q977" s="208"/>
      <c r="R977" s="76"/>
      <c r="S977" s="143"/>
    </row>
    <row r="978" spans="1:19" x14ac:dyDescent="0.2">
      <c r="A978" s="92"/>
      <c r="B978" s="145"/>
      <c r="C978" s="145"/>
      <c r="D978" s="145"/>
      <c r="E978" s="138"/>
      <c r="F978" s="138"/>
      <c r="G978" s="103"/>
      <c r="H978" s="100"/>
      <c r="I978" s="270"/>
      <c r="J978" s="208"/>
      <c r="K978" s="208"/>
      <c r="L978" s="208"/>
      <c r="M978" s="208"/>
      <c r="N978" s="208"/>
      <c r="O978" s="208"/>
      <c r="P978" s="250"/>
      <c r="Q978" s="208"/>
      <c r="R978" s="143"/>
      <c r="S978" s="143"/>
    </row>
    <row r="979" spans="1:19" x14ac:dyDescent="0.2">
      <c r="A979" s="92"/>
      <c r="B979" s="145"/>
      <c r="C979" s="145"/>
      <c r="D979" s="145"/>
      <c r="E979" s="138"/>
      <c r="F979" s="138"/>
      <c r="G979" s="144"/>
      <c r="H979" s="140"/>
      <c r="I979" s="140"/>
      <c r="J979" s="208"/>
      <c r="K979" s="208"/>
      <c r="L979" s="208"/>
      <c r="M979" s="208"/>
      <c r="N979" s="208"/>
      <c r="O979" s="208"/>
      <c r="P979" s="250"/>
      <c r="Q979" s="208"/>
      <c r="R979" s="141"/>
      <c r="S979" s="143"/>
    </row>
    <row r="980" spans="1:19" x14ac:dyDescent="0.2">
      <c r="A980" s="92"/>
      <c r="B980" s="145"/>
      <c r="C980" s="145"/>
      <c r="D980" s="145"/>
      <c r="E980" s="138"/>
      <c r="F980" s="138"/>
      <c r="G980" s="144"/>
      <c r="H980" s="151"/>
      <c r="I980" s="151"/>
      <c r="J980" s="208"/>
      <c r="K980" s="208"/>
      <c r="L980" s="208"/>
      <c r="M980" s="208"/>
      <c r="N980" s="208"/>
      <c r="O980" s="208"/>
      <c r="P980" s="208"/>
      <c r="Q980" s="208"/>
      <c r="R980" s="141"/>
      <c r="S980" s="143"/>
    </row>
    <row r="981" spans="1:19" x14ac:dyDescent="0.2">
      <c r="A981" s="92"/>
      <c r="B981" s="118"/>
      <c r="C981" s="118"/>
      <c r="D981" s="118"/>
      <c r="E981" s="108"/>
      <c r="F981" s="124"/>
      <c r="G981" s="131"/>
      <c r="H981" s="167"/>
      <c r="I981" s="167"/>
      <c r="J981" s="168"/>
      <c r="K981" s="169"/>
      <c r="L981" s="169"/>
      <c r="M981" s="168"/>
      <c r="N981" s="163"/>
      <c r="O981" s="163"/>
      <c r="P981" s="170"/>
      <c r="Q981" s="163"/>
      <c r="R981" s="171"/>
      <c r="S981" s="164"/>
    </row>
    <row r="982" spans="1:19" x14ac:dyDescent="0.2">
      <c r="A982" s="92"/>
      <c r="B982" s="145"/>
      <c r="C982" s="145"/>
      <c r="D982" s="145"/>
      <c r="E982" s="138"/>
      <c r="F982" s="138"/>
      <c r="G982" s="144"/>
      <c r="H982" s="140"/>
      <c r="I982" s="140"/>
      <c r="J982" s="208"/>
      <c r="K982" s="208"/>
      <c r="L982" s="208"/>
      <c r="M982" s="208"/>
      <c r="N982" s="208"/>
      <c r="O982" s="208"/>
      <c r="P982" s="250"/>
      <c r="Q982" s="208"/>
      <c r="R982" s="141"/>
      <c r="S982" s="143"/>
    </row>
    <row r="983" spans="1:19" x14ac:dyDescent="0.2">
      <c r="A983" s="92"/>
      <c r="B983" s="145"/>
      <c r="C983" s="210"/>
      <c r="D983" s="210"/>
      <c r="E983" s="153"/>
      <c r="F983" s="153"/>
      <c r="G983" s="146"/>
      <c r="H983" s="142"/>
      <c r="I983" s="142"/>
      <c r="J983" s="208"/>
      <c r="K983" s="208"/>
      <c r="L983" s="208"/>
      <c r="M983" s="208"/>
      <c r="N983" s="208"/>
      <c r="O983" s="208"/>
      <c r="P983" s="208"/>
      <c r="Q983" s="208"/>
      <c r="R983" s="76"/>
      <c r="S983" s="143"/>
    </row>
    <row r="984" spans="1:19" x14ac:dyDescent="0.2">
      <c r="A984" s="92"/>
      <c r="B984" s="145"/>
      <c r="C984" s="145"/>
      <c r="D984" s="145"/>
      <c r="E984" s="138"/>
      <c r="F984" s="138"/>
      <c r="G984" s="103"/>
      <c r="H984" s="100"/>
      <c r="I984" s="270"/>
      <c r="J984" s="208"/>
      <c r="K984" s="208"/>
      <c r="L984" s="208"/>
      <c r="M984" s="208"/>
      <c r="N984" s="208"/>
      <c r="O984" s="208"/>
      <c r="P984" s="250"/>
      <c r="Q984" s="208"/>
      <c r="R984" s="143"/>
      <c r="S984" s="143"/>
    </row>
    <row r="985" spans="1:19" x14ac:dyDescent="0.2">
      <c r="A985" s="92"/>
      <c r="B985" s="145"/>
      <c r="C985" s="145"/>
      <c r="D985" s="145"/>
      <c r="E985" s="138"/>
      <c r="F985" s="138"/>
      <c r="G985" s="144"/>
      <c r="H985" s="140"/>
      <c r="I985" s="140"/>
      <c r="J985" s="208"/>
      <c r="K985" s="208"/>
      <c r="L985" s="208"/>
      <c r="M985" s="208"/>
      <c r="N985" s="208"/>
      <c r="O985" s="208"/>
      <c r="P985" s="250"/>
      <c r="Q985" s="208"/>
      <c r="R985" s="141"/>
      <c r="S985" s="143"/>
    </row>
    <row r="986" spans="1:19" x14ac:dyDescent="0.2">
      <c r="A986" s="92"/>
      <c r="B986" s="145"/>
      <c r="C986" s="145"/>
      <c r="D986" s="145"/>
      <c r="E986" s="138"/>
      <c r="F986" s="138"/>
      <c r="G986" s="144"/>
      <c r="H986" s="151"/>
      <c r="I986" s="151"/>
      <c r="J986" s="208"/>
      <c r="K986" s="208"/>
      <c r="L986" s="208"/>
      <c r="M986" s="208"/>
      <c r="N986" s="208"/>
      <c r="O986" s="208"/>
      <c r="P986" s="208"/>
      <c r="Q986" s="208"/>
      <c r="R986" s="141"/>
      <c r="S986" s="143"/>
    </row>
    <row r="987" spans="1:19" x14ac:dyDescent="0.2">
      <c r="A987" s="92"/>
      <c r="B987" s="118"/>
      <c r="C987" s="118"/>
      <c r="D987" s="118"/>
      <c r="E987" s="108"/>
      <c r="F987" s="124"/>
      <c r="G987" s="131"/>
      <c r="H987" s="167"/>
      <c r="I987" s="167"/>
      <c r="J987" s="168"/>
      <c r="K987" s="169"/>
      <c r="L987" s="169"/>
      <c r="M987" s="168"/>
      <c r="N987" s="163"/>
      <c r="O987" s="163"/>
      <c r="P987" s="170"/>
      <c r="Q987" s="163"/>
      <c r="R987" s="171"/>
      <c r="S987" s="164"/>
    </row>
    <row r="988" spans="1:19" x14ac:dyDescent="0.2">
      <c r="A988" s="92"/>
      <c r="B988" s="145"/>
      <c r="C988" s="145"/>
      <c r="D988" s="145"/>
      <c r="E988" s="138"/>
      <c r="F988" s="138"/>
      <c r="G988" s="144"/>
      <c r="H988" s="140"/>
      <c r="I988" s="140"/>
      <c r="J988" s="208"/>
      <c r="K988" s="208"/>
      <c r="L988" s="208"/>
      <c r="M988" s="208"/>
      <c r="N988" s="208"/>
      <c r="O988" s="208"/>
      <c r="P988" s="250"/>
      <c r="Q988" s="208"/>
      <c r="R988" s="141"/>
      <c r="S988" s="143"/>
    </row>
    <row r="989" spans="1:19" x14ac:dyDescent="0.2">
      <c r="A989" s="92"/>
      <c r="B989" s="118"/>
      <c r="C989" s="118"/>
      <c r="D989" s="118"/>
      <c r="E989" s="108"/>
      <c r="F989" s="124"/>
      <c r="G989" s="131"/>
      <c r="H989" s="167"/>
      <c r="I989" s="167"/>
      <c r="J989" s="168"/>
      <c r="K989" s="169"/>
      <c r="L989" s="169"/>
      <c r="M989" s="168"/>
      <c r="N989" s="163"/>
      <c r="O989" s="163"/>
      <c r="P989" s="170"/>
      <c r="Q989" s="163"/>
      <c r="R989" s="171"/>
      <c r="S989" s="164"/>
    </row>
    <row r="990" spans="1:19" x14ac:dyDescent="0.2">
      <c r="A990" s="92"/>
      <c r="B990" s="145"/>
      <c r="C990" s="145"/>
      <c r="D990" s="145"/>
      <c r="E990" s="138"/>
      <c r="F990" s="138"/>
      <c r="G990" s="144"/>
      <c r="H990" s="140"/>
      <c r="I990" s="140"/>
      <c r="J990" s="208"/>
      <c r="K990" s="208"/>
      <c r="L990" s="208"/>
      <c r="M990" s="208"/>
      <c r="N990" s="208"/>
      <c r="O990" s="208"/>
      <c r="P990" s="250"/>
      <c r="Q990" s="208"/>
      <c r="R990" s="141"/>
      <c r="S990" s="143"/>
    </row>
    <row r="991" spans="1:19" x14ac:dyDescent="0.2">
      <c r="A991" s="92"/>
      <c r="B991" s="145"/>
      <c r="C991" s="210"/>
      <c r="D991" s="210"/>
      <c r="E991" s="153"/>
      <c r="F991" s="153"/>
      <c r="G991" s="146"/>
      <c r="H991" s="142"/>
      <c r="I991" s="142"/>
      <c r="J991" s="208"/>
      <c r="K991" s="208"/>
      <c r="L991" s="208"/>
      <c r="M991" s="208"/>
      <c r="N991" s="208"/>
      <c r="O991" s="208"/>
      <c r="P991" s="208"/>
      <c r="Q991" s="208"/>
      <c r="R991" s="76"/>
      <c r="S991" s="143"/>
    </row>
    <row r="992" spans="1:19" x14ac:dyDescent="0.2">
      <c r="A992" s="92"/>
      <c r="B992" s="145"/>
      <c r="C992" s="145"/>
      <c r="D992" s="145"/>
      <c r="E992" s="138"/>
      <c r="F992" s="138"/>
      <c r="G992" s="103"/>
      <c r="H992" s="100"/>
      <c r="I992" s="270"/>
      <c r="J992" s="208"/>
      <c r="K992" s="208"/>
      <c r="L992" s="208"/>
      <c r="M992" s="208"/>
      <c r="N992" s="208"/>
      <c r="O992" s="208"/>
      <c r="P992" s="250"/>
      <c r="Q992" s="208"/>
      <c r="R992" s="143"/>
      <c r="S992" s="143"/>
    </row>
    <row r="993" spans="1:19" x14ac:dyDescent="0.2">
      <c r="A993" s="92"/>
      <c r="B993" s="145"/>
      <c r="C993" s="145"/>
      <c r="D993" s="145"/>
      <c r="E993" s="138"/>
      <c r="F993" s="138"/>
      <c r="G993" s="144"/>
      <c r="H993" s="140"/>
      <c r="I993" s="140"/>
      <c r="J993" s="208"/>
      <c r="K993" s="208"/>
      <c r="L993" s="208"/>
      <c r="M993" s="208"/>
      <c r="N993" s="208"/>
      <c r="O993" s="208"/>
      <c r="P993" s="250"/>
      <c r="Q993" s="208"/>
      <c r="R993" s="141"/>
      <c r="S993" s="143"/>
    </row>
    <row r="994" spans="1:19" x14ac:dyDescent="0.2">
      <c r="A994" s="92"/>
      <c r="B994" s="145"/>
      <c r="C994" s="145"/>
      <c r="D994" s="145"/>
      <c r="E994" s="138"/>
      <c r="F994" s="138"/>
      <c r="G994" s="144"/>
      <c r="H994" s="151"/>
      <c r="I994" s="151"/>
      <c r="J994" s="208"/>
      <c r="K994" s="208"/>
      <c r="L994" s="208"/>
      <c r="M994" s="208"/>
      <c r="N994" s="208"/>
      <c r="O994" s="208"/>
      <c r="P994" s="208"/>
      <c r="Q994" s="208"/>
      <c r="R994" s="141"/>
      <c r="S994" s="143"/>
    </row>
    <row r="995" spans="1:19" x14ac:dyDescent="0.2">
      <c r="A995" s="92"/>
      <c r="B995" s="118"/>
      <c r="C995" s="118"/>
      <c r="D995" s="118"/>
      <c r="E995" s="108"/>
      <c r="F995" s="124"/>
      <c r="G995" s="131"/>
      <c r="H995" s="167"/>
      <c r="I995" s="167"/>
      <c r="J995" s="168"/>
      <c r="K995" s="169"/>
      <c r="L995" s="169"/>
      <c r="M995" s="168"/>
      <c r="N995" s="163"/>
      <c r="O995" s="163"/>
      <c r="P995" s="170"/>
      <c r="Q995" s="163"/>
      <c r="R995" s="171"/>
      <c r="S995" s="164"/>
    </row>
    <row r="996" spans="1:19" x14ac:dyDescent="0.2">
      <c r="A996" s="92"/>
      <c r="B996" s="145"/>
      <c r="C996" s="145"/>
      <c r="D996" s="145"/>
      <c r="E996" s="138"/>
      <c r="F996" s="138"/>
      <c r="G996" s="144"/>
      <c r="H996" s="140"/>
      <c r="I996" s="140"/>
      <c r="J996" s="208"/>
      <c r="K996" s="208"/>
      <c r="L996" s="208"/>
      <c r="M996" s="208"/>
      <c r="N996" s="208"/>
      <c r="O996" s="208"/>
      <c r="P996" s="250"/>
      <c r="Q996" s="208"/>
      <c r="R996" s="141"/>
      <c r="S996" s="143"/>
    </row>
    <row r="997" spans="1:19" s="46" customFormat="1" x14ac:dyDescent="0.2">
      <c r="A997" s="92"/>
      <c r="B997" s="145"/>
      <c r="C997" s="210"/>
      <c r="D997" s="210"/>
      <c r="E997" s="153"/>
      <c r="F997" s="153"/>
      <c r="G997" s="146"/>
      <c r="H997" s="142"/>
      <c r="I997" s="142"/>
      <c r="J997" s="208"/>
      <c r="K997" s="208"/>
      <c r="L997" s="208"/>
      <c r="M997" s="208"/>
      <c r="N997" s="208"/>
      <c r="O997" s="208"/>
      <c r="P997" s="208"/>
      <c r="Q997" s="208"/>
      <c r="R997" s="76"/>
      <c r="S997" s="143"/>
    </row>
    <row r="998" spans="1:19" s="46" customFormat="1" x14ac:dyDescent="0.2">
      <c r="A998" s="92"/>
      <c r="B998" s="145"/>
      <c r="C998" s="145"/>
      <c r="D998" s="145"/>
      <c r="E998" s="138"/>
      <c r="F998" s="138"/>
      <c r="G998" s="103"/>
      <c r="H998" s="100"/>
      <c r="I998" s="270"/>
      <c r="J998" s="208"/>
      <c r="K998" s="208"/>
      <c r="L998" s="208"/>
      <c r="M998" s="208"/>
      <c r="N998" s="208"/>
      <c r="O998" s="208"/>
      <c r="P998" s="250"/>
      <c r="Q998" s="208"/>
      <c r="R998" s="143"/>
      <c r="S998" s="143"/>
    </row>
    <row r="999" spans="1:19" s="46" customFormat="1" x14ac:dyDescent="0.2">
      <c r="A999" s="92"/>
      <c r="B999" s="145"/>
      <c r="C999" s="145"/>
      <c r="D999" s="145"/>
      <c r="E999" s="138"/>
      <c r="F999" s="138"/>
      <c r="G999" s="144"/>
      <c r="H999" s="140"/>
      <c r="I999" s="140"/>
      <c r="J999" s="208"/>
      <c r="K999" s="208"/>
      <c r="L999" s="208"/>
      <c r="M999" s="208"/>
      <c r="N999" s="208"/>
      <c r="O999" s="208"/>
      <c r="P999" s="250"/>
      <c r="Q999" s="208"/>
      <c r="R999" s="141"/>
      <c r="S999" s="143"/>
    </row>
    <row r="1000" spans="1:19" s="46" customFormat="1" x14ac:dyDescent="0.2">
      <c r="A1000" s="92"/>
      <c r="B1000" s="145"/>
      <c r="C1000" s="145"/>
      <c r="D1000" s="145"/>
      <c r="E1000" s="138"/>
      <c r="F1000" s="138"/>
      <c r="G1000" s="144"/>
      <c r="H1000" s="151"/>
      <c r="I1000" s="151"/>
      <c r="J1000" s="208"/>
      <c r="K1000" s="208"/>
      <c r="L1000" s="208"/>
      <c r="M1000" s="208"/>
      <c r="N1000" s="208"/>
      <c r="O1000" s="208"/>
      <c r="P1000" s="208"/>
      <c r="Q1000" s="208"/>
      <c r="R1000" s="141"/>
      <c r="S1000" s="143"/>
    </row>
    <row r="1001" spans="1:19" s="46" customFormat="1" x14ac:dyDescent="0.2">
      <c r="A1001" s="92"/>
      <c r="B1001" s="118"/>
      <c r="C1001" s="118"/>
      <c r="D1001" s="118"/>
      <c r="E1001" s="108"/>
      <c r="F1001" s="124"/>
      <c r="G1001" s="131"/>
      <c r="H1001" s="167"/>
      <c r="I1001" s="167"/>
      <c r="J1001" s="168"/>
      <c r="K1001" s="169"/>
      <c r="L1001" s="169"/>
      <c r="M1001" s="168"/>
      <c r="N1001" s="163"/>
      <c r="O1001" s="163"/>
      <c r="P1001" s="170"/>
      <c r="Q1001" s="163"/>
      <c r="R1001" s="171"/>
      <c r="S1001" s="164"/>
    </row>
    <row r="1002" spans="1:19" s="46" customFormat="1" x14ac:dyDescent="0.2">
      <c r="A1002" s="92"/>
      <c r="B1002" s="145"/>
      <c r="C1002" s="145"/>
      <c r="D1002" s="145"/>
      <c r="E1002" s="138"/>
      <c r="F1002" s="138"/>
      <c r="G1002" s="144"/>
      <c r="H1002" s="140"/>
      <c r="I1002" s="140"/>
      <c r="J1002" s="208"/>
      <c r="K1002" s="208"/>
      <c r="L1002" s="208"/>
      <c r="M1002" s="208"/>
      <c r="N1002" s="208"/>
      <c r="O1002" s="208"/>
      <c r="P1002" s="250"/>
      <c r="Q1002" s="208"/>
      <c r="R1002" s="141"/>
      <c r="S1002" s="143"/>
    </row>
    <row r="1003" spans="1:19" s="46" customFormat="1" x14ac:dyDescent="0.2">
      <c r="A1003" s="92"/>
      <c r="B1003" s="118"/>
      <c r="C1003" s="118"/>
      <c r="D1003" s="118"/>
      <c r="E1003" s="108"/>
      <c r="F1003" s="124"/>
      <c r="G1003" s="131"/>
      <c r="H1003" s="167"/>
      <c r="I1003" s="167"/>
      <c r="J1003" s="168"/>
      <c r="K1003" s="169"/>
      <c r="L1003" s="169"/>
      <c r="M1003" s="168"/>
      <c r="N1003" s="163"/>
      <c r="O1003" s="163"/>
      <c r="P1003" s="170"/>
      <c r="Q1003" s="163"/>
      <c r="R1003" s="171"/>
      <c r="S1003" s="164"/>
    </row>
    <row r="1004" spans="1:19" s="46" customFormat="1" x14ac:dyDescent="0.2">
      <c r="A1004" s="92"/>
      <c r="B1004" s="145"/>
      <c r="C1004" s="145"/>
      <c r="D1004" s="145"/>
      <c r="E1004" s="138"/>
      <c r="F1004" s="138"/>
      <c r="G1004" s="144"/>
      <c r="H1004" s="140"/>
      <c r="I1004" s="140"/>
      <c r="J1004" s="208"/>
      <c r="K1004" s="208"/>
      <c r="L1004" s="208"/>
      <c r="M1004" s="208"/>
      <c r="N1004" s="208"/>
      <c r="O1004" s="208"/>
      <c r="P1004" s="250"/>
      <c r="Q1004" s="208"/>
      <c r="R1004" s="141"/>
      <c r="S1004" s="143"/>
    </row>
    <row r="1005" spans="1:19" s="46" customFormat="1" x14ac:dyDescent="0.2">
      <c r="A1005" s="92"/>
      <c r="B1005" s="145"/>
      <c r="C1005" s="210"/>
      <c r="D1005" s="210"/>
      <c r="E1005" s="153"/>
      <c r="F1005" s="153"/>
      <c r="G1005" s="146"/>
      <c r="H1005" s="142"/>
      <c r="I1005" s="142"/>
      <c r="J1005" s="208"/>
      <c r="K1005" s="208"/>
      <c r="L1005" s="208"/>
      <c r="M1005" s="208"/>
      <c r="N1005" s="208"/>
      <c r="O1005" s="208"/>
      <c r="P1005" s="208"/>
      <c r="Q1005" s="208"/>
      <c r="R1005" s="76"/>
      <c r="S1005" s="143"/>
    </row>
    <row r="1006" spans="1:19" s="46" customFormat="1" x14ac:dyDescent="0.2">
      <c r="A1006" s="92"/>
      <c r="B1006" s="145"/>
      <c r="C1006" s="145"/>
      <c r="D1006" s="145"/>
      <c r="E1006" s="138"/>
      <c r="F1006" s="138"/>
      <c r="G1006" s="103"/>
      <c r="H1006" s="100"/>
      <c r="I1006" s="270"/>
      <c r="J1006" s="208"/>
      <c r="K1006" s="208"/>
      <c r="L1006" s="208"/>
      <c r="M1006" s="208"/>
      <c r="N1006" s="208"/>
      <c r="O1006" s="208"/>
      <c r="P1006" s="250"/>
      <c r="Q1006" s="208"/>
      <c r="R1006" s="143"/>
      <c r="S1006" s="143"/>
    </row>
    <row r="1007" spans="1:19" s="46" customFormat="1" x14ac:dyDescent="0.2">
      <c r="A1007" s="92"/>
      <c r="B1007" s="145"/>
      <c r="C1007" s="145"/>
      <c r="D1007" s="145"/>
      <c r="E1007" s="138"/>
      <c r="F1007" s="138"/>
      <c r="G1007" s="144"/>
      <c r="H1007" s="140"/>
      <c r="I1007" s="140"/>
      <c r="J1007" s="208"/>
      <c r="K1007" s="208"/>
      <c r="L1007" s="208"/>
      <c r="M1007" s="208"/>
      <c r="N1007" s="208"/>
      <c r="O1007" s="208"/>
      <c r="P1007" s="250"/>
      <c r="Q1007" s="208"/>
      <c r="R1007" s="141"/>
      <c r="S1007" s="143"/>
    </row>
    <row r="1008" spans="1:19" s="46" customFormat="1" x14ac:dyDescent="0.2">
      <c r="A1008" s="92"/>
      <c r="B1008" s="145"/>
      <c r="C1008" s="145"/>
      <c r="D1008" s="145"/>
      <c r="E1008" s="138"/>
      <c r="F1008" s="138"/>
      <c r="G1008" s="144"/>
      <c r="H1008" s="151"/>
      <c r="I1008" s="151"/>
      <c r="J1008" s="208"/>
      <c r="K1008" s="208"/>
      <c r="L1008" s="208"/>
      <c r="M1008" s="208"/>
      <c r="N1008" s="208"/>
      <c r="O1008" s="208"/>
      <c r="P1008" s="208"/>
      <c r="Q1008" s="208"/>
      <c r="R1008" s="141"/>
      <c r="S1008" s="143"/>
    </row>
    <row r="1009" spans="1:19" s="46" customFormat="1" x14ac:dyDescent="0.2">
      <c r="A1009" s="92"/>
      <c r="B1009" s="118"/>
      <c r="C1009" s="118"/>
      <c r="D1009" s="118"/>
      <c r="E1009" s="108"/>
      <c r="F1009" s="124"/>
      <c r="G1009" s="131"/>
      <c r="H1009" s="167"/>
      <c r="I1009" s="167"/>
      <c r="J1009" s="168"/>
      <c r="K1009" s="169"/>
      <c r="L1009" s="169"/>
      <c r="M1009" s="168"/>
      <c r="N1009" s="163"/>
      <c r="O1009" s="163"/>
      <c r="P1009" s="170"/>
      <c r="Q1009" s="163"/>
      <c r="R1009" s="171"/>
      <c r="S1009" s="164"/>
    </row>
    <row r="1010" spans="1:19" s="46" customFormat="1" x14ac:dyDescent="0.2">
      <c r="A1010" s="92"/>
      <c r="B1010" s="145"/>
      <c r="C1010" s="145"/>
      <c r="D1010" s="145"/>
      <c r="E1010" s="138"/>
      <c r="F1010" s="138"/>
      <c r="G1010" s="144"/>
      <c r="H1010" s="140"/>
      <c r="I1010" s="140"/>
      <c r="J1010" s="208"/>
      <c r="K1010" s="208"/>
      <c r="L1010" s="208"/>
      <c r="M1010" s="208"/>
      <c r="N1010" s="208"/>
      <c r="O1010" s="208"/>
      <c r="P1010" s="250"/>
      <c r="Q1010" s="208"/>
      <c r="R1010" s="141"/>
      <c r="S1010" s="143"/>
    </row>
    <row r="1011" spans="1:19" s="46" customFormat="1" x14ac:dyDescent="0.2">
      <c r="A1011" s="92"/>
      <c r="B1011" s="145"/>
      <c r="C1011" s="210"/>
      <c r="D1011" s="210"/>
      <c r="E1011" s="153"/>
      <c r="F1011" s="153"/>
      <c r="G1011" s="146"/>
      <c r="H1011" s="142"/>
      <c r="I1011" s="142"/>
      <c r="J1011" s="208"/>
      <c r="K1011" s="208"/>
      <c r="L1011" s="208"/>
      <c r="M1011" s="208"/>
      <c r="N1011" s="208"/>
      <c r="O1011" s="208"/>
      <c r="P1011" s="208"/>
      <c r="Q1011" s="208"/>
      <c r="R1011" s="76"/>
      <c r="S1011" s="143"/>
    </row>
    <row r="1012" spans="1:19" s="46" customFormat="1" x14ac:dyDescent="0.2">
      <c r="A1012" s="92"/>
      <c r="B1012" s="145"/>
      <c r="C1012" s="145"/>
      <c r="D1012" s="145"/>
      <c r="E1012" s="138"/>
      <c r="F1012" s="138"/>
      <c r="G1012" s="103"/>
      <c r="H1012" s="100"/>
      <c r="I1012" s="270"/>
      <c r="J1012" s="208"/>
      <c r="K1012" s="208"/>
      <c r="L1012" s="208"/>
      <c r="M1012" s="208"/>
      <c r="N1012" s="208"/>
      <c r="O1012" s="208"/>
      <c r="P1012" s="250"/>
      <c r="Q1012" s="208"/>
      <c r="R1012" s="143"/>
      <c r="S1012" s="143"/>
    </row>
    <row r="1013" spans="1:19" s="46" customFormat="1" x14ac:dyDescent="0.2">
      <c r="A1013" s="92"/>
      <c r="B1013" s="145"/>
      <c r="C1013" s="145"/>
      <c r="D1013" s="145"/>
      <c r="E1013" s="138"/>
      <c r="F1013" s="138"/>
      <c r="G1013" s="144"/>
      <c r="H1013" s="140"/>
      <c r="I1013" s="140"/>
      <c r="J1013" s="208"/>
      <c r="K1013" s="208"/>
      <c r="L1013" s="208"/>
      <c r="M1013" s="208"/>
      <c r="N1013" s="208"/>
      <c r="O1013" s="208"/>
      <c r="P1013" s="250"/>
      <c r="Q1013" s="208"/>
      <c r="R1013" s="141"/>
      <c r="S1013" s="143"/>
    </row>
    <row r="1014" spans="1:19" s="46" customFormat="1" x14ac:dyDescent="0.2">
      <c r="A1014" s="92"/>
      <c r="B1014" s="145"/>
      <c r="C1014" s="145"/>
      <c r="D1014" s="145"/>
      <c r="E1014" s="138"/>
      <c r="F1014" s="138"/>
      <c r="G1014" s="144"/>
      <c r="H1014" s="151"/>
      <c r="I1014" s="151"/>
      <c r="J1014" s="208"/>
      <c r="K1014" s="208"/>
      <c r="L1014" s="208"/>
      <c r="M1014" s="208"/>
      <c r="N1014" s="208"/>
      <c r="O1014" s="208"/>
      <c r="P1014" s="208"/>
      <c r="Q1014" s="208"/>
      <c r="R1014" s="141"/>
      <c r="S1014" s="143"/>
    </row>
    <row r="1015" spans="1:19" s="46" customFormat="1" x14ac:dyDescent="0.2">
      <c r="A1015" s="92"/>
      <c r="B1015" s="118"/>
      <c r="C1015" s="118"/>
      <c r="D1015" s="118"/>
      <c r="E1015" s="108"/>
      <c r="F1015" s="124"/>
      <c r="G1015" s="131"/>
      <c r="H1015" s="167"/>
      <c r="I1015" s="167"/>
      <c r="J1015" s="168"/>
      <c r="K1015" s="169"/>
      <c r="L1015" s="169"/>
      <c r="M1015" s="168"/>
      <c r="N1015" s="163"/>
      <c r="O1015" s="163"/>
      <c r="P1015" s="170"/>
      <c r="Q1015" s="163"/>
      <c r="R1015" s="171"/>
      <c r="S1015" s="164"/>
    </row>
    <row r="1016" spans="1:19" s="46" customFormat="1" x14ac:dyDescent="0.2">
      <c r="A1016" s="92"/>
      <c r="B1016" s="145"/>
      <c r="C1016" s="145"/>
      <c r="D1016" s="145"/>
      <c r="E1016" s="138"/>
      <c r="F1016" s="138"/>
      <c r="G1016" s="144"/>
      <c r="H1016" s="140"/>
      <c r="I1016" s="140"/>
      <c r="J1016" s="208"/>
      <c r="K1016" s="208"/>
      <c r="L1016" s="208"/>
      <c r="M1016" s="208"/>
      <c r="N1016" s="208"/>
      <c r="O1016" s="208"/>
      <c r="P1016" s="250"/>
      <c r="Q1016" s="208"/>
      <c r="R1016" s="141"/>
      <c r="S1016" s="143"/>
    </row>
    <row r="1017" spans="1:19" s="46" customFormat="1" x14ac:dyDescent="0.2">
      <c r="A1017" s="92"/>
      <c r="B1017" s="118"/>
      <c r="C1017" s="118"/>
      <c r="D1017" s="118"/>
      <c r="E1017" s="108"/>
      <c r="F1017" s="124"/>
      <c r="G1017" s="131"/>
      <c r="H1017" s="167"/>
      <c r="I1017" s="167"/>
      <c r="J1017" s="168"/>
      <c r="K1017" s="169"/>
      <c r="L1017" s="169"/>
      <c r="M1017" s="168"/>
      <c r="N1017" s="163"/>
      <c r="O1017" s="163"/>
      <c r="P1017" s="170"/>
      <c r="Q1017" s="163"/>
      <c r="R1017" s="171"/>
      <c r="S1017" s="164"/>
    </row>
    <row r="1018" spans="1:19" s="46" customFormat="1" x14ac:dyDescent="0.2">
      <c r="A1018" s="92"/>
      <c r="B1018" s="145"/>
      <c r="C1018" s="145"/>
      <c r="D1018" s="145"/>
      <c r="E1018" s="138"/>
      <c r="F1018" s="138"/>
      <c r="G1018" s="144"/>
      <c r="H1018" s="140"/>
      <c r="I1018" s="140"/>
      <c r="J1018" s="208"/>
      <c r="K1018" s="208"/>
      <c r="L1018" s="208"/>
      <c r="M1018" s="208"/>
      <c r="N1018" s="208"/>
      <c r="O1018" s="208"/>
      <c r="P1018" s="250"/>
      <c r="Q1018" s="208"/>
      <c r="R1018" s="141"/>
      <c r="S1018" s="143"/>
    </row>
    <row r="1019" spans="1:19" s="46" customFormat="1" x14ac:dyDescent="0.2">
      <c r="A1019" s="92"/>
      <c r="B1019" s="145"/>
      <c r="C1019" s="210"/>
      <c r="D1019" s="210"/>
      <c r="E1019" s="153"/>
      <c r="F1019" s="153"/>
      <c r="G1019" s="146"/>
      <c r="H1019" s="142"/>
      <c r="I1019" s="142"/>
      <c r="J1019" s="208"/>
      <c r="K1019" s="208"/>
      <c r="L1019" s="208"/>
      <c r="M1019" s="208"/>
      <c r="N1019" s="208"/>
      <c r="O1019" s="208"/>
      <c r="P1019" s="208"/>
      <c r="Q1019" s="208"/>
      <c r="R1019" s="76"/>
      <c r="S1019" s="143"/>
    </row>
    <row r="1020" spans="1:19" s="46" customFormat="1" x14ac:dyDescent="0.2">
      <c r="A1020" s="92"/>
      <c r="B1020" s="145"/>
      <c r="C1020" s="145"/>
      <c r="D1020" s="145"/>
      <c r="E1020" s="138"/>
      <c r="F1020" s="138"/>
      <c r="G1020" s="103"/>
      <c r="H1020" s="100"/>
      <c r="I1020" s="270"/>
      <c r="J1020" s="208"/>
      <c r="K1020" s="208"/>
      <c r="L1020" s="208"/>
      <c r="M1020" s="208"/>
      <c r="N1020" s="208"/>
      <c r="O1020" s="208"/>
      <c r="P1020" s="250"/>
      <c r="Q1020" s="208"/>
      <c r="R1020" s="143"/>
      <c r="S1020" s="143"/>
    </row>
    <row r="1021" spans="1:19" s="46" customFormat="1" x14ac:dyDescent="0.2">
      <c r="A1021" s="92"/>
      <c r="B1021" s="145"/>
      <c r="C1021" s="145"/>
      <c r="D1021" s="145"/>
      <c r="E1021" s="138"/>
      <c r="F1021" s="138"/>
      <c r="G1021" s="144"/>
      <c r="H1021" s="140"/>
      <c r="I1021" s="140"/>
      <c r="J1021" s="208"/>
      <c r="K1021" s="208"/>
      <c r="L1021" s="208"/>
      <c r="M1021" s="208"/>
      <c r="N1021" s="208"/>
      <c r="O1021" s="208"/>
      <c r="P1021" s="250"/>
      <c r="Q1021" s="208"/>
      <c r="R1021" s="141"/>
      <c r="S1021" s="143"/>
    </row>
    <row r="1022" spans="1:19" s="46" customFormat="1" x14ac:dyDescent="0.2">
      <c r="A1022" s="92"/>
      <c r="B1022" s="145"/>
      <c r="C1022" s="145"/>
      <c r="D1022" s="145"/>
      <c r="E1022" s="138"/>
      <c r="F1022" s="138"/>
      <c r="G1022" s="144"/>
      <c r="H1022" s="151"/>
      <c r="I1022" s="151"/>
      <c r="J1022" s="208"/>
      <c r="K1022" s="208"/>
      <c r="L1022" s="208"/>
      <c r="M1022" s="208"/>
      <c r="N1022" s="208"/>
      <c r="O1022" s="208"/>
      <c r="P1022" s="208"/>
      <c r="Q1022" s="208"/>
      <c r="R1022" s="141"/>
      <c r="S1022" s="143"/>
    </row>
    <row r="1023" spans="1:19" s="46" customFormat="1" x14ac:dyDescent="0.2">
      <c r="A1023" s="92"/>
      <c r="B1023" s="118"/>
      <c r="C1023" s="118"/>
      <c r="D1023" s="118"/>
      <c r="E1023" s="108"/>
      <c r="F1023" s="124"/>
      <c r="G1023" s="131"/>
      <c r="H1023" s="167"/>
      <c r="I1023" s="167"/>
      <c r="J1023" s="168"/>
      <c r="K1023" s="169"/>
      <c r="L1023" s="169"/>
      <c r="M1023" s="168"/>
      <c r="N1023" s="163"/>
      <c r="O1023" s="163"/>
      <c r="P1023" s="170"/>
      <c r="Q1023" s="163"/>
      <c r="R1023" s="171"/>
      <c r="S1023" s="164"/>
    </row>
    <row r="1024" spans="1:19" s="46" customFormat="1" x14ac:dyDescent="0.2">
      <c r="A1024" s="92"/>
      <c r="B1024" s="145"/>
      <c r="C1024" s="145"/>
      <c r="D1024" s="145"/>
      <c r="E1024" s="138"/>
      <c r="F1024" s="138"/>
      <c r="G1024" s="144"/>
      <c r="H1024" s="140"/>
      <c r="I1024" s="140"/>
      <c r="J1024" s="208"/>
      <c r="K1024" s="208"/>
      <c r="L1024" s="208"/>
      <c r="M1024" s="208"/>
      <c r="N1024" s="208"/>
      <c r="O1024" s="208"/>
      <c r="P1024" s="250"/>
      <c r="Q1024" s="208"/>
      <c r="R1024" s="141"/>
      <c r="S1024" s="143"/>
    </row>
    <row r="1025" spans="1:19" s="46" customFormat="1" x14ac:dyDescent="0.2">
      <c r="A1025" s="92"/>
      <c r="B1025" s="145"/>
      <c r="C1025" s="210"/>
      <c r="D1025" s="210"/>
      <c r="E1025" s="153"/>
      <c r="F1025" s="153"/>
      <c r="G1025" s="146"/>
      <c r="H1025" s="142"/>
      <c r="I1025" s="142"/>
      <c r="J1025" s="208"/>
      <c r="K1025" s="208"/>
      <c r="L1025" s="208"/>
      <c r="M1025" s="208"/>
      <c r="N1025" s="208"/>
      <c r="O1025" s="208"/>
      <c r="P1025" s="208"/>
      <c r="Q1025" s="208"/>
      <c r="R1025" s="76"/>
      <c r="S1025" s="143"/>
    </row>
    <row r="1026" spans="1:19" s="46" customFormat="1" x14ac:dyDescent="0.2">
      <c r="A1026" s="92"/>
      <c r="B1026" s="145"/>
      <c r="C1026" s="145"/>
      <c r="D1026" s="145"/>
      <c r="E1026" s="138"/>
      <c r="F1026" s="138"/>
      <c r="G1026" s="103"/>
      <c r="H1026" s="100"/>
      <c r="I1026" s="270"/>
      <c r="J1026" s="208"/>
      <c r="K1026" s="208"/>
      <c r="L1026" s="208"/>
      <c r="M1026" s="208"/>
      <c r="N1026" s="208"/>
      <c r="O1026" s="208"/>
      <c r="P1026" s="250"/>
      <c r="Q1026" s="208"/>
      <c r="R1026" s="143"/>
      <c r="S1026" s="143"/>
    </row>
    <row r="1027" spans="1:19" s="46" customFormat="1" x14ac:dyDescent="0.2">
      <c r="A1027" s="92"/>
      <c r="B1027" s="145"/>
      <c r="C1027" s="145"/>
      <c r="D1027" s="145"/>
      <c r="E1027" s="138"/>
      <c r="F1027" s="138"/>
      <c r="G1027" s="144"/>
      <c r="H1027" s="140"/>
      <c r="I1027" s="140"/>
      <c r="J1027" s="208"/>
      <c r="K1027" s="208"/>
      <c r="L1027" s="208"/>
      <c r="M1027" s="208"/>
      <c r="N1027" s="208"/>
      <c r="O1027" s="208"/>
      <c r="P1027" s="250"/>
      <c r="Q1027" s="208"/>
      <c r="R1027" s="141"/>
      <c r="S1027" s="143"/>
    </row>
    <row r="1028" spans="1:19" s="46" customFormat="1" x14ac:dyDescent="0.2">
      <c r="A1028" s="92"/>
      <c r="B1028" s="145"/>
      <c r="C1028" s="145"/>
      <c r="D1028" s="145"/>
      <c r="E1028" s="138"/>
      <c r="F1028" s="138"/>
      <c r="G1028" s="144"/>
      <c r="H1028" s="151"/>
      <c r="I1028" s="151"/>
      <c r="J1028" s="208"/>
      <c r="K1028" s="208"/>
      <c r="L1028" s="208"/>
      <c r="M1028" s="208"/>
      <c r="N1028" s="208"/>
      <c r="O1028" s="208"/>
      <c r="P1028" s="208"/>
      <c r="Q1028" s="208"/>
      <c r="R1028" s="141"/>
      <c r="S1028" s="143"/>
    </row>
    <row r="1029" spans="1:19" s="46" customFormat="1" x14ac:dyDescent="0.2">
      <c r="A1029" s="92"/>
      <c r="B1029" s="118"/>
      <c r="C1029" s="118"/>
      <c r="D1029" s="118"/>
      <c r="E1029" s="108"/>
      <c r="F1029" s="124"/>
      <c r="G1029" s="131"/>
      <c r="H1029" s="167"/>
      <c r="I1029" s="167"/>
      <c r="J1029" s="168"/>
      <c r="K1029" s="169"/>
      <c r="L1029" s="169"/>
      <c r="M1029" s="168"/>
      <c r="N1029" s="163"/>
      <c r="O1029" s="163"/>
      <c r="P1029" s="170"/>
      <c r="Q1029" s="163"/>
      <c r="R1029" s="171"/>
      <c r="S1029" s="164"/>
    </row>
    <row r="1030" spans="1:19" s="46" customFormat="1" x14ac:dyDescent="0.2">
      <c r="A1030" s="92"/>
      <c r="B1030" s="145"/>
      <c r="C1030" s="145"/>
      <c r="D1030" s="145"/>
      <c r="E1030" s="138"/>
      <c r="F1030" s="138"/>
      <c r="G1030" s="144"/>
      <c r="H1030" s="140"/>
      <c r="I1030" s="140"/>
      <c r="J1030" s="208"/>
      <c r="K1030" s="208"/>
      <c r="L1030" s="208"/>
      <c r="M1030" s="208"/>
      <c r="N1030" s="208"/>
      <c r="O1030" s="208"/>
      <c r="P1030" s="250"/>
      <c r="Q1030" s="208"/>
      <c r="R1030" s="141"/>
      <c r="S1030" s="143"/>
    </row>
    <row r="1031" spans="1:19" s="46" customFormat="1" x14ac:dyDescent="0.2">
      <c r="A1031" s="92"/>
      <c r="B1031" s="118"/>
      <c r="C1031" s="118"/>
      <c r="D1031" s="118"/>
      <c r="E1031" s="108"/>
      <c r="F1031" s="124"/>
      <c r="G1031" s="131"/>
      <c r="H1031" s="167"/>
      <c r="I1031" s="167"/>
      <c r="J1031" s="168"/>
      <c r="K1031" s="169"/>
      <c r="L1031" s="169"/>
      <c r="M1031" s="168"/>
      <c r="N1031" s="163"/>
      <c r="O1031" s="163"/>
      <c r="P1031" s="170"/>
      <c r="Q1031" s="163"/>
      <c r="R1031" s="171"/>
      <c r="S1031" s="164"/>
    </row>
    <row r="1032" spans="1:19" s="46" customFormat="1" x14ac:dyDescent="0.2">
      <c r="A1032" s="92"/>
      <c r="B1032" s="145"/>
      <c r="C1032" s="145"/>
      <c r="D1032" s="145"/>
      <c r="E1032" s="138"/>
      <c r="F1032" s="138"/>
      <c r="G1032" s="144"/>
      <c r="H1032" s="140"/>
      <c r="I1032" s="140"/>
      <c r="J1032" s="208"/>
      <c r="K1032" s="208"/>
      <c r="L1032" s="208"/>
      <c r="M1032" s="208"/>
      <c r="N1032" s="208"/>
      <c r="O1032" s="208"/>
      <c r="P1032" s="250"/>
      <c r="Q1032" s="208"/>
      <c r="R1032" s="141"/>
      <c r="S1032" s="143"/>
    </row>
    <row r="1033" spans="1:19" s="46" customFormat="1" x14ac:dyDescent="0.2">
      <c r="A1033" s="92"/>
      <c r="B1033" s="145"/>
      <c r="C1033" s="210"/>
      <c r="D1033" s="210"/>
      <c r="E1033" s="153"/>
      <c r="F1033" s="153"/>
      <c r="G1033" s="146"/>
      <c r="H1033" s="142"/>
      <c r="I1033" s="142"/>
      <c r="J1033" s="208"/>
      <c r="K1033" s="208"/>
      <c r="L1033" s="208"/>
      <c r="M1033" s="208"/>
      <c r="N1033" s="208"/>
      <c r="O1033" s="208"/>
      <c r="P1033" s="208"/>
      <c r="Q1033" s="208"/>
      <c r="R1033" s="76"/>
      <c r="S1033" s="143"/>
    </row>
    <row r="1034" spans="1:19" s="46" customFormat="1" x14ac:dyDescent="0.2">
      <c r="A1034" s="92"/>
      <c r="B1034" s="145"/>
      <c r="C1034" s="145"/>
      <c r="D1034" s="145"/>
      <c r="E1034" s="138"/>
      <c r="F1034" s="138"/>
      <c r="G1034" s="103"/>
      <c r="H1034" s="100"/>
      <c r="I1034" s="270"/>
      <c r="J1034" s="208"/>
      <c r="K1034" s="208"/>
      <c r="L1034" s="208"/>
      <c r="M1034" s="208"/>
      <c r="N1034" s="208"/>
      <c r="O1034" s="208"/>
      <c r="P1034" s="250"/>
      <c r="Q1034" s="208"/>
      <c r="R1034" s="143"/>
      <c r="S1034" s="143"/>
    </row>
    <row r="1035" spans="1:19" s="46" customFormat="1" x14ac:dyDescent="0.2">
      <c r="A1035" s="92"/>
      <c r="B1035" s="145"/>
      <c r="C1035" s="145"/>
      <c r="D1035" s="145"/>
      <c r="E1035" s="138"/>
      <c r="F1035" s="138"/>
      <c r="G1035" s="144"/>
      <c r="H1035" s="140"/>
      <c r="I1035" s="140"/>
      <c r="J1035" s="208"/>
      <c r="K1035" s="208"/>
      <c r="L1035" s="208"/>
      <c r="M1035" s="208"/>
      <c r="N1035" s="208"/>
      <c r="O1035" s="208"/>
      <c r="P1035" s="250"/>
      <c r="Q1035" s="208"/>
      <c r="R1035" s="141"/>
      <c r="S1035" s="143"/>
    </row>
    <row r="1036" spans="1:19" s="46" customFormat="1" x14ac:dyDescent="0.2">
      <c r="A1036" s="92"/>
      <c r="B1036" s="145"/>
      <c r="C1036" s="145"/>
      <c r="D1036" s="145"/>
      <c r="E1036" s="138"/>
      <c r="F1036" s="138"/>
      <c r="G1036" s="144"/>
      <c r="H1036" s="151"/>
      <c r="I1036" s="151"/>
      <c r="J1036" s="208"/>
      <c r="K1036" s="208"/>
      <c r="L1036" s="208"/>
      <c r="M1036" s="208"/>
      <c r="N1036" s="208"/>
      <c r="O1036" s="208"/>
      <c r="P1036" s="208"/>
      <c r="Q1036" s="208"/>
      <c r="R1036" s="141"/>
      <c r="S1036" s="143"/>
    </row>
    <row r="1037" spans="1:19" s="46" customFormat="1" x14ac:dyDescent="0.2">
      <c r="A1037" s="92"/>
      <c r="B1037" s="118"/>
      <c r="C1037" s="118"/>
      <c r="D1037" s="118"/>
      <c r="E1037" s="108"/>
      <c r="F1037" s="124"/>
      <c r="G1037" s="131"/>
      <c r="H1037" s="167"/>
      <c r="I1037" s="167"/>
      <c r="J1037" s="168"/>
      <c r="K1037" s="169"/>
      <c r="L1037" s="169"/>
      <c r="M1037" s="168"/>
      <c r="N1037" s="163"/>
      <c r="O1037" s="163"/>
      <c r="P1037" s="170"/>
      <c r="Q1037" s="163"/>
      <c r="R1037" s="171"/>
      <c r="S1037" s="164"/>
    </row>
    <row r="1038" spans="1:19" s="46" customFormat="1" x14ac:dyDescent="0.2">
      <c r="A1038" s="92"/>
      <c r="B1038" s="145"/>
      <c r="C1038" s="145"/>
      <c r="D1038" s="145"/>
      <c r="E1038" s="138"/>
      <c r="F1038" s="138"/>
      <c r="G1038" s="144"/>
      <c r="H1038" s="140"/>
      <c r="I1038" s="140"/>
      <c r="J1038" s="208"/>
      <c r="K1038" s="208"/>
      <c r="L1038" s="208"/>
      <c r="M1038" s="208"/>
      <c r="N1038" s="208"/>
      <c r="O1038" s="208"/>
      <c r="P1038" s="250"/>
      <c r="Q1038" s="208"/>
      <c r="R1038" s="141"/>
      <c r="S1038" s="143"/>
    </row>
    <row r="1039" spans="1:19" s="46" customFormat="1" x14ac:dyDescent="0.2">
      <c r="A1039" s="92"/>
      <c r="B1039" s="145"/>
      <c r="C1039" s="210"/>
      <c r="D1039" s="210"/>
      <c r="E1039" s="153"/>
      <c r="F1039" s="153"/>
      <c r="G1039" s="146"/>
      <c r="H1039" s="142"/>
      <c r="I1039" s="142"/>
      <c r="J1039" s="208"/>
      <c r="K1039" s="208"/>
      <c r="L1039" s="208"/>
      <c r="M1039" s="208"/>
      <c r="N1039" s="208"/>
      <c r="O1039" s="208"/>
      <c r="P1039" s="208"/>
      <c r="Q1039" s="208"/>
      <c r="R1039" s="76"/>
      <c r="S1039" s="143"/>
    </row>
    <row r="1040" spans="1:19" s="46" customFormat="1" x14ac:dyDescent="0.2">
      <c r="A1040" s="92"/>
      <c r="B1040" s="145"/>
      <c r="C1040" s="145"/>
      <c r="D1040" s="145"/>
      <c r="E1040" s="138"/>
      <c r="F1040" s="138"/>
      <c r="G1040" s="103"/>
      <c r="H1040" s="100"/>
      <c r="I1040" s="270"/>
      <c r="J1040" s="208"/>
      <c r="K1040" s="208"/>
      <c r="L1040" s="208"/>
      <c r="M1040" s="208"/>
      <c r="N1040" s="208"/>
      <c r="O1040" s="208"/>
      <c r="P1040" s="250"/>
      <c r="Q1040" s="208"/>
      <c r="R1040" s="143"/>
      <c r="S1040" s="143"/>
    </row>
    <row r="1041" spans="1:23" s="46" customFormat="1" x14ac:dyDescent="0.2">
      <c r="A1041" s="92"/>
      <c r="B1041" s="145"/>
      <c r="C1041" s="145"/>
      <c r="D1041" s="145"/>
      <c r="E1041" s="138"/>
      <c r="F1041" s="138"/>
      <c r="G1041" s="144"/>
      <c r="H1041" s="140"/>
      <c r="I1041" s="140"/>
      <c r="J1041" s="208"/>
      <c r="K1041" s="208"/>
      <c r="L1041" s="208"/>
      <c r="M1041" s="208"/>
      <c r="N1041" s="208"/>
      <c r="O1041" s="208"/>
      <c r="P1041" s="250"/>
      <c r="Q1041" s="208"/>
      <c r="R1041" s="141"/>
      <c r="S1041" s="143"/>
    </row>
    <row r="1042" spans="1:23" s="46" customFormat="1" x14ac:dyDescent="0.2">
      <c r="A1042" s="92"/>
      <c r="B1042" s="145"/>
      <c r="C1042" s="145"/>
      <c r="D1042" s="145"/>
      <c r="E1042" s="138"/>
      <c r="F1042" s="138"/>
      <c r="G1042" s="144"/>
      <c r="H1042" s="151"/>
      <c r="I1042" s="151"/>
      <c r="J1042" s="208"/>
      <c r="K1042" s="208"/>
      <c r="L1042" s="208"/>
      <c r="M1042" s="208"/>
      <c r="N1042" s="208"/>
      <c r="O1042" s="208"/>
      <c r="P1042" s="208"/>
      <c r="Q1042" s="208"/>
      <c r="R1042" s="141"/>
      <c r="S1042" s="143"/>
    </row>
    <row r="1043" spans="1:23" s="46" customFormat="1" x14ac:dyDescent="0.2">
      <c r="A1043" s="92"/>
      <c r="B1043" s="118"/>
      <c r="C1043" s="118"/>
      <c r="D1043" s="118"/>
      <c r="E1043" s="108"/>
      <c r="F1043" s="124"/>
      <c r="G1043" s="131"/>
      <c r="H1043" s="167"/>
      <c r="I1043" s="167"/>
      <c r="J1043" s="168"/>
      <c r="K1043" s="169"/>
      <c r="L1043" s="169"/>
      <c r="M1043" s="168"/>
      <c r="N1043" s="163"/>
      <c r="O1043" s="163"/>
      <c r="P1043" s="170"/>
      <c r="Q1043" s="163"/>
      <c r="R1043" s="171"/>
      <c r="S1043" s="164"/>
    </row>
    <row r="1044" spans="1:23" s="46" customFormat="1" x14ac:dyDescent="0.2">
      <c r="A1044" s="92"/>
      <c r="B1044" s="145"/>
      <c r="C1044" s="145"/>
      <c r="D1044" s="145"/>
      <c r="E1044" s="138"/>
      <c r="F1044" s="138"/>
      <c r="G1044" s="144"/>
      <c r="H1044" s="140"/>
      <c r="I1044" s="140"/>
      <c r="J1044" s="208"/>
      <c r="K1044" s="208"/>
      <c r="L1044" s="208"/>
      <c r="M1044" s="208"/>
      <c r="N1044" s="208"/>
      <c r="O1044" s="208"/>
      <c r="P1044" s="250"/>
      <c r="Q1044" s="208"/>
      <c r="R1044" s="141"/>
      <c r="S1044" s="143"/>
    </row>
    <row r="1045" spans="1:23" s="46" customFormat="1" x14ac:dyDescent="0.2">
      <c r="A1045" s="92"/>
      <c r="B1045" s="118"/>
      <c r="C1045" s="118"/>
      <c r="D1045" s="118"/>
      <c r="E1045" s="108"/>
      <c r="F1045" s="124"/>
      <c r="G1045" s="131"/>
      <c r="H1045" s="167"/>
      <c r="I1045" s="167"/>
      <c r="J1045" s="168"/>
      <c r="K1045" s="169"/>
      <c r="L1045" s="169"/>
      <c r="M1045" s="168"/>
      <c r="N1045" s="163"/>
      <c r="O1045" s="163"/>
      <c r="P1045" s="170"/>
      <c r="Q1045" s="163"/>
      <c r="R1045" s="171"/>
      <c r="S1045" s="164"/>
    </row>
    <row r="1046" spans="1:23" s="46" customFormat="1" x14ac:dyDescent="0.2">
      <c r="A1046" s="92"/>
      <c r="B1046" s="145"/>
      <c r="C1046" s="145"/>
      <c r="D1046" s="145"/>
      <c r="E1046" s="138"/>
      <c r="F1046" s="138"/>
      <c r="G1046" s="144"/>
      <c r="H1046" s="140"/>
      <c r="I1046" s="140"/>
      <c r="J1046" s="208"/>
      <c r="K1046" s="208"/>
      <c r="L1046" s="208"/>
      <c r="M1046" s="208"/>
      <c r="N1046" s="208"/>
      <c r="O1046" s="208"/>
      <c r="P1046" s="250"/>
      <c r="Q1046" s="208"/>
      <c r="R1046" s="141"/>
      <c r="S1046" s="143"/>
    </row>
    <row r="1047" spans="1:23" s="46" customFormat="1" x14ac:dyDescent="0.2">
      <c r="A1047" s="92"/>
      <c r="B1047" s="145"/>
      <c r="C1047" s="210"/>
      <c r="D1047" s="210"/>
      <c r="E1047" s="153"/>
      <c r="F1047" s="153"/>
      <c r="G1047" s="146"/>
      <c r="H1047" s="142"/>
      <c r="I1047" s="142"/>
      <c r="J1047" s="208"/>
      <c r="K1047" s="208"/>
      <c r="L1047" s="208"/>
      <c r="M1047" s="208"/>
      <c r="N1047" s="208"/>
      <c r="O1047" s="208"/>
      <c r="P1047" s="208"/>
      <c r="Q1047" s="208"/>
      <c r="R1047" s="76"/>
      <c r="S1047" s="143"/>
    </row>
    <row r="1048" spans="1:23" s="46" customFormat="1" x14ac:dyDescent="0.2">
      <c r="A1048" s="92"/>
      <c r="B1048" s="145"/>
      <c r="C1048" s="145"/>
      <c r="D1048" s="145"/>
      <c r="E1048" s="138"/>
      <c r="F1048" s="138"/>
      <c r="G1048" s="103"/>
      <c r="H1048" s="100"/>
      <c r="I1048" s="270"/>
      <c r="J1048" s="208"/>
      <c r="K1048" s="208"/>
      <c r="L1048" s="208"/>
      <c r="M1048" s="208"/>
      <c r="N1048" s="208"/>
      <c r="O1048" s="208"/>
      <c r="P1048" s="250"/>
      <c r="Q1048" s="208"/>
      <c r="R1048" s="143"/>
      <c r="S1048" s="143"/>
    </row>
    <row r="1049" spans="1:23" s="46" customFormat="1" x14ac:dyDescent="0.2">
      <c r="A1049" s="92"/>
      <c r="B1049" s="145"/>
      <c r="C1049" s="145"/>
      <c r="D1049" s="145"/>
      <c r="E1049" s="138"/>
      <c r="F1049" s="138"/>
      <c r="G1049" s="144"/>
      <c r="H1049" s="140"/>
      <c r="I1049" s="140"/>
      <c r="J1049" s="208"/>
      <c r="K1049" s="208"/>
      <c r="L1049" s="208"/>
      <c r="M1049" s="208"/>
      <c r="N1049" s="208"/>
      <c r="O1049" s="208"/>
      <c r="P1049" s="250"/>
      <c r="Q1049" s="208"/>
      <c r="R1049" s="141"/>
      <c r="S1049" s="143"/>
    </row>
    <row r="1050" spans="1:23" s="46" customFormat="1" x14ac:dyDescent="0.2">
      <c r="A1050" s="92"/>
      <c r="B1050" s="145"/>
      <c r="C1050" s="145"/>
      <c r="D1050" s="145"/>
      <c r="E1050" s="138"/>
      <c r="F1050" s="138"/>
      <c r="G1050" s="144"/>
      <c r="H1050" s="151"/>
      <c r="I1050" s="151"/>
      <c r="J1050" s="208"/>
      <c r="K1050" s="208"/>
      <c r="L1050" s="208"/>
      <c r="M1050" s="208"/>
      <c r="N1050" s="208"/>
      <c r="O1050" s="208"/>
      <c r="P1050" s="208"/>
      <c r="Q1050" s="208"/>
      <c r="R1050" s="141"/>
      <c r="S1050" s="143"/>
    </row>
    <row r="1051" spans="1:23" s="46" customFormat="1" x14ac:dyDescent="0.2">
      <c r="A1051" s="92"/>
      <c r="B1051" s="118"/>
      <c r="C1051" s="118"/>
      <c r="D1051" s="118"/>
      <c r="E1051" s="108"/>
      <c r="F1051" s="124"/>
      <c r="G1051" s="131"/>
      <c r="H1051" s="167"/>
      <c r="I1051" s="167"/>
      <c r="J1051" s="168"/>
      <c r="K1051" s="169"/>
      <c r="L1051" s="169"/>
      <c r="M1051" s="168"/>
      <c r="N1051" s="163"/>
      <c r="O1051" s="163"/>
      <c r="P1051" s="170"/>
      <c r="Q1051" s="163"/>
      <c r="R1051" s="171"/>
      <c r="S1051" s="164"/>
    </row>
    <row r="1052" spans="1:23" s="46" customFormat="1" x14ac:dyDescent="0.2">
      <c r="A1052" s="92"/>
      <c r="B1052" s="145"/>
      <c r="C1052" s="145"/>
      <c r="D1052" s="145"/>
      <c r="E1052" s="138"/>
      <c r="F1052" s="138"/>
      <c r="G1052" s="144"/>
      <c r="H1052" s="140"/>
      <c r="I1052" s="140"/>
      <c r="J1052" s="208"/>
      <c r="K1052" s="208"/>
      <c r="L1052" s="208"/>
      <c r="M1052" s="208"/>
      <c r="N1052" s="208"/>
      <c r="O1052" s="208"/>
      <c r="P1052" s="250"/>
      <c r="Q1052" s="208"/>
      <c r="R1052" s="141"/>
      <c r="S1052" s="143"/>
    </row>
    <row r="1053" spans="1:23" customFormat="1" ht="12.75" customHeight="1" x14ac:dyDescent="0.25">
      <c r="A1053" s="92"/>
      <c r="B1053" s="145"/>
      <c r="C1053" s="210"/>
      <c r="D1053" s="210"/>
      <c r="E1053" s="153"/>
      <c r="F1053" s="153"/>
      <c r="G1053" s="146"/>
      <c r="H1053" s="142"/>
      <c r="I1053" s="142"/>
      <c r="J1053" s="208"/>
      <c r="K1053" s="208"/>
      <c r="L1053" s="208"/>
      <c r="M1053" s="208"/>
      <c r="N1053" s="208"/>
      <c r="O1053" s="208"/>
      <c r="P1053" s="208"/>
      <c r="Q1053" s="208"/>
      <c r="R1053" s="76"/>
      <c r="S1053" s="143"/>
      <c r="T1053" s="203"/>
      <c r="U1053" s="203"/>
      <c r="V1053" s="203"/>
      <c r="W1053" s="203"/>
    </row>
    <row r="1054" spans="1:23" customFormat="1" ht="12.75" customHeight="1" x14ac:dyDescent="0.25">
      <c r="A1054" s="92"/>
      <c r="B1054" s="145"/>
      <c r="C1054" s="145"/>
      <c r="D1054" s="145"/>
      <c r="E1054" s="138"/>
      <c r="F1054" s="138"/>
      <c r="G1054" s="103"/>
      <c r="H1054" s="100"/>
      <c r="I1054" s="270"/>
      <c r="J1054" s="208"/>
      <c r="K1054" s="208"/>
      <c r="L1054" s="208"/>
      <c r="M1054" s="208"/>
      <c r="N1054" s="208"/>
      <c r="O1054" s="208"/>
      <c r="P1054" s="250"/>
      <c r="Q1054" s="208"/>
      <c r="R1054" s="143"/>
      <c r="S1054" s="143"/>
      <c r="T1054" s="203"/>
      <c r="U1054" s="203"/>
      <c r="V1054" s="203"/>
      <c r="W1054" s="203"/>
    </row>
    <row r="1055" spans="1:23" customFormat="1" ht="12.75" customHeight="1" x14ac:dyDescent="0.25">
      <c r="A1055" s="92"/>
      <c r="B1055" s="145"/>
      <c r="C1055" s="145"/>
      <c r="D1055" s="145"/>
      <c r="E1055" s="138"/>
      <c r="F1055" s="138"/>
      <c r="G1055" s="144"/>
      <c r="H1055" s="140"/>
      <c r="I1055" s="140"/>
      <c r="J1055" s="208"/>
      <c r="K1055" s="208"/>
      <c r="L1055" s="208"/>
      <c r="M1055" s="208"/>
      <c r="N1055" s="208"/>
      <c r="O1055" s="208"/>
      <c r="P1055" s="250"/>
      <c r="Q1055" s="208"/>
      <c r="R1055" s="141"/>
      <c r="S1055" s="143"/>
      <c r="T1055" s="203"/>
      <c r="U1055" s="203"/>
      <c r="V1055" s="203"/>
      <c r="W1055" s="203"/>
    </row>
    <row r="1056" spans="1:23" customFormat="1" ht="12.75" customHeight="1" x14ac:dyDescent="0.25">
      <c r="A1056" s="92"/>
      <c r="B1056" s="145"/>
      <c r="C1056" s="145"/>
      <c r="D1056" s="145"/>
      <c r="E1056" s="138"/>
      <c r="F1056" s="138"/>
      <c r="G1056" s="144"/>
      <c r="H1056" s="151"/>
      <c r="I1056" s="151"/>
      <c r="J1056" s="208"/>
      <c r="K1056" s="208"/>
      <c r="L1056" s="208"/>
      <c r="M1056" s="208"/>
      <c r="N1056" s="208"/>
      <c r="O1056" s="208"/>
      <c r="P1056" s="208"/>
      <c r="Q1056" s="208"/>
      <c r="R1056" s="141"/>
      <c r="S1056" s="143"/>
      <c r="T1056" s="203"/>
      <c r="U1056" s="203"/>
      <c r="V1056" s="203"/>
      <c r="W1056" s="203"/>
    </row>
    <row r="1057" spans="1:35" customFormat="1" ht="12.75" customHeight="1" x14ac:dyDescent="0.25">
      <c r="A1057" s="92"/>
      <c r="B1057" s="118"/>
      <c r="C1057" s="118"/>
      <c r="D1057" s="118"/>
      <c r="E1057" s="108"/>
      <c r="F1057" s="124"/>
      <c r="G1057" s="131"/>
      <c r="H1057" s="167"/>
      <c r="I1057" s="167"/>
      <c r="J1057" s="168"/>
      <c r="K1057" s="169"/>
      <c r="L1057" s="169"/>
      <c r="M1057" s="168"/>
      <c r="N1057" s="163"/>
      <c r="O1057" s="163"/>
      <c r="P1057" s="170"/>
      <c r="Q1057" s="163"/>
      <c r="R1057" s="171"/>
      <c r="S1057" s="164"/>
      <c r="T1057" s="203"/>
      <c r="U1057" s="203"/>
      <c r="V1057" s="203"/>
      <c r="W1057" s="203"/>
    </row>
    <row r="1058" spans="1:35" customFormat="1" ht="12.75" customHeight="1" x14ac:dyDescent="0.25">
      <c r="A1058" s="92"/>
      <c r="B1058" s="145"/>
      <c r="C1058" s="145"/>
      <c r="D1058" s="145"/>
      <c r="E1058" s="138"/>
      <c r="F1058" s="138"/>
      <c r="G1058" s="144"/>
      <c r="H1058" s="140"/>
      <c r="I1058" s="140"/>
      <c r="J1058" s="208"/>
      <c r="K1058" s="208"/>
      <c r="L1058" s="208"/>
      <c r="M1058" s="208"/>
      <c r="N1058" s="208"/>
      <c r="O1058" s="208"/>
      <c r="P1058" s="250"/>
      <c r="Q1058" s="208"/>
      <c r="R1058" s="141"/>
      <c r="S1058" s="143"/>
      <c r="T1058" s="203"/>
      <c r="U1058" s="203"/>
      <c r="V1058" s="203"/>
      <c r="W1058" s="203"/>
    </row>
    <row r="1059" spans="1:35" customFormat="1" ht="12.75" customHeight="1" x14ac:dyDescent="0.25">
      <c r="A1059" s="92"/>
      <c r="B1059" s="118"/>
      <c r="C1059" s="118"/>
      <c r="D1059" s="118"/>
      <c r="E1059" s="108"/>
      <c r="F1059" s="124"/>
      <c r="G1059" s="131"/>
      <c r="H1059" s="167"/>
      <c r="I1059" s="167"/>
      <c r="J1059" s="168"/>
      <c r="K1059" s="169"/>
      <c r="L1059" s="169"/>
      <c r="M1059" s="168"/>
      <c r="N1059" s="163"/>
      <c r="O1059" s="163"/>
      <c r="P1059" s="170"/>
      <c r="Q1059" s="163"/>
      <c r="R1059" s="171"/>
      <c r="S1059" s="164"/>
      <c r="T1059" s="203"/>
      <c r="U1059" s="203"/>
      <c r="V1059" s="203"/>
      <c r="W1059" s="203"/>
    </row>
    <row r="1060" spans="1:35" customFormat="1" ht="12.75" customHeight="1" x14ac:dyDescent="0.25">
      <c r="A1060" s="92"/>
      <c r="B1060" s="145"/>
      <c r="C1060" s="145"/>
      <c r="D1060" s="145"/>
      <c r="E1060" s="138"/>
      <c r="F1060" s="138"/>
      <c r="G1060" s="144"/>
      <c r="H1060" s="140"/>
      <c r="I1060" s="140"/>
      <c r="J1060" s="208"/>
      <c r="K1060" s="208"/>
      <c r="L1060" s="208"/>
      <c r="M1060" s="208"/>
      <c r="N1060" s="208"/>
      <c r="O1060" s="208"/>
      <c r="P1060" s="250"/>
      <c r="Q1060" s="208"/>
      <c r="R1060" s="141"/>
      <c r="S1060" s="143"/>
      <c r="T1060" s="203"/>
      <c r="U1060" s="203"/>
      <c r="V1060" s="203"/>
      <c r="W1060" s="203"/>
    </row>
    <row r="1061" spans="1:35" customFormat="1" ht="12.75" customHeight="1" x14ac:dyDescent="0.25">
      <c r="A1061" s="92"/>
      <c r="B1061" s="145"/>
      <c r="C1061" s="210"/>
      <c r="D1061" s="210"/>
      <c r="E1061" s="153"/>
      <c r="F1061" s="153"/>
      <c r="G1061" s="146"/>
      <c r="H1061" s="142"/>
      <c r="I1061" s="142"/>
      <c r="J1061" s="208"/>
      <c r="K1061" s="208"/>
      <c r="L1061" s="208"/>
      <c r="M1061" s="208"/>
      <c r="N1061" s="208"/>
      <c r="O1061" s="208"/>
      <c r="P1061" s="208"/>
      <c r="Q1061" s="208"/>
      <c r="R1061" s="76"/>
      <c r="S1061" s="143"/>
      <c r="T1061" s="203"/>
      <c r="U1061" s="203"/>
      <c r="V1061" s="203"/>
      <c r="W1061" s="203"/>
    </row>
    <row r="1062" spans="1:35" customFormat="1" ht="12.75" customHeight="1" x14ac:dyDescent="0.25">
      <c r="A1062" s="92"/>
      <c r="B1062" s="145"/>
      <c r="C1062" s="145"/>
      <c r="D1062" s="145"/>
      <c r="E1062" s="138"/>
      <c r="F1062" s="138"/>
      <c r="G1062" s="103"/>
      <c r="H1062" s="100"/>
      <c r="I1062" s="270"/>
      <c r="J1062" s="208"/>
      <c r="K1062" s="208"/>
      <c r="L1062" s="208"/>
      <c r="M1062" s="208"/>
      <c r="N1062" s="208"/>
      <c r="O1062" s="208"/>
      <c r="P1062" s="250"/>
      <c r="Q1062" s="208"/>
      <c r="R1062" s="143"/>
      <c r="S1062" s="143"/>
      <c r="T1062" s="203"/>
      <c r="U1062" s="203"/>
      <c r="V1062" s="203"/>
      <c r="W1062" s="203"/>
    </row>
    <row r="1063" spans="1:35" customFormat="1" ht="12.75" customHeight="1" x14ac:dyDescent="0.25">
      <c r="A1063" s="92"/>
      <c r="B1063" s="145"/>
      <c r="C1063" s="145"/>
      <c r="D1063" s="145"/>
      <c r="E1063" s="138"/>
      <c r="F1063" s="138"/>
      <c r="G1063" s="144"/>
      <c r="H1063" s="140"/>
      <c r="I1063" s="140"/>
      <c r="J1063" s="208"/>
      <c r="K1063" s="208"/>
      <c r="L1063" s="208"/>
      <c r="M1063" s="208"/>
      <c r="N1063" s="208"/>
      <c r="O1063" s="208"/>
      <c r="P1063" s="250"/>
      <c r="Q1063" s="208"/>
      <c r="R1063" s="141"/>
      <c r="S1063" s="143"/>
      <c r="T1063" s="203"/>
      <c r="U1063" s="203"/>
      <c r="V1063" s="203"/>
      <c r="W1063" s="203"/>
    </row>
    <row r="1064" spans="1:35" customFormat="1" ht="12.75" customHeight="1" x14ac:dyDescent="0.25">
      <c r="A1064" s="92"/>
      <c r="B1064" s="145"/>
      <c r="C1064" s="145"/>
      <c r="D1064" s="145"/>
      <c r="E1064" s="138"/>
      <c r="F1064" s="138"/>
      <c r="G1064" s="144"/>
      <c r="H1064" s="151"/>
      <c r="I1064" s="151"/>
      <c r="J1064" s="208"/>
      <c r="K1064" s="208"/>
      <c r="L1064" s="208"/>
      <c r="M1064" s="208"/>
      <c r="N1064" s="208"/>
      <c r="O1064" s="208"/>
      <c r="P1064" s="208"/>
      <c r="Q1064" s="208"/>
      <c r="R1064" s="141"/>
      <c r="S1064" s="143"/>
      <c r="T1064" s="203"/>
      <c r="U1064" s="203"/>
      <c r="V1064" s="203"/>
      <c r="W1064" s="203"/>
    </row>
    <row r="1065" spans="1:35" customFormat="1" ht="12.75" customHeight="1" x14ac:dyDescent="0.25">
      <c r="A1065" s="92"/>
      <c r="B1065" s="118"/>
      <c r="C1065" s="118"/>
      <c r="D1065" s="118"/>
      <c r="E1065" s="108"/>
      <c r="F1065" s="124"/>
      <c r="G1065" s="131"/>
      <c r="H1065" s="167"/>
      <c r="I1065" s="167"/>
      <c r="J1065" s="168"/>
      <c r="K1065" s="169"/>
      <c r="L1065" s="169"/>
      <c r="M1065" s="168"/>
      <c r="N1065" s="163"/>
      <c r="O1065" s="163"/>
      <c r="P1065" s="170"/>
      <c r="Q1065" s="163"/>
      <c r="R1065" s="171"/>
      <c r="S1065" s="164"/>
      <c r="T1065" s="203"/>
      <c r="U1065" s="203"/>
      <c r="V1065" s="203"/>
      <c r="W1065" s="203"/>
    </row>
    <row r="1066" spans="1:35" customFormat="1" ht="12.75" customHeight="1" x14ac:dyDescent="0.25">
      <c r="A1066" s="92"/>
      <c r="B1066" s="145"/>
      <c r="C1066" s="145"/>
      <c r="D1066" s="145"/>
      <c r="E1066" s="138"/>
      <c r="F1066" s="138"/>
      <c r="G1066" s="144"/>
      <c r="H1066" s="140"/>
      <c r="I1066" s="140"/>
      <c r="J1066" s="208"/>
      <c r="K1066" s="208"/>
      <c r="L1066" s="208"/>
      <c r="M1066" s="208"/>
      <c r="N1066" s="208"/>
      <c r="O1066" s="208"/>
      <c r="P1066" s="250"/>
      <c r="Q1066" s="208"/>
      <c r="R1066" s="141"/>
      <c r="S1066" s="143"/>
      <c r="T1066" s="203"/>
      <c r="U1066" s="203"/>
      <c r="V1066" s="203"/>
      <c r="W1066" s="203"/>
    </row>
    <row r="1067" spans="1:35" customFormat="1" ht="12.75" customHeight="1" x14ac:dyDescent="0.25">
      <c r="A1067" s="92"/>
      <c r="B1067" s="145"/>
      <c r="C1067" s="210"/>
      <c r="D1067" s="210"/>
      <c r="E1067" s="153"/>
      <c r="F1067" s="153"/>
      <c r="G1067" s="146"/>
      <c r="H1067" s="142"/>
      <c r="I1067" s="142"/>
      <c r="J1067" s="208"/>
      <c r="K1067" s="208"/>
      <c r="L1067" s="208"/>
      <c r="M1067" s="208"/>
      <c r="N1067" s="208"/>
      <c r="O1067" s="208"/>
      <c r="P1067" s="208"/>
      <c r="Q1067" s="208"/>
      <c r="R1067" s="76"/>
      <c r="S1067" s="143"/>
      <c r="T1067" s="203"/>
      <c r="U1067" s="203"/>
      <c r="V1067" s="203"/>
      <c r="W1067" s="203"/>
    </row>
    <row r="1068" spans="1:35" customFormat="1" ht="12.75" customHeight="1" x14ac:dyDescent="0.25">
      <c r="A1068" s="92"/>
      <c r="B1068" s="145"/>
      <c r="C1068" s="145"/>
      <c r="D1068" s="145"/>
      <c r="E1068" s="138"/>
      <c r="F1068" s="138"/>
      <c r="G1068" s="103"/>
      <c r="H1068" s="100"/>
      <c r="I1068" s="270"/>
      <c r="J1068" s="208"/>
      <c r="K1068" s="208"/>
      <c r="L1068" s="208"/>
      <c r="M1068" s="208"/>
      <c r="N1068" s="208"/>
      <c r="O1068" s="208"/>
      <c r="P1068" s="250"/>
      <c r="Q1068" s="208"/>
      <c r="R1068" s="143"/>
      <c r="S1068" s="143"/>
      <c r="T1068" s="203"/>
      <c r="U1068" s="203"/>
      <c r="V1068" s="203"/>
      <c r="W1068" s="203"/>
    </row>
    <row r="1069" spans="1:35" customFormat="1" ht="12.75" customHeight="1" x14ac:dyDescent="0.25">
      <c r="A1069" s="92"/>
      <c r="B1069" s="145"/>
      <c r="C1069" s="145"/>
      <c r="D1069" s="145"/>
      <c r="E1069" s="138"/>
      <c r="F1069" s="138"/>
      <c r="G1069" s="144"/>
      <c r="H1069" s="140"/>
      <c r="I1069" s="140"/>
      <c r="J1069" s="208"/>
      <c r="K1069" s="208"/>
      <c r="L1069" s="208"/>
      <c r="M1069" s="208"/>
      <c r="N1069" s="208"/>
      <c r="O1069" s="208"/>
      <c r="P1069" s="250"/>
      <c r="Q1069" s="208"/>
      <c r="R1069" s="141"/>
      <c r="S1069" s="143"/>
      <c r="T1069" s="203"/>
      <c r="U1069" s="203"/>
      <c r="V1069" s="203"/>
      <c r="W1069" s="203"/>
    </row>
    <row r="1070" spans="1:35" customFormat="1" ht="12.75" customHeight="1" x14ac:dyDescent="0.25">
      <c r="A1070" s="92"/>
      <c r="B1070" s="145"/>
      <c r="C1070" s="145"/>
      <c r="D1070" s="145"/>
      <c r="E1070" s="138"/>
      <c r="F1070" s="138"/>
      <c r="G1070" s="144"/>
      <c r="H1070" s="151"/>
      <c r="I1070" s="151"/>
      <c r="J1070" s="208"/>
      <c r="K1070" s="208"/>
      <c r="L1070" s="208"/>
      <c r="M1070" s="208"/>
      <c r="N1070" s="208"/>
      <c r="O1070" s="208"/>
      <c r="P1070" s="208"/>
      <c r="Q1070" s="208"/>
      <c r="R1070" s="141"/>
      <c r="S1070" s="143"/>
      <c r="T1070" s="203"/>
      <c r="U1070" s="203"/>
      <c r="V1070" s="203"/>
      <c r="W1070" s="203"/>
    </row>
    <row r="1071" spans="1:35" s="182" customFormat="1" ht="12.75" customHeight="1" x14ac:dyDescent="0.3">
      <c r="A1071" s="92"/>
      <c r="B1071" s="118"/>
      <c r="C1071" s="118"/>
      <c r="D1071" s="118"/>
      <c r="E1071" s="108"/>
      <c r="F1071" s="124"/>
      <c r="G1071" s="131"/>
      <c r="H1071" s="167"/>
      <c r="I1071" s="167"/>
      <c r="J1071" s="168"/>
      <c r="K1071" s="169"/>
      <c r="L1071" s="169"/>
      <c r="M1071" s="168"/>
      <c r="N1071" s="163"/>
      <c r="O1071" s="163"/>
      <c r="P1071" s="170"/>
      <c r="Q1071" s="163"/>
      <c r="R1071" s="171"/>
      <c r="S1071" s="164"/>
      <c r="T1071" s="139"/>
      <c r="U1071" s="187"/>
      <c r="V1071" s="187"/>
      <c r="W1071" s="187"/>
      <c r="AI1071" s="202"/>
    </row>
    <row r="1072" spans="1:35" s="182" customFormat="1" ht="12.75" customHeight="1" x14ac:dyDescent="0.3">
      <c r="A1072" s="92"/>
      <c r="B1072" s="145"/>
      <c r="C1072" s="145"/>
      <c r="D1072" s="145"/>
      <c r="E1072" s="138"/>
      <c r="F1072" s="138"/>
      <c r="G1072" s="144"/>
      <c r="H1072" s="140"/>
      <c r="I1072" s="140"/>
      <c r="J1072" s="208"/>
      <c r="K1072" s="208"/>
      <c r="L1072" s="208"/>
      <c r="M1072" s="208"/>
      <c r="N1072" s="208"/>
      <c r="O1072" s="208"/>
      <c r="P1072" s="250"/>
      <c r="Q1072" s="208"/>
      <c r="R1072" s="141"/>
      <c r="S1072" s="143"/>
      <c r="T1072" s="139"/>
      <c r="U1072" s="187"/>
      <c r="V1072" s="187"/>
      <c r="W1072" s="187"/>
      <c r="AI1072" s="202"/>
    </row>
    <row r="1073" spans="1:35" s="182" customFormat="1" ht="11.4" customHeight="1" x14ac:dyDescent="0.3">
      <c r="A1073" s="92"/>
      <c r="B1073" s="118"/>
      <c r="C1073" s="118"/>
      <c r="D1073" s="118"/>
      <c r="E1073" s="108"/>
      <c r="F1073" s="124"/>
      <c r="G1073" s="131"/>
      <c r="H1073" s="167"/>
      <c r="I1073" s="167"/>
      <c r="J1073" s="168"/>
      <c r="K1073" s="169"/>
      <c r="L1073" s="169"/>
      <c r="M1073" s="168"/>
      <c r="N1073" s="163"/>
      <c r="O1073" s="163"/>
      <c r="P1073" s="170"/>
      <c r="Q1073" s="163"/>
      <c r="R1073" s="171"/>
      <c r="S1073" s="164"/>
      <c r="T1073" s="139"/>
      <c r="U1073" s="187"/>
      <c r="V1073" s="187"/>
      <c r="W1073" s="187"/>
      <c r="AI1073" s="202"/>
    </row>
    <row r="1074" spans="1:35" s="182" customFormat="1" ht="12.75" customHeight="1" x14ac:dyDescent="0.3">
      <c r="A1074" s="92"/>
      <c r="B1074" s="145"/>
      <c r="C1074" s="145"/>
      <c r="D1074" s="145"/>
      <c r="E1074" s="138"/>
      <c r="F1074" s="138"/>
      <c r="G1074" s="144"/>
      <c r="H1074" s="140"/>
      <c r="I1074" s="140"/>
      <c r="J1074" s="208"/>
      <c r="K1074" s="208"/>
      <c r="L1074" s="208"/>
      <c r="M1074" s="208"/>
      <c r="N1074" s="208"/>
      <c r="O1074" s="208"/>
      <c r="P1074" s="250"/>
      <c r="Q1074" s="208"/>
      <c r="R1074" s="141"/>
      <c r="S1074" s="143"/>
      <c r="T1074" s="139"/>
      <c r="U1074" s="187"/>
      <c r="V1074" s="187"/>
      <c r="W1074" s="187"/>
      <c r="AI1074" s="202"/>
    </row>
    <row r="1075" spans="1:35" s="182" customFormat="1" ht="12.6" customHeight="1" x14ac:dyDescent="0.3">
      <c r="A1075" s="92"/>
      <c r="B1075" s="145"/>
      <c r="C1075" s="210"/>
      <c r="D1075" s="210"/>
      <c r="E1075" s="153"/>
      <c r="F1075" s="153"/>
      <c r="G1075" s="146"/>
      <c r="H1075" s="142"/>
      <c r="I1075" s="142"/>
      <c r="J1075" s="208"/>
      <c r="K1075" s="208"/>
      <c r="L1075" s="208"/>
      <c r="M1075" s="208"/>
      <c r="N1075" s="208"/>
      <c r="O1075" s="208"/>
      <c r="P1075" s="208"/>
      <c r="Q1075" s="208"/>
      <c r="R1075" s="76"/>
      <c r="S1075" s="143"/>
      <c r="T1075" s="139"/>
      <c r="U1075" s="187"/>
      <c r="V1075" s="187"/>
      <c r="W1075" s="187"/>
      <c r="AI1075" s="202"/>
    </row>
    <row r="1076" spans="1:35" s="182" customFormat="1" ht="12.6" customHeight="1" x14ac:dyDescent="0.3">
      <c r="A1076" s="92"/>
      <c r="B1076" s="145"/>
      <c r="C1076" s="145"/>
      <c r="D1076" s="145"/>
      <c r="E1076" s="138"/>
      <c r="F1076" s="138"/>
      <c r="G1076" s="103"/>
      <c r="H1076" s="100"/>
      <c r="I1076" s="270"/>
      <c r="J1076" s="208"/>
      <c r="K1076" s="208"/>
      <c r="L1076" s="208"/>
      <c r="M1076" s="208"/>
      <c r="N1076" s="208"/>
      <c r="O1076" s="208"/>
      <c r="P1076" s="250"/>
      <c r="Q1076" s="208"/>
      <c r="R1076" s="143"/>
      <c r="S1076" s="143"/>
      <c r="T1076" s="139"/>
      <c r="U1076" s="187"/>
      <c r="V1076" s="187"/>
      <c r="W1076" s="187"/>
      <c r="AI1076" s="202"/>
    </row>
    <row r="1077" spans="1:35" s="182" customFormat="1" ht="12.75" customHeight="1" x14ac:dyDescent="0.3">
      <c r="A1077" s="92"/>
      <c r="B1077" s="145"/>
      <c r="C1077" s="145"/>
      <c r="D1077" s="145"/>
      <c r="E1077" s="138"/>
      <c r="F1077" s="138"/>
      <c r="G1077" s="144"/>
      <c r="H1077" s="140"/>
      <c r="I1077" s="140"/>
      <c r="J1077" s="208"/>
      <c r="K1077" s="208"/>
      <c r="L1077" s="208"/>
      <c r="M1077" s="208"/>
      <c r="N1077" s="208"/>
      <c r="O1077" s="208"/>
      <c r="P1077" s="250"/>
      <c r="Q1077" s="208"/>
      <c r="R1077" s="141"/>
      <c r="S1077" s="143"/>
      <c r="T1077" s="139"/>
      <c r="U1077" s="187"/>
      <c r="V1077" s="187"/>
      <c r="W1077" s="187"/>
      <c r="AI1077" s="202"/>
    </row>
    <row r="1078" spans="1:35" s="182" customFormat="1" ht="12.75" customHeight="1" x14ac:dyDescent="0.3">
      <c r="A1078" s="92"/>
      <c r="B1078" s="145"/>
      <c r="C1078" s="145"/>
      <c r="D1078" s="145"/>
      <c r="E1078" s="138"/>
      <c r="F1078" s="138"/>
      <c r="G1078" s="144"/>
      <c r="H1078" s="151"/>
      <c r="I1078" s="151"/>
      <c r="J1078" s="208"/>
      <c r="K1078" s="208"/>
      <c r="L1078" s="208"/>
      <c r="M1078" s="208"/>
      <c r="N1078" s="208"/>
      <c r="O1078" s="208"/>
      <c r="P1078" s="208"/>
      <c r="Q1078" s="208"/>
      <c r="R1078" s="141"/>
      <c r="S1078" s="143"/>
      <c r="T1078" s="139"/>
      <c r="U1078" s="187"/>
      <c r="V1078" s="187"/>
      <c r="W1078" s="187"/>
      <c r="AI1078" s="202"/>
    </row>
    <row r="1079" spans="1:35" s="182" customFormat="1" ht="12.75" customHeight="1" x14ac:dyDescent="0.3">
      <c r="A1079" s="92"/>
      <c r="B1079" s="118"/>
      <c r="C1079" s="118"/>
      <c r="D1079" s="118"/>
      <c r="E1079" s="108"/>
      <c r="F1079" s="124"/>
      <c r="G1079" s="131"/>
      <c r="H1079" s="167"/>
      <c r="I1079" s="167"/>
      <c r="J1079" s="168"/>
      <c r="K1079" s="169"/>
      <c r="L1079" s="169"/>
      <c r="M1079" s="168"/>
      <c r="N1079" s="163"/>
      <c r="O1079" s="163"/>
      <c r="P1079" s="170"/>
      <c r="Q1079" s="163"/>
      <c r="R1079" s="171"/>
      <c r="S1079" s="164"/>
      <c r="T1079" s="139"/>
      <c r="U1079" s="187"/>
      <c r="V1079" s="187"/>
      <c r="W1079" s="187"/>
      <c r="AI1079" s="202"/>
    </row>
    <row r="1080" spans="1:35" s="182" customFormat="1" ht="12.75" customHeight="1" x14ac:dyDescent="0.3">
      <c r="A1080" s="92"/>
      <c r="B1080" s="145"/>
      <c r="C1080" s="145"/>
      <c r="D1080" s="145"/>
      <c r="E1080" s="138"/>
      <c r="F1080" s="138"/>
      <c r="G1080" s="144"/>
      <c r="H1080" s="140"/>
      <c r="I1080" s="140"/>
      <c r="J1080" s="208"/>
      <c r="K1080" s="208"/>
      <c r="L1080" s="208"/>
      <c r="M1080" s="208"/>
      <c r="N1080" s="208"/>
      <c r="O1080" s="208"/>
      <c r="P1080" s="250"/>
      <c r="Q1080" s="208"/>
      <c r="R1080" s="141"/>
      <c r="S1080" s="143"/>
      <c r="T1080" s="139"/>
      <c r="U1080" s="187"/>
      <c r="V1080" s="187"/>
      <c r="W1080" s="187"/>
      <c r="AI1080" s="202"/>
    </row>
    <row r="1081" spans="1:35" s="182" customFormat="1" ht="12.75" customHeight="1" x14ac:dyDescent="0.3">
      <c r="A1081" s="92"/>
      <c r="B1081" s="145"/>
      <c r="C1081" s="210"/>
      <c r="D1081" s="210"/>
      <c r="E1081" s="153"/>
      <c r="F1081" s="153"/>
      <c r="G1081" s="146"/>
      <c r="H1081" s="142"/>
      <c r="I1081" s="142"/>
      <c r="J1081" s="208"/>
      <c r="K1081" s="208"/>
      <c r="L1081" s="208"/>
      <c r="M1081" s="208"/>
      <c r="N1081" s="208"/>
      <c r="O1081" s="208"/>
      <c r="P1081" s="208"/>
      <c r="Q1081" s="208"/>
      <c r="R1081" s="76"/>
      <c r="S1081" s="143"/>
      <c r="T1081" s="139"/>
      <c r="U1081" s="187"/>
      <c r="V1081" s="187"/>
      <c r="W1081" s="187"/>
      <c r="AI1081" s="202"/>
    </row>
    <row r="1082" spans="1:35" s="182" customFormat="1" ht="12.75" customHeight="1" x14ac:dyDescent="0.3">
      <c r="A1082" s="92"/>
      <c r="B1082" s="145"/>
      <c r="C1082" s="145"/>
      <c r="D1082" s="145"/>
      <c r="E1082" s="138"/>
      <c r="F1082" s="138"/>
      <c r="G1082" s="103"/>
      <c r="H1082" s="100"/>
      <c r="I1082" s="270"/>
      <c r="J1082" s="208"/>
      <c r="K1082" s="208"/>
      <c r="L1082" s="208"/>
      <c r="M1082" s="208"/>
      <c r="N1082" s="208"/>
      <c r="O1082" s="208"/>
      <c r="P1082" s="250"/>
      <c r="Q1082" s="208"/>
      <c r="R1082" s="143"/>
      <c r="S1082" s="143"/>
      <c r="T1082" s="139"/>
      <c r="U1082" s="187"/>
      <c r="V1082" s="187"/>
      <c r="W1082" s="187"/>
      <c r="AI1082" s="202"/>
    </row>
    <row r="1083" spans="1:35" s="182" customFormat="1" ht="12.6" customHeight="1" x14ac:dyDescent="0.3">
      <c r="A1083" s="92"/>
      <c r="B1083" s="145"/>
      <c r="C1083" s="145"/>
      <c r="D1083" s="145"/>
      <c r="E1083" s="138"/>
      <c r="F1083" s="138"/>
      <c r="G1083" s="144"/>
      <c r="H1083" s="140"/>
      <c r="I1083" s="140"/>
      <c r="J1083" s="208"/>
      <c r="K1083" s="208"/>
      <c r="L1083" s="208"/>
      <c r="M1083" s="208"/>
      <c r="N1083" s="208"/>
      <c r="O1083" s="208"/>
      <c r="P1083" s="250"/>
      <c r="Q1083" s="208"/>
      <c r="R1083" s="141"/>
      <c r="S1083" s="143"/>
      <c r="T1083" s="139"/>
      <c r="U1083" s="187"/>
      <c r="V1083" s="187"/>
      <c r="W1083" s="187"/>
      <c r="AI1083" s="202"/>
    </row>
    <row r="1084" spans="1:35" s="182" customFormat="1" ht="12.6" customHeight="1" x14ac:dyDescent="0.3">
      <c r="A1084" s="92"/>
      <c r="B1084" s="145"/>
      <c r="C1084" s="145"/>
      <c r="D1084" s="145"/>
      <c r="E1084" s="138"/>
      <c r="F1084" s="138"/>
      <c r="G1084" s="144"/>
      <c r="H1084" s="151"/>
      <c r="I1084" s="151"/>
      <c r="J1084" s="208"/>
      <c r="K1084" s="208"/>
      <c r="L1084" s="208"/>
      <c r="M1084" s="208"/>
      <c r="N1084" s="208"/>
      <c r="O1084" s="208"/>
      <c r="P1084" s="208"/>
      <c r="Q1084" s="208"/>
      <c r="R1084" s="141"/>
      <c r="S1084" s="143"/>
      <c r="T1084" s="139"/>
      <c r="U1084" s="187"/>
      <c r="V1084" s="187"/>
      <c r="W1084" s="187"/>
      <c r="AI1084" s="202"/>
    </row>
    <row r="1085" spans="1:35" s="182" customFormat="1" ht="12.75" customHeight="1" x14ac:dyDescent="0.3">
      <c r="A1085" s="92"/>
      <c r="B1085" s="118"/>
      <c r="C1085" s="118"/>
      <c r="D1085" s="118"/>
      <c r="E1085" s="108"/>
      <c r="F1085" s="124"/>
      <c r="G1085" s="131"/>
      <c r="H1085" s="167"/>
      <c r="I1085" s="167"/>
      <c r="J1085" s="168"/>
      <c r="K1085" s="169"/>
      <c r="L1085" s="169"/>
      <c r="M1085" s="168"/>
      <c r="N1085" s="163"/>
      <c r="O1085" s="163"/>
      <c r="P1085" s="170"/>
      <c r="Q1085" s="163"/>
      <c r="R1085" s="171"/>
      <c r="S1085" s="164"/>
      <c r="T1085" s="139"/>
      <c r="U1085" s="187"/>
      <c r="V1085" s="187"/>
      <c r="W1085" s="187"/>
      <c r="AI1085" s="202"/>
    </row>
    <row r="1086" spans="1:35" s="182" customFormat="1" ht="12.75" customHeight="1" x14ac:dyDescent="0.3">
      <c r="A1086" s="92"/>
      <c r="B1086" s="145"/>
      <c r="C1086" s="145"/>
      <c r="D1086" s="145"/>
      <c r="E1086" s="138"/>
      <c r="F1086" s="138"/>
      <c r="G1086" s="144"/>
      <c r="H1086" s="140"/>
      <c r="I1086" s="140"/>
      <c r="J1086" s="208"/>
      <c r="K1086" s="208"/>
      <c r="L1086" s="208"/>
      <c r="M1086" s="208"/>
      <c r="N1086" s="208"/>
      <c r="O1086" s="208"/>
      <c r="P1086" s="250"/>
      <c r="Q1086" s="208"/>
      <c r="R1086" s="141"/>
      <c r="S1086" s="143"/>
      <c r="T1086" s="139"/>
      <c r="U1086" s="187"/>
      <c r="V1086" s="187"/>
      <c r="W1086" s="187"/>
      <c r="AI1086" s="202"/>
    </row>
    <row r="1087" spans="1:35" s="182" customFormat="1" ht="12.75" customHeight="1" x14ac:dyDescent="0.3">
      <c r="A1087" s="92"/>
      <c r="B1087" s="118"/>
      <c r="C1087" s="118"/>
      <c r="D1087" s="118"/>
      <c r="E1087" s="108"/>
      <c r="F1087" s="124"/>
      <c r="G1087" s="131"/>
      <c r="H1087" s="167"/>
      <c r="I1087" s="167"/>
      <c r="J1087" s="168"/>
      <c r="K1087" s="169"/>
      <c r="L1087" s="169"/>
      <c r="M1087" s="168"/>
      <c r="N1087" s="163"/>
      <c r="O1087" s="163"/>
      <c r="P1087" s="170"/>
      <c r="Q1087" s="163"/>
      <c r="R1087" s="171"/>
      <c r="S1087" s="164"/>
      <c r="T1087" s="139"/>
      <c r="U1087" s="187"/>
      <c r="V1087" s="187"/>
      <c r="W1087" s="187"/>
      <c r="AI1087" s="202"/>
    </row>
    <row r="1088" spans="1:35" s="182" customFormat="1" ht="12.75" customHeight="1" x14ac:dyDescent="0.3">
      <c r="A1088" s="92"/>
      <c r="B1088" s="145"/>
      <c r="C1088" s="145"/>
      <c r="D1088" s="145"/>
      <c r="E1088" s="138"/>
      <c r="F1088" s="138"/>
      <c r="G1088" s="144"/>
      <c r="H1088" s="140"/>
      <c r="I1088" s="140"/>
      <c r="J1088" s="208"/>
      <c r="K1088" s="208"/>
      <c r="L1088" s="208"/>
      <c r="M1088" s="208"/>
      <c r="N1088" s="208"/>
      <c r="O1088" s="208"/>
      <c r="P1088" s="250"/>
      <c r="Q1088" s="208"/>
      <c r="R1088" s="141"/>
      <c r="S1088" s="143"/>
      <c r="T1088" s="139"/>
      <c r="U1088" s="187"/>
      <c r="V1088" s="187"/>
      <c r="W1088" s="187"/>
      <c r="AI1088" s="202"/>
    </row>
    <row r="1089" spans="1:35" s="182" customFormat="1" ht="12.75" customHeight="1" x14ac:dyDescent="0.3">
      <c r="A1089" s="92"/>
      <c r="B1089" s="145"/>
      <c r="C1089" s="210"/>
      <c r="D1089" s="210"/>
      <c r="E1089" s="153"/>
      <c r="F1089" s="153"/>
      <c r="G1089" s="146"/>
      <c r="H1089" s="142"/>
      <c r="I1089" s="142"/>
      <c r="J1089" s="208"/>
      <c r="K1089" s="208"/>
      <c r="L1089" s="208"/>
      <c r="M1089" s="208"/>
      <c r="N1089" s="208"/>
      <c r="O1089" s="208"/>
      <c r="P1089" s="208"/>
      <c r="Q1089" s="208"/>
      <c r="R1089" s="76"/>
      <c r="S1089" s="143"/>
      <c r="T1089" s="139"/>
      <c r="U1089" s="187"/>
      <c r="V1089" s="187"/>
      <c r="W1089" s="187"/>
      <c r="AI1089" s="202"/>
    </row>
    <row r="1090" spans="1:35" s="182" customFormat="1" ht="12.75" customHeight="1" x14ac:dyDescent="0.3">
      <c r="A1090" s="92"/>
      <c r="B1090" s="145"/>
      <c r="C1090" s="145"/>
      <c r="D1090" s="145"/>
      <c r="E1090" s="138"/>
      <c r="F1090" s="138"/>
      <c r="G1090" s="103"/>
      <c r="H1090" s="100"/>
      <c r="I1090" s="270"/>
      <c r="J1090" s="208"/>
      <c r="K1090" s="208"/>
      <c r="L1090" s="208"/>
      <c r="M1090" s="208"/>
      <c r="N1090" s="208"/>
      <c r="O1090" s="208"/>
      <c r="P1090" s="250"/>
      <c r="Q1090" s="208"/>
      <c r="R1090" s="143"/>
      <c r="S1090" s="143"/>
      <c r="T1090" s="139"/>
      <c r="U1090" s="187"/>
      <c r="V1090" s="187"/>
      <c r="W1090" s="187"/>
      <c r="AI1090" s="202"/>
    </row>
    <row r="1091" spans="1:35" s="182" customFormat="1" ht="12.75" customHeight="1" x14ac:dyDescent="0.3">
      <c r="A1091" s="92"/>
      <c r="B1091" s="145"/>
      <c r="C1091" s="145"/>
      <c r="D1091" s="145"/>
      <c r="E1091" s="138"/>
      <c r="F1091" s="138"/>
      <c r="G1091" s="144"/>
      <c r="H1091" s="140"/>
      <c r="I1091" s="140"/>
      <c r="J1091" s="208"/>
      <c r="K1091" s="208"/>
      <c r="L1091" s="208"/>
      <c r="M1091" s="208"/>
      <c r="N1091" s="208"/>
      <c r="O1091" s="208"/>
      <c r="P1091" s="250"/>
      <c r="Q1091" s="208"/>
      <c r="R1091" s="141"/>
      <c r="S1091" s="143"/>
      <c r="T1091" s="139"/>
      <c r="U1091" s="187"/>
      <c r="V1091" s="187"/>
      <c r="W1091" s="187"/>
      <c r="AI1091" s="202"/>
    </row>
    <row r="1092" spans="1:35" s="182" customFormat="1" ht="12.75" customHeight="1" x14ac:dyDescent="0.3">
      <c r="A1092" s="92"/>
      <c r="B1092" s="145"/>
      <c r="C1092" s="145"/>
      <c r="D1092" s="145"/>
      <c r="E1092" s="138"/>
      <c r="F1092" s="138"/>
      <c r="G1092" s="144"/>
      <c r="H1092" s="151"/>
      <c r="I1092" s="151"/>
      <c r="J1092" s="208"/>
      <c r="K1092" s="208"/>
      <c r="L1092" s="208"/>
      <c r="M1092" s="208"/>
      <c r="N1092" s="208"/>
      <c r="O1092" s="208"/>
      <c r="P1092" s="208"/>
      <c r="Q1092" s="208"/>
      <c r="R1092" s="141"/>
      <c r="S1092" s="143"/>
      <c r="T1092" s="139"/>
      <c r="U1092" s="187"/>
      <c r="V1092" s="187"/>
      <c r="W1092" s="187"/>
      <c r="AI1092" s="202"/>
    </row>
    <row r="1093" spans="1:35" s="182" customFormat="1" ht="12.75" customHeight="1" x14ac:dyDescent="0.3">
      <c r="A1093" s="92"/>
      <c r="B1093" s="118"/>
      <c r="C1093" s="118"/>
      <c r="D1093" s="118"/>
      <c r="E1093" s="108"/>
      <c r="F1093" s="124"/>
      <c r="G1093" s="131"/>
      <c r="H1093" s="167"/>
      <c r="I1093" s="167"/>
      <c r="J1093" s="168"/>
      <c r="K1093" s="169"/>
      <c r="L1093" s="169"/>
      <c r="M1093" s="168"/>
      <c r="N1093" s="163"/>
      <c r="O1093" s="163"/>
      <c r="P1093" s="170"/>
      <c r="Q1093" s="163"/>
      <c r="R1093" s="171"/>
      <c r="S1093" s="164"/>
      <c r="T1093" s="139"/>
      <c r="U1093" s="187"/>
      <c r="V1093" s="187"/>
      <c r="W1093" s="187"/>
      <c r="AI1093" s="202"/>
    </row>
    <row r="1094" spans="1:35" s="182" customFormat="1" ht="12.75" customHeight="1" x14ac:dyDescent="0.3">
      <c r="A1094" s="92"/>
      <c r="B1094" s="145"/>
      <c r="C1094" s="145"/>
      <c r="D1094" s="145"/>
      <c r="E1094" s="138"/>
      <c r="F1094" s="138"/>
      <c r="G1094" s="144"/>
      <c r="H1094" s="140"/>
      <c r="I1094" s="140"/>
      <c r="J1094" s="208"/>
      <c r="K1094" s="208"/>
      <c r="L1094" s="208"/>
      <c r="M1094" s="208"/>
      <c r="N1094" s="208"/>
      <c r="O1094" s="208"/>
      <c r="P1094" s="250"/>
      <c r="Q1094" s="208"/>
      <c r="R1094" s="141"/>
      <c r="S1094" s="143"/>
      <c r="T1094" s="139"/>
      <c r="U1094" s="187"/>
      <c r="V1094" s="187"/>
      <c r="W1094" s="187"/>
      <c r="AI1094" s="202"/>
    </row>
    <row r="1095" spans="1:35" s="182" customFormat="1" ht="12.75" customHeight="1" x14ac:dyDescent="0.3">
      <c r="A1095" s="92"/>
      <c r="B1095" s="145"/>
      <c r="C1095" s="210"/>
      <c r="D1095" s="210"/>
      <c r="E1095" s="153"/>
      <c r="F1095" s="153"/>
      <c r="G1095" s="146"/>
      <c r="H1095" s="142"/>
      <c r="I1095" s="142"/>
      <c r="J1095" s="208"/>
      <c r="K1095" s="208"/>
      <c r="L1095" s="208"/>
      <c r="M1095" s="208"/>
      <c r="N1095" s="208"/>
      <c r="O1095" s="208"/>
      <c r="P1095" s="208"/>
      <c r="Q1095" s="208"/>
      <c r="R1095" s="76"/>
      <c r="S1095" s="143"/>
      <c r="T1095" s="139"/>
      <c r="U1095" s="187"/>
      <c r="V1095" s="187"/>
      <c r="W1095" s="187"/>
      <c r="AI1095" s="202"/>
    </row>
    <row r="1096" spans="1:35" s="182" customFormat="1" ht="12.75" customHeight="1" x14ac:dyDescent="0.3">
      <c r="A1096" s="92"/>
      <c r="B1096" s="145"/>
      <c r="C1096" s="145"/>
      <c r="D1096" s="145"/>
      <c r="E1096" s="138"/>
      <c r="F1096" s="138"/>
      <c r="G1096" s="103"/>
      <c r="H1096" s="100"/>
      <c r="I1096" s="270"/>
      <c r="J1096" s="208"/>
      <c r="K1096" s="208"/>
      <c r="L1096" s="208"/>
      <c r="M1096" s="208"/>
      <c r="N1096" s="208"/>
      <c r="O1096" s="208"/>
      <c r="P1096" s="250"/>
      <c r="Q1096" s="208"/>
      <c r="R1096" s="143"/>
      <c r="S1096" s="143"/>
      <c r="T1096" s="139"/>
      <c r="U1096" s="187"/>
      <c r="V1096" s="187"/>
      <c r="W1096" s="187"/>
      <c r="AI1096" s="202"/>
    </row>
    <row r="1097" spans="1:35" s="182" customFormat="1" ht="12.75" customHeight="1" x14ac:dyDescent="0.3">
      <c r="A1097" s="92"/>
      <c r="B1097" s="145"/>
      <c r="C1097" s="145"/>
      <c r="D1097" s="145"/>
      <c r="E1097" s="138"/>
      <c r="F1097" s="138"/>
      <c r="G1097" s="144"/>
      <c r="H1097" s="140"/>
      <c r="I1097" s="140"/>
      <c r="J1097" s="208"/>
      <c r="K1097" s="208"/>
      <c r="L1097" s="208"/>
      <c r="M1097" s="208"/>
      <c r="N1097" s="208"/>
      <c r="O1097" s="208"/>
      <c r="P1097" s="250"/>
      <c r="Q1097" s="208"/>
      <c r="R1097" s="141"/>
      <c r="S1097" s="143"/>
      <c r="T1097" s="139"/>
      <c r="U1097" s="187"/>
      <c r="V1097" s="187"/>
      <c r="W1097" s="187"/>
      <c r="AI1097" s="202"/>
    </row>
    <row r="1098" spans="1:35" s="182" customFormat="1" ht="12.75" customHeight="1" x14ac:dyDescent="0.3">
      <c r="A1098" s="92"/>
      <c r="B1098" s="145"/>
      <c r="C1098" s="145"/>
      <c r="D1098" s="145"/>
      <c r="E1098" s="138"/>
      <c r="F1098" s="138"/>
      <c r="G1098" s="144"/>
      <c r="H1098" s="151"/>
      <c r="I1098" s="151"/>
      <c r="J1098" s="208"/>
      <c r="K1098" s="208"/>
      <c r="L1098" s="208"/>
      <c r="M1098" s="208"/>
      <c r="N1098" s="208"/>
      <c r="O1098" s="208"/>
      <c r="P1098" s="208"/>
      <c r="Q1098" s="208"/>
      <c r="R1098" s="141"/>
      <c r="S1098" s="143"/>
      <c r="T1098" s="139"/>
      <c r="U1098" s="187"/>
      <c r="V1098" s="187"/>
      <c r="W1098" s="187"/>
      <c r="AI1098" s="202"/>
    </row>
    <row r="1099" spans="1:35" s="182" customFormat="1" ht="12.75" customHeight="1" x14ac:dyDescent="0.3">
      <c r="A1099" s="92"/>
      <c r="B1099" s="118"/>
      <c r="C1099" s="118"/>
      <c r="D1099" s="118"/>
      <c r="E1099" s="108"/>
      <c r="F1099" s="124"/>
      <c r="G1099" s="131"/>
      <c r="H1099" s="167"/>
      <c r="I1099" s="167"/>
      <c r="J1099" s="168"/>
      <c r="K1099" s="169"/>
      <c r="L1099" s="169"/>
      <c r="M1099" s="168"/>
      <c r="N1099" s="163"/>
      <c r="O1099" s="163"/>
      <c r="P1099" s="170"/>
      <c r="Q1099" s="163"/>
      <c r="R1099" s="171"/>
      <c r="S1099" s="164"/>
      <c r="T1099" s="139"/>
      <c r="U1099" s="187"/>
      <c r="V1099" s="187"/>
      <c r="W1099" s="187"/>
      <c r="AI1099" s="202"/>
    </row>
    <row r="1100" spans="1:35" s="182" customFormat="1" ht="12.75" customHeight="1" x14ac:dyDescent="0.3">
      <c r="A1100" s="92"/>
      <c r="B1100" s="145"/>
      <c r="C1100" s="145"/>
      <c r="D1100" s="145"/>
      <c r="E1100" s="138"/>
      <c r="F1100" s="138"/>
      <c r="G1100" s="144"/>
      <c r="H1100" s="140"/>
      <c r="I1100" s="140"/>
      <c r="J1100" s="208"/>
      <c r="K1100" s="208"/>
      <c r="L1100" s="208"/>
      <c r="M1100" s="208"/>
      <c r="N1100" s="208"/>
      <c r="O1100" s="208"/>
      <c r="P1100" s="250"/>
      <c r="Q1100" s="208"/>
      <c r="R1100" s="141"/>
      <c r="S1100" s="143"/>
      <c r="T1100" s="139"/>
      <c r="U1100" s="187"/>
      <c r="V1100" s="187"/>
      <c r="W1100" s="187"/>
      <c r="AI1100" s="202"/>
    </row>
    <row r="1101" spans="1:35" s="182" customFormat="1" ht="12.75" customHeight="1" x14ac:dyDescent="0.3">
      <c r="A1101" s="92"/>
      <c r="B1101" s="118"/>
      <c r="C1101" s="118"/>
      <c r="D1101" s="118"/>
      <c r="E1101" s="108"/>
      <c r="F1101" s="124"/>
      <c r="G1101" s="131"/>
      <c r="H1101" s="167"/>
      <c r="I1101" s="167"/>
      <c r="J1101" s="168"/>
      <c r="K1101" s="169"/>
      <c r="L1101" s="169"/>
      <c r="M1101" s="168"/>
      <c r="N1101" s="163"/>
      <c r="O1101" s="163"/>
      <c r="P1101" s="170"/>
      <c r="Q1101" s="163"/>
      <c r="R1101" s="171"/>
      <c r="S1101" s="164"/>
      <c r="T1101" s="139"/>
      <c r="U1101" s="187"/>
      <c r="V1101" s="187"/>
      <c r="W1101" s="187"/>
      <c r="AI1101" s="202"/>
    </row>
    <row r="1102" spans="1:35" s="182" customFormat="1" ht="12.75" customHeight="1" x14ac:dyDescent="0.3">
      <c r="A1102" s="92"/>
      <c r="B1102" s="145"/>
      <c r="C1102" s="145"/>
      <c r="D1102" s="145"/>
      <c r="E1102" s="138"/>
      <c r="F1102" s="138"/>
      <c r="G1102" s="144"/>
      <c r="H1102" s="140"/>
      <c r="I1102" s="140"/>
      <c r="J1102" s="208"/>
      <c r="K1102" s="208"/>
      <c r="L1102" s="208"/>
      <c r="M1102" s="208"/>
      <c r="N1102" s="208"/>
      <c r="O1102" s="208"/>
      <c r="P1102" s="250"/>
      <c r="Q1102" s="208"/>
      <c r="R1102" s="141"/>
      <c r="S1102" s="143"/>
      <c r="T1102" s="139"/>
      <c r="U1102" s="187"/>
      <c r="V1102" s="187"/>
      <c r="W1102" s="187"/>
      <c r="AI1102" s="202"/>
    </row>
    <row r="1103" spans="1:35" s="182" customFormat="1" ht="12.75" customHeight="1" x14ac:dyDescent="0.3">
      <c r="A1103" s="92"/>
      <c r="B1103" s="145"/>
      <c r="C1103" s="210"/>
      <c r="D1103" s="210"/>
      <c r="E1103" s="153"/>
      <c r="F1103" s="153"/>
      <c r="G1103" s="146"/>
      <c r="H1103" s="142"/>
      <c r="I1103" s="142"/>
      <c r="J1103" s="208"/>
      <c r="K1103" s="208"/>
      <c r="L1103" s="208"/>
      <c r="M1103" s="208"/>
      <c r="N1103" s="208"/>
      <c r="O1103" s="208"/>
      <c r="P1103" s="208"/>
      <c r="Q1103" s="208"/>
      <c r="R1103" s="76"/>
      <c r="S1103" s="143"/>
      <c r="T1103" s="139"/>
      <c r="U1103" s="187"/>
      <c r="V1103" s="187"/>
      <c r="W1103" s="187"/>
      <c r="AI1103" s="202"/>
    </row>
    <row r="1104" spans="1:35" s="182" customFormat="1" ht="12.75" customHeight="1" x14ac:dyDescent="0.3">
      <c r="A1104" s="92"/>
      <c r="B1104" s="145"/>
      <c r="C1104" s="145"/>
      <c r="D1104" s="145"/>
      <c r="E1104" s="138"/>
      <c r="F1104" s="138"/>
      <c r="G1104" s="103"/>
      <c r="H1104" s="100"/>
      <c r="I1104" s="270"/>
      <c r="J1104" s="208"/>
      <c r="K1104" s="208"/>
      <c r="L1104" s="208"/>
      <c r="M1104" s="208"/>
      <c r="N1104" s="208"/>
      <c r="O1104" s="208"/>
      <c r="P1104" s="250"/>
      <c r="Q1104" s="208"/>
      <c r="R1104" s="143"/>
      <c r="S1104" s="143"/>
      <c r="T1104" s="139"/>
      <c r="U1104" s="187"/>
      <c r="V1104" s="187"/>
      <c r="W1104" s="187"/>
      <c r="AI1104" s="202"/>
    </row>
    <row r="1105" spans="1:35" s="182" customFormat="1" ht="12.75" customHeight="1" x14ac:dyDescent="0.3">
      <c r="A1105" s="92"/>
      <c r="B1105" s="145"/>
      <c r="C1105" s="145"/>
      <c r="D1105" s="145"/>
      <c r="E1105" s="138"/>
      <c r="F1105" s="138"/>
      <c r="G1105" s="144"/>
      <c r="H1105" s="140"/>
      <c r="I1105" s="140"/>
      <c r="J1105" s="208"/>
      <c r="K1105" s="208"/>
      <c r="L1105" s="208"/>
      <c r="M1105" s="208"/>
      <c r="N1105" s="208"/>
      <c r="O1105" s="208"/>
      <c r="P1105" s="250"/>
      <c r="Q1105" s="208"/>
      <c r="R1105" s="141"/>
      <c r="S1105" s="143"/>
      <c r="T1105" s="139"/>
      <c r="U1105" s="187"/>
      <c r="V1105" s="187"/>
      <c r="W1105" s="187"/>
      <c r="AI1105" s="202"/>
    </row>
    <row r="1106" spans="1:35" s="182" customFormat="1" ht="12.75" customHeight="1" x14ac:dyDescent="0.3">
      <c r="A1106" s="92"/>
      <c r="B1106" s="145"/>
      <c r="C1106" s="145"/>
      <c r="D1106" s="145"/>
      <c r="E1106" s="138"/>
      <c r="F1106" s="138"/>
      <c r="G1106" s="144"/>
      <c r="H1106" s="151"/>
      <c r="I1106" s="151"/>
      <c r="J1106" s="208"/>
      <c r="K1106" s="208"/>
      <c r="L1106" s="208"/>
      <c r="M1106" s="208"/>
      <c r="N1106" s="208"/>
      <c r="O1106" s="208"/>
      <c r="P1106" s="208"/>
      <c r="Q1106" s="208"/>
      <c r="R1106" s="141"/>
      <c r="S1106" s="143"/>
      <c r="T1106" s="139"/>
      <c r="U1106" s="187"/>
      <c r="V1106" s="187"/>
      <c r="W1106" s="187"/>
      <c r="AI1106" s="202"/>
    </row>
    <row r="1107" spans="1:35" s="182" customFormat="1" ht="12.75" customHeight="1" x14ac:dyDescent="0.3">
      <c r="A1107" s="92"/>
      <c r="B1107" s="118"/>
      <c r="C1107" s="118"/>
      <c r="D1107" s="118"/>
      <c r="E1107" s="108"/>
      <c r="F1107" s="124"/>
      <c r="G1107" s="131"/>
      <c r="H1107" s="167"/>
      <c r="I1107" s="167"/>
      <c r="J1107" s="168"/>
      <c r="K1107" s="169"/>
      <c r="L1107" s="169"/>
      <c r="M1107" s="168"/>
      <c r="N1107" s="163"/>
      <c r="O1107" s="163"/>
      <c r="P1107" s="170"/>
      <c r="Q1107" s="163"/>
      <c r="R1107" s="171"/>
      <c r="S1107" s="164"/>
      <c r="T1107" s="139"/>
      <c r="U1107" s="187"/>
      <c r="V1107" s="187"/>
      <c r="W1107" s="187"/>
      <c r="AI1107" s="202"/>
    </row>
    <row r="1108" spans="1:35" s="182" customFormat="1" ht="12.75" customHeight="1" x14ac:dyDescent="0.3">
      <c r="A1108" s="92"/>
      <c r="B1108" s="145"/>
      <c r="C1108" s="145"/>
      <c r="D1108" s="145"/>
      <c r="E1108" s="138"/>
      <c r="F1108" s="138"/>
      <c r="G1108" s="144"/>
      <c r="H1108" s="140"/>
      <c r="I1108" s="140"/>
      <c r="J1108" s="208"/>
      <c r="K1108" s="208"/>
      <c r="L1108" s="208"/>
      <c r="M1108" s="208"/>
      <c r="N1108" s="208"/>
      <c r="O1108" s="208"/>
      <c r="P1108" s="250"/>
      <c r="Q1108" s="208"/>
      <c r="R1108" s="141"/>
      <c r="S1108" s="143"/>
      <c r="T1108" s="139"/>
      <c r="U1108" s="187"/>
      <c r="V1108" s="187"/>
      <c r="W1108" s="187"/>
      <c r="AI1108" s="202"/>
    </row>
    <row r="1109" spans="1:35" s="182" customFormat="1" ht="12.75" customHeight="1" x14ac:dyDescent="0.3">
      <c r="A1109" s="92"/>
      <c r="B1109" s="145"/>
      <c r="C1109" s="210"/>
      <c r="D1109" s="210"/>
      <c r="E1109" s="153"/>
      <c r="F1109" s="153"/>
      <c r="G1109" s="146"/>
      <c r="H1109" s="142"/>
      <c r="I1109" s="142"/>
      <c r="J1109" s="208"/>
      <c r="K1109" s="208"/>
      <c r="L1109" s="208"/>
      <c r="M1109" s="208"/>
      <c r="N1109" s="208"/>
      <c r="O1109" s="208"/>
      <c r="P1109" s="208"/>
      <c r="Q1109" s="208"/>
      <c r="R1109" s="76"/>
      <c r="S1109" s="143"/>
      <c r="T1109" s="139"/>
      <c r="U1109" s="187"/>
      <c r="V1109" s="187"/>
      <c r="W1109" s="187"/>
      <c r="AI1109" s="202"/>
    </row>
    <row r="1110" spans="1:35" s="182" customFormat="1" ht="12.75" customHeight="1" x14ac:dyDescent="0.3">
      <c r="A1110" s="92"/>
      <c r="B1110" s="145"/>
      <c r="C1110" s="145"/>
      <c r="D1110" s="145"/>
      <c r="E1110" s="138"/>
      <c r="F1110" s="138"/>
      <c r="G1110" s="103"/>
      <c r="H1110" s="100"/>
      <c r="I1110" s="270"/>
      <c r="J1110" s="208"/>
      <c r="K1110" s="208"/>
      <c r="L1110" s="208"/>
      <c r="M1110" s="208"/>
      <c r="N1110" s="208"/>
      <c r="O1110" s="208"/>
      <c r="P1110" s="250"/>
      <c r="Q1110" s="208"/>
      <c r="R1110" s="143"/>
      <c r="S1110" s="143"/>
      <c r="T1110" s="139"/>
      <c r="U1110" s="187"/>
      <c r="V1110" s="187"/>
      <c r="W1110" s="187"/>
      <c r="AI1110" s="202"/>
    </row>
    <row r="1111" spans="1:35" s="182" customFormat="1" ht="12.75" customHeight="1" x14ac:dyDescent="0.3">
      <c r="A1111" s="92"/>
      <c r="B1111" s="145"/>
      <c r="C1111" s="145"/>
      <c r="D1111" s="145"/>
      <c r="E1111" s="138"/>
      <c r="F1111" s="138"/>
      <c r="G1111" s="144"/>
      <c r="H1111" s="140"/>
      <c r="I1111" s="140"/>
      <c r="J1111" s="208"/>
      <c r="K1111" s="208"/>
      <c r="L1111" s="208"/>
      <c r="M1111" s="208"/>
      <c r="N1111" s="208"/>
      <c r="O1111" s="208"/>
      <c r="P1111" s="250"/>
      <c r="Q1111" s="208"/>
      <c r="R1111" s="141"/>
      <c r="S1111" s="143"/>
      <c r="T1111" s="139"/>
      <c r="U1111" s="187"/>
      <c r="V1111" s="187"/>
      <c r="W1111" s="187"/>
      <c r="AI1111" s="202"/>
    </row>
    <row r="1112" spans="1:35" s="182" customFormat="1" ht="12.75" customHeight="1" x14ac:dyDescent="0.3">
      <c r="A1112" s="92"/>
      <c r="B1112" s="145"/>
      <c r="C1112" s="145"/>
      <c r="D1112" s="145"/>
      <c r="E1112" s="138"/>
      <c r="F1112" s="138"/>
      <c r="G1112" s="144"/>
      <c r="H1112" s="151"/>
      <c r="I1112" s="151"/>
      <c r="J1112" s="208"/>
      <c r="K1112" s="208"/>
      <c r="L1112" s="208"/>
      <c r="M1112" s="208"/>
      <c r="N1112" s="208"/>
      <c r="O1112" s="208"/>
      <c r="P1112" s="208"/>
      <c r="Q1112" s="208"/>
      <c r="R1112" s="141"/>
      <c r="S1112" s="143"/>
      <c r="T1112" s="139"/>
      <c r="U1112" s="187"/>
      <c r="V1112" s="187"/>
      <c r="W1112" s="187"/>
      <c r="AI1112" s="202"/>
    </row>
    <row r="1113" spans="1:35" s="182" customFormat="1" ht="12.75" customHeight="1" x14ac:dyDescent="0.3">
      <c r="A1113" s="92"/>
      <c r="B1113" s="118"/>
      <c r="C1113" s="118"/>
      <c r="D1113" s="118"/>
      <c r="E1113" s="108"/>
      <c r="F1113" s="124"/>
      <c r="G1113" s="131"/>
      <c r="H1113" s="167"/>
      <c r="I1113" s="167"/>
      <c r="J1113" s="168"/>
      <c r="K1113" s="169"/>
      <c r="L1113" s="169"/>
      <c r="M1113" s="168"/>
      <c r="N1113" s="163"/>
      <c r="O1113" s="163"/>
      <c r="P1113" s="170"/>
      <c r="Q1113" s="163"/>
      <c r="R1113" s="171"/>
      <c r="S1113" s="164"/>
      <c r="T1113" s="139"/>
      <c r="U1113" s="187"/>
      <c r="V1113" s="187"/>
      <c r="W1113" s="187"/>
      <c r="AI1113" s="202"/>
    </row>
    <row r="1114" spans="1:35" s="182" customFormat="1" ht="12.75" customHeight="1" x14ac:dyDescent="0.3">
      <c r="A1114" s="92"/>
      <c r="B1114" s="145"/>
      <c r="C1114" s="145"/>
      <c r="D1114" s="145"/>
      <c r="E1114" s="138"/>
      <c r="F1114" s="138"/>
      <c r="G1114" s="144"/>
      <c r="H1114" s="140"/>
      <c r="I1114" s="140"/>
      <c r="J1114" s="208"/>
      <c r="K1114" s="208"/>
      <c r="L1114" s="208"/>
      <c r="M1114" s="208"/>
      <c r="N1114" s="208"/>
      <c r="O1114" s="208"/>
      <c r="P1114" s="250"/>
      <c r="Q1114" s="208"/>
      <c r="R1114" s="141"/>
      <c r="S1114" s="143"/>
      <c r="T1114" s="139"/>
      <c r="U1114" s="187"/>
      <c r="V1114" s="187"/>
      <c r="W1114" s="187"/>
      <c r="AI1114" s="202"/>
    </row>
    <row r="1115" spans="1:35" s="182" customFormat="1" ht="12.75" customHeight="1" x14ac:dyDescent="0.3">
      <c r="A1115" s="92"/>
      <c r="B1115" s="118"/>
      <c r="C1115" s="118"/>
      <c r="D1115" s="118"/>
      <c r="E1115" s="108"/>
      <c r="F1115" s="124"/>
      <c r="G1115" s="131"/>
      <c r="H1115" s="167"/>
      <c r="I1115" s="167"/>
      <c r="J1115" s="168"/>
      <c r="K1115" s="169"/>
      <c r="L1115" s="169"/>
      <c r="M1115" s="168"/>
      <c r="N1115" s="163"/>
      <c r="O1115" s="163"/>
      <c r="P1115" s="170"/>
      <c r="Q1115" s="163"/>
      <c r="R1115" s="171"/>
      <c r="S1115" s="164"/>
      <c r="T1115" s="139"/>
      <c r="U1115" s="187"/>
      <c r="V1115" s="187"/>
      <c r="W1115" s="187"/>
      <c r="AI1115" s="202"/>
    </row>
    <row r="1116" spans="1:35" s="81" customFormat="1" x14ac:dyDescent="0.2">
      <c r="A1116" s="92"/>
      <c r="B1116" s="145"/>
      <c r="C1116" s="145"/>
      <c r="D1116" s="145"/>
      <c r="E1116" s="138"/>
      <c r="F1116" s="138"/>
      <c r="G1116" s="144"/>
      <c r="H1116" s="140"/>
      <c r="I1116" s="140"/>
      <c r="J1116" s="208"/>
      <c r="K1116" s="208"/>
      <c r="L1116" s="208"/>
      <c r="M1116" s="208"/>
      <c r="N1116" s="208"/>
      <c r="O1116" s="208"/>
      <c r="P1116" s="250"/>
      <c r="Q1116" s="208"/>
      <c r="R1116" s="141"/>
      <c r="S1116" s="143"/>
      <c r="T1116" s="139"/>
    </row>
    <row r="1117" spans="1:35" s="110" customFormat="1" x14ac:dyDescent="0.2">
      <c r="A1117" s="92"/>
      <c r="B1117" s="145"/>
      <c r="C1117" s="210"/>
      <c r="D1117" s="210"/>
      <c r="E1117" s="153"/>
      <c r="F1117" s="153"/>
      <c r="G1117" s="146"/>
      <c r="H1117" s="142"/>
      <c r="I1117" s="142"/>
      <c r="J1117" s="208"/>
      <c r="K1117" s="208"/>
      <c r="L1117" s="208"/>
      <c r="M1117" s="208"/>
      <c r="N1117" s="208"/>
      <c r="O1117" s="208"/>
      <c r="P1117" s="208"/>
      <c r="Q1117" s="208"/>
      <c r="R1117" s="76"/>
      <c r="S1117" s="143"/>
      <c r="T1117" s="46"/>
    </row>
    <row r="1118" spans="1:35" s="81" customFormat="1" x14ac:dyDescent="0.2">
      <c r="A1118" s="92"/>
      <c r="B1118" s="145"/>
      <c r="C1118" s="145"/>
      <c r="D1118" s="145"/>
      <c r="E1118" s="138"/>
      <c r="F1118" s="138"/>
      <c r="G1118" s="103"/>
      <c r="H1118" s="100"/>
      <c r="I1118" s="270"/>
      <c r="J1118" s="208"/>
      <c r="K1118" s="208"/>
      <c r="L1118" s="208"/>
      <c r="M1118" s="208"/>
      <c r="N1118" s="208"/>
      <c r="O1118" s="208"/>
      <c r="P1118" s="250"/>
      <c r="Q1118" s="208"/>
      <c r="R1118" s="143"/>
      <c r="S1118" s="143"/>
      <c r="T1118" s="139"/>
    </row>
    <row r="1119" spans="1:35" s="112" customFormat="1" x14ac:dyDescent="0.2">
      <c r="A1119" s="92"/>
      <c r="B1119" s="145"/>
      <c r="C1119" s="145"/>
      <c r="D1119" s="145"/>
      <c r="E1119" s="138"/>
      <c r="F1119" s="138"/>
      <c r="G1119" s="144"/>
      <c r="H1119" s="140"/>
      <c r="I1119" s="140"/>
      <c r="J1119" s="208"/>
      <c r="K1119" s="208"/>
      <c r="L1119" s="208"/>
      <c r="M1119" s="208"/>
      <c r="N1119" s="208"/>
      <c r="O1119" s="208"/>
      <c r="P1119" s="250"/>
      <c r="Q1119" s="208"/>
      <c r="R1119" s="141"/>
      <c r="S1119" s="143"/>
    </row>
    <row r="1120" spans="1:35" s="112" customFormat="1" x14ac:dyDescent="0.2">
      <c r="A1120" s="92"/>
      <c r="B1120" s="145"/>
      <c r="C1120" s="145"/>
      <c r="D1120" s="145"/>
      <c r="E1120" s="138"/>
      <c r="F1120" s="138"/>
      <c r="G1120" s="144"/>
      <c r="H1120" s="151"/>
      <c r="I1120" s="151"/>
      <c r="J1120" s="208"/>
      <c r="K1120" s="208"/>
      <c r="L1120" s="208"/>
      <c r="M1120" s="208"/>
      <c r="N1120" s="208"/>
      <c r="O1120" s="208"/>
      <c r="P1120" s="208"/>
      <c r="Q1120" s="208"/>
      <c r="R1120" s="141"/>
      <c r="S1120" s="143"/>
    </row>
    <row r="1121" spans="1:19" x14ac:dyDescent="0.2">
      <c r="A1121" s="92"/>
      <c r="B1121" s="118"/>
      <c r="C1121" s="118"/>
      <c r="D1121" s="118"/>
      <c r="E1121" s="108"/>
      <c r="F1121" s="124"/>
      <c r="G1121" s="131"/>
      <c r="H1121" s="167"/>
      <c r="I1121" s="167"/>
      <c r="J1121" s="168"/>
      <c r="K1121" s="169"/>
      <c r="L1121" s="169"/>
      <c r="M1121" s="168"/>
      <c r="N1121" s="163"/>
      <c r="O1121" s="163"/>
      <c r="P1121" s="170"/>
      <c r="Q1121" s="163"/>
      <c r="R1121" s="171"/>
      <c r="S1121" s="164"/>
    </row>
    <row r="1122" spans="1:19" x14ac:dyDescent="0.2">
      <c r="A1122" s="92"/>
      <c r="B1122" s="145"/>
      <c r="C1122" s="145"/>
      <c r="D1122" s="145"/>
      <c r="E1122" s="138"/>
      <c r="F1122" s="138"/>
      <c r="G1122" s="144"/>
      <c r="H1122" s="140"/>
      <c r="I1122" s="140"/>
      <c r="J1122" s="208"/>
      <c r="K1122" s="208"/>
      <c r="L1122" s="208"/>
      <c r="M1122" s="208"/>
      <c r="N1122" s="208"/>
      <c r="O1122" s="208"/>
      <c r="P1122" s="250"/>
      <c r="Q1122" s="208"/>
      <c r="R1122" s="141"/>
      <c r="S1122" s="143"/>
    </row>
    <row r="1123" spans="1:19" s="112" customFormat="1" x14ac:dyDescent="0.2">
      <c r="A1123" s="92"/>
      <c r="B1123" s="145"/>
      <c r="C1123" s="210"/>
      <c r="D1123" s="210"/>
      <c r="E1123" s="153"/>
      <c r="F1123" s="153"/>
      <c r="G1123" s="146"/>
      <c r="H1123" s="142"/>
      <c r="I1123" s="142"/>
      <c r="J1123" s="208"/>
      <c r="K1123" s="208"/>
      <c r="L1123" s="208"/>
      <c r="M1123" s="208"/>
      <c r="N1123" s="208"/>
      <c r="O1123" s="208"/>
      <c r="P1123" s="208"/>
      <c r="Q1123" s="208"/>
      <c r="R1123" s="76"/>
      <c r="S1123" s="143"/>
    </row>
    <row r="1124" spans="1:19" s="112" customFormat="1" x14ac:dyDescent="0.2">
      <c r="A1124" s="92"/>
      <c r="B1124" s="145"/>
      <c r="C1124" s="145"/>
      <c r="D1124" s="145"/>
      <c r="E1124" s="138"/>
      <c r="F1124" s="138"/>
      <c r="G1124" s="103"/>
      <c r="H1124" s="100"/>
      <c r="I1124" s="270"/>
      <c r="J1124" s="208"/>
      <c r="K1124" s="208"/>
      <c r="L1124" s="208"/>
      <c r="M1124" s="208"/>
      <c r="N1124" s="208"/>
      <c r="O1124" s="208"/>
      <c r="P1124" s="250"/>
      <c r="Q1124" s="208"/>
      <c r="R1124" s="143"/>
      <c r="S1124" s="143"/>
    </row>
    <row r="1125" spans="1:19" x14ac:dyDescent="0.2">
      <c r="A1125" s="92"/>
      <c r="B1125" s="145"/>
      <c r="C1125" s="145"/>
      <c r="D1125" s="145"/>
      <c r="E1125" s="138"/>
      <c r="F1125" s="138"/>
      <c r="G1125" s="144"/>
      <c r="H1125" s="140"/>
      <c r="I1125" s="140"/>
      <c r="J1125" s="208"/>
      <c r="K1125" s="208"/>
      <c r="L1125" s="208"/>
      <c r="M1125" s="208"/>
      <c r="N1125" s="208"/>
      <c r="O1125" s="208"/>
      <c r="P1125" s="250"/>
      <c r="Q1125" s="208"/>
      <c r="R1125" s="141"/>
      <c r="S1125" s="143"/>
    </row>
    <row r="1126" spans="1:19" x14ac:dyDescent="0.2">
      <c r="A1126" s="92"/>
      <c r="B1126" s="145"/>
      <c r="C1126" s="145"/>
      <c r="D1126" s="145"/>
      <c r="E1126" s="138"/>
      <c r="F1126" s="138"/>
      <c r="G1126" s="144"/>
      <c r="H1126" s="151"/>
      <c r="I1126" s="151"/>
      <c r="J1126" s="208"/>
      <c r="K1126" s="208"/>
      <c r="L1126" s="208"/>
      <c r="M1126" s="208"/>
      <c r="N1126" s="208"/>
      <c r="O1126" s="208"/>
      <c r="P1126" s="208"/>
      <c r="Q1126" s="208"/>
      <c r="R1126" s="141"/>
      <c r="S1126" s="143"/>
    </row>
    <row r="1127" spans="1:19" s="112" customFormat="1" x14ac:dyDescent="0.2">
      <c r="A1127" s="92"/>
      <c r="B1127" s="118"/>
      <c r="C1127" s="118"/>
      <c r="D1127" s="118"/>
      <c r="E1127" s="108"/>
      <c r="F1127" s="124"/>
      <c r="G1127" s="131"/>
      <c r="H1127" s="167"/>
      <c r="I1127" s="167"/>
      <c r="J1127" s="168"/>
      <c r="K1127" s="169"/>
      <c r="L1127" s="169"/>
      <c r="M1127" s="168"/>
      <c r="N1127" s="163"/>
      <c r="O1127" s="163"/>
      <c r="P1127" s="170"/>
      <c r="Q1127" s="163"/>
      <c r="R1127" s="171"/>
      <c r="S1127" s="164"/>
    </row>
    <row r="1128" spans="1:19" s="112" customFormat="1" x14ac:dyDescent="0.2">
      <c r="A1128" s="92"/>
      <c r="B1128" s="145"/>
      <c r="C1128" s="145"/>
      <c r="D1128" s="145"/>
      <c r="E1128" s="138"/>
      <c r="F1128" s="138"/>
      <c r="G1128" s="144"/>
      <c r="H1128" s="140"/>
      <c r="I1128" s="140"/>
      <c r="J1128" s="208"/>
      <c r="K1128" s="208"/>
      <c r="L1128" s="208"/>
      <c r="M1128" s="208"/>
      <c r="N1128" s="208"/>
      <c r="O1128" s="208"/>
      <c r="P1128" s="250"/>
      <c r="Q1128" s="208"/>
      <c r="R1128" s="141"/>
      <c r="S1128" s="143"/>
    </row>
    <row r="1129" spans="1:19" x14ac:dyDescent="0.2">
      <c r="A1129" s="92"/>
      <c r="B1129" s="118"/>
      <c r="C1129" s="118"/>
      <c r="D1129" s="118"/>
      <c r="E1129" s="108"/>
      <c r="F1129" s="124"/>
      <c r="G1129" s="131"/>
      <c r="H1129" s="167"/>
      <c r="I1129" s="167"/>
      <c r="J1129" s="168"/>
      <c r="K1129" s="169"/>
      <c r="L1129" s="169"/>
      <c r="M1129" s="168"/>
      <c r="N1129" s="163"/>
      <c r="O1129" s="163"/>
      <c r="P1129" s="170"/>
      <c r="Q1129" s="163"/>
      <c r="R1129" s="171"/>
      <c r="S1129" s="164"/>
    </row>
    <row r="1130" spans="1:19" x14ac:dyDescent="0.2">
      <c r="A1130" s="92"/>
      <c r="B1130" s="145"/>
      <c r="C1130" s="145"/>
      <c r="D1130" s="145"/>
      <c r="E1130" s="138"/>
      <c r="F1130" s="138"/>
      <c r="G1130" s="144"/>
      <c r="H1130" s="140"/>
      <c r="I1130" s="140"/>
      <c r="J1130" s="208"/>
      <c r="K1130" s="208"/>
      <c r="L1130" s="208"/>
      <c r="M1130" s="208"/>
      <c r="N1130" s="208"/>
      <c r="O1130" s="208"/>
      <c r="P1130" s="250"/>
      <c r="Q1130" s="208"/>
      <c r="R1130" s="141"/>
      <c r="S1130" s="143"/>
    </row>
    <row r="1131" spans="1:19" s="112" customFormat="1" x14ac:dyDescent="0.2">
      <c r="A1131" s="92"/>
      <c r="B1131" s="145"/>
      <c r="C1131" s="210"/>
      <c r="D1131" s="210"/>
      <c r="E1131" s="153"/>
      <c r="F1131" s="153"/>
      <c r="G1131" s="146"/>
      <c r="H1131" s="142"/>
      <c r="I1131" s="142"/>
      <c r="J1131" s="208"/>
      <c r="K1131" s="208"/>
      <c r="L1131" s="208"/>
      <c r="M1131" s="208"/>
      <c r="N1131" s="208"/>
      <c r="O1131" s="208"/>
      <c r="P1131" s="208"/>
      <c r="Q1131" s="208"/>
      <c r="R1131" s="76"/>
      <c r="S1131" s="143"/>
    </row>
    <row r="1132" spans="1:19" s="112" customFormat="1" x14ac:dyDescent="0.2">
      <c r="A1132" s="92"/>
      <c r="B1132" s="145"/>
      <c r="C1132" s="145"/>
      <c r="D1132" s="145"/>
      <c r="E1132" s="138"/>
      <c r="F1132" s="138"/>
      <c r="G1132" s="103"/>
      <c r="H1132" s="100"/>
      <c r="I1132" s="270"/>
      <c r="J1132" s="208"/>
      <c r="K1132" s="208"/>
      <c r="L1132" s="208"/>
      <c r="M1132" s="208"/>
      <c r="N1132" s="208"/>
      <c r="O1132" s="208"/>
      <c r="P1132" s="250"/>
      <c r="Q1132" s="208"/>
      <c r="R1132" s="143"/>
      <c r="S1132" s="143"/>
    </row>
    <row r="1133" spans="1:19" x14ac:dyDescent="0.2">
      <c r="A1133" s="92"/>
      <c r="B1133" s="145"/>
      <c r="C1133" s="145"/>
      <c r="D1133" s="145"/>
      <c r="E1133" s="138"/>
      <c r="F1133" s="138"/>
      <c r="G1133" s="144"/>
      <c r="H1133" s="140"/>
      <c r="I1133" s="140"/>
      <c r="J1133" s="208"/>
      <c r="K1133" s="208"/>
      <c r="L1133" s="208"/>
      <c r="M1133" s="208"/>
      <c r="N1133" s="208"/>
      <c r="O1133" s="208"/>
      <c r="P1133" s="250"/>
      <c r="Q1133" s="208"/>
      <c r="R1133" s="141"/>
      <c r="S1133" s="143"/>
    </row>
    <row r="1134" spans="1:19" x14ac:dyDescent="0.2">
      <c r="A1134" s="92"/>
      <c r="B1134" s="145"/>
      <c r="C1134" s="145"/>
      <c r="D1134" s="145"/>
      <c r="E1134" s="138"/>
      <c r="F1134" s="138"/>
      <c r="G1134" s="144"/>
      <c r="H1134" s="151"/>
      <c r="I1134" s="151"/>
      <c r="J1134" s="208"/>
      <c r="K1134" s="208"/>
      <c r="L1134" s="208"/>
      <c r="M1134" s="208"/>
      <c r="N1134" s="208"/>
      <c r="O1134" s="208"/>
      <c r="P1134" s="208"/>
      <c r="Q1134" s="208"/>
      <c r="R1134" s="141"/>
      <c r="S1134" s="143"/>
    </row>
    <row r="1135" spans="1:19" s="112" customFormat="1" x14ac:dyDescent="0.2">
      <c r="A1135" s="92"/>
      <c r="B1135" s="118"/>
      <c r="C1135" s="118"/>
      <c r="D1135" s="118"/>
      <c r="E1135" s="108"/>
      <c r="F1135" s="124"/>
      <c r="G1135" s="131"/>
      <c r="H1135" s="167"/>
      <c r="I1135" s="167"/>
      <c r="J1135" s="168"/>
      <c r="K1135" s="169"/>
      <c r="L1135" s="169"/>
      <c r="M1135" s="168"/>
      <c r="N1135" s="163"/>
      <c r="O1135" s="163"/>
      <c r="P1135" s="170"/>
      <c r="Q1135" s="163"/>
      <c r="R1135" s="171"/>
      <c r="S1135" s="164"/>
    </row>
    <row r="1136" spans="1:19" s="112" customFormat="1" x14ac:dyDescent="0.2">
      <c r="A1136" s="92"/>
      <c r="B1136" s="145"/>
      <c r="C1136" s="145"/>
      <c r="D1136" s="145"/>
      <c r="E1136" s="138"/>
      <c r="F1136" s="138"/>
      <c r="G1136" s="144"/>
      <c r="H1136" s="140"/>
      <c r="I1136" s="140"/>
      <c r="J1136" s="208"/>
      <c r="K1136" s="208"/>
      <c r="L1136" s="208"/>
      <c r="M1136" s="208"/>
      <c r="N1136" s="208"/>
      <c r="O1136" s="208"/>
      <c r="P1136" s="250"/>
      <c r="Q1136" s="208"/>
      <c r="R1136" s="141"/>
      <c r="S1136" s="143"/>
    </row>
    <row r="1137" spans="1:19" x14ac:dyDescent="0.2">
      <c r="A1137" s="92"/>
      <c r="B1137" s="145"/>
      <c r="C1137" s="210"/>
      <c r="D1137" s="210"/>
      <c r="E1137" s="153"/>
      <c r="F1137" s="153"/>
      <c r="G1137" s="146"/>
      <c r="H1137" s="142"/>
      <c r="I1137" s="142"/>
      <c r="J1137" s="208"/>
      <c r="K1137" s="208"/>
      <c r="L1137" s="208"/>
      <c r="M1137" s="208"/>
      <c r="N1137" s="208"/>
      <c r="O1137" s="208"/>
      <c r="P1137" s="208"/>
      <c r="Q1137" s="208"/>
      <c r="R1137" s="76"/>
      <c r="S1137" s="143"/>
    </row>
    <row r="1138" spans="1:19" x14ac:dyDescent="0.2">
      <c r="A1138" s="92"/>
      <c r="B1138" s="145"/>
      <c r="C1138" s="145"/>
      <c r="D1138" s="145"/>
      <c r="E1138" s="138"/>
      <c r="F1138" s="138"/>
      <c r="G1138" s="103"/>
      <c r="H1138" s="100"/>
      <c r="I1138" s="270"/>
      <c r="J1138" s="208"/>
      <c r="K1138" s="208"/>
      <c r="L1138" s="208"/>
      <c r="M1138" s="208"/>
      <c r="N1138" s="208"/>
      <c r="O1138" s="208"/>
      <c r="P1138" s="250"/>
      <c r="Q1138" s="208"/>
      <c r="R1138" s="143"/>
      <c r="S1138" s="143"/>
    </row>
    <row r="1139" spans="1:19" s="112" customFormat="1" x14ac:dyDescent="0.2">
      <c r="A1139" s="92"/>
      <c r="B1139" s="145"/>
      <c r="C1139" s="145"/>
      <c r="D1139" s="145"/>
      <c r="E1139" s="138"/>
      <c r="F1139" s="138"/>
      <c r="G1139" s="144"/>
      <c r="H1139" s="140"/>
      <c r="I1139" s="140"/>
      <c r="J1139" s="208"/>
      <c r="K1139" s="208"/>
      <c r="L1139" s="208"/>
      <c r="M1139" s="208"/>
      <c r="N1139" s="208"/>
      <c r="O1139" s="208"/>
      <c r="P1139" s="250"/>
      <c r="Q1139" s="208"/>
      <c r="R1139" s="141"/>
      <c r="S1139" s="143"/>
    </row>
    <row r="1140" spans="1:19" s="112" customFormat="1" x14ac:dyDescent="0.2">
      <c r="A1140" s="92"/>
      <c r="B1140" s="145"/>
      <c r="C1140" s="145"/>
      <c r="D1140" s="145"/>
      <c r="E1140" s="138"/>
      <c r="F1140" s="138"/>
      <c r="G1140" s="144"/>
      <c r="H1140" s="151"/>
      <c r="I1140" s="151"/>
      <c r="J1140" s="208"/>
      <c r="K1140" s="208"/>
      <c r="L1140" s="208"/>
      <c r="M1140" s="208"/>
      <c r="N1140" s="208"/>
      <c r="O1140" s="208"/>
      <c r="P1140" s="208"/>
      <c r="Q1140" s="208"/>
      <c r="R1140" s="141"/>
      <c r="S1140" s="143"/>
    </row>
    <row r="1141" spans="1:19" x14ac:dyDescent="0.2">
      <c r="A1141" s="92"/>
      <c r="B1141" s="118"/>
      <c r="C1141" s="118"/>
      <c r="D1141" s="118"/>
      <c r="E1141" s="108"/>
      <c r="F1141" s="124"/>
      <c r="G1141" s="131"/>
      <c r="H1141" s="167"/>
      <c r="I1141" s="167"/>
      <c r="J1141" s="168"/>
      <c r="K1141" s="169"/>
      <c r="L1141" s="169"/>
      <c r="M1141" s="168"/>
      <c r="N1141" s="163"/>
      <c r="O1141" s="163"/>
      <c r="P1141" s="170"/>
      <c r="Q1141" s="163"/>
      <c r="R1141" s="171"/>
      <c r="S1141" s="164"/>
    </row>
    <row r="1142" spans="1:19" x14ac:dyDescent="0.2">
      <c r="A1142" s="92"/>
      <c r="B1142" s="145"/>
      <c r="C1142" s="145"/>
      <c r="D1142" s="145"/>
      <c r="E1142" s="138"/>
      <c r="F1142" s="138"/>
      <c r="G1142" s="144"/>
      <c r="H1142" s="140"/>
      <c r="I1142" s="140"/>
      <c r="J1142" s="208"/>
      <c r="K1142" s="208"/>
      <c r="L1142" s="208"/>
      <c r="M1142" s="208"/>
      <c r="N1142" s="208"/>
      <c r="O1142" s="208"/>
      <c r="P1142" s="250"/>
      <c r="Q1142" s="208"/>
      <c r="R1142" s="141"/>
      <c r="S1142" s="143"/>
    </row>
    <row r="1143" spans="1:19" s="112" customFormat="1" x14ac:dyDescent="0.2">
      <c r="A1143" s="92"/>
      <c r="B1143" s="118"/>
      <c r="C1143" s="118"/>
      <c r="D1143" s="118"/>
      <c r="E1143" s="108"/>
      <c r="F1143" s="124"/>
      <c r="G1143" s="131"/>
      <c r="H1143" s="167"/>
      <c r="I1143" s="167"/>
      <c r="J1143" s="168"/>
      <c r="K1143" s="169"/>
      <c r="L1143" s="169"/>
      <c r="M1143" s="168"/>
      <c r="N1143" s="163"/>
      <c r="O1143" s="163"/>
      <c r="P1143" s="170"/>
      <c r="Q1143" s="163"/>
      <c r="R1143" s="171"/>
      <c r="S1143" s="164"/>
    </row>
    <row r="1144" spans="1:19" s="112" customFormat="1" x14ac:dyDescent="0.2">
      <c r="A1144" s="92"/>
      <c r="B1144" s="145"/>
      <c r="C1144" s="145"/>
      <c r="D1144" s="145"/>
      <c r="E1144" s="138"/>
      <c r="F1144" s="138"/>
      <c r="G1144" s="144"/>
      <c r="H1144" s="140"/>
      <c r="I1144" s="140"/>
      <c r="J1144" s="208"/>
      <c r="K1144" s="208"/>
      <c r="L1144" s="208"/>
      <c r="M1144" s="208"/>
      <c r="N1144" s="208"/>
      <c r="O1144" s="208"/>
      <c r="P1144" s="250"/>
      <c r="Q1144" s="208"/>
      <c r="R1144" s="141"/>
      <c r="S1144" s="143"/>
    </row>
    <row r="1145" spans="1:19" x14ac:dyDescent="0.2">
      <c r="A1145" s="92"/>
      <c r="B1145" s="145"/>
      <c r="C1145" s="210"/>
      <c r="D1145" s="210"/>
      <c r="E1145" s="153"/>
      <c r="F1145" s="153"/>
      <c r="G1145" s="146"/>
      <c r="H1145" s="142"/>
      <c r="I1145" s="142"/>
      <c r="J1145" s="208"/>
      <c r="K1145" s="208"/>
      <c r="L1145" s="208"/>
      <c r="M1145" s="208"/>
      <c r="N1145" s="208"/>
      <c r="O1145" s="208"/>
      <c r="P1145" s="208"/>
      <c r="Q1145" s="208"/>
      <c r="R1145" s="76"/>
      <c r="S1145" s="143"/>
    </row>
    <row r="1146" spans="1:19" x14ac:dyDescent="0.2">
      <c r="A1146" s="92"/>
      <c r="B1146" s="145"/>
      <c r="C1146" s="145"/>
      <c r="D1146" s="145"/>
      <c r="E1146" s="138"/>
      <c r="F1146" s="138"/>
      <c r="G1146" s="103"/>
      <c r="H1146" s="100"/>
      <c r="I1146" s="270"/>
      <c r="J1146" s="208"/>
      <c r="K1146" s="208"/>
      <c r="L1146" s="208"/>
      <c r="M1146" s="208"/>
      <c r="N1146" s="208"/>
      <c r="O1146" s="208"/>
      <c r="P1146" s="250"/>
      <c r="Q1146" s="208"/>
      <c r="R1146" s="143"/>
      <c r="S1146" s="143"/>
    </row>
    <row r="1147" spans="1:19" s="112" customFormat="1" x14ac:dyDescent="0.2">
      <c r="A1147" s="92"/>
      <c r="B1147" s="145"/>
      <c r="C1147" s="145"/>
      <c r="D1147" s="145"/>
      <c r="E1147" s="138"/>
      <c r="F1147" s="138"/>
      <c r="G1147" s="144"/>
      <c r="H1147" s="140"/>
      <c r="I1147" s="140"/>
      <c r="J1147" s="208"/>
      <c r="K1147" s="208"/>
      <c r="L1147" s="208"/>
      <c r="M1147" s="208"/>
      <c r="N1147" s="208"/>
      <c r="O1147" s="208"/>
      <c r="P1147" s="250"/>
      <c r="Q1147" s="208"/>
      <c r="R1147" s="141"/>
      <c r="S1147" s="143"/>
    </row>
    <row r="1148" spans="1:19" s="112" customFormat="1" x14ac:dyDescent="0.2">
      <c r="A1148" s="92"/>
      <c r="B1148" s="145"/>
      <c r="C1148" s="145"/>
      <c r="D1148" s="145"/>
      <c r="E1148" s="138"/>
      <c r="F1148" s="138"/>
      <c r="G1148" s="144"/>
      <c r="H1148" s="151"/>
      <c r="I1148" s="151"/>
      <c r="J1148" s="208"/>
      <c r="K1148" s="208"/>
      <c r="L1148" s="208"/>
      <c r="M1148" s="208"/>
      <c r="N1148" s="208"/>
      <c r="O1148" s="208"/>
      <c r="P1148" s="208"/>
      <c r="Q1148" s="208"/>
      <c r="R1148" s="141"/>
      <c r="S1148" s="143"/>
    </row>
    <row r="1149" spans="1:19" x14ac:dyDescent="0.2">
      <c r="A1149" s="92"/>
      <c r="B1149" s="118"/>
      <c r="C1149" s="118"/>
      <c r="D1149" s="118"/>
      <c r="E1149" s="108"/>
      <c r="F1149" s="124"/>
      <c r="G1149" s="131"/>
      <c r="H1149" s="167"/>
      <c r="I1149" s="167"/>
      <c r="J1149" s="168"/>
      <c r="K1149" s="169"/>
      <c r="L1149" s="169"/>
      <c r="M1149" s="168"/>
      <c r="N1149" s="163"/>
      <c r="O1149" s="163"/>
      <c r="P1149" s="170"/>
      <c r="Q1149" s="163"/>
      <c r="R1149" s="171"/>
      <c r="S1149" s="164"/>
    </row>
    <row r="1150" spans="1:19" x14ac:dyDescent="0.2">
      <c r="A1150" s="92"/>
      <c r="B1150" s="145"/>
      <c r="C1150" s="145"/>
      <c r="D1150" s="145"/>
      <c r="E1150" s="138"/>
      <c r="F1150" s="138"/>
      <c r="G1150" s="144"/>
      <c r="H1150" s="140"/>
      <c r="I1150" s="140"/>
      <c r="J1150" s="208"/>
      <c r="K1150" s="208"/>
      <c r="L1150" s="208"/>
      <c r="M1150" s="208"/>
      <c r="N1150" s="208"/>
      <c r="O1150" s="208"/>
      <c r="P1150" s="250"/>
      <c r="Q1150" s="208"/>
      <c r="R1150" s="141"/>
      <c r="S1150" s="143"/>
    </row>
    <row r="1151" spans="1:19" s="112" customFormat="1" x14ac:dyDescent="0.2">
      <c r="A1151" s="92"/>
      <c r="B1151" s="145"/>
      <c r="C1151" s="210"/>
      <c r="D1151" s="210"/>
      <c r="E1151" s="153"/>
      <c r="F1151" s="153"/>
      <c r="G1151" s="146"/>
      <c r="H1151" s="142"/>
      <c r="I1151" s="142"/>
      <c r="J1151" s="208"/>
      <c r="K1151" s="208"/>
      <c r="L1151" s="208"/>
      <c r="M1151" s="208"/>
      <c r="N1151" s="208"/>
      <c r="O1151" s="208"/>
      <c r="P1151" s="208"/>
      <c r="Q1151" s="208"/>
      <c r="R1151" s="76"/>
      <c r="S1151" s="143"/>
    </row>
    <row r="1152" spans="1:19" s="112" customFormat="1" x14ac:dyDescent="0.2">
      <c r="A1152" s="92"/>
      <c r="B1152" s="145"/>
      <c r="C1152" s="145"/>
      <c r="D1152" s="145"/>
      <c r="E1152" s="138"/>
      <c r="F1152" s="138"/>
      <c r="G1152" s="103"/>
      <c r="H1152" s="100"/>
      <c r="I1152" s="270"/>
      <c r="J1152" s="208"/>
      <c r="K1152" s="208"/>
      <c r="L1152" s="208"/>
      <c r="M1152" s="208"/>
      <c r="N1152" s="208"/>
      <c r="O1152" s="208"/>
      <c r="P1152" s="250"/>
      <c r="Q1152" s="208"/>
      <c r="R1152" s="143"/>
      <c r="S1152" s="143"/>
    </row>
    <row r="1153" spans="1:20" x14ac:dyDescent="0.2">
      <c r="A1153" s="92"/>
      <c r="B1153" s="145"/>
      <c r="C1153" s="145"/>
      <c r="D1153" s="145"/>
      <c r="E1153" s="138"/>
      <c r="F1153" s="138"/>
      <c r="G1153" s="144"/>
      <c r="H1153" s="140"/>
      <c r="I1153" s="140"/>
      <c r="J1153" s="208"/>
      <c r="K1153" s="208"/>
      <c r="L1153" s="208"/>
      <c r="M1153" s="208"/>
      <c r="N1153" s="208"/>
      <c r="O1153" s="208"/>
      <c r="P1153" s="250"/>
      <c r="Q1153" s="208"/>
      <c r="R1153" s="141"/>
      <c r="S1153" s="143"/>
    </row>
    <row r="1154" spans="1:20" x14ac:dyDescent="0.2">
      <c r="A1154" s="92"/>
      <c r="B1154" s="145"/>
      <c r="C1154" s="145"/>
      <c r="D1154" s="145"/>
      <c r="E1154" s="138"/>
      <c r="F1154" s="138"/>
      <c r="G1154" s="144"/>
      <c r="H1154" s="151"/>
      <c r="I1154" s="151"/>
      <c r="J1154" s="208"/>
      <c r="K1154" s="208"/>
      <c r="L1154" s="208"/>
      <c r="M1154" s="208"/>
      <c r="N1154" s="208"/>
      <c r="O1154" s="208"/>
      <c r="P1154" s="208"/>
      <c r="Q1154" s="208"/>
      <c r="R1154" s="141"/>
      <c r="S1154" s="143"/>
    </row>
    <row r="1155" spans="1:20" s="112" customFormat="1" x14ac:dyDescent="0.2">
      <c r="A1155" s="92"/>
      <c r="B1155" s="118"/>
      <c r="C1155" s="118"/>
      <c r="D1155" s="118"/>
      <c r="E1155" s="108"/>
      <c r="F1155" s="124"/>
      <c r="G1155" s="131"/>
      <c r="H1155" s="167"/>
      <c r="I1155" s="167"/>
      <c r="J1155" s="168"/>
      <c r="K1155" s="169"/>
      <c r="L1155" s="169"/>
      <c r="M1155" s="168"/>
      <c r="N1155" s="163"/>
      <c r="O1155" s="163"/>
      <c r="P1155" s="170"/>
      <c r="Q1155" s="163"/>
      <c r="R1155" s="171"/>
      <c r="S1155" s="164"/>
    </row>
    <row r="1156" spans="1:20" s="112" customFormat="1" x14ac:dyDescent="0.2">
      <c r="A1156" s="92"/>
      <c r="B1156" s="145"/>
      <c r="C1156" s="145"/>
      <c r="D1156" s="145"/>
      <c r="E1156" s="138"/>
      <c r="F1156" s="138"/>
      <c r="G1156" s="144"/>
      <c r="H1156" s="140"/>
      <c r="I1156" s="140"/>
      <c r="J1156" s="208"/>
      <c r="K1156" s="208"/>
      <c r="L1156" s="208"/>
      <c r="M1156" s="208"/>
      <c r="N1156" s="208"/>
      <c r="O1156" s="208"/>
      <c r="P1156" s="250"/>
      <c r="Q1156" s="208"/>
      <c r="R1156" s="141"/>
      <c r="S1156" s="143"/>
    </row>
    <row r="1157" spans="1:20" x14ac:dyDescent="0.2">
      <c r="A1157" s="92"/>
      <c r="B1157" s="118"/>
      <c r="C1157" s="118"/>
      <c r="D1157" s="118"/>
      <c r="E1157" s="108"/>
      <c r="F1157" s="124"/>
      <c r="G1157" s="131"/>
      <c r="H1157" s="167"/>
      <c r="I1157" s="167"/>
      <c r="J1157" s="168"/>
      <c r="K1157" s="169"/>
      <c r="L1157" s="169"/>
      <c r="M1157" s="168"/>
      <c r="N1157" s="163"/>
      <c r="O1157" s="163"/>
      <c r="P1157" s="170"/>
      <c r="Q1157" s="163"/>
      <c r="R1157" s="171"/>
      <c r="S1157" s="164"/>
    </row>
    <row r="1158" spans="1:20" x14ac:dyDescent="0.2">
      <c r="A1158" s="92"/>
      <c r="B1158" s="145"/>
      <c r="C1158" s="145"/>
      <c r="D1158" s="145"/>
      <c r="E1158" s="138"/>
      <c r="F1158" s="138"/>
      <c r="G1158" s="144"/>
      <c r="H1158" s="140"/>
      <c r="I1158" s="140"/>
      <c r="J1158" s="208"/>
      <c r="K1158" s="208"/>
      <c r="L1158" s="208"/>
      <c r="M1158" s="208"/>
      <c r="N1158" s="208"/>
      <c r="O1158" s="208"/>
      <c r="P1158" s="250"/>
      <c r="Q1158" s="208"/>
      <c r="R1158" s="141"/>
      <c r="S1158" s="143"/>
    </row>
    <row r="1159" spans="1:20" s="112" customFormat="1" x14ac:dyDescent="0.2">
      <c r="A1159" s="92"/>
      <c r="B1159" s="145"/>
      <c r="C1159" s="210"/>
      <c r="D1159" s="210"/>
      <c r="E1159" s="153"/>
      <c r="F1159" s="153"/>
      <c r="G1159" s="146"/>
      <c r="H1159" s="142"/>
      <c r="I1159" s="142"/>
      <c r="J1159" s="208"/>
      <c r="K1159" s="208"/>
      <c r="L1159" s="208"/>
      <c r="M1159" s="208"/>
      <c r="N1159" s="208"/>
      <c r="O1159" s="208"/>
      <c r="P1159" s="208"/>
      <c r="Q1159" s="208"/>
      <c r="R1159" s="76"/>
      <c r="S1159" s="143"/>
    </row>
    <row r="1160" spans="1:20" s="112" customFormat="1" x14ac:dyDescent="0.2">
      <c r="A1160" s="92"/>
      <c r="B1160" s="145"/>
      <c r="C1160" s="145"/>
      <c r="D1160" s="145"/>
      <c r="E1160" s="138"/>
      <c r="F1160" s="138"/>
      <c r="G1160" s="103"/>
      <c r="H1160" s="100"/>
      <c r="I1160" s="270"/>
      <c r="J1160" s="208"/>
      <c r="K1160" s="208"/>
      <c r="L1160" s="208"/>
      <c r="M1160" s="208"/>
      <c r="N1160" s="208"/>
      <c r="O1160" s="208"/>
      <c r="P1160" s="250"/>
      <c r="Q1160" s="208"/>
      <c r="R1160" s="143"/>
      <c r="S1160" s="143"/>
    </row>
    <row r="1161" spans="1:20" x14ac:dyDescent="0.2">
      <c r="A1161" s="92"/>
      <c r="B1161" s="145"/>
      <c r="C1161" s="145"/>
      <c r="D1161" s="145"/>
      <c r="E1161" s="138"/>
      <c r="F1161" s="138"/>
      <c r="G1161" s="144"/>
      <c r="H1161" s="140"/>
      <c r="I1161" s="140"/>
      <c r="J1161" s="208"/>
      <c r="K1161" s="208"/>
      <c r="L1161" s="208"/>
      <c r="M1161" s="208"/>
      <c r="N1161" s="208"/>
      <c r="O1161" s="208"/>
      <c r="P1161" s="250"/>
      <c r="Q1161" s="208"/>
      <c r="R1161" s="141"/>
      <c r="S1161" s="143"/>
    </row>
    <row r="1162" spans="1:20" x14ac:dyDescent="0.2">
      <c r="A1162" s="92"/>
      <c r="B1162" s="145"/>
      <c r="C1162" s="145"/>
      <c r="D1162" s="145"/>
      <c r="E1162" s="138"/>
      <c r="F1162" s="138"/>
      <c r="G1162" s="144"/>
      <c r="H1162" s="151"/>
      <c r="I1162" s="151"/>
      <c r="J1162" s="208"/>
      <c r="K1162" s="208"/>
      <c r="L1162" s="208"/>
      <c r="M1162" s="208"/>
      <c r="N1162" s="208"/>
      <c r="O1162" s="208"/>
      <c r="P1162" s="208"/>
      <c r="Q1162" s="208"/>
      <c r="R1162" s="141"/>
      <c r="S1162" s="143"/>
    </row>
    <row r="1163" spans="1:20" s="112" customFormat="1" x14ac:dyDescent="0.2">
      <c r="A1163" s="92"/>
      <c r="B1163" s="118"/>
      <c r="C1163" s="118"/>
      <c r="D1163" s="118"/>
      <c r="E1163" s="108"/>
      <c r="F1163" s="124"/>
      <c r="G1163" s="131"/>
      <c r="H1163" s="167"/>
      <c r="I1163" s="167"/>
      <c r="J1163" s="168"/>
      <c r="K1163" s="169"/>
      <c r="L1163" s="169"/>
      <c r="M1163" s="168"/>
      <c r="N1163" s="163"/>
      <c r="O1163" s="163"/>
      <c r="P1163" s="170"/>
      <c r="Q1163" s="163"/>
      <c r="R1163" s="171"/>
      <c r="S1163" s="164"/>
    </row>
    <row r="1164" spans="1:20" s="112" customFormat="1" x14ac:dyDescent="0.2">
      <c r="A1164" s="92"/>
      <c r="B1164" s="145"/>
      <c r="C1164" s="145"/>
      <c r="D1164" s="145"/>
      <c r="E1164" s="138"/>
      <c r="F1164" s="138"/>
      <c r="G1164" s="144"/>
      <c r="H1164" s="140"/>
      <c r="I1164" s="140"/>
      <c r="J1164" s="208"/>
      <c r="K1164" s="208"/>
      <c r="L1164" s="208"/>
      <c r="M1164" s="208"/>
      <c r="N1164" s="208"/>
      <c r="O1164" s="208"/>
      <c r="P1164" s="250"/>
      <c r="Q1164" s="208"/>
      <c r="R1164" s="141"/>
      <c r="S1164" s="143"/>
    </row>
    <row r="1165" spans="1:20" x14ac:dyDescent="0.2">
      <c r="A1165" s="92"/>
      <c r="B1165" s="145"/>
      <c r="C1165" s="210"/>
      <c r="D1165" s="210"/>
      <c r="E1165" s="153"/>
      <c r="F1165" s="153"/>
      <c r="G1165" s="146"/>
      <c r="H1165" s="142"/>
      <c r="I1165" s="142"/>
      <c r="J1165" s="208"/>
      <c r="K1165" s="208"/>
      <c r="L1165" s="208"/>
      <c r="M1165" s="208"/>
      <c r="N1165" s="208"/>
      <c r="O1165" s="208"/>
      <c r="P1165" s="208"/>
      <c r="Q1165" s="208"/>
      <c r="R1165" s="76"/>
      <c r="S1165" s="143"/>
    </row>
    <row r="1166" spans="1:20" x14ac:dyDescent="0.2">
      <c r="A1166" s="92"/>
      <c r="B1166" s="145"/>
      <c r="C1166" s="145"/>
      <c r="D1166" s="145"/>
      <c r="E1166" s="138"/>
      <c r="F1166" s="138"/>
      <c r="G1166" s="103"/>
      <c r="H1166" s="100"/>
      <c r="I1166" s="270"/>
      <c r="J1166" s="208"/>
      <c r="K1166" s="208"/>
      <c r="L1166" s="208"/>
      <c r="M1166" s="208"/>
      <c r="N1166" s="208"/>
      <c r="O1166" s="208"/>
      <c r="P1166" s="250"/>
      <c r="Q1166" s="208"/>
      <c r="R1166" s="143"/>
      <c r="S1166" s="143"/>
    </row>
    <row r="1167" spans="1:20" s="98" customFormat="1" x14ac:dyDescent="0.2">
      <c r="A1167" s="92"/>
      <c r="B1167" s="145"/>
      <c r="C1167" s="145"/>
      <c r="D1167" s="145"/>
      <c r="E1167" s="138"/>
      <c r="F1167" s="138"/>
      <c r="G1167" s="144"/>
      <c r="H1167" s="140"/>
      <c r="I1167" s="140"/>
      <c r="J1167" s="208"/>
      <c r="K1167" s="208"/>
      <c r="L1167" s="208"/>
      <c r="M1167" s="208"/>
      <c r="N1167" s="208"/>
      <c r="O1167" s="208"/>
      <c r="P1167" s="250"/>
      <c r="Q1167" s="208"/>
      <c r="R1167" s="141"/>
      <c r="S1167" s="143"/>
      <c r="T1167" s="112"/>
    </row>
    <row r="1168" spans="1:20" s="46" customFormat="1" x14ac:dyDescent="0.2">
      <c r="A1168" s="92"/>
      <c r="B1168" s="145"/>
      <c r="C1168" s="145"/>
      <c r="D1168" s="145"/>
      <c r="E1168" s="138"/>
      <c r="F1168" s="138"/>
      <c r="G1168" s="144"/>
      <c r="H1168" s="151"/>
      <c r="I1168" s="151"/>
      <c r="J1168" s="208"/>
      <c r="K1168" s="208"/>
      <c r="L1168" s="208"/>
      <c r="M1168" s="208"/>
      <c r="N1168" s="208"/>
      <c r="O1168" s="208"/>
      <c r="P1168" s="208"/>
      <c r="Q1168" s="208"/>
      <c r="R1168" s="141"/>
      <c r="S1168" s="143"/>
      <c r="T1168" s="112"/>
    </row>
    <row r="1169" spans="1:19" s="112" customFormat="1" x14ac:dyDescent="0.2">
      <c r="A1169" s="92"/>
      <c r="B1169" s="118"/>
      <c r="C1169" s="118"/>
      <c r="D1169" s="118"/>
      <c r="E1169" s="108"/>
      <c r="F1169" s="124"/>
      <c r="G1169" s="131"/>
      <c r="H1169" s="167"/>
      <c r="I1169" s="167"/>
      <c r="J1169" s="168"/>
      <c r="K1169" s="169"/>
      <c r="L1169" s="169"/>
      <c r="M1169" s="168"/>
      <c r="N1169" s="163"/>
      <c r="O1169" s="163"/>
      <c r="P1169" s="170"/>
      <c r="Q1169" s="163"/>
      <c r="R1169" s="171"/>
      <c r="S1169" s="164"/>
    </row>
    <row r="1170" spans="1:19" s="112" customFormat="1" x14ac:dyDescent="0.2">
      <c r="A1170" s="92"/>
      <c r="B1170" s="145"/>
      <c r="C1170" s="145"/>
      <c r="D1170" s="145"/>
      <c r="E1170" s="138"/>
      <c r="F1170" s="138"/>
      <c r="G1170" s="144"/>
      <c r="H1170" s="140"/>
      <c r="I1170" s="140"/>
      <c r="J1170" s="208"/>
      <c r="K1170" s="208"/>
      <c r="L1170" s="208"/>
      <c r="M1170" s="208"/>
      <c r="N1170" s="208"/>
      <c r="O1170" s="208"/>
      <c r="P1170" s="250"/>
      <c r="Q1170" s="208"/>
      <c r="R1170" s="141"/>
      <c r="S1170" s="143"/>
    </row>
    <row r="1171" spans="1:19" s="112" customFormat="1" x14ac:dyDescent="0.2">
      <c r="A1171" s="92"/>
      <c r="B1171" s="118"/>
      <c r="C1171" s="118"/>
      <c r="D1171" s="118"/>
      <c r="E1171" s="108"/>
      <c r="F1171" s="124"/>
      <c r="G1171" s="131"/>
      <c r="H1171" s="167"/>
      <c r="I1171" s="167"/>
      <c r="J1171" s="168"/>
      <c r="K1171" s="169"/>
      <c r="L1171" s="169"/>
      <c r="M1171" s="168"/>
      <c r="N1171" s="163"/>
      <c r="O1171" s="163"/>
      <c r="P1171" s="170"/>
      <c r="Q1171" s="163"/>
      <c r="R1171" s="171"/>
      <c r="S1171" s="164"/>
    </row>
    <row r="1172" spans="1:19" x14ac:dyDescent="0.2">
      <c r="A1172" s="92"/>
      <c r="B1172" s="145"/>
      <c r="C1172" s="145"/>
      <c r="D1172" s="145"/>
      <c r="E1172" s="138"/>
      <c r="F1172" s="138"/>
      <c r="G1172" s="144"/>
      <c r="H1172" s="140"/>
      <c r="I1172" s="140"/>
      <c r="J1172" s="208"/>
      <c r="K1172" s="208"/>
      <c r="L1172" s="208"/>
      <c r="M1172" s="208"/>
      <c r="N1172" s="208"/>
      <c r="O1172" s="208"/>
      <c r="P1172" s="250"/>
      <c r="Q1172" s="208"/>
      <c r="R1172" s="141"/>
      <c r="S1172" s="143"/>
    </row>
    <row r="1173" spans="1:19" x14ac:dyDescent="0.2">
      <c r="A1173" s="92"/>
      <c r="B1173" s="145"/>
      <c r="C1173" s="210"/>
      <c r="D1173" s="210"/>
      <c r="E1173" s="153"/>
      <c r="F1173" s="153"/>
      <c r="G1173" s="146"/>
      <c r="H1173" s="142"/>
      <c r="I1173" s="142"/>
      <c r="J1173" s="208"/>
      <c r="K1173" s="208"/>
      <c r="L1173" s="208"/>
      <c r="M1173" s="208"/>
      <c r="N1173" s="208"/>
      <c r="O1173" s="208"/>
      <c r="P1173" s="208"/>
      <c r="Q1173" s="208"/>
      <c r="R1173" s="76"/>
      <c r="S1173" s="143"/>
    </row>
    <row r="1174" spans="1:19" x14ac:dyDescent="0.2">
      <c r="A1174" s="92"/>
      <c r="B1174" s="145"/>
      <c r="C1174" s="145"/>
      <c r="D1174" s="145"/>
      <c r="E1174" s="138"/>
      <c r="F1174" s="138"/>
      <c r="G1174" s="103"/>
      <c r="H1174" s="100"/>
      <c r="I1174" s="270"/>
      <c r="J1174" s="208"/>
      <c r="K1174" s="208"/>
      <c r="L1174" s="208"/>
      <c r="M1174" s="208"/>
      <c r="N1174" s="208"/>
      <c r="O1174" s="208"/>
      <c r="P1174" s="250"/>
      <c r="Q1174" s="208"/>
      <c r="R1174" s="143"/>
      <c r="S1174" s="143"/>
    </row>
    <row r="1175" spans="1:19" x14ac:dyDescent="0.2">
      <c r="A1175" s="92"/>
      <c r="B1175" s="145"/>
      <c r="C1175" s="145"/>
      <c r="D1175" s="145"/>
      <c r="E1175" s="138"/>
      <c r="F1175" s="138"/>
      <c r="G1175" s="144"/>
      <c r="H1175" s="140"/>
      <c r="I1175" s="140"/>
      <c r="J1175" s="208"/>
      <c r="K1175" s="208"/>
      <c r="L1175" s="208"/>
      <c r="M1175" s="208"/>
      <c r="N1175" s="208"/>
      <c r="O1175" s="208"/>
      <c r="P1175" s="250"/>
      <c r="Q1175" s="208"/>
      <c r="R1175" s="141"/>
      <c r="S1175" s="143"/>
    </row>
    <row r="1176" spans="1:19" s="112" customFormat="1" x14ac:dyDescent="0.2">
      <c r="A1176" s="92"/>
      <c r="B1176" s="145"/>
      <c r="C1176" s="145"/>
      <c r="D1176" s="145"/>
      <c r="E1176" s="138"/>
      <c r="F1176" s="138"/>
      <c r="G1176" s="144"/>
      <c r="H1176" s="151"/>
      <c r="I1176" s="151"/>
      <c r="J1176" s="208"/>
      <c r="K1176" s="208"/>
      <c r="L1176" s="208"/>
      <c r="M1176" s="208"/>
      <c r="N1176" s="208"/>
      <c r="O1176" s="208"/>
      <c r="P1176" s="208"/>
      <c r="Q1176" s="208"/>
      <c r="R1176" s="141"/>
      <c r="S1176" s="143"/>
    </row>
    <row r="1177" spans="1:19" x14ac:dyDescent="0.2">
      <c r="A1177" s="92"/>
      <c r="B1177" s="118"/>
      <c r="C1177" s="118"/>
      <c r="D1177" s="118"/>
      <c r="E1177" s="108"/>
      <c r="F1177" s="124"/>
      <c r="G1177" s="131"/>
      <c r="H1177" s="167"/>
      <c r="I1177" s="167"/>
      <c r="J1177" s="168"/>
      <c r="K1177" s="169"/>
      <c r="L1177" s="169"/>
      <c r="M1177" s="168"/>
      <c r="N1177" s="163"/>
      <c r="O1177" s="163"/>
      <c r="P1177" s="170"/>
      <c r="Q1177" s="163"/>
      <c r="R1177" s="171"/>
      <c r="S1177" s="164"/>
    </row>
    <row r="1178" spans="1:19" x14ac:dyDescent="0.2">
      <c r="A1178" s="92"/>
      <c r="B1178" s="145"/>
      <c r="C1178" s="145"/>
      <c r="D1178" s="145"/>
      <c r="E1178" s="138"/>
      <c r="F1178" s="138"/>
      <c r="G1178" s="144"/>
      <c r="H1178" s="140"/>
      <c r="I1178" s="140"/>
      <c r="J1178" s="208"/>
      <c r="K1178" s="208"/>
      <c r="L1178" s="208"/>
      <c r="M1178" s="208"/>
      <c r="N1178" s="208"/>
      <c r="O1178" s="208"/>
      <c r="P1178" s="250"/>
      <c r="Q1178" s="208"/>
      <c r="R1178" s="141"/>
      <c r="S1178" s="143"/>
    </row>
    <row r="1179" spans="1:19" x14ac:dyDescent="0.2">
      <c r="A1179" s="92"/>
      <c r="B1179" s="145"/>
      <c r="C1179" s="210"/>
      <c r="D1179" s="210"/>
      <c r="E1179" s="153"/>
      <c r="F1179" s="153"/>
      <c r="G1179" s="146"/>
      <c r="H1179" s="142"/>
      <c r="I1179" s="142"/>
      <c r="J1179" s="208"/>
      <c r="K1179" s="208"/>
      <c r="L1179" s="208"/>
      <c r="M1179" s="208"/>
      <c r="N1179" s="208"/>
      <c r="O1179" s="208"/>
      <c r="P1179" s="208"/>
      <c r="Q1179" s="208"/>
      <c r="R1179" s="76"/>
      <c r="S1179" s="143"/>
    </row>
    <row r="1180" spans="1:19" x14ac:dyDescent="0.2">
      <c r="A1180" s="92"/>
      <c r="B1180" s="145"/>
      <c r="C1180" s="145"/>
      <c r="D1180" s="145"/>
      <c r="E1180" s="138"/>
      <c r="F1180" s="138"/>
      <c r="G1180" s="103"/>
      <c r="H1180" s="100"/>
      <c r="I1180" s="270"/>
      <c r="J1180" s="208"/>
      <c r="K1180" s="208"/>
      <c r="L1180" s="208"/>
      <c r="M1180" s="208"/>
      <c r="N1180" s="208"/>
      <c r="O1180" s="208"/>
      <c r="P1180" s="250"/>
      <c r="Q1180" s="208"/>
      <c r="R1180" s="143"/>
      <c r="S1180" s="143"/>
    </row>
    <row r="1181" spans="1:19" x14ac:dyDescent="0.2">
      <c r="A1181" s="92"/>
      <c r="B1181" s="145"/>
      <c r="C1181" s="145"/>
      <c r="D1181" s="145"/>
      <c r="E1181" s="138"/>
      <c r="F1181" s="138"/>
      <c r="G1181" s="144"/>
      <c r="H1181" s="140"/>
      <c r="I1181" s="140"/>
      <c r="J1181" s="208"/>
      <c r="K1181" s="208"/>
      <c r="L1181" s="208"/>
      <c r="M1181" s="208"/>
      <c r="N1181" s="208"/>
      <c r="O1181" s="208"/>
      <c r="P1181" s="250"/>
      <c r="Q1181" s="208"/>
      <c r="R1181" s="141"/>
      <c r="S1181" s="143"/>
    </row>
    <row r="1182" spans="1:19" x14ac:dyDescent="0.2">
      <c r="A1182" s="92"/>
      <c r="B1182" s="145"/>
      <c r="C1182" s="145"/>
      <c r="D1182" s="145"/>
      <c r="E1182" s="138"/>
      <c r="F1182" s="138"/>
      <c r="G1182" s="144"/>
      <c r="H1182" s="151"/>
      <c r="I1182" s="151"/>
      <c r="J1182" s="208"/>
      <c r="K1182" s="208"/>
      <c r="L1182" s="208"/>
      <c r="M1182" s="208"/>
      <c r="N1182" s="208"/>
      <c r="O1182" s="208"/>
      <c r="P1182" s="208"/>
      <c r="Q1182" s="208"/>
      <c r="R1182" s="141"/>
      <c r="S1182" s="143"/>
    </row>
    <row r="1183" spans="1:19" x14ac:dyDescent="0.2">
      <c r="A1183" s="92"/>
      <c r="B1183" s="118"/>
      <c r="C1183" s="118"/>
      <c r="D1183" s="118"/>
      <c r="E1183" s="108"/>
      <c r="F1183" s="124"/>
      <c r="G1183" s="131"/>
      <c r="H1183" s="167"/>
      <c r="I1183" s="167"/>
      <c r="J1183" s="168"/>
      <c r="K1183" s="169"/>
      <c r="L1183" s="169"/>
      <c r="M1183" s="168"/>
      <c r="N1183" s="163"/>
      <c r="O1183" s="163"/>
      <c r="P1183" s="170"/>
      <c r="Q1183" s="163"/>
      <c r="R1183" s="171"/>
      <c r="S1183" s="164"/>
    </row>
    <row r="1184" spans="1:19" x14ac:dyDescent="0.2">
      <c r="A1184" s="92"/>
      <c r="B1184" s="145"/>
      <c r="C1184" s="145"/>
      <c r="D1184" s="145"/>
      <c r="E1184" s="138"/>
      <c r="F1184" s="138"/>
      <c r="G1184" s="144"/>
      <c r="H1184" s="140"/>
      <c r="I1184" s="140"/>
      <c r="J1184" s="208"/>
      <c r="K1184" s="208"/>
      <c r="L1184" s="208"/>
      <c r="M1184" s="208"/>
      <c r="N1184" s="208"/>
      <c r="O1184" s="208"/>
      <c r="P1184" s="250"/>
      <c r="Q1184" s="208"/>
      <c r="R1184" s="141"/>
      <c r="S1184" s="143"/>
    </row>
    <row r="1185" spans="1:19" x14ac:dyDescent="0.2">
      <c r="A1185" s="92"/>
      <c r="B1185" s="118"/>
      <c r="C1185" s="118"/>
      <c r="D1185" s="118"/>
      <c r="E1185" s="108"/>
      <c r="F1185" s="124"/>
      <c r="G1185" s="131"/>
      <c r="H1185" s="167"/>
      <c r="I1185" s="167"/>
      <c r="J1185" s="168"/>
      <c r="K1185" s="169"/>
      <c r="L1185" s="169"/>
      <c r="M1185" s="168"/>
      <c r="N1185" s="163"/>
      <c r="O1185" s="163"/>
      <c r="P1185" s="170"/>
      <c r="Q1185" s="163"/>
      <c r="R1185" s="171"/>
      <c r="S1185" s="164"/>
    </row>
    <row r="1186" spans="1:19" x14ac:dyDescent="0.2">
      <c r="A1186" s="92"/>
      <c r="B1186" s="145"/>
      <c r="C1186" s="145"/>
      <c r="D1186" s="145"/>
      <c r="E1186" s="138"/>
      <c r="F1186" s="138"/>
      <c r="G1186" s="144"/>
      <c r="H1186" s="140"/>
      <c r="I1186" s="140"/>
      <c r="J1186" s="208"/>
      <c r="K1186" s="208"/>
      <c r="L1186" s="208"/>
      <c r="M1186" s="208"/>
      <c r="N1186" s="208"/>
      <c r="O1186" s="208"/>
      <c r="P1186" s="250"/>
      <c r="Q1186" s="208"/>
      <c r="R1186" s="141"/>
      <c r="S1186" s="143"/>
    </row>
    <row r="1187" spans="1:19" x14ac:dyDescent="0.2">
      <c r="A1187" s="92"/>
      <c r="B1187" s="145"/>
      <c r="C1187" s="210"/>
      <c r="D1187" s="210"/>
      <c r="E1187" s="153"/>
      <c r="F1187" s="153"/>
      <c r="G1187" s="146"/>
      <c r="H1187" s="142"/>
      <c r="I1187" s="142"/>
      <c r="J1187" s="208"/>
      <c r="K1187" s="208"/>
      <c r="L1187" s="208"/>
      <c r="M1187" s="208"/>
      <c r="N1187" s="208"/>
      <c r="O1187" s="208"/>
      <c r="P1187" s="208"/>
      <c r="Q1187" s="208"/>
      <c r="R1187" s="76"/>
      <c r="S1187" s="143"/>
    </row>
    <row r="1188" spans="1:19" x14ac:dyDescent="0.2">
      <c r="A1188" s="92"/>
      <c r="B1188" s="145"/>
      <c r="C1188" s="145"/>
      <c r="D1188" s="145"/>
      <c r="E1188" s="138"/>
      <c r="F1188" s="138"/>
      <c r="G1188" s="103"/>
      <c r="H1188" s="100"/>
      <c r="I1188" s="270"/>
      <c r="J1188" s="208"/>
      <c r="K1188" s="208"/>
      <c r="L1188" s="208"/>
      <c r="M1188" s="208"/>
      <c r="N1188" s="208"/>
      <c r="O1188" s="208"/>
      <c r="P1188" s="250"/>
      <c r="Q1188" s="208"/>
      <c r="R1188" s="143"/>
      <c r="S1188" s="143"/>
    </row>
    <row r="1189" spans="1:19" x14ac:dyDescent="0.2">
      <c r="A1189" s="92"/>
      <c r="B1189" s="145"/>
      <c r="C1189" s="145"/>
      <c r="D1189" s="145"/>
      <c r="E1189" s="138"/>
      <c r="F1189" s="138"/>
      <c r="G1189" s="144"/>
      <c r="H1189" s="140"/>
      <c r="I1189" s="140"/>
      <c r="J1189" s="208"/>
      <c r="K1189" s="208"/>
      <c r="L1189" s="208"/>
      <c r="M1189" s="208"/>
      <c r="N1189" s="208"/>
      <c r="O1189" s="208"/>
      <c r="P1189" s="250"/>
      <c r="Q1189" s="208"/>
      <c r="R1189" s="141"/>
      <c r="S1189" s="143"/>
    </row>
    <row r="1190" spans="1:19" x14ac:dyDescent="0.2">
      <c r="A1190" s="92"/>
      <c r="B1190" s="145"/>
      <c r="C1190" s="145"/>
      <c r="D1190" s="145"/>
      <c r="E1190" s="138"/>
      <c r="F1190" s="138"/>
      <c r="G1190" s="144"/>
      <c r="H1190" s="151"/>
      <c r="I1190" s="151"/>
      <c r="J1190" s="208"/>
      <c r="K1190" s="208"/>
      <c r="L1190" s="208"/>
      <c r="M1190" s="208"/>
      <c r="N1190" s="208"/>
      <c r="O1190" s="208"/>
      <c r="P1190" s="208"/>
      <c r="Q1190" s="208"/>
      <c r="R1190" s="141"/>
      <c r="S1190" s="143"/>
    </row>
    <row r="1191" spans="1:19" x14ac:dyDescent="0.2">
      <c r="A1191" s="92"/>
      <c r="B1191" s="118"/>
      <c r="C1191" s="118"/>
      <c r="D1191" s="118"/>
      <c r="E1191" s="108"/>
      <c r="F1191" s="124"/>
      <c r="G1191" s="131"/>
      <c r="H1191" s="167"/>
      <c r="I1191" s="167"/>
      <c r="J1191" s="168"/>
      <c r="K1191" s="169"/>
      <c r="L1191" s="169"/>
      <c r="M1191" s="168"/>
      <c r="N1191" s="163"/>
      <c r="O1191" s="163"/>
      <c r="P1191" s="170"/>
      <c r="Q1191" s="163"/>
      <c r="R1191" s="171"/>
      <c r="S1191" s="164"/>
    </row>
    <row r="1192" spans="1:19" x14ac:dyDescent="0.2">
      <c r="A1192" s="92"/>
      <c r="B1192" s="145"/>
      <c r="C1192" s="145"/>
      <c r="D1192" s="145"/>
      <c r="E1192" s="138"/>
      <c r="F1192" s="138"/>
      <c r="G1192" s="144"/>
      <c r="H1192" s="140"/>
      <c r="I1192" s="140"/>
      <c r="J1192" s="208"/>
      <c r="K1192" s="208"/>
      <c r="L1192" s="208"/>
      <c r="M1192" s="208"/>
      <c r="N1192" s="208"/>
      <c r="O1192" s="208"/>
      <c r="P1192" s="250"/>
      <c r="Q1192" s="208"/>
      <c r="R1192" s="141"/>
      <c r="S1192" s="143"/>
    </row>
    <row r="1193" spans="1:19" x14ac:dyDescent="0.2">
      <c r="A1193" s="92"/>
      <c r="B1193" s="145"/>
      <c r="C1193" s="210"/>
      <c r="D1193" s="210"/>
      <c r="E1193" s="153"/>
      <c r="F1193" s="153"/>
      <c r="G1193" s="146"/>
      <c r="H1193" s="142"/>
      <c r="I1193" s="142"/>
      <c r="J1193" s="208"/>
      <c r="K1193" s="208"/>
      <c r="L1193" s="208"/>
      <c r="M1193" s="208"/>
      <c r="N1193" s="208"/>
      <c r="O1193" s="208"/>
      <c r="P1193" s="208"/>
      <c r="Q1193" s="208"/>
      <c r="R1193" s="76"/>
      <c r="S1193" s="143"/>
    </row>
    <row r="1194" spans="1:19" x14ac:dyDescent="0.2">
      <c r="A1194" s="92"/>
      <c r="B1194" s="145"/>
      <c r="C1194" s="145"/>
      <c r="D1194" s="145"/>
      <c r="E1194" s="138"/>
      <c r="F1194" s="138"/>
      <c r="G1194" s="103"/>
      <c r="H1194" s="100"/>
      <c r="I1194" s="270"/>
      <c r="J1194" s="208"/>
      <c r="K1194" s="208"/>
      <c r="L1194" s="208"/>
      <c r="M1194" s="208"/>
      <c r="N1194" s="208"/>
      <c r="O1194" s="208"/>
      <c r="P1194" s="250"/>
      <c r="Q1194" s="208"/>
      <c r="R1194" s="143"/>
      <c r="S1194" s="143"/>
    </row>
    <row r="1195" spans="1:19" x14ac:dyDescent="0.2">
      <c r="A1195" s="92"/>
      <c r="B1195" s="145"/>
      <c r="C1195" s="145"/>
      <c r="D1195" s="145"/>
      <c r="E1195" s="138"/>
      <c r="F1195" s="138"/>
      <c r="G1195" s="144"/>
      <c r="H1195" s="140"/>
      <c r="I1195" s="140"/>
      <c r="J1195" s="208"/>
      <c r="K1195" s="208"/>
      <c r="L1195" s="208"/>
      <c r="M1195" s="208"/>
      <c r="N1195" s="208"/>
      <c r="O1195" s="208"/>
      <c r="P1195" s="250"/>
      <c r="Q1195" s="208"/>
      <c r="R1195" s="141"/>
      <c r="S1195" s="143"/>
    </row>
    <row r="1196" spans="1:19" x14ac:dyDescent="0.2">
      <c r="A1196" s="92"/>
      <c r="B1196" s="145"/>
      <c r="C1196" s="145"/>
      <c r="D1196" s="145"/>
      <c r="E1196" s="138"/>
      <c r="F1196" s="138"/>
      <c r="G1196" s="144"/>
      <c r="H1196" s="151"/>
      <c r="I1196" s="151"/>
      <c r="J1196" s="208"/>
      <c r="K1196" s="208"/>
      <c r="L1196" s="208"/>
      <c r="M1196" s="208"/>
      <c r="N1196" s="208"/>
      <c r="O1196" s="208"/>
      <c r="P1196" s="208"/>
      <c r="Q1196" s="208"/>
      <c r="R1196" s="141"/>
      <c r="S1196" s="143"/>
    </row>
    <row r="1197" spans="1:19" x14ac:dyDescent="0.2">
      <c r="A1197" s="92"/>
      <c r="B1197" s="118"/>
      <c r="C1197" s="118"/>
      <c r="D1197" s="118"/>
      <c r="E1197" s="108"/>
      <c r="F1197" s="124"/>
      <c r="G1197" s="131"/>
      <c r="H1197" s="167"/>
      <c r="I1197" s="167"/>
      <c r="J1197" s="168"/>
      <c r="K1197" s="169"/>
      <c r="L1197" s="169"/>
      <c r="M1197" s="168"/>
      <c r="N1197" s="163"/>
      <c r="O1197" s="163"/>
      <c r="P1197" s="170"/>
      <c r="Q1197" s="163"/>
      <c r="R1197" s="171"/>
      <c r="S1197" s="164"/>
    </row>
    <row r="1198" spans="1:19" x14ac:dyDescent="0.2">
      <c r="A1198" s="92"/>
      <c r="B1198" s="145"/>
      <c r="C1198" s="145"/>
      <c r="D1198" s="145"/>
      <c r="E1198" s="138"/>
      <c r="F1198" s="138"/>
      <c r="G1198" s="144"/>
      <c r="H1198" s="140"/>
      <c r="I1198" s="140"/>
      <c r="J1198" s="208"/>
      <c r="K1198" s="208"/>
      <c r="L1198" s="208"/>
      <c r="M1198" s="208"/>
      <c r="N1198" s="208"/>
      <c r="O1198" s="208"/>
      <c r="P1198" s="250"/>
      <c r="Q1198" s="208"/>
      <c r="R1198" s="141"/>
      <c r="S1198" s="143"/>
    </row>
    <row r="1199" spans="1:19" x14ac:dyDescent="0.2">
      <c r="A1199" s="92"/>
      <c r="B1199" s="118"/>
      <c r="C1199" s="118"/>
      <c r="D1199" s="118"/>
      <c r="E1199" s="108"/>
      <c r="F1199" s="124"/>
      <c r="G1199" s="131"/>
      <c r="H1199" s="167"/>
      <c r="I1199" s="167"/>
      <c r="J1199" s="168"/>
      <c r="K1199" s="169"/>
      <c r="L1199" s="169"/>
      <c r="M1199" s="168"/>
      <c r="N1199" s="163"/>
      <c r="O1199" s="163"/>
      <c r="P1199" s="170"/>
      <c r="Q1199" s="163"/>
      <c r="R1199" s="171"/>
      <c r="S1199" s="164"/>
    </row>
    <row r="1200" spans="1:19" x14ac:dyDescent="0.2">
      <c r="A1200" s="92"/>
      <c r="B1200" s="145"/>
      <c r="C1200" s="145"/>
      <c r="D1200" s="145"/>
      <c r="E1200" s="138"/>
      <c r="F1200" s="138"/>
      <c r="G1200" s="144"/>
      <c r="H1200" s="140"/>
      <c r="I1200" s="140"/>
      <c r="J1200" s="208"/>
      <c r="K1200" s="208"/>
      <c r="L1200" s="208"/>
      <c r="M1200" s="208"/>
      <c r="N1200" s="208"/>
      <c r="O1200" s="208"/>
      <c r="P1200" s="250"/>
      <c r="Q1200" s="208"/>
      <c r="R1200" s="141"/>
      <c r="S1200" s="143"/>
    </row>
    <row r="1201" spans="1:19" x14ac:dyDescent="0.2">
      <c r="A1201" s="92"/>
      <c r="B1201" s="145"/>
      <c r="C1201" s="210"/>
      <c r="D1201" s="210"/>
      <c r="E1201" s="153"/>
      <c r="F1201" s="153"/>
      <c r="G1201" s="146"/>
      <c r="H1201" s="142"/>
      <c r="I1201" s="142"/>
      <c r="J1201" s="208"/>
      <c r="K1201" s="208"/>
      <c r="L1201" s="208"/>
      <c r="M1201" s="208"/>
      <c r="N1201" s="208"/>
      <c r="O1201" s="208"/>
      <c r="P1201" s="208"/>
      <c r="Q1201" s="208"/>
      <c r="R1201" s="76"/>
      <c r="S1201" s="143"/>
    </row>
    <row r="1202" spans="1:19" x14ac:dyDescent="0.2">
      <c r="A1202" s="92"/>
      <c r="B1202" s="145"/>
      <c r="C1202" s="145"/>
      <c r="D1202" s="145"/>
      <c r="E1202" s="138"/>
      <c r="F1202" s="138"/>
      <c r="G1202" s="103"/>
      <c r="H1202" s="100"/>
      <c r="I1202" s="270"/>
      <c r="J1202" s="208"/>
      <c r="K1202" s="208"/>
      <c r="L1202" s="208"/>
      <c r="M1202" s="208"/>
      <c r="N1202" s="208"/>
      <c r="O1202" s="208"/>
      <c r="P1202" s="250"/>
      <c r="Q1202" s="208"/>
      <c r="R1202" s="143"/>
      <c r="S1202" s="143"/>
    </row>
    <row r="1203" spans="1:19" x14ac:dyDescent="0.2">
      <c r="A1203" s="92"/>
      <c r="B1203" s="145"/>
      <c r="C1203" s="145"/>
      <c r="D1203" s="145"/>
      <c r="E1203" s="138"/>
      <c r="F1203" s="138"/>
      <c r="G1203" s="144"/>
      <c r="H1203" s="140"/>
      <c r="I1203" s="140"/>
      <c r="J1203" s="208"/>
      <c r="K1203" s="208"/>
      <c r="L1203" s="208"/>
      <c r="M1203" s="208"/>
      <c r="N1203" s="208"/>
      <c r="O1203" s="208"/>
      <c r="P1203" s="250"/>
      <c r="Q1203" s="208"/>
      <c r="R1203" s="141"/>
      <c r="S1203" s="143"/>
    </row>
    <row r="1204" spans="1:19" x14ac:dyDescent="0.2">
      <c r="A1204" s="92"/>
      <c r="B1204" s="145"/>
      <c r="C1204" s="145"/>
      <c r="D1204" s="145"/>
      <c r="E1204" s="138"/>
      <c r="F1204" s="138"/>
      <c r="G1204" s="144"/>
      <c r="H1204" s="151"/>
      <c r="I1204" s="151"/>
      <c r="J1204" s="208"/>
      <c r="K1204" s="208"/>
      <c r="L1204" s="208"/>
      <c r="M1204" s="208"/>
      <c r="N1204" s="208"/>
      <c r="O1204" s="208"/>
      <c r="P1204" s="208"/>
      <c r="Q1204" s="208"/>
      <c r="R1204" s="141"/>
      <c r="S1204" s="143"/>
    </row>
    <row r="1205" spans="1:19" x14ac:dyDescent="0.2">
      <c r="A1205" s="92"/>
      <c r="B1205" s="118"/>
      <c r="C1205" s="118"/>
      <c r="D1205" s="118"/>
      <c r="E1205" s="108"/>
      <c r="F1205" s="124"/>
      <c r="G1205" s="131"/>
      <c r="H1205" s="167"/>
      <c r="I1205" s="167"/>
      <c r="J1205" s="168"/>
      <c r="K1205" s="169"/>
      <c r="L1205" s="169"/>
      <c r="M1205" s="168"/>
      <c r="N1205" s="163"/>
      <c r="O1205" s="163"/>
      <c r="P1205" s="170"/>
      <c r="Q1205" s="163"/>
      <c r="R1205" s="171"/>
      <c r="S1205" s="164"/>
    </row>
    <row r="1206" spans="1:19" x14ac:dyDescent="0.2">
      <c r="A1206" s="92"/>
      <c r="B1206" s="145"/>
      <c r="C1206" s="145"/>
      <c r="D1206" s="145"/>
      <c r="E1206" s="138"/>
      <c r="F1206" s="138"/>
      <c r="G1206" s="144"/>
      <c r="H1206" s="140"/>
      <c r="I1206" s="140"/>
      <c r="J1206" s="208"/>
      <c r="K1206" s="208"/>
      <c r="L1206" s="208"/>
      <c r="M1206" s="208"/>
      <c r="N1206" s="208"/>
      <c r="O1206" s="208"/>
      <c r="P1206" s="250"/>
      <c r="Q1206" s="208"/>
      <c r="R1206" s="141"/>
      <c r="S1206" s="143"/>
    </row>
    <row r="1207" spans="1:19" x14ac:dyDescent="0.2">
      <c r="A1207" s="92"/>
      <c r="B1207" s="145"/>
      <c r="C1207" s="210"/>
      <c r="D1207" s="210"/>
      <c r="E1207" s="153"/>
      <c r="F1207" s="153"/>
      <c r="G1207" s="146"/>
      <c r="H1207" s="142"/>
      <c r="I1207" s="142"/>
      <c r="J1207" s="208"/>
      <c r="K1207" s="208"/>
      <c r="L1207" s="208"/>
      <c r="M1207" s="208"/>
      <c r="N1207" s="208"/>
      <c r="O1207" s="208"/>
      <c r="P1207" s="208"/>
      <c r="Q1207" s="208"/>
      <c r="R1207" s="76"/>
      <c r="S1207" s="143"/>
    </row>
    <row r="1208" spans="1:19" x14ac:dyDescent="0.2">
      <c r="A1208" s="92"/>
      <c r="B1208" s="145"/>
      <c r="C1208" s="145"/>
      <c r="D1208" s="145"/>
      <c r="E1208" s="138"/>
      <c r="F1208" s="138"/>
      <c r="G1208" s="103"/>
      <c r="H1208" s="100"/>
      <c r="I1208" s="270"/>
      <c r="J1208" s="208"/>
      <c r="K1208" s="208"/>
      <c r="L1208" s="208"/>
      <c r="M1208" s="208"/>
      <c r="N1208" s="208"/>
      <c r="O1208" s="208"/>
      <c r="P1208" s="250"/>
      <c r="Q1208" s="208"/>
      <c r="R1208" s="143"/>
      <c r="S1208" s="143"/>
    </row>
    <row r="1209" spans="1:19" x14ac:dyDescent="0.2">
      <c r="A1209" s="92"/>
      <c r="B1209" s="145"/>
      <c r="C1209" s="145"/>
      <c r="D1209" s="145"/>
      <c r="E1209" s="138"/>
      <c r="F1209" s="138"/>
      <c r="G1209" s="144"/>
      <c r="H1209" s="140"/>
      <c r="I1209" s="140"/>
      <c r="J1209" s="208"/>
      <c r="K1209" s="208"/>
      <c r="L1209" s="208"/>
      <c r="M1209" s="208"/>
      <c r="N1209" s="208"/>
      <c r="O1209" s="208"/>
      <c r="P1209" s="250"/>
      <c r="Q1209" s="208"/>
      <c r="R1209" s="141"/>
      <c r="S1209" s="143"/>
    </row>
    <row r="1210" spans="1:19" x14ac:dyDescent="0.2">
      <c r="A1210" s="92"/>
      <c r="B1210" s="145"/>
      <c r="C1210" s="145"/>
      <c r="D1210" s="145"/>
      <c r="E1210" s="138"/>
      <c r="F1210" s="138"/>
      <c r="G1210" s="144"/>
      <c r="H1210" s="151"/>
      <c r="I1210" s="151"/>
      <c r="J1210" s="208"/>
      <c r="K1210" s="208"/>
      <c r="L1210" s="208"/>
      <c r="M1210" s="208"/>
      <c r="N1210" s="208"/>
      <c r="O1210" s="208"/>
      <c r="P1210" s="208"/>
      <c r="Q1210" s="208"/>
      <c r="R1210" s="141"/>
      <c r="S1210" s="143"/>
    </row>
    <row r="1211" spans="1:19" x14ac:dyDescent="0.2">
      <c r="A1211" s="92"/>
      <c r="B1211" s="118"/>
      <c r="C1211" s="118"/>
      <c r="D1211" s="118"/>
      <c r="E1211" s="108"/>
      <c r="F1211" s="124"/>
      <c r="G1211" s="131"/>
      <c r="H1211" s="167"/>
      <c r="I1211" s="167"/>
      <c r="J1211" s="168"/>
      <c r="K1211" s="169"/>
      <c r="L1211" s="169"/>
      <c r="M1211" s="168"/>
      <c r="N1211" s="163"/>
      <c r="O1211" s="163"/>
      <c r="P1211" s="170"/>
      <c r="Q1211" s="163"/>
      <c r="R1211" s="171"/>
      <c r="S1211" s="164"/>
    </row>
    <row r="1212" spans="1:19" x14ac:dyDescent="0.2">
      <c r="A1212" s="92"/>
      <c r="B1212" s="145"/>
      <c r="C1212" s="145"/>
      <c r="D1212" s="145"/>
      <c r="E1212" s="138"/>
      <c r="F1212" s="138"/>
      <c r="G1212" s="144"/>
      <c r="H1212" s="140"/>
      <c r="I1212" s="140"/>
      <c r="J1212" s="208"/>
      <c r="K1212" s="208"/>
      <c r="L1212" s="208"/>
      <c r="M1212" s="208"/>
      <c r="N1212" s="208"/>
      <c r="O1212" s="208"/>
      <c r="P1212" s="250"/>
      <c r="Q1212" s="208"/>
      <c r="R1212" s="141"/>
      <c r="S1212" s="143"/>
    </row>
    <row r="1213" spans="1:19" x14ac:dyDescent="0.2">
      <c r="A1213" s="92"/>
      <c r="B1213" s="118"/>
      <c r="C1213" s="118"/>
      <c r="D1213" s="118"/>
      <c r="E1213" s="108"/>
      <c r="F1213" s="124"/>
      <c r="G1213" s="131"/>
      <c r="H1213" s="167"/>
      <c r="I1213" s="167"/>
      <c r="J1213" s="168"/>
      <c r="K1213" s="169"/>
      <c r="L1213" s="169"/>
      <c r="M1213" s="168"/>
      <c r="N1213" s="163"/>
      <c r="O1213" s="163"/>
      <c r="P1213" s="170"/>
      <c r="Q1213" s="163"/>
      <c r="R1213" s="171"/>
      <c r="S1213" s="164"/>
    </row>
    <row r="1214" spans="1:19" x14ac:dyDescent="0.2">
      <c r="A1214" s="92"/>
      <c r="B1214" s="145"/>
      <c r="C1214" s="145"/>
      <c r="D1214" s="145"/>
      <c r="E1214" s="138"/>
      <c r="F1214" s="138"/>
      <c r="G1214" s="144"/>
      <c r="H1214" s="140"/>
      <c r="I1214" s="140"/>
      <c r="J1214" s="208"/>
      <c r="K1214" s="208"/>
      <c r="L1214" s="208"/>
      <c r="M1214" s="208"/>
      <c r="N1214" s="208"/>
      <c r="O1214" s="208"/>
      <c r="P1214" s="250"/>
      <c r="Q1214" s="208"/>
      <c r="R1214" s="141"/>
      <c r="S1214" s="143"/>
    </row>
    <row r="1215" spans="1:19" x14ac:dyDescent="0.2">
      <c r="A1215" s="92"/>
      <c r="B1215" s="145"/>
      <c r="C1215" s="210"/>
      <c r="D1215" s="210"/>
      <c r="E1215" s="153"/>
      <c r="F1215" s="153"/>
      <c r="G1215" s="146"/>
      <c r="H1215" s="142"/>
      <c r="I1215" s="142"/>
      <c r="J1215" s="208"/>
      <c r="K1215" s="208"/>
      <c r="L1215" s="208"/>
      <c r="M1215" s="208"/>
      <c r="N1215" s="208"/>
      <c r="O1215" s="208"/>
      <c r="P1215" s="208"/>
      <c r="Q1215" s="208"/>
      <c r="R1215" s="76"/>
      <c r="S1215" s="143"/>
    </row>
    <row r="1216" spans="1:19" x14ac:dyDescent="0.2">
      <c r="A1216" s="92"/>
      <c r="B1216" s="145"/>
      <c r="C1216" s="145"/>
      <c r="D1216" s="145"/>
      <c r="E1216" s="138"/>
      <c r="F1216" s="138"/>
      <c r="G1216" s="103"/>
      <c r="H1216" s="100"/>
      <c r="I1216" s="270"/>
      <c r="J1216" s="208"/>
      <c r="K1216" s="208"/>
      <c r="L1216" s="208"/>
      <c r="M1216" s="208"/>
      <c r="N1216" s="208"/>
      <c r="O1216" s="208"/>
      <c r="P1216" s="250"/>
      <c r="Q1216" s="208"/>
      <c r="R1216" s="143"/>
      <c r="S1216" s="143"/>
    </row>
    <row r="1217" spans="1:20" x14ac:dyDescent="0.2">
      <c r="A1217" s="92"/>
      <c r="B1217" s="145"/>
      <c r="C1217" s="145"/>
      <c r="D1217" s="145"/>
      <c r="E1217" s="138"/>
      <c r="F1217" s="138"/>
      <c r="G1217" s="144"/>
      <c r="H1217" s="140"/>
      <c r="I1217" s="140"/>
      <c r="J1217" s="208"/>
      <c r="K1217" s="208"/>
      <c r="L1217" s="208"/>
      <c r="M1217" s="208"/>
      <c r="N1217" s="208"/>
      <c r="O1217" s="208"/>
      <c r="P1217" s="250"/>
      <c r="Q1217" s="208"/>
      <c r="R1217" s="141"/>
      <c r="S1217" s="143"/>
    </row>
    <row r="1218" spans="1:20" x14ac:dyDescent="0.2">
      <c r="A1218" s="92"/>
      <c r="B1218" s="145"/>
      <c r="C1218" s="145"/>
      <c r="D1218" s="145"/>
      <c r="E1218" s="138"/>
      <c r="F1218" s="138"/>
      <c r="G1218" s="144"/>
      <c r="H1218" s="151"/>
      <c r="I1218" s="151"/>
      <c r="J1218" s="208"/>
      <c r="K1218" s="208"/>
      <c r="L1218" s="208"/>
      <c r="M1218" s="208"/>
      <c r="N1218" s="208"/>
      <c r="O1218" s="208"/>
      <c r="P1218" s="208"/>
      <c r="Q1218" s="208"/>
      <c r="R1218" s="141"/>
      <c r="S1218" s="143"/>
    </row>
    <row r="1219" spans="1:20" s="112" customFormat="1" x14ac:dyDescent="0.2">
      <c r="A1219" s="92"/>
      <c r="B1219" s="118"/>
      <c r="C1219" s="118"/>
      <c r="D1219" s="118"/>
      <c r="E1219" s="108"/>
      <c r="F1219" s="124"/>
      <c r="G1219" s="131"/>
      <c r="H1219" s="167"/>
      <c r="I1219" s="167"/>
      <c r="J1219" s="168"/>
      <c r="K1219" s="169"/>
      <c r="L1219" s="169"/>
      <c r="M1219" s="168"/>
      <c r="N1219" s="163"/>
      <c r="O1219" s="163"/>
      <c r="P1219" s="170"/>
      <c r="Q1219" s="163"/>
      <c r="R1219" s="171"/>
      <c r="S1219" s="164"/>
    </row>
    <row r="1220" spans="1:20" s="112" customFormat="1" x14ac:dyDescent="0.2">
      <c r="A1220" s="92"/>
      <c r="B1220" s="145"/>
      <c r="C1220" s="145"/>
      <c r="D1220" s="145"/>
      <c r="E1220" s="138"/>
      <c r="F1220" s="138"/>
      <c r="G1220" s="144"/>
      <c r="H1220" s="140"/>
      <c r="I1220" s="140"/>
      <c r="J1220" s="208"/>
      <c r="K1220" s="208"/>
      <c r="L1220" s="208"/>
      <c r="M1220" s="208"/>
      <c r="N1220" s="208"/>
      <c r="O1220" s="208"/>
      <c r="P1220" s="250"/>
      <c r="Q1220" s="208"/>
      <c r="R1220" s="141"/>
      <c r="S1220" s="143"/>
    </row>
    <row r="1221" spans="1:20" x14ac:dyDescent="0.2">
      <c r="A1221" s="92"/>
      <c r="B1221" s="145"/>
      <c r="C1221" s="210"/>
      <c r="D1221" s="210"/>
      <c r="E1221" s="153"/>
      <c r="F1221" s="153"/>
      <c r="G1221" s="146"/>
      <c r="H1221" s="142"/>
      <c r="I1221" s="142"/>
      <c r="J1221" s="208"/>
      <c r="K1221" s="208"/>
      <c r="L1221" s="208"/>
      <c r="M1221" s="208"/>
      <c r="N1221" s="208"/>
      <c r="O1221" s="208"/>
      <c r="P1221" s="208"/>
      <c r="Q1221" s="208"/>
      <c r="R1221" s="76"/>
      <c r="S1221" s="143"/>
    </row>
    <row r="1222" spans="1:20" x14ac:dyDescent="0.2">
      <c r="A1222" s="92"/>
      <c r="B1222" s="145"/>
      <c r="C1222" s="145"/>
      <c r="D1222" s="145"/>
      <c r="E1222" s="138"/>
      <c r="F1222" s="138"/>
      <c r="G1222" s="103"/>
      <c r="H1222" s="100"/>
      <c r="I1222" s="270"/>
      <c r="J1222" s="208"/>
      <c r="K1222" s="208"/>
      <c r="L1222" s="208"/>
      <c r="M1222" s="208"/>
      <c r="N1222" s="208"/>
      <c r="O1222" s="208"/>
      <c r="P1222" s="250"/>
      <c r="Q1222" s="208"/>
      <c r="R1222" s="143"/>
      <c r="S1222" s="143"/>
      <c r="T1222" s="46"/>
    </row>
    <row r="1223" spans="1:20" s="112" customFormat="1" x14ac:dyDescent="0.2">
      <c r="A1223" s="92"/>
      <c r="B1223" s="145"/>
      <c r="C1223" s="145"/>
      <c r="D1223" s="145"/>
      <c r="E1223" s="138"/>
      <c r="F1223" s="138"/>
      <c r="G1223" s="144"/>
      <c r="H1223" s="140"/>
      <c r="I1223" s="140"/>
      <c r="J1223" s="208"/>
      <c r="K1223" s="208"/>
      <c r="L1223" s="208"/>
      <c r="M1223" s="208"/>
      <c r="N1223" s="208"/>
      <c r="O1223" s="208"/>
      <c r="P1223" s="250"/>
      <c r="Q1223" s="208"/>
      <c r="R1223" s="141"/>
      <c r="S1223" s="143"/>
    </row>
    <row r="1224" spans="1:20" s="112" customFormat="1" x14ac:dyDescent="0.2">
      <c r="A1224" s="92"/>
      <c r="B1224" s="145"/>
      <c r="C1224" s="145"/>
      <c r="D1224" s="145"/>
      <c r="E1224" s="138"/>
      <c r="F1224" s="138"/>
      <c r="G1224" s="144"/>
      <c r="H1224" s="151"/>
      <c r="I1224" s="151"/>
      <c r="J1224" s="208"/>
      <c r="K1224" s="208"/>
      <c r="L1224" s="208"/>
      <c r="M1224" s="208"/>
      <c r="N1224" s="208"/>
      <c r="O1224" s="208"/>
      <c r="P1224" s="208"/>
      <c r="Q1224" s="208"/>
      <c r="R1224" s="141"/>
      <c r="S1224" s="143"/>
      <c r="T1224" s="46"/>
    </row>
    <row r="1225" spans="1:20" x14ac:dyDescent="0.2">
      <c r="A1225" s="92"/>
      <c r="B1225" s="118"/>
      <c r="C1225" s="118"/>
      <c r="D1225" s="118"/>
      <c r="E1225" s="108"/>
      <c r="F1225" s="124"/>
      <c r="G1225" s="131"/>
      <c r="H1225" s="167"/>
      <c r="I1225" s="167"/>
      <c r="J1225" s="168"/>
      <c r="K1225" s="169"/>
      <c r="L1225" s="169"/>
      <c r="M1225" s="168"/>
      <c r="N1225" s="163"/>
      <c r="O1225" s="163"/>
      <c r="P1225" s="170"/>
      <c r="Q1225" s="163"/>
      <c r="R1225" s="171"/>
      <c r="S1225" s="164"/>
      <c r="T1225" s="46"/>
    </row>
    <row r="1226" spans="1:20" x14ac:dyDescent="0.2">
      <c r="A1226" s="92"/>
      <c r="B1226" s="145"/>
      <c r="C1226" s="145"/>
      <c r="D1226" s="145"/>
      <c r="E1226" s="138"/>
      <c r="F1226" s="138"/>
      <c r="G1226" s="144"/>
      <c r="H1226" s="140"/>
      <c r="I1226" s="140"/>
      <c r="J1226" s="208"/>
      <c r="K1226" s="208"/>
      <c r="L1226" s="208"/>
      <c r="M1226" s="208"/>
      <c r="N1226" s="208"/>
      <c r="O1226" s="208"/>
      <c r="P1226" s="250"/>
      <c r="Q1226" s="208"/>
      <c r="R1226" s="141"/>
      <c r="S1226" s="143"/>
      <c r="T1226" s="46"/>
    </row>
    <row r="1227" spans="1:20" s="46" customFormat="1" x14ac:dyDescent="0.2">
      <c r="A1227" s="92"/>
      <c r="B1227" s="118"/>
      <c r="C1227" s="118"/>
      <c r="D1227" s="118"/>
      <c r="E1227" s="108"/>
      <c r="F1227" s="124"/>
      <c r="G1227" s="131"/>
      <c r="H1227" s="167"/>
      <c r="I1227" s="167"/>
      <c r="J1227" s="168"/>
      <c r="K1227" s="169"/>
      <c r="L1227" s="169"/>
      <c r="M1227" s="168"/>
      <c r="N1227" s="163"/>
      <c r="O1227" s="163"/>
      <c r="P1227" s="170"/>
      <c r="Q1227" s="163"/>
      <c r="R1227" s="171"/>
      <c r="S1227" s="164"/>
    </row>
    <row r="1228" spans="1:20" s="46" customFormat="1" x14ac:dyDescent="0.2">
      <c r="A1228" s="92"/>
      <c r="B1228" s="145"/>
      <c r="C1228" s="145"/>
      <c r="D1228" s="145"/>
      <c r="E1228" s="138"/>
      <c r="F1228" s="138"/>
      <c r="G1228" s="144"/>
      <c r="H1228" s="140"/>
      <c r="I1228" s="140"/>
      <c r="J1228" s="208"/>
      <c r="K1228" s="208"/>
      <c r="L1228" s="208"/>
      <c r="M1228" s="208"/>
      <c r="N1228" s="208"/>
      <c r="O1228" s="208"/>
      <c r="P1228" s="250"/>
      <c r="Q1228" s="208"/>
      <c r="R1228" s="141"/>
      <c r="S1228" s="143"/>
    </row>
    <row r="1229" spans="1:20" s="46" customFormat="1" x14ac:dyDescent="0.2">
      <c r="A1229" s="92"/>
      <c r="B1229" s="145"/>
      <c r="C1229" s="210"/>
      <c r="D1229" s="210"/>
      <c r="E1229" s="153"/>
      <c r="F1229" s="153"/>
      <c r="G1229" s="146"/>
      <c r="H1229" s="142"/>
      <c r="I1229" s="142"/>
      <c r="J1229" s="208"/>
      <c r="K1229" s="208"/>
      <c r="L1229" s="208"/>
      <c r="M1229" s="208"/>
      <c r="N1229" s="208"/>
      <c r="O1229" s="208"/>
      <c r="P1229" s="208"/>
      <c r="Q1229" s="208"/>
      <c r="R1229" s="76"/>
      <c r="S1229" s="143"/>
    </row>
    <row r="1230" spans="1:20" s="46" customFormat="1" x14ac:dyDescent="0.2">
      <c r="A1230" s="92"/>
      <c r="B1230" s="145"/>
      <c r="C1230" s="145"/>
      <c r="D1230" s="145"/>
      <c r="E1230" s="138"/>
      <c r="F1230" s="138"/>
      <c r="G1230" s="103"/>
      <c r="H1230" s="100"/>
      <c r="I1230" s="270"/>
      <c r="J1230" s="208"/>
      <c r="K1230" s="208"/>
      <c r="L1230" s="208"/>
      <c r="M1230" s="208"/>
      <c r="N1230" s="208"/>
      <c r="O1230" s="208"/>
      <c r="P1230" s="250"/>
      <c r="Q1230" s="208"/>
      <c r="R1230" s="143"/>
      <c r="S1230" s="143"/>
    </row>
    <row r="1231" spans="1:20" s="46" customFormat="1" x14ac:dyDescent="0.2">
      <c r="A1231" s="92"/>
      <c r="B1231" s="145"/>
      <c r="C1231" s="145"/>
      <c r="D1231" s="145"/>
      <c r="E1231" s="138"/>
      <c r="F1231" s="138"/>
      <c r="G1231" s="144"/>
      <c r="H1231" s="140"/>
      <c r="I1231" s="140"/>
      <c r="J1231" s="208"/>
      <c r="K1231" s="208"/>
      <c r="L1231" s="208"/>
      <c r="M1231" s="208"/>
      <c r="N1231" s="208"/>
      <c r="O1231" s="208"/>
      <c r="P1231" s="250"/>
      <c r="Q1231" s="208"/>
      <c r="R1231" s="141"/>
      <c r="S1231" s="143"/>
    </row>
    <row r="1232" spans="1:20" s="46" customFormat="1" x14ac:dyDescent="0.2">
      <c r="A1232" s="92"/>
      <c r="B1232" s="145"/>
      <c r="C1232" s="145"/>
      <c r="D1232" s="145"/>
      <c r="E1232" s="138"/>
      <c r="F1232" s="138"/>
      <c r="G1232" s="144"/>
      <c r="H1232" s="151"/>
      <c r="I1232" s="151"/>
      <c r="J1232" s="208"/>
      <c r="K1232" s="208"/>
      <c r="L1232" s="208"/>
      <c r="M1232" s="208"/>
      <c r="N1232" s="208"/>
      <c r="O1232" s="208"/>
      <c r="P1232" s="208"/>
      <c r="Q1232" s="208"/>
      <c r="R1232" s="141"/>
      <c r="S1232" s="143"/>
    </row>
    <row r="1233" spans="1:19" s="46" customFormat="1" x14ac:dyDescent="0.2">
      <c r="A1233" s="92"/>
      <c r="B1233" s="118"/>
      <c r="C1233" s="118"/>
      <c r="D1233" s="118"/>
      <c r="E1233" s="108"/>
      <c r="F1233" s="124"/>
      <c r="G1233" s="131"/>
      <c r="H1233" s="167"/>
      <c r="I1233" s="167"/>
      <c r="J1233" s="168"/>
      <c r="K1233" s="169"/>
      <c r="L1233" s="169"/>
      <c r="M1233" s="168"/>
      <c r="N1233" s="163"/>
      <c r="O1233" s="163"/>
      <c r="P1233" s="170"/>
      <c r="Q1233" s="163"/>
      <c r="R1233" s="171"/>
      <c r="S1233" s="164"/>
    </row>
    <row r="1234" spans="1:19" s="46" customFormat="1" x14ac:dyDescent="0.2">
      <c r="A1234" s="92"/>
      <c r="B1234" s="145"/>
      <c r="C1234" s="145"/>
      <c r="D1234" s="145"/>
      <c r="E1234" s="138"/>
      <c r="F1234" s="138"/>
      <c r="G1234" s="144"/>
      <c r="H1234" s="140"/>
      <c r="I1234" s="140"/>
      <c r="J1234" s="208"/>
      <c r="K1234" s="208"/>
      <c r="L1234" s="208"/>
      <c r="M1234" s="208"/>
      <c r="N1234" s="208"/>
      <c r="O1234" s="208"/>
      <c r="P1234" s="250"/>
      <c r="Q1234" s="208"/>
      <c r="R1234" s="141"/>
      <c r="S1234" s="143"/>
    </row>
    <row r="1235" spans="1:19" s="46" customFormat="1" x14ac:dyDescent="0.2">
      <c r="A1235" s="92"/>
      <c r="B1235" s="145"/>
      <c r="C1235" s="210"/>
      <c r="D1235" s="210"/>
      <c r="E1235" s="153"/>
      <c r="F1235" s="153"/>
      <c r="G1235" s="146"/>
      <c r="H1235" s="142"/>
      <c r="I1235" s="142"/>
      <c r="J1235" s="208"/>
      <c r="K1235" s="208"/>
      <c r="L1235" s="208"/>
      <c r="M1235" s="208"/>
      <c r="N1235" s="208"/>
      <c r="O1235" s="208"/>
      <c r="P1235" s="208"/>
      <c r="Q1235" s="208"/>
      <c r="R1235" s="76"/>
      <c r="S1235" s="143"/>
    </row>
    <row r="1236" spans="1:19" s="46" customFormat="1" x14ac:dyDescent="0.2">
      <c r="A1236" s="92"/>
      <c r="B1236" s="145"/>
      <c r="C1236" s="145"/>
      <c r="D1236" s="145"/>
      <c r="E1236" s="138"/>
      <c r="F1236" s="138"/>
      <c r="G1236" s="103"/>
      <c r="H1236" s="100"/>
      <c r="I1236" s="270"/>
      <c r="J1236" s="208"/>
      <c r="K1236" s="208"/>
      <c r="L1236" s="208"/>
      <c r="M1236" s="208"/>
      <c r="N1236" s="208"/>
      <c r="O1236" s="208"/>
      <c r="P1236" s="250"/>
      <c r="Q1236" s="208"/>
      <c r="R1236" s="143"/>
      <c r="S1236" s="143"/>
    </row>
    <row r="1237" spans="1:19" s="46" customFormat="1" x14ac:dyDescent="0.2">
      <c r="A1237" s="92"/>
      <c r="B1237" s="145"/>
      <c r="C1237" s="145"/>
      <c r="D1237" s="145"/>
      <c r="E1237" s="138"/>
      <c r="F1237" s="138"/>
      <c r="G1237" s="144"/>
      <c r="H1237" s="140"/>
      <c r="I1237" s="140"/>
      <c r="J1237" s="208"/>
      <c r="K1237" s="208"/>
      <c r="L1237" s="208"/>
      <c r="M1237" s="208"/>
      <c r="N1237" s="208"/>
      <c r="O1237" s="208"/>
      <c r="P1237" s="250"/>
      <c r="Q1237" s="208"/>
      <c r="R1237" s="141"/>
      <c r="S1237" s="143"/>
    </row>
    <row r="1238" spans="1:19" s="46" customFormat="1" x14ac:dyDescent="0.2">
      <c r="A1238" s="92"/>
      <c r="B1238" s="145"/>
      <c r="C1238" s="145"/>
      <c r="D1238" s="145"/>
      <c r="E1238" s="138"/>
      <c r="F1238" s="138"/>
      <c r="G1238" s="144"/>
      <c r="H1238" s="151"/>
      <c r="I1238" s="151"/>
      <c r="J1238" s="208"/>
      <c r="K1238" s="208"/>
      <c r="L1238" s="208"/>
      <c r="M1238" s="208"/>
      <c r="N1238" s="208"/>
      <c r="O1238" s="208"/>
      <c r="P1238" s="208"/>
      <c r="Q1238" s="208"/>
      <c r="R1238" s="141"/>
      <c r="S1238" s="143"/>
    </row>
    <row r="1239" spans="1:19" s="46" customFormat="1" x14ac:dyDescent="0.2">
      <c r="A1239" s="92"/>
      <c r="B1239" s="118"/>
      <c r="C1239" s="118"/>
      <c r="D1239" s="118"/>
      <c r="E1239" s="108"/>
      <c r="F1239" s="124"/>
      <c r="G1239" s="131"/>
      <c r="H1239" s="167"/>
      <c r="I1239" s="167"/>
      <c r="J1239" s="168"/>
      <c r="K1239" s="169"/>
      <c r="L1239" s="169"/>
      <c r="M1239" s="168"/>
      <c r="N1239" s="163"/>
      <c r="O1239" s="163"/>
      <c r="P1239" s="170"/>
      <c r="Q1239" s="163"/>
      <c r="R1239" s="171"/>
      <c r="S1239" s="164"/>
    </row>
    <row r="1240" spans="1:19" s="46" customFormat="1" x14ac:dyDescent="0.2">
      <c r="A1240" s="92"/>
      <c r="B1240" s="145"/>
      <c r="C1240" s="145"/>
      <c r="D1240" s="145"/>
      <c r="E1240" s="138"/>
      <c r="F1240" s="138"/>
      <c r="G1240" s="144"/>
      <c r="H1240" s="140"/>
      <c r="I1240" s="140"/>
      <c r="J1240" s="208"/>
      <c r="K1240" s="208"/>
      <c r="L1240" s="208"/>
      <c r="M1240" s="208"/>
      <c r="N1240" s="208"/>
      <c r="O1240" s="208"/>
      <c r="P1240" s="250"/>
      <c r="Q1240" s="208"/>
      <c r="R1240" s="141"/>
      <c r="S1240" s="143"/>
    </row>
    <row r="1241" spans="1:19" s="46" customFormat="1" x14ac:dyDescent="0.2">
      <c r="A1241" s="92"/>
      <c r="B1241" s="118"/>
      <c r="C1241" s="118"/>
      <c r="D1241" s="118"/>
      <c r="E1241" s="108"/>
      <c r="F1241" s="124"/>
      <c r="G1241" s="131"/>
      <c r="H1241" s="167"/>
      <c r="I1241" s="167"/>
      <c r="J1241" s="168"/>
      <c r="K1241" s="169"/>
      <c r="L1241" s="169"/>
      <c r="M1241" s="168"/>
      <c r="N1241" s="163"/>
      <c r="O1241" s="163"/>
      <c r="P1241" s="170"/>
      <c r="Q1241" s="163"/>
      <c r="R1241" s="171"/>
      <c r="S1241" s="164"/>
    </row>
    <row r="1242" spans="1:19" s="46" customFormat="1" x14ac:dyDescent="0.2">
      <c r="A1242" s="92"/>
      <c r="B1242" s="145"/>
      <c r="C1242" s="145"/>
      <c r="D1242" s="145"/>
      <c r="E1242" s="138"/>
      <c r="F1242" s="138"/>
      <c r="G1242" s="144"/>
      <c r="H1242" s="140"/>
      <c r="I1242" s="140"/>
      <c r="J1242" s="208"/>
      <c r="K1242" s="208"/>
      <c r="L1242" s="208"/>
      <c r="M1242" s="208"/>
      <c r="N1242" s="208"/>
      <c r="O1242" s="208"/>
      <c r="P1242" s="250"/>
      <c r="Q1242" s="208"/>
      <c r="R1242" s="141"/>
      <c r="S1242" s="143"/>
    </row>
    <row r="1243" spans="1:19" s="46" customFormat="1" x14ac:dyDescent="0.2">
      <c r="A1243" s="92"/>
      <c r="B1243" s="145"/>
      <c r="C1243" s="210"/>
      <c r="D1243" s="210"/>
      <c r="E1243" s="153"/>
      <c r="F1243" s="153"/>
      <c r="G1243" s="146"/>
      <c r="H1243" s="142"/>
      <c r="I1243" s="142"/>
      <c r="J1243" s="208"/>
      <c r="K1243" s="208"/>
      <c r="L1243" s="208"/>
      <c r="M1243" s="208"/>
      <c r="N1243" s="208"/>
      <c r="O1243" s="208"/>
      <c r="P1243" s="208"/>
      <c r="Q1243" s="208"/>
      <c r="R1243" s="76"/>
      <c r="S1243" s="143"/>
    </row>
    <row r="1244" spans="1:19" s="46" customFormat="1" x14ac:dyDescent="0.2">
      <c r="A1244" s="92"/>
      <c r="B1244" s="145"/>
      <c r="C1244" s="145"/>
      <c r="D1244" s="145"/>
      <c r="E1244" s="138"/>
      <c r="F1244" s="138"/>
      <c r="G1244" s="103"/>
      <c r="H1244" s="100"/>
      <c r="I1244" s="270"/>
      <c r="J1244" s="208"/>
      <c r="K1244" s="208"/>
      <c r="L1244" s="208"/>
      <c r="M1244" s="208"/>
      <c r="N1244" s="208"/>
      <c r="O1244" s="208"/>
      <c r="P1244" s="250"/>
      <c r="Q1244" s="208"/>
      <c r="R1244" s="143"/>
      <c r="S1244" s="143"/>
    </row>
    <row r="1245" spans="1:19" s="46" customFormat="1" x14ac:dyDescent="0.2">
      <c r="A1245" s="92"/>
      <c r="B1245" s="145"/>
      <c r="C1245" s="145"/>
      <c r="D1245" s="145"/>
      <c r="E1245" s="138"/>
      <c r="F1245" s="138"/>
      <c r="G1245" s="144"/>
      <c r="H1245" s="140"/>
      <c r="I1245" s="140"/>
      <c r="J1245" s="208"/>
      <c r="K1245" s="208"/>
      <c r="L1245" s="208"/>
      <c r="M1245" s="208"/>
      <c r="N1245" s="208"/>
      <c r="O1245" s="208"/>
      <c r="P1245" s="250"/>
      <c r="Q1245" s="208"/>
      <c r="R1245" s="141"/>
      <c r="S1245" s="143"/>
    </row>
    <row r="1246" spans="1:19" s="46" customFormat="1" x14ac:dyDescent="0.2">
      <c r="A1246" s="92"/>
      <c r="B1246" s="145"/>
      <c r="C1246" s="145"/>
      <c r="D1246" s="145"/>
      <c r="E1246" s="138"/>
      <c r="F1246" s="138"/>
      <c r="G1246" s="144"/>
      <c r="H1246" s="151"/>
      <c r="I1246" s="151"/>
      <c r="J1246" s="208"/>
      <c r="K1246" s="208"/>
      <c r="L1246" s="208"/>
      <c r="M1246" s="208"/>
      <c r="N1246" s="208"/>
      <c r="O1246" s="208"/>
      <c r="P1246" s="208"/>
      <c r="Q1246" s="208"/>
      <c r="R1246" s="141"/>
      <c r="S1246" s="143"/>
    </row>
    <row r="1247" spans="1:19" s="46" customFormat="1" x14ac:dyDescent="0.2">
      <c r="A1247" s="92"/>
      <c r="B1247" s="118"/>
      <c r="C1247" s="118"/>
      <c r="D1247" s="118"/>
      <c r="E1247" s="108"/>
      <c r="F1247" s="124"/>
      <c r="G1247" s="131"/>
      <c r="H1247" s="167"/>
      <c r="I1247" s="167"/>
      <c r="J1247" s="168"/>
      <c r="K1247" s="169"/>
      <c r="L1247" s="169"/>
      <c r="M1247" s="168"/>
      <c r="N1247" s="163"/>
      <c r="O1247" s="163"/>
      <c r="P1247" s="170"/>
      <c r="Q1247" s="163"/>
      <c r="R1247" s="171"/>
      <c r="S1247" s="164"/>
    </row>
    <row r="1248" spans="1:19" s="46" customFormat="1" x14ac:dyDescent="0.2">
      <c r="A1248" s="92"/>
      <c r="B1248" s="145"/>
      <c r="C1248" s="145"/>
      <c r="D1248" s="145"/>
      <c r="E1248" s="138"/>
      <c r="F1248" s="138"/>
      <c r="G1248" s="144"/>
      <c r="H1248" s="140"/>
      <c r="I1248" s="140"/>
      <c r="J1248" s="208"/>
      <c r="K1248" s="208"/>
      <c r="L1248" s="208"/>
      <c r="M1248" s="208"/>
      <c r="N1248" s="208"/>
      <c r="O1248" s="208"/>
      <c r="P1248" s="250"/>
      <c r="Q1248" s="208"/>
      <c r="R1248" s="141"/>
      <c r="S1248" s="143"/>
    </row>
    <row r="1249" spans="1:19" s="46" customFormat="1" x14ac:dyDescent="0.2">
      <c r="A1249" s="92"/>
      <c r="B1249" s="145"/>
      <c r="C1249" s="210"/>
      <c r="D1249" s="210"/>
      <c r="E1249" s="153"/>
      <c r="F1249" s="153"/>
      <c r="G1249" s="146"/>
      <c r="H1249" s="142"/>
      <c r="I1249" s="142"/>
      <c r="J1249" s="208"/>
      <c r="K1249" s="208"/>
      <c r="L1249" s="208"/>
      <c r="M1249" s="208"/>
      <c r="N1249" s="208"/>
      <c r="O1249" s="208"/>
      <c r="P1249" s="208"/>
      <c r="Q1249" s="208"/>
      <c r="R1249" s="76"/>
      <c r="S1249" s="143"/>
    </row>
    <row r="1250" spans="1:19" s="46" customFormat="1" x14ac:dyDescent="0.2">
      <c r="A1250" s="92"/>
      <c r="B1250" s="145"/>
      <c r="C1250" s="145"/>
      <c r="D1250" s="145"/>
      <c r="E1250" s="138"/>
      <c r="F1250" s="138"/>
      <c r="G1250" s="103"/>
      <c r="H1250" s="100"/>
      <c r="I1250" s="270"/>
      <c r="J1250" s="208"/>
      <c r="K1250" s="208"/>
      <c r="L1250" s="208"/>
      <c r="M1250" s="208"/>
      <c r="N1250" s="208"/>
      <c r="O1250" s="208"/>
      <c r="P1250" s="250"/>
      <c r="Q1250" s="208"/>
      <c r="R1250" s="143"/>
      <c r="S1250" s="143"/>
    </row>
    <row r="1251" spans="1:19" s="46" customFormat="1" x14ac:dyDescent="0.2">
      <c r="A1251" s="92"/>
      <c r="B1251" s="145"/>
      <c r="C1251" s="145"/>
      <c r="D1251" s="145"/>
      <c r="E1251" s="138"/>
      <c r="F1251" s="138"/>
      <c r="G1251" s="144"/>
      <c r="H1251" s="140"/>
      <c r="I1251" s="140"/>
      <c r="J1251" s="208"/>
      <c r="K1251" s="208"/>
      <c r="L1251" s="208"/>
      <c r="M1251" s="208"/>
      <c r="N1251" s="208"/>
      <c r="O1251" s="208"/>
      <c r="P1251" s="250"/>
      <c r="Q1251" s="208"/>
      <c r="R1251" s="141"/>
      <c r="S1251" s="143"/>
    </row>
    <row r="1252" spans="1:19" s="46" customFormat="1" x14ac:dyDescent="0.2">
      <c r="A1252" s="92"/>
      <c r="B1252" s="145"/>
      <c r="C1252" s="145"/>
      <c r="D1252" s="145"/>
      <c r="E1252" s="138"/>
      <c r="F1252" s="138"/>
      <c r="G1252" s="144"/>
      <c r="H1252" s="151"/>
      <c r="I1252" s="151"/>
      <c r="J1252" s="208"/>
      <c r="K1252" s="208"/>
      <c r="L1252" s="208"/>
      <c r="M1252" s="208"/>
      <c r="N1252" s="208"/>
      <c r="O1252" s="208"/>
      <c r="P1252" s="208"/>
      <c r="Q1252" s="208"/>
      <c r="R1252" s="141"/>
      <c r="S1252" s="143"/>
    </row>
    <row r="1253" spans="1:19" s="46" customFormat="1" x14ac:dyDescent="0.2">
      <c r="A1253" s="92"/>
      <c r="B1253" s="118"/>
      <c r="C1253" s="118"/>
      <c r="D1253" s="118"/>
      <c r="E1253" s="108"/>
      <c r="F1253" s="124"/>
      <c r="G1253" s="131"/>
      <c r="H1253" s="167"/>
      <c r="I1253" s="167"/>
      <c r="J1253" s="168"/>
      <c r="K1253" s="169"/>
      <c r="L1253" s="169"/>
      <c r="M1253" s="168"/>
      <c r="N1253" s="163"/>
      <c r="O1253" s="163"/>
      <c r="P1253" s="170"/>
      <c r="Q1253" s="163"/>
      <c r="R1253" s="171"/>
      <c r="S1253" s="164"/>
    </row>
    <row r="1254" spans="1:19" s="46" customFormat="1" x14ac:dyDescent="0.2">
      <c r="A1254" s="92"/>
      <c r="B1254" s="145"/>
      <c r="C1254" s="145"/>
      <c r="D1254" s="145"/>
      <c r="E1254" s="138"/>
      <c r="F1254" s="138"/>
      <c r="G1254" s="144"/>
      <c r="H1254" s="140"/>
      <c r="I1254" s="140"/>
      <c r="J1254" s="208"/>
      <c r="K1254" s="208"/>
      <c r="L1254" s="208"/>
      <c r="M1254" s="208"/>
      <c r="N1254" s="208"/>
      <c r="O1254" s="208"/>
      <c r="P1254" s="250"/>
      <c r="Q1254" s="208"/>
      <c r="R1254" s="141"/>
      <c r="S1254" s="143"/>
    </row>
    <row r="1255" spans="1:19" s="46" customFormat="1" x14ac:dyDescent="0.2">
      <c r="A1255" s="92"/>
      <c r="B1255" s="118"/>
      <c r="C1255" s="118"/>
      <c r="D1255" s="118"/>
      <c r="E1255" s="108"/>
      <c r="F1255" s="124"/>
      <c r="G1255" s="131"/>
      <c r="H1255" s="167"/>
      <c r="I1255" s="167"/>
      <c r="J1255" s="168"/>
      <c r="K1255" s="169"/>
      <c r="L1255" s="169"/>
      <c r="M1255" s="168"/>
      <c r="N1255" s="163"/>
      <c r="O1255" s="163"/>
      <c r="P1255" s="170"/>
      <c r="Q1255" s="163"/>
      <c r="R1255" s="171"/>
      <c r="S1255" s="164"/>
    </row>
    <row r="1256" spans="1:19" s="46" customFormat="1" x14ac:dyDescent="0.2">
      <c r="A1256" s="92"/>
      <c r="B1256" s="145"/>
      <c r="C1256" s="145"/>
      <c r="D1256" s="145"/>
      <c r="E1256" s="138"/>
      <c r="F1256" s="138"/>
      <c r="G1256" s="144"/>
      <c r="H1256" s="140"/>
      <c r="I1256" s="140"/>
      <c r="J1256" s="208"/>
      <c r="K1256" s="208"/>
      <c r="L1256" s="208"/>
      <c r="M1256" s="208"/>
      <c r="N1256" s="208"/>
      <c r="O1256" s="208"/>
      <c r="P1256" s="250"/>
      <c r="Q1256" s="208"/>
      <c r="R1256" s="141"/>
      <c r="S1256" s="143"/>
    </row>
    <row r="1257" spans="1:19" s="46" customFormat="1" x14ac:dyDescent="0.2">
      <c r="A1257" s="92"/>
      <c r="B1257" s="145"/>
      <c r="C1257" s="210"/>
      <c r="D1257" s="210"/>
      <c r="E1257" s="153"/>
      <c r="F1257" s="153"/>
      <c r="G1257" s="146"/>
      <c r="H1257" s="142"/>
      <c r="I1257" s="142"/>
      <c r="J1257" s="208"/>
      <c r="K1257" s="208"/>
      <c r="L1257" s="208"/>
      <c r="M1257" s="208"/>
      <c r="N1257" s="208"/>
      <c r="O1257" s="208"/>
      <c r="P1257" s="208"/>
      <c r="Q1257" s="208"/>
      <c r="R1257" s="76"/>
      <c r="S1257" s="143"/>
    </row>
    <row r="1258" spans="1:19" s="46" customFormat="1" x14ac:dyDescent="0.2">
      <c r="A1258" s="92"/>
      <c r="B1258" s="145"/>
      <c r="C1258" s="145"/>
      <c r="D1258" s="145"/>
      <c r="E1258" s="138"/>
      <c r="F1258" s="138"/>
      <c r="G1258" s="103"/>
      <c r="H1258" s="100"/>
      <c r="I1258" s="270"/>
      <c r="J1258" s="208"/>
      <c r="K1258" s="208"/>
      <c r="L1258" s="208"/>
      <c r="M1258" s="208"/>
      <c r="N1258" s="208"/>
      <c r="O1258" s="208"/>
      <c r="P1258" s="250"/>
      <c r="Q1258" s="208"/>
      <c r="R1258" s="143"/>
      <c r="S1258" s="143"/>
    </row>
    <row r="1259" spans="1:19" s="46" customFormat="1" x14ac:dyDescent="0.2">
      <c r="A1259" s="92"/>
      <c r="B1259" s="145"/>
      <c r="C1259" s="145"/>
      <c r="D1259" s="145"/>
      <c r="E1259" s="138"/>
      <c r="F1259" s="138"/>
      <c r="G1259" s="144"/>
      <c r="H1259" s="140"/>
      <c r="I1259" s="140"/>
      <c r="J1259" s="208"/>
      <c r="K1259" s="208"/>
      <c r="L1259" s="208"/>
      <c r="M1259" s="208"/>
      <c r="N1259" s="208"/>
      <c r="O1259" s="208"/>
      <c r="P1259" s="250"/>
      <c r="Q1259" s="208"/>
      <c r="R1259" s="141"/>
      <c r="S1259" s="143"/>
    </row>
    <row r="1260" spans="1:19" s="46" customFormat="1" x14ac:dyDescent="0.2">
      <c r="A1260" s="92"/>
      <c r="B1260" s="145"/>
      <c r="C1260" s="145"/>
      <c r="D1260" s="145"/>
      <c r="E1260" s="138"/>
      <c r="F1260" s="138"/>
      <c r="G1260" s="144"/>
      <c r="H1260" s="151"/>
      <c r="I1260" s="151"/>
      <c r="J1260" s="208"/>
      <c r="K1260" s="208"/>
      <c r="L1260" s="208"/>
      <c r="M1260" s="208"/>
      <c r="N1260" s="208"/>
      <c r="O1260" s="208"/>
      <c r="P1260" s="208"/>
      <c r="Q1260" s="208"/>
      <c r="R1260" s="141"/>
      <c r="S1260" s="143"/>
    </row>
    <row r="1261" spans="1:19" s="46" customFormat="1" x14ac:dyDescent="0.2">
      <c r="A1261" s="92"/>
      <c r="B1261" s="118"/>
      <c r="C1261" s="118"/>
      <c r="D1261" s="118"/>
      <c r="E1261" s="108"/>
      <c r="F1261" s="124"/>
      <c r="G1261" s="131"/>
      <c r="H1261" s="167"/>
      <c r="I1261" s="167"/>
      <c r="J1261" s="168"/>
      <c r="K1261" s="169"/>
      <c r="L1261" s="169"/>
      <c r="M1261" s="168"/>
      <c r="N1261" s="163"/>
      <c r="O1261" s="163"/>
      <c r="P1261" s="170"/>
      <c r="Q1261" s="163"/>
      <c r="R1261" s="171"/>
      <c r="S1261" s="164"/>
    </row>
    <row r="1262" spans="1:19" s="46" customFormat="1" x14ac:dyDescent="0.2">
      <c r="A1262" s="92"/>
      <c r="B1262" s="145"/>
      <c r="C1262" s="145"/>
      <c r="D1262" s="145"/>
      <c r="E1262" s="138"/>
      <c r="F1262" s="138"/>
      <c r="G1262" s="144"/>
      <c r="H1262" s="140"/>
      <c r="I1262" s="140"/>
      <c r="J1262" s="208"/>
      <c r="K1262" s="208"/>
      <c r="L1262" s="208"/>
      <c r="M1262" s="208"/>
      <c r="N1262" s="208"/>
      <c r="O1262" s="208"/>
      <c r="P1262" s="250"/>
      <c r="Q1262" s="208"/>
      <c r="R1262" s="141"/>
      <c r="S1262" s="143"/>
    </row>
    <row r="1263" spans="1:19" s="46" customFormat="1" x14ac:dyDescent="0.2">
      <c r="A1263" s="92"/>
      <c r="B1263" s="145"/>
      <c r="C1263" s="210"/>
      <c r="D1263" s="210"/>
      <c r="E1263" s="153"/>
      <c r="F1263" s="153"/>
      <c r="G1263" s="146"/>
      <c r="H1263" s="142"/>
      <c r="I1263" s="142"/>
      <c r="J1263" s="208"/>
      <c r="K1263" s="208"/>
      <c r="L1263" s="208"/>
      <c r="M1263" s="208"/>
      <c r="N1263" s="208"/>
      <c r="O1263" s="208"/>
      <c r="P1263" s="208"/>
      <c r="Q1263" s="208"/>
      <c r="R1263" s="76"/>
      <c r="S1263" s="143"/>
    </row>
    <row r="1264" spans="1:19" s="46" customFormat="1" x14ac:dyDescent="0.2">
      <c r="A1264" s="92"/>
      <c r="B1264" s="145"/>
      <c r="C1264" s="145"/>
      <c r="D1264" s="145"/>
      <c r="E1264" s="138"/>
      <c r="F1264" s="138"/>
      <c r="G1264" s="103"/>
      <c r="H1264" s="100"/>
      <c r="I1264" s="270"/>
      <c r="J1264" s="208"/>
      <c r="K1264" s="208"/>
      <c r="L1264" s="208"/>
      <c r="M1264" s="208"/>
      <c r="N1264" s="208"/>
      <c r="O1264" s="208"/>
      <c r="P1264" s="250"/>
      <c r="Q1264" s="208"/>
      <c r="R1264" s="143"/>
      <c r="S1264" s="143"/>
    </row>
    <row r="1265" spans="1:19" s="46" customFormat="1" x14ac:dyDescent="0.2">
      <c r="A1265" s="92"/>
      <c r="B1265" s="145"/>
      <c r="C1265" s="145"/>
      <c r="D1265" s="145"/>
      <c r="E1265" s="138"/>
      <c r="F1265" s="138"/>
      <c r="G1265" s="144"/>
      <c r="H1265" s="140"/>
      <c r="I1265" s="140"/>
      <c r="J1265" s="208"/>
      <c r="K1265" s="208"/>
      <c r="L1265" s="208"/>
      <c r="M1265" s="208"/>
      <c r="N1265" s="208"/>
      <c r="O1265" s="208"/>
      <c r="P1265" s="250"/>
      <c r="Q1265" s="208"/>
      <c r="R1265" s="141"/>
      <c r="S1265" s="143"/>
    </row>
    <row r="1266" spans="1:19" s="46" customFormat="1" x14ac:dyDescent="0.2">
      <c r="A1266" s="92"/>
      <c r="B1266" s="145"/>
      <c r="C1266" s="145"/>
      <c r="D1266" s="145"/>
      <c r="E1266" s="138"/>
      <c r="F1266" s="138"/>
      <c r="G1266" s="144"/>
      <c r="H1266" s="151"/>
      <c r="I1266" s="151"/>
      <c r="J1266" s="208"/>
      <c r="K1266" s="208"/>
      <c r="L1266" s="208"/>
      <c r="M1266" s="208"/>
      <c r="N1266" s="208"/>
      <c r="O1266" s="208"/>
      <c r="P1266" s="208"/>
      <c r="Q1266" s="208"/>
      <c r="R1266" s="141"/>
      <c r="S1266" s="143"/>
    </row>
    <row r="1267" spans="1:19" s="46" customFormat="1" x14ac:dyDescent="0.2">
      <c r="A1267" s="92"/>
      <c r="B1267" s="118"/>
      <c r="C1267" s="118"/>
      <c r="D1267" s="118"/>
      <c r="E1267" s="108"/>
      <c r="F1267" s="124"/>
      <c r="G1267" s="131"/>
      <c r="H1267" s="167"/>
      <c r="I1267" s="167"/>
      <c r="J1267" s="168"/>
      <c r="K1267" s="169"/>
      <c r="L1267" s="169"/>
      <c r="M1267" s="168"/>
      <c r="N1267" s="163"/>
      <c r="O1267" s="163"/>
      <c r="P1267" s="170"/>
      <c r="Q1267" s="163"/>
      <c r="R1267" s="171"/>
      <c r="S1267" s="164"/>
    </row>
    <row r="1268" spans="1:19" s="46" customFormat="1" x14ac:dyDescent="0.2">
      <c r="A1268" s="92"/>
      <c r="B1268" s="145"/>
      <c r="C1268" s="145"/>
      <c r="D1268" s="145"/>
      <c r="E1268" s="138"/>
      <c r="F1268" s="138"/>
      <c r="G1268" s="144"/>
      <c r="H1268" s="140"/>
      <c r="I1268" s="140"/>
      <c r="J1268" s="208"/>
      <c r="K1268" s="208"/>
      <c r="L1268" s="208"/>
      <c r="M1268" s="208"/>
      <c r="N1268" s="208"/>
      <c r="O1268" s="208"/>
      <c r="P1268" s="250"/>
      <c r="Q1268" s="208"/>
      <c r="R1268" s="141"/>
      <c r="S1268" s="143"/>
    </row>
    <row r="1269" spans="1:19" s="46" customFormat="1" x14ac:dyDescent="0.2">
      <c r="A1269" s="92"/>
      <c r="B1269" s="118"/>
      <c r="C1269" s="118"/>
      <c r="D1269" s="118"/>
      <c r="E1269" s="108"/>
      <c r="F1269" s="124"/>
      <c r="G1269" s="131"/>
      <c r="H1269" s="167"/>
      <c r="I1269" s="167"/>
      <c r="J1269" s="168"/>
      <c r="K1269" s="169"/>
      <c r="L1269" s="169"/>
      <c r="M1269" s="168"/>
      <c r="N1269" s="163"/>
      <c r="O1269" s="163"/>
      <c r="P1269" s="170"/>
      <c r="Q1269" s="163"/>
      <c r="R1269" s="171"/>
      <c r="S1269" s="164"/>
    </row>
    <row r="1270" spans="1:19" s="46" customFormat="1" x14ac:dyDescent="0.2">
      <c r="A1270" s="92"/>
      <c r="B1270" s="145"/>
      <c r="C1270" s="145"/>
      <c r="D1270" s="145"/>
      <c r="E1270" s="138"/>
      <c r="F1270" s="138"/>
      <c r="G1270" s="144"/>
      <c r="H1270" s="140"/>
      <c r="I1270" s="140"/>
      <c r="J1270" s="208"/>
      <c r="K1270" s="208"/>
      <c r="L1270" s="208"/>
      <c r="M1270" s="208"/>
      <c r="N1270" s="208"/>
      <c r="O1270" s="208"/>
      <c r="P1270" s="250"/>
      <c r="Q1270" s="208"/>
      <c r="R1270" s="141"/>
      <c r="S1270" s="143"/>
    </row>
    <row r="1271" spans="1:19" s="46" customFormat="1" x14ac:dyDescent="0.2">
      <c r="A1271" s="92"/>
      <c r="B1271" s="145"/>
      <c r="C1271" s="210"/>
      <c r="D1271" s="210"/>
      <c r="E1271" s="153"/>
      <c r="F1271" s="153"/>
      <c r="G1271" s="146"/>
      <c r="H1271" s="142"/>
      <c r="I1271" s="142"/>
      <c r="J1271" s="208"/>
      <c r="K1271" s="208"/>
      <c r="L1271" s="208"/>
      <c r="M1271" s="208"/>
      <c r="N1271" s="208"/>
      <c r="O1271" s="208"/>
      <c r="P1271" s="208"/>
      <c r="Q1271" s="208"/>
      <c r="R1271" s="76"/>
      <c r="S1271" s="143"/>
    </row>
    <row r="1272" spans="1:19" s="46" customFormat="1" x14ac:dyDescent="0.2">
      <c r="A1272" s="92"/>
      <c r="B1272" s="145"/>
      <c r="C1272" s="145"/>
      <c r="D1272" s="145"/>
      <c r="E1272" s="138"/>
      <c r="F1272" s="138"/>
      <c r="G1272" s="103"/>
      <c r="H1272" s="100"/>
      <c r="I1272" s="270"/>
      <c r="J1272" s="208"/>
      <c r="K1272" s="208"/>
      <c r="L1272" s="208"/>
      <c r="M1272" s="208"/>
      <c r="N1272" s="208"/>
      <c r="O1272" s="208"/>
      <c r="P1272" s="250"/>
      <c r="Q1272" s="208"/>
      <c r="R1272" s="143"/>
      <c r="S1272" s="143"/>
    </row>
    <row r="1273" spans="1:19" s="46" customFormat="1" x14ac:dyDescent="0.2">
      <c r="A1273" s="92"/>
      <c r="B1273" s="145"/>
      <c r="C1273" s="145"/>
      <c r="D1273" s="145"/>
      <c r="E1273" s="138"/>
      <c r="F1273" s="138"/>
      <c r="G1273" s="144"/>
      <c r="H1273" s="140"/>
      <c r="I1273" s="140"/>
      <c r="J1273" s="208"/>
      <c r="K1273" s="208"/>
      <c r="L1273" s="208"/>
      <c r="M1273" s="208"/>
      <c r="N1273" s="208"/>
      <c r="O1273" s="208"/>
      <c r="P1273" s="250"/>
      <c r="Q1273" s="208"/>
      <c r="R1273" s="141"/>
      <c r="S1273" s="143"/>
    </row>
    <row r="1274" spans="1:19" s="46" customFormat="1" x14ac:dyDescent="0.2">
      <c r="A1274" s="92"/>
      <c r="B1274" s="145"/>
      <c r="C1274" s="145"/>
      <c r="D1274" s="145"/>
      <c r="E1274" s="138"/>
      <c r="F1274" s="138"/>
      <c r="G1274" s="144"/>
      <c r="H1274" s="151"/>
      <c r="I1274" s="151"/>
      <c r="J1274" s="208"/>
      <c r="K1274" s="208"/>
      <c r="L1274" s="208"/>
      <c r="M1274" s="208"/>
      <c r="N1274" s="208"/>
      <c r="O1274" s="208"/>
      <c r="P1274" s="208"/>
      <c r="Q1274" s="208"/>
      <c r="R1274" s="141"/>
      <c r="S1274" s="143"/>
    </row>
    <row r="1275" spans="1:19" s="46" customFormat="1" x14ac:dyDescent="0.2">
      <c r="A1275" s="92"/>
      <c r="B1275" s="118"/>
      <c r="C1275" s="118"/>
      <c r="D1275" s="118"/>
      <c r="E1275" s="108"/>
      <c r="F1275" s="124"/>
      <c r="G1275" s="131"/>
      <c r="H1275" s="167"/>
      <c r="I1275" s="167"/>
      <c r="J1275" s="168"/>
      <c r="K1275" s="169"/>
      <c r="L1275" s="169"/>
      <c r="M1275" s="168"/>
      <c r="N1275" s="163"/>
      <c r="O1275" s="163"/>
      <c r="P1275" s="170"/>
      <c r="Q1275" s="163"/>
      <c r="R1275" s="171"/>
      <c r="S1275" s="164"/>
    </row>
    <row r="1276" spans="1:19" s="46" customFormat="1" x14ac:dyDescent="0.2">
      <c r="A1276" s="92"/>
      <c r="B1276" s="145"/>
      <c r="C1276" s="145"/>
      <c r="D1276" s="145"/>
      <c r="E1276" s="138"/>
      <c r="F1276" s="138"/>
      <c r="G1276" s="144"/>
      <c r="H1276" s="140"/>
      <c r="I1276" s="140"/>
      <c r="J1276" s="208"/>
      <c r="K1276" s="208"/>
      <c r="L1276" s="208"/>
      <c r="M1276" s="208"/>
      <c r="N1276" s="208"/>
      <c r="O1276" s="208"/>
      <c r="P1276" s="250"/>
      <c r="Q1276" s="208"/>
      <c r="R1276" s="141"/>
      <c r="S1276" s="143"/>
    </row>
    <row r="1277" spans="1:19" s="46" customFormat="1" x14ac:dyDescent="0.2">
      <c r="A1277" s="92"/>
      <c r="B1277" s="145"/>
      <c r="C1277" s="210"/>
      <c r="D1277" s="210"/>
      <c r="E1277" s="153"/>
      <c r="F1277" s="153"/>
      <c r="G1277" s="146"/>
      <c r="H1277" s="142"/>
      <c r="I1277" s="142"/>
      <c r="J1277" s="208"/>
      <c r="K1277" s="208"/>
      <c r="L1277" s="208"/>
      <c r="M1277" s="208"/>
      <c r="N1277" s="208"/>
      <c r="O1277" s="208"/>
      <c r="P1277" s="208"/>
      <c r="Q1277" s="208"/>
      <c r="R1277" s="76"/>
      <c r="S1277" s="143"/>
    </row>
    <row r="1278" spans="1:19" s="46" customFormat="1" x14ac:dyDescent="0.2">
      <c r="A1278" s="92"/>
      <c r="B1278" s="145"/>
      <c r="C1278" s="145"/>
      <c r="D1278" s="145"/>
      <c r="E1278" s="138"/>
      <c r="F1278" s="138"/>
      <c r="G1278" s="103"/>
      <c r="H1278" s="100"/>
      <c r="I1278" s="270"/>
      <c r="J1278" s="208"/>
      <c r="K1278" s="208"/>
      <c r="L1278" s="208"/>
      <c r="M1278" s="208"/>
      <c r="N1278" s="208"/>
      <c r="O1278" s="208"/>
      <c r="P1278" s="250"/>
      <c r="Q1278" s="208"/>
      <c r="R1278" s="143"/>
      <c r="S1278" s="143"/>
    </row>
    <row r="1279" spans="1:19" s="46" customFormat="1" x14ac:dyDescent="0.2">
      <c r="A1279" s="92"/>
      <c r="B1279" s="145"/>
      <c r="C1279" s="145"/>
      <c r="D1279" s="145"/>
      <c r="E1279" s="138"/>
      <c r="F1279" s="138"/>
      <c r="G1279" s="144"/>
      <c r="H1279" s="140"/>
      <c r="I1279" s="140"/>
      <c r="J1279" s="208"/>
      <c r="K1279" s="208"/>
      <c r="L1279" s="208"/>
      <c r="M1279" s="208"/>
      <c r="N1279" s="208"/>
      <c r="O1279" s="208"/>
      <c r="P1279" s="250"/>
      <c r="Q1279" s="208"/>
      <c r="R1279" s="141"/>
      <c r="S1279" s="143"/>
    </row>
    <row r="1280" spans="1:19" s="46" customFormat="1" x14ac:dyDescent="0.2">
      <c r="A1280" s="92"/>
      <c r="B1280" s="145"/>
      <c r="C1280" s="145"/>
      <c r="D1280" s="145"/>
      <c r="E1280" s="138"/>
      <c r="F1280" s="138"/>
      <c r="G1280" s="144"/>
      <c r="H1280" s="151"/>
      <c r="I1280" s="151"/>
      <c r="J1280" s="208"/>
      <c r="K1280" s="208"/>
      <c r="L1280" s="208"/>
      <c r="M1280" s="208"/>
      <c r="N1280" s="208"/>
      <c r="O1280" s="208"/>
      <c r="P1280" s="208"/>
      <c r="Q1280" s="208"/>
      <c r="R1280" s="141"/>
      <c r="S1280" s="143"/>
    </row>
    <row r="1281" spans="1:23" s="46" customFormat="1" x14ac:dyDescent="0.2">
      <c r="A1281" s="92"/>
      <c r="B1281" s="118"/>
      <c r="C1281" s="118"/>
      <c r="D1281" s="118"/>
      <c r="E1281" s="108"/>
      <c r="F1281" s="124"/>
      <c r="G1281" s="131"/>
      <c r="H1281" s="167"/>
      <c r="I1281" s="167"/>
      <c r="J1281" s="168"/>
      <c r="K1281" s="169"/>
      <c r="L1281" s="169"/>
      <c r="M1281" s="168"/>
      <c r="N1281" s="163"/>
      <c r="O1281" s="163"/>
      <c r="P1281" s="170"/>
      <c r="Q1281" s="163"/>
      <c r="R1281" s="171"/>
      <c r="S1281" s="164"/>
    </row>
    <row r="1282" spans="1:23" s="46" customFormat="1" x14ac:dyDescent="0.2">
      <c r="A1282" s="92"/>
      <c r="B1282" s="145"/>
      <c r="C1282" s="145"/>
      <c r="D1282" s="145"/>
      <c r="E1282" s="138"/>
      <c r="F1282" s="138"/>
      <c r="G1282" s="144"/>
      <c r="H1282" s="140"/>
      <c r="I1282" s="140"/>
      <c r="J1282" s="208"/>
      <c r="K1282" s="208"/>
      <c r="L1282" s="208"/>
      <c r="M1282" s="208"/>
      <c r="N1282" s="208"/>
      <c r="O1282" s="208"/>
      <c r="P1282" s="250"/>
      <c r="Q1282" s="208"/>
      <c r="R1282" s="141"/>
      <c r="S1282" s="143"/>
    </row>
    <row r="1283" spans="1:23" s="46" customFormat="1" x14ac:dyDescent="0.2">
      <c r="A1283" s="92"/>
      <c r="B1283" s="118"/>
      <c r="C1283" s="118"/>
      <c r="D1283" s="118"/>
      <c r="E1283" s="108"/>
      <c r="F1283" s="124"/>
      <c r="G1283" s="131"/>
      <c r="H1283" s="167"/>
      <c r="I1283" s="167"/>
      <c r="J1283" s="168"/>
      <c r="K1283" s="169"/>
      <c r="L1283" s="169"/>
      <c r="M1283" s="168"/>
      <c r="N1283" s="163"/>
      <c r="O1283" s="163"/>
      <c r="P1283" s="170"/>
      <c r="Q1283" s="163"/>
      <c r="R1283" s="171"/>
      <c r="S1283" s="164"/>
    </row>
    <row r="1284" spans="1:23" s="46" customFormat="1" x14ac:dyDescent="0.2">
      <c r="A1284" s="92"/>
      <c r="B1284" s="145"/>
      <c r="C1284" s="145"/>
      <c r="D1284" s="145"/>
      <c r="E1284" s="138"/>
      <c r="F1284" s="138"/>
      <c r="G1284" s="144"/>
      <c r="H1284" s="140"/>
      <c r="I1284" s="140"/>
      <c r="J1284" s="208"/>
      <c r="K1284" s="208"/>
      <c r="L1284" s="208"/>
      <c r="M1284" s="208"/>
      <c r="N1284" s="208"/>
      <c r="O1284" s="208"/>
      <c r="P1284" s="250"/>
      <c r="Q1284" s="208"/>
      <c r="R1284" s="141"/>
      <c r="S1284" s="143"/>
    </row>
    <row r="1285" spans="1:23" s="46" customFormat="1" x14ac:dyDescent="0.2">
      <c r="A1285" s="92"/>
      <c r="B1285" s="145"/>
      <c r="C1285" s="210"/>
      <c r="D1285" s="210"/>
      <c r="E1285" s="153"/>
      <c r="F1285" s="153"/>
      <c r="G1285" s="146"/>
      <c r="H1285" s="142"/>
      <c r="I1285" s="142"/>
      <c r="J1285" s="208"/>
      <c r="K1285" s="208"/>
      <c r="L1285" s="208"/>
      <c r="M1285" s="208"/>
      <c r="N1285" s="208"/>
      <c r="O1285" s="208"/>
      <c r="P1285" s="208"/>
      <c r="Q1285" s="208"/>
      <c r="R1285" s="76"/>
      <c r="S1285" s="143"/>
    </row>
    <row r="1286" spans="1:23" s="46" customFormat="1" x14ac:dyDescent="0.2">
      <c r="A1286" s="92"/>
      <c r="B1286" s="145"/>
      <c r="C1286" s="145"/>
      <c r="D1286" s="145"/>
      <c r="E1286" s="138"/>
      <c r="F1286" s="138"/>
      <c r="G1286" s="103"/>
      <c r="H1286" s="100"/>
      <c r="I1286" s="270"/>
      <c r="J1286" s="208"/>
      <c r="K1286" s="208"/>
      <c r="L1286" s="208"/>
      <c r="M1286" s="208"/>
      <c r="N1286" s="208"/>
      <c r="O1286" s="208"/>
      <c r="P1286" s="250"/>
      <c r="Q1286" s="208"/>
      <c r="R1286" s="143"/>
      <c r="S1286" s="143"/>
    </row>
    <row r="1287" spans="1:23" s="46" customFormat="1" x14ac:dyDescent="0.2">
      <c r="A1287" s="92"/>
      <c r="B1287" s="145"/>
      <c r="C1287" s="145"/>
      <c r="D1287" s="145"/>
      <c r="E1287" s="138"/>
      <c r="F1287" s="138"/>
      <c r="G1287" s="144"/>
      <c r="H1287" s="140"/>
      <c r="I1287" s="140"/>
      <c r="J1287" s="208"/>
      <c r="K1287" s="208"/>
      <c r="L1287" s="208"/>
      <c r="M1287" s="208"/>
      <c r="N1287" s="208"/>
      <c r="O1287" s="208"/>
      <c r="P1287" s="250"/>
      <c r="Q1287" s="208"/>
      <c r="R1287" s="141"/>
      <c r="S1287" s="143"/>
    </row>
    <row r="1288" spans="1:23" s="46" customFormat="1" x14ac:dyDescent="0.2">
      <c r="A1288" s="92"/>
      <c r="B1288" s="145"/>
      <c r="C1288" s="145"/>
      <c r="D1288" s="145"/>
      <c r="E1288" s="138"/>
      <c r="F1288" s="138"/>
      <c r="G1288" s="144"/>
      <c r="H1288" s="151"/>
      <c r="I1288" s="151"/>
      <c r="J1288" s="208"/>
      <c r="K1288" s="208"/>
      <c r="L1288" s="208"/>
      <c r="M1288" s="208"/>
      <c r="N1288" s="208"/>
      <c r="O1288" s="208"/>
      <c r="P1288" s="208"/>
      <c r="Q1288" s="208"/>
      <c r="R1288" s="141"/>
      <c r="S1288" s="143"/>
    </row>
    <row r="1289" spans="1:23" s="46" customFormat="1" x14ac:dyDescent="0.2">
      <c r="A1289" s="92"/>
      <c r="B1289" s="118"/>
      <c r="C1289" s="118"/>
      <c r="D1289" s="118"/>
      <c r="E1289" s="108"/>
      <c r="F1289" s="124"/>
      <c r="G1289" s="131"/>
      <c r="H1289" s="167"/>
      <c r="I1289" s="167"/>
      <c r="J1289" s="168"/>
      <c r="K1289" s="169"/>
      <c r="L1289" s="169"/>
      <c r="M1289" s="168"/>
      <c r="N1289" s="163"/>
      <c r="O1289" s="163"/>
      <c r="P1289" s="170"/>
      <c r="Q1289" s="163"/>
      <c r="R1289" s="171"/>
      <c r="S1289" s="164"/>
    </row>
    <row r="1290" spans="1:23" customFormat="1" ht="12.75" customHeight="1" x14ac:dyDescent="0.25">
      <c r="A1290" s="92"/>
      <c r="B1290" s="145"/>
      <c r="C1290" s="145"/>
      <c r="D1290" s="145"/>
      <c r="E1290" s="138"/>
      <c r="F1290" s="138"/>
      <c r="G1290" s="144"/>
      <c r="H1290" s="140"/>
      <c r="I1290" s="140"/>
      <c r="J1290" s="208"/>
      <c r="K1290" s="208"/>
      <c r="L1290" s="208"/>
      <c r="M1290" s="208"/>
      <c r="N1290" s="208"/>
      <c r="O1290" s="208"/>
      <c r="P1290" s="250"/>
      <c r="Q1290" s="208"/>
      <c r="R1290" s="141"/>
      <c r="S1290" s="143"/>
      <c r="T1290" s="203"/>
      <c r="U1290" s="203"/>
      <c r="V1290" s="203"/>
      <c r="W1290" s="203"/>
    </row>
    <row r="1291" spans="1:23" customFormat="1" ht="12.75" customHeight="1" x14ac:dyDescent="0.25">
      <c r="A1291" s="92"/>
      <c r="B1291" s="145"/>
      <c r="C1291" s="210"/>
      <c r="D1291" s="210"/>
      <c r="E1291" s="153"/>
      <c r="F1291" s="153"/>
      <c r="G1291" s="146"/>
      <c r="H1291" s="142"/>
      <c r="I1291" s="142"/>
      <c r="J1291" s="208"/>
      <c r="K1291" s="208"/>
      <c r="L1291" s="208"/>
      <c r="M1291" s="208"/>
      <c r="N1291" s="208"/>
      <c r="O1291" s="208"/>
      <c r="P1291" s="208"/>
      <c r="Q1291" s="208"/>
      <c r="R1291" s="76"/>
      <c r="S1291" s="143"/>
      <c r="T1291" s="203"/>
      <c r="U1291" s="203"/>
      <c r="V1291" s="203"/>
      <c r="W1291" s="203"/>
    </row>
    <row r="1292" spans="1:23" customFormat="1" ht="12.75" customHeight="1" x14ac:dyDescent="0.25">
      <c r="A1292" s="92"/>
      <c r="B1292" s="145"/>
      <c r="C1292" s="145"/>
      <c r="D1292" s="145"/>
      <c r="E1292" s="138"/>
      <c r="F1292" s="138"/>
      <c r="G1292" s="103"/>
      <c r="H1292" s="100"/>
      <c r="I1292" s="270"/>
      <c r="J1292" s="208"/>
      <c r="K1292" s="208"/>
      <c r="L1292" s="208"/>
      <c r="M1292" s="208"/>
      <c r="N1292" s="208"/>
      <c r="O1292" s="208"/>
      <c r="P1292" s="250"/>
      <c r="Q1292" s="208"/>
      <c r="R1292" s="143"/>
      <c r="S1292" s="143"/>
      <c r="T1292" s="203"/>
      <c r="U1292" s="203"/>
      <c r="V1292" s="203"/>
      <c r="W1292" s="203"/>
    </row>
    <row r="1293" spans="1:23" customFormat="1" ht="12.75" customHeight="1" x14ac:dyDescent="0.25">
      <c r="A1293" s="92"/>
      <c r="B1293" s="145"/>
      <c r="C1293" s="145"/>
      <c r="D1293" s="145"/>
      <c r="E1293" s="138"/>
      <c r="F1293" s="138"/>
      <c r="G1293" s="144"/>
      <c r="H1293" s="140"/>
      <c r="I1293" s="140"/>
      <c r="J1293" s="208"/>
      <c r="K1293" s="208"/>
      <c r="L1293" s="208"/>
      <c r="M1293" s="208"/>
      <c r="N1293" s="208"/>
      <c r="O1293" s="208"/>
      <c r="P1293" s="250"/>
      <c r="Q1293" s="208"/>
      <c r="R1293" s="141"/>
      <c r="S1293" s="143"/>
      <c r="T1293" s="203"/>
      <c r="U1293" s="203"/>
      <c r="V1293" s="203"/>
      <c r="W1293" s="203"/>
    </row>
    <row r="1294" spans="1:23" customFormat="1" ht="12.75" customHeight="1" x14ac:dyDescent="0.25">
      <c r="A1294" s="92"/>
      <c r="B1294" s="145"/>
      <c r="C1294" s="145"/>
      <c r="D1294" s="145"/>
      <c r="E1294" s="138"/>
      <c r="F1294" s="138"/>
      <c r="G1294" s="144"/>
      <c r="H1294" s="151"/>
      <c r="I1294" s="151"/>
      <c r="J1294" s="208"/>
      <c r="K1294" s="208"/>
      <c r="L1294" s="208"/>
      <c r="M1294" s="208"/>
      <c r="N1294" s="208"/>
      <c r="O1294" s="208"/>
      <c r="P1294" s="208"/>
      <c r="Q1294" s="208"/>
      <c r="R1294" s="141"/>
      <c r="S1294" s="143"/>
      <c r="T1294" s="203"/>
      <c r="U1294" s="203"/>
      <c r="V1294" s="203"/>
      <c r="W1294" s="203"/>
    </row>
    <row r="1295" spans="1:23" customFormat="1" ht="12.75" customHeight="1" x14ac:dyDescent="0.25">
      <c r="A1295" s="92"/>
      <c r="B1295" s="118"/>
      <c r="C1295" s="118"/>
      <c r="D1295" s="118"/>
      <c r="E1295" s="108"/>
      <c r="F1295" s="124"/>
      <c r="G1295" s="131"/>
      <c r="H1295" s="167"/>
      <c r="I1295" s="167"/>
      <c r="J1295" s="168"/>
      <c r="K1295" s="169"/>
      <c r="L1295" s="169"/>
      <c r="M1295" s="168"/>
      <c r="N1295" s="163"/>
      <c r="O1295" s="163"/>
      <c r="P1295" s="170"/>
      <c r="Q1295" s="163"/>
      <c r="R1295" s="171"/>
      <c r="S1295" s="164"/>
      <c r="T1295" s="203"/>
      <c r="U1295" s="203"/>
      <c r="V1295" s="203"/>
      <c r="W1295" s="203"/>
    </row>
    <row r="1296" spans="1:23" customFormat="1" ht="12.75" customHeight="1" x14ac:dyDescent="0.25">
      <c r="A1296" s="92"/>
      <c r="B1296" s="145"/>
      <c r="C1296" s="145"/>
      <c r="D1296" s="145"/>
      <c r="E1296" s="138"/>
      <c r="F1296" s="138"/>
      <c r="G1296" s="144"/>
      <c r="H1296" s="140"/>
      <c r="I1296" s="140"/>
      <c r="J1296" s="208"/>
      <c r="K1296" s="208"/>
      <c r="L1296" s="208"/>
      <c r="M1296" s="208"/>
      <c r="N1296" s="208"/>
      <c r="O1296" s="208"/>
      <c r="P1296" s="250"/>
      <c r="Q1296" s="208"/>
      <c r="R1296" s="141"/>
      <c r="S1296" s="143"/>
      <c r="T1296" s="203"/>
      <c r="U1296" s="203"/>
      <c r="V1296" s="203"/>
      <c r="W1296" s="203"/>
    </row>
    <row r="1297" spans="1:23" customFormat="1" ht="12.75" customHeight="1" x14ac:dyDescent="0.25">
      <c r="A1297" s="92"/>
      <c r="B1297" s="118"/>
      <c r="C1297" s="118"/>
      <c r="D1297" s="118"/>
      <c r="E1297" s="108"/>
      <c r="F1297" s="124"/>
      <c r="G1297" s="131"/>
      <c r="H1297" s="167"/>
      <c r="I1297" s="167"/>
      <c r="J1297" s="168"/>
      <c r="K1297" s="169"/>
      <c r="L1297" s="169"/>
      <c r="M1297" s="168"/>
      <c r="N1297" s="163"/>
      <c r="O1297" s="163"/>
      <c r="P1297" s="170"/>
      <c r="Q1297" s="163"/>
      <c r="R1297" s="171"/>
      <c r="S1297" s="164"/>
      <c r="T1297" s="203"/>
      <c r="U1297" s="203"/>
      <c r="V1297" s="203"/>
      <c r="W1297" s="203"/>
    </row>
    <row r="1298" spans="1:23" customFormat="1" ht="12.75" customHeight="1" x14ac:dyDescent="0.25">
      <c r="A1298" s="92"/>
      <c r="B1298" s="145"/>
      <c r="C1298" s="145"/>
      <c r="D1298" s="145"/>
      <c r="E1298" s="138"/>
      <c r="F1298" s="138"/>
      <c r="G1298" s="144"/>
      <c r="H1298" s="140"/>
      <c r="I1298" s="140"/>
      <c r="J1298" s="208"/>
      <c r="K1298" s="208"/>
      <c r="L1298" s="208"/>
      <c r="M1298" s="208"/>
      <c r="N1298" s="208"/>
      <c r="O1298" s="208"/>
      <c r="P1298" s="250"/>
      <c r="Q1298" s="208"/>
      <c r="R1298" s="141"/>
      <c r="S1298" s="143"/>
      <c r="T1298" s="203"/>
      <c r="U1298" s="203"/>
      <c r="V1298" s="203"/>
      <c r="W1298" s="203"/>
    </row>
    <row r="1299" spans="1:23" customFormat="1" ht="12.75" customHeight="1" x14ac:dyDescent="0.25">
      <c r="A1299" s="92"/>
      <c r="B1299" s="145"/>
      <c r="C1299" s="210"/>
      <c r="D1299" s="210"/>
      <c r="E1299" s="153"/>
      <c r="F1299" s="153"/>
      <c r="G1299" s="146"/>
      <c r="H1299" s="142"/>
      <c r="I1299" s="142"/>
      <c r="J1299" s="208"/>
      <c r="K1299" s="208"/>
      <c r="L1299" s="208"/>
      <c r="M1299" s="208"/>
      <c r="N1299" s="208"/>
      <c r="O1299" s="208"/>
      <c r="P1299" s="208"/>
      <c r="Q1299" s="208"/>
      <c r="R1299" s="76"/>
      <c r="S1299" s="143"/>
      <c r="T1299" s="203"/>
      <c r="U1299" s="203"/>
      <c r="V1299" s="203"/>
      <c r="W1299" s="203"/>
    </row>
    <row r="1300" spans="1:23" customFormat="1" ht="12.75" customHeight="1" x14ac:dyDescent="0.25">
      <c r="A1300" s="92"/>
      <c r="B1300" s="145"/>
      <c r="C1300" s="145"/>
      <c r="D1300" s="145"/>
      <c r="E1300" s="138"/>
      <c r="F1300" s="138"/>
      <c r="G1300" s="103"/>
      <c r="H1300" s="100"/>
      <c r="I1300" s="270"/>
      <c r="J1300" s="208"/>
      <c r="K1300" s="208"/>
      <c r="L1300" s="208"/>
      <c r="M1300" s="208"/>
      <c r="N1300" s="208"/>
      <c r="O1300" s="208"/>
      <c r="P1300" s="250"/>
      <c r="Q1300" s="208"/>
      <c r="R1300" s="143"/>
      <c r="S1300" s="143"/>
      <c r="T1300" s="203"/>
      <c r="U1300" s="203"/>
      <c r="V1300" s="203"/>
      <c r="W1300" s="203"/>
    </row>
    <row r="1301" spans="1:23" customFormat="1" ht="12.75" customHeight="1" x14ac:dyDescent="0.25">
      <c r="A1301" s="92"/>
      <c r="B1301" s="145"/>
      <c r="C1301" s="145"/>
      <c r="D1301" s="145"/>
      <c r="E1301" s="138"/>
      <c r="F1301" s="138"/>
      <c r="G1301" s="144"/>
      <c r="H1301" s="140"/>
      <c r="I1301" s="140"/>
      <c r="J1301" s="208"/>
      <c r="K1301" s="208"/>
      <c r="L1301" s="208"/>
      <c r="M1301" s="208"/>
      <c r="N1301" s="208"/>
      <c r="O1301" s="208"/>
      <c r="P1301" s="250"/>
      <c r="Q1301" s="208"/>
      <c r="R1301" s="141"/>
      <c r="S1301" s="143"/>
      <c r="T1301" s="203"/>
      <c r="U1301" s="203"/>
      <c r="V1301" s="203"/>
      <c r="W1301" s="203"/>
    </row>
    <row r="1302" spans="1:23" customFormat="1" ht="12.75" customHeight="1" x14ac:dyDescent="0.25">
      <c r="A1302" s="92"/>
      <c r="B1302" s="145"/>
      <c r="C1302" s="145"/>
      <c r="D1302" s="145"/>
      <c r="E1302" s="138"/>
      <c r="F1302" s="138"/>
      <c r="G1302" s="144"/>
      <c r="H1302" s="151"/>
      <c r="I1302" s="151"/>
      <c r="J1302" s="208"/>
      <c r="K1302" s="208"/>
      <c r="L1302" s="208"/>
      <c r="M1302" s="208"/>
      <c r="N1302" s="208"/>
      <c r="O1302" s="208"/>
      <c r="P1302" s="208"/>
      <c r="Q1302" s="208"/>
      <c r="R1302" s="141"/>
      <c r="S1302" s="143"/>
      <c r="T1302" s="203"/>
      <c r="U1302" s="203"/>
      <c r="V1302" s="203"/>
      <c r="W1302" s="203"/>
    </row>
    <row r="1303" spans="1:23" customFormat="1" ht="12.75" customHeight="1" x14ac:dyDescent="0.25">
      <c r="A1303" s="92"/>
      <c r="B1303" s="118"/>
      <c r="C1303" s="118"/>
      <c r="D1303" s="118"/>
      <c r="E1303" s="108"/>
      <c r="F1303" s="124"/>
      <c r="G1303" s="131"/>
      <c r="H1303" s="167"/>
      <c r="I1303" s="167"/>
      <c r="J1303" s="168"/>
      <c r="K1303" s="169"/>
      <c r="L1303" s="169"/>
      <c r="M1303" s="168"/>
      <c r="N1303" s="163"/>
      <c r="O1303" s="163"/>
      <c r="P1303" s="170"/>
      <c r="Q1303" s="163"/>
      <c r="R1303" s="171"/>
      <c r="S1303" s="164"/>
      <c r="T1303" s="203"/>
      <c r="U1303" s="203"/>
      <c r="V1303" s="203"/>
      <c r="W1303" s="203"/>
    </row>
    <row r="1304" spans="1:23" customFormat="1" ht="12.75" customHeight="1" x14ac:dyDescent="0.25">
      <c r="A1304" s="92"/>
      <c r="B1304" s="145"/>
      <c r="C1304" s="145"/>
      <c r="D1304" s="145"/>
      <c r="E1304" s="138"/>
      <c r="F1304" s="138"/>
      <c r="G1304" s="144"/>
      <c r="H1304" s="140"/>
      <c r="I1304" s="140"/>
      <c r="J1304" s="208"/>
      <c r="K1304" s="208"/>
      <c r="L1304" s="208"/>
      <c r="M1304" s="208"/>
      <c r="N1304" s="208"/>
      <c r="O1304" s="208"/>
      <c r="P1304" s="250"/>
      <c r="Q1304" s="208"/>
      <c r="R1304" s="141"/>
      <c r="S1304" s="143"/>
      <c r="T1304" s="203"/>
      <c r="U1304" s="203"/>
      <c r="V1304" s="203"/>
      <c r="W1304" s="203"/>
    </row>
    <row r="1305" spans="1:23" customFormat="1" ht="12.75" customHeight="1" x14ac:dyDescent="0.25">
      <c r="A1305" s="92"/>
      <c r="B1305" s="145"/>
      <c r="C1305" s="210"/>
      <c r="D1305" s="210"/>
      <c r="E1305" s="153"/>
      <c r="F1305" s="153"/>
      <c r="G1305" s="146"/>
      <c r="H1305" s="142"/>
      <c r="I1305" s="142"/>
      <c r="J1305" s="208"/>
      <c r="K1305" s="208"/>
      <c r="L1305" s="208"/>
      <c r="M1305" s="208"/>
      <c r="N1305" s="208"/>
      <c r="O1305" s="208"/>
      <c r="P1305" s="208"/>
      <c r="Q1305" s="208"/>
      <c r="R1305" s="76"/>
      <c r="S1305" s="143"/>
      <c r="T1305" s="203"/>
      <c r="U1305" s="203"/>
      <c r="V1305" s="203"/>
      <c r="W1305" s="203"/>
    </row>
    <row r="1306" spans="1:23" customFormat="1" ht="12.75" customHeight="1" x14ac:dyDescent="0.25">
      <c r="A1306" s="92"/>
      <c r="B1306" s="145"/>
      <c r="C1306" s="145"/>
      <c r="D1306" s="145"/>
      <c r="E1306" s="138"/>
      <c r="F1306" s="138"/>
      <c r="G1306" s="103"/>
      <c r="H1306" s="100"/>
      <c r="I1306" s="270"/>
      <c r="J1306" s="208"/>
      <c r="K1306" s="208"/>
      <c r="L1306" s="208"/>
      <c r="M1306" s="208"/>
      <c r="N1306" s="208"/>
      <c r="O1306" s="208"/>
      <c r="P1306" s="250"/>
      <c r="Q1306" s="208"/>
      <c r="R1306" s="143"/>
      <c r="S1306" s="143"/>
      <c r="T1306" s="203"/>
      <c r="U1306" s="203"/>
      <c r="V1306" s="203"/>
      <c r="W1306" s="203"/>
    </row>
    <row r="1307" spans="1:23" customFormat="1" ht="12.75" customHeight="1" x14ac:dyDescent="0.25">
      <c r="A1307" s="92"/>
      <c r="B1307" s="145"/>
      <c r="C1307" s="145"/>
      <c r="D1307" s="145"/>
      <c r="E1307" s="138"/>
      <c r="F1307" s="138"/>
      <c r="G1307" s="144"/>
      <c r="H1307" s="140"/>
      <c r="I1307" s="140"/>
      <c r="J1307" s="208"/>
      <c r="K1307" s="208"/>
      <c r="L1307" s="208"/>
      <c r="M1307" s="208"/>
      <c r="N1307" s="208"/>
      <c r="O1307" s="208"/>
      <c r="P1307" s="250"/>
      <c r="Q1307" s="208"/>
      <c r="R1307" s="141"/>
      <c r="S1307" s="143"/>
      <c r="T1307" s="203"/>
      <c r="U1307" s="203"/>
      <c r="V1307" s="203"/>
      <c r="W1307" s="203"/>
    </row>
    <row r="1308" spans="1:23" customFormat="1" ht="12.75" customHeight="1" x14ac:dyDescent="0.25">
      <c r="A1308" s="92"/>
      <c r="B1308" s="145"/>
      <c r="C1308" s="145"/>
      <c r="D1308" s="145"/>
      <c r="E1308" s="138"/>
      <c r="F1308" s="138"/>
      <c r="G1308" s="144"/>
      <c r="H1308" s="151"/>
      <c r="I1308" s="151"/>
      <c r="J1308" s="208"/>
      <c r="K1308" s="208"/>
      <c r="L1308" s="208"/>
      <c r="M1308" s="208"/>
      <c r="N1308" s="208"/>
      <c r="O1308" s="208"/>
      <c r="P1308" s="208"/>
      <c r="Q1308" s="208"/>
      <c r="R1308" s="141"/>
      <c r="S1308" s="143"/>
      <c r="T1308" s="203"/>
      <c r="U1308" s="203"/>
      <c r="V1308" s="203"/>
      <c r="W1308" s="203"/>
    </row>
    <row r="1309" spans="1:23" customFormat="1" ht="12.75" customHeight="1" x14ac:dyDescent="0.25">
      <c r="A1309" s="92"/>
      <c r="B1309" s="118"/>
      <c r="C1309" s="118"/>
      <c r="D1309" s="118"/>
      <c r="E1309" s="108"/>
      <c r="F1309" s="124"/>
      <c r="G1309" s="131"/>
      <c r="H1309" s="167"/>
      <c r="I1309" s="167"/>
      <c r="J1309" s="168"/>
      <c r="K1309" s="169"/>
      <c r="L1309" s="169"/>
      <c r="M1309" s="168"/>
      <c r="N1309" s="163"/>
      <c r="O1309" s="163"/>
      <c r="P1309" s="170"/>
      <c r="Q1309" s="163"/>
      <c r="R1309" s="171"/>
      <c r="S1309" s="164"/>
      <c r="T1309" s="203"/>
      <c r="U1309" s="203"/>
      <c r="V1309" s="203"/>
      <c r="W1309" s="203"/>
    </row>
    <row r="1310" spans="1:23" customFormat="1" ht="12.75" customHeight="1" x14ac:dyDescent="0.25">
      <c r="A1310" s="92"/>
      <c r="B1310" s="145"/>
      <c r="C1310" s="145"/>
      <c r="D1310" s="145"/>
      <c r="E1310" s="138"/>
      <c r="F1310" s="138"/>
      <c r="G1310" s="144"/>
      <c r="H1310" s="140"/>
      <c r="I1310" s="140"/>
      <c r="J1310" s="208"/>
      <c r="K1310" s="208"/>
      <c r="L1310" s="208"/>
      <c r="M1310" s="208"/>
      <c r="N1310" s="208"/>
      <c r="O1310" s="208"/>
      <c r="P1310" s="250"/>
      <c r="Q1310" s="208"/>
      <c r="R1310" s="141"/>
      <c r="S1310" s="143"/>
      <c r="T1310" s="203"/>
      <c r="U1310" s="203"/>
      <c r="V1310" s="203"/>
      <c r="W1310" s="203"/>
    </row>
    <row r="1311" spans="1:23" customFormat="1" ht="12.75" customHeight="1" x14ac:dyDescent="0.25">
      <c r="A1311" s="92"/>
      <c r="B1311" s="118"/>
      <c r="C1311" s="118"/>
      <c r="D1311" s="118"/>
      <c r="E1311" s="108"/>
      <c r="F1311" s="124"/>
      <c r="G1311" s="131"/>
      <c r="H1311" s="167"/>
      <c r="I1311" s="167"/>
      <c r="J1311" s="168"/>
      <c r="K1311" s="169"/>
      <c r="L1311" s="169"/>
      <c r="M1311" s="168"/>
      <c r="N1311" s="163"/>
      <c r="O1311" s="163"/>
      <c r="P1311" s="170"/>
      <c r="Q1311" s="163"/>
      <c r="R1311" s="171"/>
      <c r="S1311" s="164"/>
      <c r="T1311" s="203"/>
      <c r="U1311" s="203"/>
      <c r="V1311" s="203"/>
      <c r="W1311" s="203"/>
    </row>
    <row r="1312" spans="1:23" customFormat="1" ht="12.75" customHeight="1" x14ac:dyDescent="0.25">
      <c r="A1312" s="92"/>
      <c r="B1312" s="145"/>
      <c r="C1312" s="145"/>
      <c r="D1312" s="145"/>
      <c r="E1312" s="138"/>
      <c r="F1312" s="138"/>
      <c r="G1312" s="144"/>
      <c r="H1312" s="140"/>
      <c r="I1312" s="140"/>
      <c r="J1312" s="208"/>
      <c r="K1312" s="208"/>
      <c r="L1312" s="208"/>
      <c r="M1312" s="208"/>
      <c r="N1312" s="208"/>
      <c r="O1312" s="208"/>
      <c r="P1312" s="250"/>
      <c r="Q1312" s="208"/>
      <c r="R1312" s="141"/>
      <c r="S1312" s="143"/>
      <c r="T1312" s="203"/>
      <c r="U1312" s="203"/>
      <c r="V1312" s="203"/>
      <c r="W1312" s="203"/>
    </row>
    <row r="1313" spans="1:23" customFormat="1" ht="12.75" customHeight="1" x14ac:dyDescent="0.25">
      <c r="A1313" s="92"/>
      <c r="B1313" s="145"/>
      <c r="C1313" s="210"/>
      <c r="D1313" s="210"/>
      <c r="E1313" s="153"/>
      <c r="F1313" s="153"/>
      <c r="G1313" s="146"/>
      <c r="H1313" s="142"/>
      <c r="I1313" s="142"/>
      <c r="J1313" s="208"/>
      <c r="K1313" s="208"/>
      <c r="L1313" s="208"/>
      <c r="M1313" s="208"/>
      <c r="N1313" s="208"/>
      <c r="O1313" s="208"/>
      <c r="P1313" s="208"/>
      <c r="Q1313" s="208"/>
      <c r="R1313" s="76"/>
      <c r="S1313" s="143"/>
      <c r="T1313" s="203"/>
      <c r="U1313" s="203"/>
      <c r="V1313" s="203"/>
      <c r="W1313" s="203"/>
    </row>
    <row r="1314" spans="1:23" customFormat="1" ht="12.75" customHeight="1" x14ac:dyDescent="0.25">
      <c r="A1314" s="92"/>
      <c r="B1314" s="145"/>
      <c r="C1314" s="145"/>
      <c r="D1314" s="145"/>
      <c r="E1314" s="138"/>
      <c r="F1314" s="138"/>
      <c r="G1314" s="103"/>
      <c r="H1314" s="100"/>
      <c r="I1314" s="270"/>
      <c r="J1314" s="208"/>
      <c r="K1314" s="208"/>
      <c r="L1314" s="208"/>
      <c r="M1314" s="208"/>
      <c r="N1314" s="208"/>
      <c r="O1314" s="208"/>
      <c r="P1314" s="250"/>
      <c r="Q1314" s="208"/>
      <c r="R1314" s="143"/>
      <c r="S1314" s="143"/>
      <c r="T1314" s="203"/>
      <c r="U1314" s="203"/>
      <c r="V1314" s="203"/>
      <c r="W1314" s="203"/>
    </row>
    <row r="1315" spans="1:23" customFormat="1" ht="12.75" customHeight="1" x14ac:dyDescent="0.25">
      <c r="A1315" s="92"/>
      <c r="B1315" s="145"/>
      <c r="C1315" s="145"/>
      <c r="D1315" s="145"/>
      <c r="E1315" s="138"/>
      <c r="F1315" s="138"/>
      <c r="G1315" s="144"/>
      <c r="H1315" s="140"/>
      <c r="I1315" s="140"/>
      <c r="J1315" s="208"/>
      <c r="K1315" s="208"/>
      <c r="L1315" s="208"/>
      <c r="M1315" s="208"/>
      <c r="N1315" s="208"/>
      <c r="O1315" s="208"/>
      <c r="P1315" s="250"/>
      <c r="Q1315" s="208"/>
      <c r="R1315" s="141"/>
      <c r="S1315" s="143"/>
      <c r="T1315" s="203"/>
      <c r="U1315" s="203"/>
      <c r="V1315" s="203"/>
      <c r="W1315" s="203"/>
    </row>
    <row r="1316" spans="1:23" customFormat="1" ht="12.75" customHeight="1" x14ac:dyDescent="0.25">
      <c r="A1316" s="92"/>
      <c r="B1316" s="145"/>
      <c r="C1316" s="145"/>
      <c r="D1316" s="145"/>
      <c r="E1316" s="138"/>
      <c r="F1316" s="138"/>
      <c r="G1316" s="144"/>
      <c r="H1316" s="151"/>
      <c r="I1316" s="151"/>
      <c r="J1316" s="208"/>
      <c r="K1316" s="208"/>
      <c r="L1316" s="208"/>
      <c r="M1316" s="208"/>
      <c r="N1316" s="208"/>
      <c r="O1316" s="208"/>
      <c r="P1316" s="208"/>
      <c r="Q1316" s="208"/>
      <c r="R1316" s="141"/>
      <c r="S1316" s="143"/>
      <c r="T1316" s="203"/>
      <c r="U1316" s="203"/>
      <c r="V1316" s="203"/>
      <c r="W1316" s="203"/>
    </row>
    <row r="1317" spans="1:23" s="46" customFormat="1" x14ac:dyDescent="0.2">
      <c r="A1317" s="92"/>
      <c r="B1317" s="118"/>
      <c r="C1317" s="118"/>
      <c r="D1317" s="118"/>
      <c r="E1317" s="108"/>
      <c r="F1317" s="124"/>
      <c r="G1317" s="131"/>
      <c r="H1317" s="167"/>
      <c r="I1317" s="167"/>
      <c r="J1317" s="168"/>
      <c r="K1317" s="169"/>
      <c r="L1317" s="169"/>
      <c r="M1317" s="168"/>
      <c r="N1317" s="163"/>
      <c r="O1317" s="163"/>
      <c r="P1317" s="170"/>
      <c r="Q1317" s="163"/>
      <c r="R1317" s="171"/>
      <c r="S1317" s="164"/>
    </row>
    <row r="1318" spans="1:23" s="46" customFormat="1" x14ac:dyDescent="0.2">
      <c r="A1318" s="92"/>
      <c r="B1318" s="145"/>
      <c r="C1318" s="145"/>
      <c r="D1318" s="145"/>
      <c r="E1318" s="138"/>
      <c r="F1318" s="138"/>
      <c r="G1318" s="144"/>
      <c r="H1318" s="140"/>
      <c r="I1318" s="140"/>
      <c r="J1318" s="208"/>
      <c r="K1318" s="208"/>
      <c r="L1318" s="208"/>
      <c r="M1318" s="208"/>
      <c r="N1318" s="208"/>
      <c r="O1318" s="208"/>
      <c r="P1318" s="250"/>
      <c r="Q1318" s="208"/>
      <c r="R1318" s="141"/>
      <c r="S1318" s="143"/>
    </row>
    <row r="1319" spans="1:23" customFormat="1" ht="12.75" customHeight="1" x14ac:dyDescent="0.25">
      <c r="A1319" s="92"/>
      <c r="B1319" s="145"/>
      <c r="C1319" s="210"/>
      <c r="D1319" s="210"/>
      <c r="E1319" s="153"/>
      <c r="F1319" s="153"/>
      <c r="G1319" s="146"/>
      <c r="H1319" s="142"/>
      <c r="I1319" s="142"/>
      <c r="J1319" s="208"/>
      <c r="K1319" s="208"/>
      <c r="L1319" s="208"/>
      <c r="M1319" s="208"/>
      <c r="N1319" s="208"/>
      <c r="O1319" s="208"/>
      <c r="P1319" s="208"/>
      <c r="Q1319" s="208"/>
      <c r="R1319" s="76"/>
      <c r="S1319" s="143"/>
      <c r="T1319" s="203"/>
      <c r="U1319" s="203"/>
      <c r="V1319" s="203"/>
      <c r="W1319" s="203"/>
    </row>
    <row r="1320" spans="1:23" s="46" customFormat="1" x14ac:dyDescent="0.2">
      <c r="A1320" s="92"/>
      <c r="B1320" s="145"/>
      <c r="C1320" s="145"/>
      <c r="D1320" s="145"/>
      <c r="E1320" s="138"/>
      <c r="F1320" s="138"/>
      <c r="G1320" s="103"/>
      <c r="H1320" s="100"/>
      <c r="I1320" s="270"/>
      <c r="J1320" s="208"/>
      <c r="K1320" s="208"/>
      <c r="L1320" s="208"/>
      <c r="M1320" s="208"/>
      <c r="N1320" s="208"/>
      <c r="O1320" s="208"/>
      <c r="P1320" s="250"/>
      <c r="Q1320" s="208"/>
      <c r="R1320" s="143"/>
      <c r="S1320" s="143"/>
    </row>
    <row r="1321" spans="1:23" s="46" customFormat="1" x14ac:dyDescent="0.2">
      <c r="A1321" s="92"/>
      <c r="B1321" s="145"/>
      <c r="C1321" s="145"/>
      <c r="D1321" s="145"/>
      <c r="E1321" s="138"/>
      <c r="F1321" s="138"/>
      <c r="G1321" s="144"/>
      <c r="H1321" s="140"/>
      <c r="I1321" s="140"/>
      <c r="J1321" s="208"/>
      <c r="K1321" s="208"/>
      <c r="L1321" s="208"/>
      <c r="M1321" s="208"/>
      <c r="N1321" s="208"/>
      <c r="O1321" s="208"/>
      <c r="P1321" s="250"/>
      <c r="Q1321" s="208"/>
      <c r="R1321" s="141"/>
      <c r="S1321" s="143"/>
    </row>
    <row r="1322" spans="1:23" customFormat="1" ht="12.75" customHeight="1" x14ac:dyDescent="0.25">
      <c r="A1322" s="92"/>
      <c r="B1322" s="145"/>
      <c r="C1322" s="145"/>
      <c r="D1322" s="145"/>
      <c r="E1322" s="138"/>
      <c r="F1322" s="138"/>
      <c r="G1322" s="144"/>
      <c r="H1322" s="151"/>
      <c r="I1322" s="151"/>
      <c r="J1322" s="208"/>
      <c r="K1322" s="208"/>
      <c r="L1322" s="208"/>
      <c r="M1322" s="208"/>
      <c r="N1322" s="208"/>
      <c r="O1322" s="208"/>
      <c r="P1322" s="208"/>
      <c r="Q1322" s="208"/>
      <c r="R1322" s="141"/>
      <c r="S1322" s="143"/>
      <c r="T1322" s="203"/>
      <c r="U1322" s="203"/>
      <c r="V1322" s="203"/>
      <c r="W1322" s="203"/>
    </row>
    <row r="1323" spans="1:23" s="46" customFormat="1" x14ac:dyDescent="0.2">
      <c r="A1323" s="92"/>
      <c r="B1323" s="118"/>
      <c r="C1323" s="118"/>
      <c r="D1323" s="118"/>
      <c r="E1323" s="108"/>
      <c r="F1323" s="124"/>
      <c r="G1323" s="131"/>
      <c r="H1323" s="167"/>
      <c r="I1323" s="167"/>
      <c r="J1323" s="168"/>
      <c r="K1323" s="169"/>
      <c r="L1323" s="169"/>
      <c r="M1323" s="168"/>
      <c r="N1323" s="163"/>
      <c r="O1323" s="163"/>
      <c r="P1323" s="170"/>
      <c r="Q1323" s="163"/>
      <c r="R1323" s="171"/>
      <c r="S1323" s="164"/>
    </row>
    <row r="1324" spans="1:23" s="46" customFormat="1" x14ac:dyDescent="0.2">
      <c r="A1324" s="92"/>
      <c r="B1324" s="145"/>
      <c r="C1324" s="145"/>
      <c r="D1324" s="145"/>
      <c r="E1324" s="138"/>
      <c r="F1324" s="138"/>
      <c r="G1324" s="144"/>
      <c r="H1324" s="140"/>
      <c r="I1324" s="140"/>
      <c r="J1324" s="208"/>
      <c r="K1324" s="208"/>
      <c r="L1324" s="208"/>
      <c r="M1324" s="208"/>
      <c r="N1324" s="208"/>
      <c r="O1324" s="208"/>
      <c r="P1324" s="250"/>
      <c r="Q1324" s="208"/>
      <c r="R1324" s="141"/>
      <c r="S1324" s="143"/>
    </row>
    <row r="1325" spans="1:23" customFormat="1" ht="12.75" customHeight="1" x14ac:dyDescent="0.25">
      <c r="A1325" s="92"/>
      <c r="B1325" s="118"/>
      <c r="C1325" s="118"/>
      <c r="D1325" s="118"/>
      <c r="E1325" s="108"/>
      <c r="F1325" s="124"/>
      <c r="G1325" s="131"/>
      <c r="H1325" s="167"/>
      <c r="I1325" s="167"/>
      <c r="J1325" s="168"/>
      <c r="K1325" s="169"/>
      <c r="L1325" s="169"/>
      <c r="M1325" s="168"/>
      <c r="N1325" s="163"/>
      <c r="O1325" s="163"/>
      <c r="P1325" s="170"/>
      <c r="Q1325" s="163"/>
      <c r="R1325" s="171"/>
      <c r="S1325" s="164"/>
      <c r="T1325" s="203"/>
      <c r="U1325" s="203"/>
      <c r="V1325" s="203"/>
      <c r="W1325" s="203"/>
    </row>
    <row r="1326" spans="1:23" s="46" customFormat="1" x14ac:dyDescent="0.2">
      <c r="A1326" s="92"/>
      <c r="B1326" s="145"/>
      <c r="C1326" s="145"/>
      <c r="D1326" s="145"/>
      <c r="E1326" s="138"/>
      <c r="F1326" s="138"/>
      <c r="G1326" s="144"/>
      <c r="H1326" s="140"/>
      <c r="I1326" s="140"/>
      <c r="J1326" s="208"/>
      <c r="K1326" s="208"/>
      <c r="L1326" s="208"/>
      <c r="M1326" s="208"/>
      <c r="N1326" s="208"/>
      <c r="O1326" s="208"/>
      <c r="P1326" s="250"/>
      <c r="Q1326" s="208"/>
      <c r="R1326" s="141"/>
      <c r="S1326" s="143"/>
    </row>
    <row r="1327" spans="1:23" customFormat="1" ht="12.75" customHeight="1" x14ac:dyDescent="0.25">
      <c r="A1327" s="92"/>
      <c r="B1327" s="145"/>
      <c r="C1327" s="210"/>
      <c r="D1327" s="210"/>
      <c r="E1327" s="153"/>
      <c r="F1327" s="153"/>
      <c r="G1327" s="146"/>
      <c r="H1327" s="142"/>
      <c r="I1327" s="142"/>
      <c r="J1327" s="208"/>
      <c r="K1327" s="208"/>
      <c r="L1327" s="208"/>
      <c r="M1327" s="208"/>
      <c r="N1327" s="208"/>
      <c r="O1327" s="208"/>
      <c r="P1327" s="208"/>
      <c r="Q1327" s="208"/>
      <c r="R1327" s="76"/>
      <c r="S1327" s="143"/>
      <c r="T1327" s="203"/>
      <c r="U1327" s="203"/>
      <c r="V1327" s="203"/>
      <c r="W1327" s="203"/>
    </row>
    <row r="1328" spans="1:23" s="46" customFormat="1" x14ac:dyDescent="0.2">
      <c r="A1328" s="92"/>
      <c r="B1328" s="145"/>
      <c r="C1328" s="145"/>
      <c r="D1328" s="145"/>
      <c r="E1328" s="138"/>
      <c r="F1328" s="138"/>
      <c r="G1328" s="103"/>
      <c r="H1328" s="100"/>
      <c r="I1328" s="270"/>
      <c r="J1328" s="208"/>
      <c r="K1328" s="208"/>
      <c r="L1328" s="208"/>
      <c r="M1328" s="208"/>
      <c r="N1328" s="208"/>
      <c r="O1328" s="208"/>
      <c r="P1328" s="250"/>
      <c r="Q1328" s="208"/>
      <c r="R1328" s="143"/>
      <c r="S1328" s="143"/>
    </row>
    <row r="1329" spans="1:23" s="46" customFormat="1" x14ac:dyDescent="0.2">
      <c r="A1329" s="92"/>
      <c r="B1329" s="145"/>
      <c r="C1329" s="145"/>
      <c r="D1329" s="145"/>
      <c r="E1329" s="138"/>
      <c r="F1329" s="138"/>
      <c r="G1329" s="144"/>
      <c r="H1329" s="140"/>
      <c r="I1329" s="140"/>
      <c r="J1329" s="208"/>
      <c r="K1329" s="208"/>
      <c r="L1329" s="208"/>
      <c r="M1329" s="208"/>
      <c r="N1329" s="208"/>
      <c r="O1329" s="208"/>
      <c r="P1329" s="250"/>
      <c r="Q1329" s="208"/>
      <c r="R1329" s="141"/>
      <c r="S1329" s="143"/>
    </row>
    <row r="1330" spans="1:23" customFormat="1" ht="12.75" customHeight="1" x14ac:dyDescent="0.25">
      <c r="A1330" s="92"/>
      <c r="B1330" s="145"/>
      <c r="C1330" s="145"/>
      <c r="D1330" s="145"/>
      <c r="E1330" s="138"/>
      <c r="F1330" s="138"/>
      <c r="G1330" s="144"/>
      <c r="H1330" s="151"/>
      <c r="I1330" s="151"/>
      <c r="J1330" s="208"/>
      <c r="K1330" s="208"/>
      <c r="L1330" s="208"/>
      <c r="M1330" s="208"/>
      <c r="N1330" s="208"/>
      <c r="O1330" s="208"/>
      <c r="P1330" s="208"/>
      <c r="Q1330" s="208"/>
      <c r="R1330" s="141"/>
      <c r="S1330" s="143"/>
      <c r="T1330" s="203"/>
      <c r="U1330" s="203"/>
      <c r="V1330" s="203"/>
      <c r="W1330" s="203"/>
    </row>
    <row r="1331" spans="1:23" s="46" customFormat="1" x14ac:dyDescent="0.2">
      <c r="A1331" s="92"/>
      <c r="B1331" s="118"/>
      <c r="C1331" s="118"/>
      <c r="D1331" s="118"/>
      <c r="E1331" s="108"/>
      <c r="F1331" s="124"/>
      <c r="G1331" s="131"/>
      <c r="H1331" s="167"/>
      <c r="I1331" s="167"/>
      <c r="J1331" s="168"/>
      <c r="K1331" s="169"/>
      <c r="L1331" s="169"/>
      <c r="M1331" s="168"/>
      <c r="N1331" s="163"/>
      <c r="O1331" s="163"/>
      <c r="P1331" s="170"/>
      <c r="Q1331" s="163"/>
      <c r="R1331" s="171"/>
      <c r="S1331" s="164"/>
    </row>
    <row r="1332" spans="1:23" s="46" customFormat="1" x14ac:dyDescent="0.2">
      <c r="A1332" s="92"/>
      <c r="B1332" s="145"/>
      <c r="C1332" s="145"/>
      <c r="D1332" s="145"/>
      <c r="E1332" s="138"/>
      <c r="F1332" s="138"/>
      <c r="G1332" s="144"/>
      <c r="H1332" s="140"/>
      <c r="I1332" s="140"/>
      <c r="J1332" s="208"/>
      <c r="K1332" s="208"/>
      <c r="L1332" s="208"/>
      <c r="M1332" s="208"/>
      <c r="N1332" s="208"/>
      <c r="O1332" s="208"/>
      <c r="P1332" s="250"/>
      <c r="Q1332" s="208"/>
      <c r="R1332" s="141"/>
      <c r="S1332" s="143"/>
    </row>
    <row r="1333" spans="1:23" customFormat="1" ht="12.75" customHeight="1" x14ac:dyDescent="0.25">
      <c r="A1333" s="92"/>
      <c r="B1333" s="145"/>
      <c r="C1333" s="210"/>
      <c r="D1333" s="210"/>
      <c r="E1333" s="153"/>
      <c r="F1333" s="153"/>
      <c r="G1333" s="146"/>
      <c r="H1333" s="142"/>
      <c r="I1333" s="142"/>
      <c r="J1333" s="208"/>
      <c r="K1333" s="208"/>
      <c r="L1333" s="208"/>
      <c r="M1333" s="208"/>
      <c r="N1333" s="208"/>
      <c r="O1333" s="208"/>
      <c r="P1333" s="208"/>
      <c r="Q1333" s="208"/>
      <c r="R1333" s="76"/>
      <c r="S1333" s="143"/>
      <c r="T1333" s="203"/>
      <c r="U1333" s="203"/>
      <c r="V1333" s="203"/>
      <c r="W1333" s="203"/>
    </row>
    <row r="1334" spans="1:23" s="46" customFormat="1" x14ac:dyDescent="0.2">
      <c r="A1334" s="92"/>
      <c r="B1334" s="145"/>
      <c r="C1334" s="145"/>
      <c r="D1334" s="145"/>
      <c r="E1334" s="138"/>
      <c r="F1334" s="138"/>
      <c r="G1334" s="103"/>
      <c r="H1334" s="100"/>
      <c r="I1334" s="270"/>
      <c r="J1334" s="208"/>
      <c r="K1334" s="208"/>
      <c r="L1334" s="208"/>
      <c r="M1334" s="208"/>
      <c r="N1334" s="208"/>
      <c r="O1334" s="208"/>
      <c r="P1334" s="250"/>
      <c r="Q1334" s="208"/>
      <c r="R1334" s="143"/>
      <c r="S1334" s="143"/>
    </row>
    <row r="1335" spans="1:23" s="46" customFormat="1" x14ac:dyDescent="0.2">
      <c r="A1335" s="92"/>
      <c r="B1335" s="145"/>
      <c r="C1335" s="145"/>
      <c r="D1335" s="145"/>
      <c r="E1335" s="138"/>
      <c r="F1335" s="138"/>
      <c r="G1335" s="144"/>
      <c r="H1335" s="140"/>
      <c r="I1335" s="140"/>
      <c r="J1335" s="208"/>
      <c r="K1335" s="208"/>
      <c r="L1335" s="208"/>
      <c r="M1335" s="208"/>
      <c r="N1335" s="208"/>
      <c r="O1335" s="208"/>
      <c r="P1335" s="250"/>
      <c r="Q1335" s="208"/>
      <c r="R1335" s="141"/>
      <c r="S1335" s="143"/>
    </row>
    <row r="1336" spans="1:23" customFormat="1" ht="12.75" customHeight="1" x14ac:dyDescent="0.25">
      <c r="A1336" s="92"/>
      <c r="B1336" s="145"/>
      <c r="C1336" s="145"/>
      <c r="D1336" s="145"/>
      <c r="E1336" s="138"/>
      <c r="F1336" s="138"/>
      <c r="G1336" s="144"/>
      <c r="H1336" s="151"/>
      <c r="I1336" s="151"/>
      <c r="J1336" s="208"/>
      <c r="K1336" s="208"/>
      <c r="L1336" s="208"/>
      <c r="M1336" s="208"/>
      <c r="N1336" s="208"/>
      <c r="O1336" s="208"/>
      <c r="P1336" s="208"/>
      <c r="Q1336" s="208"/>
      <c r="R1336" s="141"/>
      <c r="S1336" s="143"/>
      <c r="T1336" s="203"/>
      <c r="U1336" s="203"/>
      <c r="V1336" s="203"/>
      <c r="W1336" s="203"/>
    </row>
    <row r="1337" spans="1:23" s="46" customFormat="1" x14ac:dyDescent="0.2">
      <c r="A1337" s="92"/>
      <c r="B1337" s="118"/>
      <c r="C1337" s="118"/>
      <c r="D1337" s="118"/>
      <c r="E1337" s="108"/>
      <c r="F1337" s="124"/>
      <c r="G1337" s="131"/>
      <c r="H1337" s="167"/>
      <c r="I1337" s="167"/>
      <c r="J1337" s="168"/>
      <c r="K1337" s="169"/>
      <c r="L1337" s="169"/>
      <c r="M1337" s="168"/>
      <c r="N1337" s="163"/>
      <c r="O1337" s="163"/>
      <c r="P1337" s="170"/>
      <c r="Q1337" s="163"/>
      <c r="R1337" s="171"/>
      <c r="S1337" s="164"/>
    </row>
    <row r="1338" spans="1:23" s="46" customFormat="1" x14ac:dyDescent="0.2">
      <c r="A1338" s="92"/>
      <c r="B1338" s="145"/>
      <c r="C1338" s="145"/>
      <c r="D1338" s="145"/>
      <c r="E1338" s="138"/>
      <c r="F1338" s="138"/>
      <c r="G1338" s="144"/>
      <c r="H1338" s="140"/>
      <c r="I1338" s="140"/>
      <c r="J1338" s="208"/>
      <c r="K1338" s="208"/>
      <c r="L1338" s="208"/>
      <c r="M1338" s="208"/>
      <c r="N1338" s="208"/>
      <c r="O1338" s="208"/>
      <c r="P1338" s="250"/>
      <c r="Q1338" s="208"/>
      <c r="R1338" s="141"/>
      <c r="S1338" s="143"/>
    </row>
    <row r="1339" spans="1:23" customFormat="1" ht="12.75" customHeight="1" x14ac:dyDescent="0.25">
      <c r="A1339" s="92"/>
      <c r="B1339" s="118"/>
      <c r="C1339" s="118"/>
      <c r="D1339" s="118"/>
      <c r="E1339" s="108"/>
      <c r="F1339" s="124"/>
      <c r="G1339" s="131"/>
      <c r="H1339" s="167"/>
      <c r="I1339" s="167"/>
      <c r="J1339" s="168"/>
      <c r="K1339" s="169"/>
      <c r="L1339" s="169"/>
      <c r="M1339" s="168"/>
      <c r="N1339" s="163"/>
      <c r="O1339" s="163"/>
      <c r="P1339" s="170"/>
      <c r="Q1339" s="163"/>
      <c r="R1339" s="171"/>
      <c r="S1339" s="164"/>
      <c r="T1339" s="203"/>
      <c r="U1339" s="203"/>
      <c r="V1339" s="203"/>
      <c r="W1339" s="203"/>
    </row>
    <row r="1340" spans="1:23" s="46" customFormat="1" x14ac:dyDescent="0.2">
      <c r="A1340" s="92"/>
      <c r="B1340" s="145"/>
      <c r="C1340" s="145"/>
      <c r="D1340" s="145"/>
      <c r="E1340" s="138"/>
      <c r="F1340" s="138"/>
      <c r="G1340" s="144"/>
      <c r="H1340" s="140"/>
      <c r="I1340" s="140"/>
      <c r="J1340" s="208"/>
      <c r="K1340" s="208"/>
      <c r="L1340" s="208"/>
      <c r="M1340" s="208"/>
      <c r="N1340" s="208"/>
      <c r="O1340" s="208"/>
      <c r="P1340" s="250"/>
      <c r="Q1340" s="208"/>
      <c r="R1340" s="141"/>
      <c r="S1340" s="143"/>
    </row>
    <row r="1341" spans="1:23" s="46" customFormat="1" x14ac:dyDescent="0.2">
      <c r="A1341" s="92"/>
      <c r="B1341" s="145"/>
      <c r="C1341" s="210"/>
      <c r="D1341" s="210"/>
      <c r="E1341" s="153"/>
      <c r="F1341" s="153"/>
      <c r="G1341" s="146"/>
      <c r="H1341" s="142"/>
      <c r="I1341" s="142"/>
      <c r="J1341" s="208"/>
      <c r="K1341" s="208"/>
      <c r="L1341" s="208"/>
      <c r="M1341" s="208"/>
      <c r="N1341" s="208"/>
      <c r="O1341" s="208"/>
      <c r="P1341" s="208"/>
      <c r="Q1341" s="208"/>
      <c r="R1341" s="76"/>
      <c r="S1341" s="143"/>
    </row>
    <row r="1342" spans="1:23" customFormat="1" ht="12.75" customHeight="1" x14ac:dyDescent="0.25">
      <c r="A1342" s="92"/>
      <c r="B1342" s="145"/>
      <c r="C1342" s="145"/>
      <c r="D1342" s="145"/>
      <c r="E1342" s="138"/>
      <c r="F1342" s="138"/>
      <c r="G1342" s="103"/>
      <c r="H1342" s="100"/>
      <c r="I1342" s="270"/>
      <c r="J1342" s="208"/>
      <c r="K1342" s="208"/>
      <c r="L1342" s="208"/>
      <c r="M1342" s="208"/>
      <c r="N1342" s="208"/>
      <c r="O1342" s="208"/>
      <c r="P1342" s="250"/>
      <c r="Q1342" s="208"/>
      <c r="R1342" s="143"/>
      <c r="S1342" s="143"/>
      <c r="T1342" s="203"/>
      <c r="U1342" s="203"/>
      <c r="V1342" s="203"/>
      <c r="W1342" s="203"/>
    </row>
    <row r="1343" spans="1:23" s="46" customFormat="1" x14ac:dyDescent="0.2">
      <c r="A1343" s="92"/>
      <c r="B1343" s="145"/>
      <c r="C1343" s="145"/>
      <c r="D1343" s="145"/>
      <c r="E1343" s="138"/>
      <c r="F1343" s="138"/>
      <c r="G1343" s="144"/>
      <c r="H1343" s="140"/>
      <c r="I1343" s="140"/>
      <c r="J1343" s="208"/>
      <c r="K1343" s="208"/>
      <c r="L1343" s="208"/>
      <c r="M1343" s="208"/>
      <c r="N1343" s="208"/>
      <c r="O1343" s="208"/>
      <c r="P1343" s="250"/>
      <c r="Q1343" s="208"/>
      <c r="R1343" s="141"/>
      <c r="S1343" s="143"/>
    </row>
    <row r="1344" spans="1:23" s="46" customFormat="1" x14ac:dyDescent="0.2">
      <c r="A1344" s="92"/>
      <c r="B1344" s="145"/>
      <c r="C1344" s="145"/>
      <c r="D1344" s="145"/>
      <c r="E1344" s="138"/>
      <c r="F1344" s="138"/>
      <c r="G1344" s="144"/>
      <c r="H1344" s="151"/>
      <c r="I1344" s="151"/>
      <c r="J1344" s="208"/>
      <c r="K1344" s="208"/>
      <c r="L1344" s="208"/>
      <c r="M1344" s="208"/>
      <c r="N1344" s="208"/>
      <c r="O1344" s="208"/>
      <c r="P1344" s="208"/>
      <c r="Q1344" s="208"/>
      <c r="R1344" s="141"/>
      <c r="S1344" s="143"/>
    </row>
    <row r="1345" spans="1:23" customFormat="1" ht="12.75" customHeight="1" x14ac:dyDescent="0.25">
      <c r="A1345" s="92"/>
      <c r="B1345" s="118"/>
      <c r="C1345" s="118"/>
      <c r="D1345" s="118"/>
      <c r="E1345" s="108"/>
      <c r="F1345" s="124"/>
      <c r="G1345" s="131"/>
      <c r="H1345" s="167"/>
      <c r="I1345" s="167"/>
      <c r="J1345" s="168"/>
      <c r="K1345" s="169"/>
      <c r="L1345" s="169"/>
      <c r="M1345" s="168"/>
      <c r="N1345" s="163"/>
      <c r="O1345" s="163"/>
      <c r="P1345" s="170"/>
      <c r="Q1345" s="163"/>
      <c r="R1345" s="171"/>
      <c r="S1345" s="164"/>
      <c r="T1345" s="203"/>
      <c r="U1345" s="203"/>
      <c r="V1345" s="203"/>
      <c r="W1345" s="203"/>
    </row>
    <row r="1346" spans="1:23" s="46" customFormat="1" x14ac:dyDescent="0.2">
      <c r="A1346" s="92"/>
      <c r="B1346" s="145"/>
      <c r="C1346" s="145"/>
      <c r="D1346" s="145"/>
      <c r="E1346" s="138"/>
      <c r="F1346" s="138"/>
      <c r="G1346" s="144"/>
      <c r="H1346" s="140"/>
      <c r="I1346" s="140"/>
      <c r="J1346" s="208"/>
      <c r="K1346" s="208"/>
      <c r="L1346" s="208"/>
      <c r="M1346" s="208"/>
      <c r="N1346" s="208"/>
      <c r="O1346" s="208"/>
      <c r="P1346" s="250"/>
      <c r="Q1346" s="208"/>
      <c r="R1346" s="141"/>
      <c r="S1346" s="143"/>
    </row>
    <row r="1347" spans="1:23" s="46" customFormat="1" x14ac:dyDescent="0.2">
      <c r="A1347" s="92"/>
      <c r="B1347" s="145"/>
      <c r="C1347" s="210"/>
      <c r="D1347" s="210"/>
      <c r="E1347" s="153"/>
      <c r="F1347" s="153"/>
      <c r="G1347" s="146"/>
      <c r="H1347" s="142"/>
      <c r="I1347" s="142"/>
      <c r="J1347" s="208"/>
      <c r="K1347" s="208"/>
      <c r="L1347" s="208"/>
      <c r="M1347" s="208"/>
      <c r="N1347" s="208"/>
      <c r="O1347" s="208"/>
      <c r="P1347" s="208"/>
      <c r="Q1347" s="208"/>
      <c r="R1347" s="76"/>
      <c r="S1347" s="143"/>
    </row>
    <row r="1348" spans="1:23" customFormat="1" ht="12.75" customHeight="1" x14ac:dyDescent="0.25">
      <c r="A1348" s="92"/>
      <c r="B1348" s="145"/>
      <c r="C1348" s="145"/>
      <c r="D1348" s="145"/>
      <c r="E1348" s="138"/>
      <c r="F1348" s="138"/>
      <c r="G1348" s="103"/>
      <c r="H1348" s="100"/>
      <c r="I1348" s="270"/>
      <c r="J1348" s="208"/>
      <c r="K1348" s="208"/>
      <c r="L1348" s="208"/>
      <c r="M1348" s="208"/>
      <c r="N1348" s="208"/>
      <c r="O1348" s="208"/>
      <c r="P1348" s="250"/>
      <c r="Q1348" s="208"/>
      <c r="R1348" s="143"/>
      <c r="S1348" s="143"/>
      <c r="T1348" s="203"/>
      <c r="U1348" s="203"/>
      <c r="V1348" s="203"/>
      <c r="W1348" s="203"/>
    </row>
    <row r="1349" spans="1:23" s="46" customFormat="1" x14ac:dyDescent="0.2">
      <c r="A1349" s="92"/>
      <c r="B1349" s="145"/>
      <c r="C1349" s="145"/>
      <c r="D1349" s="145"/>
      <c r="E1349" s="138"/>
      <c r="F1349" s="138"/>
      <c r="G1349" s="144"/>
      <c r="H1349" s="140"/>
      <c r="I1349" s="140"/>
      <c r="J1349" s="208"/>
      <c r="K1349" s="208"/>
      <c r="L1349" s="208"/>
      <c r="M1349" s="208"/>
      <c r="N1349" s="208"/>
      <c r="O1349" s="208"/>
      <c r="P1349" s="250"/>
      <c r="Q1349" s="208"/>
      <c r="R1349" s="141"/>
      <c r="S1349" s="143"/>
    </row>
    <row r="1350" spans="1:23" s="46" customFormat="1" x14ac:dyDescent="0.2">
      <c r="A1350" s="92"/>
      <c r="B1350" s="145"/>
      <c r="C1350" s="145"/>
      <c r="D1350" s="145"/>
      <c r="E1350" s="138"/>
      <c r="F1350" s="138"/>
      <c r="G1350" s="144"/>
      <c r="H1350" s="151"/>
      <c r="I1350" s="151"/>
      <c r="J1350" s="208"/>
      <c r="K1350" s="208"/>
      <c r="L1350" s="208"/>
      <c r="M1350" s="208"/>
      <c r="N1350" s="208"/>
      <c r="O1350" s="208"/>
      <c r="P1350" s="208"/>
      <c r="Q1350" s="208"/>
      <c r="R1350" s="141"/>
      <c r="S1350" s="143"/>
    </row>
    <row r="1351" spans="1:23" customFormat="1" ht="12.75" customHeight="1" x14ac:dyDescent="0.25">
      <c r="A1351" s="92"/>
      <c r="B1351" s="118"/>
      <c r="C1351" s="118"/>
      <c r="D1351" s="118"/>
      <c r="E1351" s="108"/>
      <c r="F1351" s="124"/>
      <c r="G1351" s="131"/>
      <c r="H1351" s="167"/>
      <c r="I1351" s="167"/>
      <c r="J1351" s="168"/>
      <c r="K1351" s="169"/>
      <c r="L1351" s="169"/>
      <c r="M1351" s="168"/>
      <c r="N1351" s="163"/>
      <c r="O1351" s="163"/>
      <c r="P1351" s="170"/>
      <c r="Q1351" s="163"/>
      <c r="R1351" s="171"/>
      <c r="S1351" s="164"/>
      <c r="T1351" s="203"/>
      <c r="U1351" s="203"/>
      <c r="V1351" s="203"/>
      <c r="W1351" s="203"/>
    </row>
    <row r="1352" spans="1:23" s="46" customFormat="1" x14ac:dyDescent="0.2">
      <c r="A1352" s="92"/>
      <c r="B1352" s="145"/>
      <c r="C1352" s="145"/>
      <c r="D1352" s="145"/>
      <c r="E1352" s="138"/>
      <c r="F1352" s="138"/>
      <c r="G1352" s="144"/>
      <c r="H1352" s="140"/>
      <c r="I1352" s="140"/>
      <c r="J1352" s="208"/>
      <c r="K1352" s="208"/>
      <c r="L1352" s="208"/>
      <c r="M1352" s="208"/>
      <c r="N1352" s="208"/>
      <c r="O1352" s="208"/>
      <c r="P1352" s="250"/>
      <c r="Q1352" s="208"/>
      <c r="R1352" s="141"/>
      <c r="S1352" s="143"/>
    </row>
    <row r="1353" spans="1:23" s="46" customFormat="1" x14ac:dyDescent="0.2">
      <c r="A1353" s="92"/>
      <c r="B1353" s="118"/>
      <c r="C1353" s="118"/>
      <c r="D1353" s="118"/>
      <c r="E1353" s="108"/>
      <c r="F1353" s="124"/>
      <c r="G1353" s="131"/>
      <c r="H1353" s="167"/>
      <c r="I1353" s="167"/>
      <c r="J1353" s="168"/>
      <c r="K1353" s="169"/>
      <c r="L1353" s="169"/>
      <c r="M1353" s="168"/>
      <c r="N1353" s="163"/>
      <c r="O1353" s="163"/>
      <c r="P1353" s="170"/>
      <c r="Q1353" s="163"/>
      <c r="R1353" s="171"/>
      <c r="S1353" s="164"/>
    </row>
    <row r="1354" spans="1:23" customFormat="1" ht="12.75" customHeight="1" x14ac:dyDescent="0.25">
      <c r="A1354" s="92"/>
      <c r="B1354" s="145"/>
      <c r="C1354" s="145"/>
      <c r="D1354" s="145"/>
      <c r="E1354" s="138"/>
      <c r="F1354" s="138"/>
      <c r="G1354" s="144"/>
      <c r="H1354" s="140"/>
      <c r="I1354" s="140"/>
      <c r="J1354" s="208"/>
      <c r="K1354" s="208"/>
      <c r="L1354" s="208"/>
      <c r="M1354" s="208"/>
      <c r="N1354" s="208"/>
      <c r="O1354" s="208"/>
      <c r="P1354" s="250"/>
      <c r="Q1354" s="208"/>
      <c r="R1354" s="141"/>
      <c r="S1354" s="143"/>
      <c r="T1354" s="203"/>
      <c r="U1354" s="203"/>
      <c r="V1354" s="203"/>
      <c r="W1354" s="203"/>
    </row>
    <row r="1355" spans="1:23" s="46" customFormat="1" x14ac:dyDescent="0.2">
      <c r="A1355" s="92"/>
      <c r="B1355" s="145"/>
      <c r="C1355" s="210"/>
      <c r="D1355" s="210"/>
      <c r="E1355" s="153"/>
      <c r="F1355" s="153"/>
      <c r="G1355" s="146"/>
      <c r="H1355" s="142"/>
      <c r="I1355" s="142"/>
      <c r="J1355" s="208"/>
      <c r="K1355" s="208"/>
      <c r="L1355" s="208"/>
      <c r="M1355" s="208"/>
      <c r="N1355" s="208"/>
      <c r="O1355" s="208"/>
      <c r="P1355" s="208"/>
      <c r="Q1355" s="208"/>
      <c r="R1355" s="76"/>
      <c r="S1355" s="143"/>
    </row>
    <row r="1356" spans="1:23" s="46" customFormat="1" x14ac:dyDescent="0.2">
      <c r="A1356" s="92"/>
      <c r="B1356" s="145"/>
      <c r="C1356" s="145"/>
      <c r="D1356" s="145"/>
      <c r="E1356" s="138"/>
      <c r="F1356" s="138"/>
      <c r="G1356" s="103"/>
      <c r="H1356" s="100"/>
      <c r="I1356" s="270"/>
      <c r="J1356" s="208"/>
      <c r="K1356" s="208"/>
      <c r="L1356" s="208"/>
      <c r="M1356" s="208"/>
      <c r="N1356" s="208"/>
      <c r="O1356" s="208"/>
      <c r="P1356" s="250"/>
      <c r="Q1356" s="208"/>
      <c r="R1356" s="143"/>
      <c r="S1356" s="143"/>
    </row>
    <row r="1357" spans="1:23" customFormat="1" ht="12.75" customHeight="1" x14ac:dyDescent="0.25">
      <c r="A1357" s="92"/>
      <c r="B1357" s="145"/>
      <c r="C1357" s="145"/>
      <c r="D1357" s="145"/>
      <c r="E1357" s="138"/>
      <c r="F1357" s="138"/>
      <c r="G1357" s="144"/>
      <c r="H1357" s="140"/>
      <c r="I1357" s="140"/>
      <c r="J1357" s="208"/>
      <c r="K1357" s="208"/>
      <c r="L1357" s="208"/>
      <c r="M1357" s="208"/>
      <c r="N1357" s="208"/>
      <c r="O1357" s="208"/>
      <c r="P1357" s="250"/>
      <c r="Q1357" s="208"/>
      <c r="R1357" s="141"/>
      <c r="S1357" s="143"/>
      <c r="T1357" s="203"/>
      <c r="U1357" s="203"/>
      <c r="V1357" s="203"/>
      <c r="W1357" s="203"/>
    </row>
    <row r="1358" spans="1:23" s="46" customFormat="1" x14ac:dyDescent="0.2">
      <c r="A1358" s="92"/>
      <c r="B1358" s="145"/>
      <c r="C1358" s="145"/>
      <c r="D1358" s="145"/>
      <c r="E1358" s="138"/>
      <c r="F1358" s="138"/>
      <c r="G1358" s="144"/>
      <c r="H1358" s="151"/>
      <c r="I1358" s="151"/>
      <c r="J1358" s="208"/>
      <c r="K1358" s="208"/>
      <c r="L1358" s="208"/>
      <c r="M1358" s="208"/>
      <c r="N1358" s="208"/>
      <c r="O1358" s="208"/>
      <c r="P1358" s="208"/>
      <c r="Q1358" s="208"/>
      <c r="R1358" s="141"/>
      <c r="S1358" s="143"/>
    </row>
    <row r="1359" spans="1:23" s="46" customFormat="1" x14ac:dyDescent="0.2">
      <c r="A1359" s="92"/>
      <c r="B1359" s="118"/>
      <c r="C1359" s="118"/>
      <c r="D1359" s="118"/>
      <c r="E1359" s="108"/>
      <c r="F1359" s="124"/>
      <c r="G1359" s="131"/>
      <c r="H1359" s="167"/>
      <c r="I1359" s="167"/>
      <c r="J1359" s="168"/>
      <c r="K1359" s="169"/>
      <c r="L1359" s="169"/>
      <c r="M1359" s="168"/>
      <c r="N1359" s="163"/>
      <c r="O1359" s="163"/>
      <c r="P1359" s="170"/>
      <c r="Q1359" s="163"/>
      <c r="R1359" s="171"/>
      <c r="S1359" s="164"/>
    </row>
    <row r="1360" spans="1:23" customFormat="1" ht="12.75" customHeight="1" x14ac:dyDescent="0.25">
      <c r="A1360" s="92"/>
      <c r="B1360" s="145"/>
      <c r="C1360" s="145"/>
      <c r="D1360" s="145"/>
      <c r="E1360" s="138"/>
      <c r="F1360" s="138"/>
      <c r="G1360" s="144"/>
      <c r="H1360" s="140"/>
      <c r="I1360" s="140"/>
      <c r="J1360" s="208"/>
      <c r="K1360" s="208"/>
      <c r="L1360" s="208"/>
      <c r="M1360" s="208"/>
      <c r="N1360" s="208"/>
      <c r="O1360" s="208"/>
      <c r="P1360" s="250"/>
      <c r="Q1360" s="208"/>
      <c r="R1360" s="141"/>
      <c r="S1360" s="143"/>
      <c r="T1360" s="203"/>
      <c r="U1360" s="203"/>
      <c r="V1360" s="203"/>
      <c r="W1360" s="203"/>
    </row>
    <row r="1361" spans="1:23" s="46" customFormat="1" x14ac:dyDescent="0.2">
      <c r="A1361" s="92"/>
      <c r="B1361" s="145"/>
      <c r="C1361" s="210"/>
      <c r="D1361" s="210"/>
      <c r="E1361" s="153"/>
      <c r="F1361" s="153"/>
      <c r="G1361" s="146"/>
      <c r="H1361" s="142"/>
      <c r="I1361" s="142"/>
      <c r="J1361" s="208"/>
      <c r="K1361" s="208"/>
      <c r="L1361" s="208"/>
      <c r="M1361" s="208"/>
      <c r="N1361" s="208"/>
      <c r="O1361" s="208"/>
      <c r="P1361" s="208"/>
      <c r="Q1361" s="208"/>
      <c r="R1361" s="76"/>
      <c r="S1361" s="143"/>
    </row>
    <row r="1362" spans="1:23" s="46" customFormat="1" x14ac:dyDescent="0.2">
      <c r="A1362" s="92"/>
      <c r="B1362" s="145"/>
      <c r="C1362" s="145"/>
      <c r="D1362" s="145"/>
      <c r="E1362" s="138"/>
      <c r="F1362" s="138"/>
      <c r="G1362" s="103"/>
      <c r="H1362" s="100"/>
      <c r="I1362" s="270"/>
      <c r="J1362" s="208"/>
      <c r="K1362" s="208"/>
      <c r="L1362" s="208"/>
      <c r="M1362" s="208"/>
      <c r="N1362" s="208"/>
      <c r="O1362" s="208"/>
      <c r="P1362" s="250"/>
      <c r="Q1362" s="208"/>
      <c r="R1362" s="143"/>
      <c r="S1362" s="143"/>
    </row>
    <row r="1363" spans="1:23" s="81" customFormat="1" x14ac:dyDescent="0.2">
      <c r="A1363" s="92"/>
      <c r="B1363" s="145"/>
      <c r="C1363" s="145"/>
      <c r="D1363" s="145"/>
      <c r="E1363" s="138"/>
      <c r="F1363" s="138"/>
      <c r="G1363" s="144"/>
      <c r="H1363" s="140"/>
      <c r="I1363" s="140"/>
      <c r="J1363" s="208"/>
      <c r="K1363" s="208"/>
      <c r="L1363" s="208"/>
      <c r="M1363" s="208"/>
      <c r="N1363" s="208"/>
      <c r="O1363" s="208"/>
      <c r="P1363" s="250"/>
      <c r="Q1363" s="208"/>
      <c r="R1363" s="141"/>
      <c r="S1363" s="143"/>
      <c r="T1363" s="139"/>
    </row>
    <row r="1364" spans="1:23" customFormat="1" ht="12.75" customHeight="1" x14ac:dyDescent="0.25">
      <c r="A1364" s="92"/>
      <c r="B1364" s="145"/>
      <c r="C1364" s="145"/>
      <c r="D1364" s="145"/>
      <c r="E1364" s="138"/>
      <c r="F1364" s="138"/>
      <c r="G1364" s="144"/>
      <c r="H1364" s="151"/>
      <c r="I1364" s="151"/>
      <c r="J1364" s="208"/>
      <c r="K1364" s="208"/>
      <c r="L1364" s="208"/>
      <c r="M1364" s="208"/>
      <c r="N1364" s="208"/>
      <c r="O1364" s="208"/>
      <c r="P1364" s="208"/>
      <c r="Q1364" s="208"/>
      <c r="R1364" s="141"/>
      <c r="S1364" s="143"/>
      <c r="T1364" s="203"/>
      <c r="U1364" s="203"/>
      <c r="V1364" s="203"/>
      <c r="W1364" s="203"/>
    </row>
    <row r="1365" spans="1:23" customFormat="1" ht="12.75" customHeight="1" x14ac:dyDescent="0.25">
      <c r="A1365" s="92"/>
      <c r="B1365" s="118"/>
      <c r="C1365" s="118"/>
      <c r="D1365" s="118"/>
      <c r="E1365" s="108"/>
      <c r="F1365" s="124"/>
      <c r="G1365" s="131"/>
      <c r="H1365" s="167"/>
      <c r="I1365" s="167"/>
      <c r="J1365" s="168"/>
      <c r="K1365" s="169"/>
      <c r="L1365" s="169"/>
      <c r="M1365" s="168"/>
      <c r="N1365" s="163"/>
      <c r="O1365" s="163"/>
      <c r="P1365" s="170"/>
      <c r="Q1365" s="163"/>
      <c r="R1365" s="171"/>
      <c r="S1365" s="164"/>
      <c r="T1365" s="203"/>
      <c r="U1365" s="203"/>
      <c r="V1365" s="203"/>
      <c r="W1365" s="203"/>
    </row>
    <row r="1366" spans="1:23" customFormat="1" ht="12.75" customHeight="1" x14ac:dyDescent="0.25">
      <c r="A1366" s="92"/>
      <c r="B1366" s="145"/>
      <c r="C1366" s="145"/>
      <c r="D1366" s="145"/>
      <c r="E1366" s="138"/>
      <c r="F1366" s="138"/>
      <c r="G1366" s="144"/>
      <c r="H1366" s="140"/>
      <c r="I1366" s="140"/>
      <c r="J1366" s="208"/>
      <c r="K1366" s="208"/>
      <c r="L1366" s="208"/>
      <c r="M1366" s="208"/>
      <c r="N1366" s="208"/>
      <c r="O1366" s="208"/>
      <c r="P1366" s="250"/>
      <c r="Q1366" s="208"/>
      <c r="R1366" s="141"/>
      <c r="S1366" s="143"/>
      <c r="T1366" s="203"/>
      <c r="U1366" s="203"/>
      <c r="V1366" s="203"/>
      <c r="W1366" s="203"/>
    </row>
    <row r="1367" spans="1:23" customFormat="1" ht="12.75" customHeight="1" x14ac:dyDescent="0.25">
      <c r="A1367" s="92"/>
      <c r="B1367" s="118"/>
      <c r="C1367" s="118"/>
      <c r="D1367" s="118"/>
      <c r="E1367" s="108"/>
      <c r="F1367" s="124"/>
      <c r="G1367" s="131"/>
      <c r="H1367" s="167"/>
      <c r="I1367" s="167"/>
      <c r="J1367" s="168"/>
      <c r="K1367" s="169"/>
      <c r="L1367" s="169"/>
      <c r="M1367" s="168"/>
      <c r="N1367" s="163"/>
      <c r="O1367" s="163"/>
      <c r="P1367" s="170"/>
      <c r="Q1367" s="163"/>
      <c r="R1367" s="171"/>
      <c r="S1367" s="164"/>
      <c r="T1367" s="203"/>
      <c r="U1367" s="203"/>
      <c r="V1367" s="203"/>
      <c r="W1367" s="203"/>
    </row>
    <row r="1368" spans="1:23" customFormat="1" ht="12.75" customHeight="1" x14ac:dyDescent="0.25">
      <c r="A1368" s="92"/>
      <c r="B1368" s="145"/>
      <c r="C1368" s="145"/>
      <c r="D1368" s="145"/>
      <c r="E1368" s="138"/>
      <c r="F1368" s="138"/>
      <c r="G1368" s="144"/>
      <c r="H1368" s="140"/>
      <c r="I1368" s="140"/>
      <c r="J1368" s="208"/>
      <c r="K1368" s="208"/>
      <c r="L1368" s="208"/>
      <c r="M1368" s="208"/>
      <c r="N1368" s="208"/>
      <c r="O1368" s="208"/>
      <c r="P1368" s="250"/>
      <c r="Q1368" s="208"/>
      <c r="R1368" s="141"/>
      <c r="S1368" s="143"/>
      <c r="T1368" s="203"/>
      <c r="U1368" s="203"/>
      <c r="V1368" s="203"/>
      <c r="W1368" s="203"/>
    </row>
    <row r="1369" spans="1:23" customFormat="1" ht="12.75" customHeight="1" x14ac:dyDescent="0.25">
      <c r="A1369" s="92"/>
      <c r="B1369" s="145"/>
      <c r="C1369" s="210"/>
      <c r="D1369" s="210"/>
      <c r="E1369" s="153"/>
      <c r="F1369" s="153"/>
      <c r="G1369" s="146"/>
      <c r="H1369" s="142"/>
      <c r="I1369" s="142"/>
      <c r="J1369" s="208"/>
      <c r="K1369" s="208"/>
      <c r="L1369" s="208"/>
      <c r="M1369" s="208"/>
      <c r="N1369" s="208"/>
      <c r="O1369" s="208"/>
      <c r="P1369" s="208"/>
      <c r="Q1369" s="208"/>
      <c r="R1369" s="76"/>
      <c r="S1369" s="143"/>
      <c r="T1369" s="203"/>
      <c r="U1369" s="203"/>
      <c r="V1369" s="203"/>
      <c r="W1369" s="203"/>
    </row>
    <row r="1370" spans="1:23" customFormat="1" ht="12.75" customHeight="1" x14ac:dyDescent="0.25">
      <c r="A1370" s="92"/>
      <c r="B1370" s="145"/>
      <c r="C1370" s="145"/>
      <c r="D1370" s="145"/>
      <c r="E1370" s="138"/>
      <c r="F1370" s="138"/>
      <c r="G1370" s="103"/>
      <c r="H1370" s="100"/>
      <c r="I1370" s="270"/>
      <c r="J1370" s="208"/>
      <c r="K1370" s="208"/>
      <c r="L1370" s="208"/>
      <c r="M1370" s="208"/>
      <c r="N1370" s="208"/>
      <c r="O1370" s="208"/>
      <c r="P1370" s="250"/>
      <c r="Q1370" s="208"/>
      <c r="R1370" s="143"/>
      <c r="S1370" s="143"/>
      <c r="T1370" s="203"/>
      <c r="U1370" s="203"/>
      <c r="V1370" s="203"/>
      <c r="W1370" s="203"/>
    </row>
    <row r="1371" spans="1:23" customFormat="1" ht="12.75" customHeight="1" x14ac:dyDescent="0.25">
      <c r="A1371" s="92"/>
      <c r="B1371" s="145"/>
      <c r="C1371" s="145"/>
      <c r="D1371" s="145"/>
      <c r="E1371" s="138"/>
      <c r="F1371" s="138"/>
      <c r="G1371" s="144"/>
      <c r="H1371" s="140"/>
      <c r="I1371" s="140"/>
      <c r="J1371" s="208"/>
      <c r="K1371" s="208"/>
      <c r="L1371" s="208"/>
      <c r="M1371" s="208"/>
      <c r="N1371" s="208"/>
      <c r="O1371" s="208"/>
      <c r="P1371" s="250"/>
      <c r="Q1371" s="208"/>
      <c r="R1371" s="141"/>
      <c r="S1371" s="143"/>
      <c r="T1371" s="203"/>
      <c r="U1371" s="203"/>
      <c r="V1371" s="203"/>
      <c r="W1371" s="203"/>
    </row>
    <row r="1372" spans="1:23" customFormat="1" ht="12.75" customHeight="1" x14ac:dyDescent="0.25">
      <c r="A1372" s="92"/>
      <c r="B1372" s="145"/>
      <c r="C1372" s="145"/>
      <c r="D1372" s="145"/>
      <c r="E1372" s="138"/>
      <c r="F1372" s="138"/>
      <c r="G1372" s="144"/>
      <c r="H1372" s="151"/>
      <c r="I1372" s="151"/>
      <c r="J1372" s="208"/>
      <c r="K1372" s="208"/>
      <c r="L1372" s="208"/>
      <c r="M1372" s="208"/>
      <c r="N1372" s="208"/>
      <c r="O1372" s="208"/>
      <c r="P1372" s="208"/>
      <c r="Q1372" s="208"/>
      <c r="R1372" s="141"/>
      <c r="S1372" s="143"/>
      <c r="T1372" s="203"/>
      <c r="U1372" s="203"/>
      <c r="V1372" s="203"/>
      <c r="W1372" s="203"/>
    </row>
    <row r="1373" spans="1:23" customFormat="1" ht="12.75" customHeight="1" x14ac:dyDescent="0.25">
      <c r="A1373" s="92"/>
      <c r="B1373" s="118"/>
      <c r="C1373" s="118"/>
      <c r="D1373" s="118"/>
      <c r="E1373" s="108"/>
      <c r="F1373" s="124"/>
      <c r="G1373" s="131"/>
      <c r="H1373" s="167"/>
      <c r="I1373" s="167"/>
      <c r="J1373" s="168"/>
      <c r="K1373" s="169"/>
      <c r="L1373" s="169"/>
      <c r="M1373" s="168"/>
      <c r="N1373" s="163"/>
      <c r="O1373" s="163"/>
      <c r="P1373" s="170"/>
      <c r="Q1373" s="163"/>
      <c r="R1373" s="171"/>
      <c r="S1373" s="164"/>
      <c r="T1373" s="203"/>
      <c r="U1373" s="203"/>
      <c r="V1373" s="203"/>
      <c r="W1373" s="203"/>
    </row>
    <row r="1374" spans="1:23" customFormat="1" ht="12.75" customHeight="1" x14ac:dyDescent="0.25">
      <c r="A1374" s="92"/>
      <c r="B1374" s="145"/>
      <c r="C1374" s="145"/>
      <c r="D1374" s="145"/>
      <c r="E1374" s="138"/>
      <c r="F1374" s="138"/>
      <c r="G1374" s="144"/>
      <c r="H1374" s="140"/>
      <c r="I1374" s="140"/>
      <c r="J1374" s="208"/>
      <c r="K1374" s="208"/>
      <c r="L1374" s="208"/>
      <c r="M1374" s="208"/>
      <c r="N1374" s="208"/>
      <c r="O1374" s="208"/>
      <c r="P1374" s="250"/>
      <c r="Q1374" s="208"/>
      <c r="R1374" s="141"/>
      <c r="S1374" s="143"/>
      <c r="T1374" s="203"/>
      <c r="U1374" s="203"/>
      <c r="V1374" s="203"/>
      <c r="W1374" s="203"/>
    </row>
    <row r="1375" spans="1:23" customFormat="1" ht="12.75" customHeight="1" x14ac:dyDescent="0.25">
      <c r="A1375" s="92"/>
      <c r="B1375" s="145"/>
      <c r="C1375" s="210"/>
      <c r="D1375" s="210"/>
      <c r="E1375" s="153"/>
      <c r="F1375" s="153"/>
      <c r="G1375" s="146"/>
      <c r="H1375" s="142"/>
      <c r="I1375" s="142"/>
      <c r="J1375" s="208"/>
      <c r="K1375" s="208"/>
      <c r="L1375" s="208"/>
      <c r="M1375" s="208"/>
      <c r="N1375" s="208"/>
      <c r="O1375" s="208"/>
      <c r="P1375" s="208"/>
      <c r="Q1375" s="208"/>
      <c r="R1375" s="76"/>
      <c r="S1375" s="143"/>
      <c r="T1375" s="203"/>
      <c r="U1375" s="203"/>
      <c r="V1375" s="203"/>
      <c r="W1375" s="203"/>
    </row>
    <row r="1376" spans="1:23" customFormat="1" ht="12.75" customHeight="1" x14ac:dyDescent="0.25">
      <c r="A1376" s="92"/>
      <c r="B1376" s="145"/>
      <c r="C1376" s="145"/>
      <c r="D1376" s="145"/>
      <c r="E1376" s="138"/>
      <c r="F1376" s="138"/>
      <c r="G1376" s="103"/>
      <c r="H1376" s="100"/>
      <c r="I1376" s="270"/>
      <c r="J1376" s="208"/>
      <c r="K1376" s="208"/>
      <c r="L1376" s="208"/>
      <c r="M1376" s="208"/>
      <c r="N1376" s="208"/>
      <c r="O1376" s="208"/>
      <c r="P1376" s="250"/>
      <c r="Q1376" s="208"/>
      <c r="R1376" s="143"/>
      <c r="S1376" s="143"/>
      <c r="T1376" s="203"/>
      <c r="U1376" s="203"/>
      <c r="V1376" s="203"/>
      <c r="W1376" s="203"/>
    </row>
    <row r="1377" spans="1:23" customFormat="1" ht="12.75" customHeight="1" x14ac:dyDescent="0.25">
      <c r="A1377" s="92"/>
      <c r="B1377" s="145"/>
      <c r="C1377" s="145"/>
      <c r="D1377" s="145"/>
      <c r="E1377" s="138"/>
      <c r="F1377" s="138"/>
      <c r="G1377" s="144"/>
      <c r="H1377" s="140"/>
      <c r="I1377" s="140"/>
      <c r="J1377" s="208"/>
      <c r="K1377" s="208"/>
      <c r="L1377" s="208"/>
      <c r="M1377" s="208"/>
      <c r="N1377" s="208"/>
      <c r="O1377" s="208"/>
      <c r="P1377" s="250"/>
      <c r="Q1377" s="208"/>
      <c r="R1377" s="141"/>
      <c r="S1377" s="143"/>
      <c r="T1377" s="203"/>
      <c r="U1377" s="203"/>
      <c r="V1377" s="203"/>
      <c r="W1377" s="203"/>
    </row>
    <row r="1378" spans="1:23" customFormat="1" ht="12.75" customHeight="1" x14ac:dyDescent="0.25">
      <c r="A1378" s="92"/>
      <c r="B1378" s="145"/>
      <c r="C1378" s="145"/>
      <c r="D1378" s="145"/>
      <c r="E1378" s="138"/>
      <c r="F1378" s="138"/>
      <c r="G1378" s="144"/>
      <c r="H1378" s="151"/>
      <c r="I1378" s="151"/>
      <c r="J1378" s="208"/>
      <c r="K1378" s="208"/>
      <c r="L1378" s="208"/>
      <c r="M1378" s="208"/>
      <c r="N1378" s="208"/>
      <c r="O1378" s="208"/>
      <c r="P1378" s="208"/>
      <c r="Q1378" s="208"/>
      <c r="R1378" s="141"/>
      <c r="S1378" s="143"/>
      <c r="T1378" s="203"/>
      <c r="U1378" s="203"/>
      <c r="V1378" s="203"/>
      <c r="W1378" s="203"/>
    </row>
    <row r="1379" spans="1:23" customFormat="1" ht="12.75" customHeight="1" x14ac:dyDescent="0.25">
      <c r="A1379" s="92"/>
      <c r="B1379" s="118"/>
      <c r="C1379" s="118"/>
      <c r="D1379" s="118"/>
      <c r="E1379" s="108"/>
      <c r="F1379" s="124"/>
      <c r="G1379" s="131"/>
      <c r="H1379" s="167"/>
      <c r="I1379" s="167"/>
      <c r="J1379" s="168"/>
      <c r="K1379" s="169"/>
      <c r="L1379" s="169"/>
      <c r="M1379" s="168"/>
      <c r="N1379" s="163"/>
      <c r="O1379" s="163"/>
      <c r="P1379" s="170"/>
      <c r="Q1379" s="163"/>
      <c r="R1379" s="171"/>
      <c r="S1379" s="164"/>
      <c r="T1379" s="203"/>
      <c r="U1379" s="203"/>
      <c r="V1379" s="203"/>
      <c r="W1379" s="203"/>
    </row>
    <row r="1380" spans="1:23" customFormat="1" ht="12.75" customHeight="1" x14ac:dyDescent="0.25">
      <c r="A1380" s="92"/>
      <c r="B1380" s="145"/>
      <c r="C1380" s="145"/>
      <c r="D1380" s="145"/>
      <c r="E1380" s="138"/>
      <c r="F1380" s="138"/>
      <c r="G1380" s="144"/>
      <c r="H1380" s="140"/>
      <c r="I1380" s="140"/>
      <c r="J1380" s="208"/>
      <c r="K1380" s="208"/>
      <c r="L1380" s="208"/>
      <c r="M1380" s="208"/>
      <c r="N1380" s="208"/>
      <c r="O1380" s="208"/>
      <c r="P1380" s="250"/>
      <c r="Q1380" s="208"/>
      <c r="R1380" s="141"/>
      <c r="S1380" s="143"/>
      <c r="T1380" s="203"/>
      <c r="U1380" s="203"/>
      <c r="V1380" s="203"/>
      <c r="W1380" s="203"/>
    </row>
    <row r="1381" spans="1:23" customFormat="1" ht="12.75" customHeight="1" x14ac:dyDescent="0.25">
      <c r="A1381" s="92"/>
      <c r="B1381" s="118"/>
      <c r="C1381" s="118"/>
      <c r="D1381" s="118"/>
      <c r="E1381" s="108"/>
      <c r="F1381" s="124"/>
      <c r="G1381" s="131"/>
      <c r="H1381" s="167"/>
      <c r="I1381" s="167"/>
      <c r="J1381" s="168"/>
      <c r="K1381" s="169"/>
      <c r="L1381" s="169"/>
      <c r="M1381" s="168"/>
      <c r="N1381" s="163"/>
      <c r="O1381" s="163"/>
      <c r="P1381" s="170"/>
      <c r="Q1381" s="163"/>
      <c r="R1381" s="171"/>
      <c r="S1381" s="164"/>
      <c r="T1381" s="203"/>
      <c r="U1381" s="203"/>
      <c r="V1381" s="203"/>
      <c r="W1381" s="203"/>
    </row>
    <row r="1382" spans="1:23" customFormat="1" ht="12.75" customHeight="1" x14ac:dyDescent="0.25">
      <c r="A1382" s="92"/>
      <c r="B1382" s="145"/>
      <c r="C1382" s="145"/>
      <c r="D1382" s="145"/>
      <c r="E1382" s="138"/>
      <c r="F1382" s="138"/>
      <c r="G1382" s="144"/>
      <c r="H1382" s="140"/>
      <c r="I1382" s="140"/>
      <c r="J1382" s="208"/>
      <c r="K1382" s="208"/>
      <c r="L1382" s="208"/>
      <c r="M1382" s="208"/>
      <c r="N1382" s="208"/>
      <c r="O1382" s="208"/>
      <c r="P1382" s="250"/>
      <c r="Q1382" s="208"/>
      <c r="R1382" s="141"/>
      <c r="S1382" s="143"/>
      <c r="T1382" s="203"/>
      <c r="U1382" s="203"/>
      <c r="V1382" s="203"/>
      <c r="W1382" s="203"/>
    </row>
    <row r="1383" spans="1:23" customFormat="1" ht="12.75" customHeight="1" x14ac:dyDescent="0.25">
      <c r="A1383" s="92"/>
      <c r="B1383" s="145"/>
      <c r="C1383" s="210"/>
      <c r="D1383" s="210"/>
      <c r="E1383" s="153"/>
      <c r="F1383" s="153"/>
      <c r="G1383" s="146"/>
      <c r="H1383" s="142"/>
      <c r="I1383" s="142"/>
      <c r="J1383" s="208"/>
      <c r="K1383" s="208"/>
      <c r="L1383" s="208"/>
      <c r="M1383" s="208"/>
      <c r="N1383" s="208"/>
      <c r="O1383" s="208"/>
      <c r="P1383" s="208"/>
      <c r="Q1383" s="208"/>
      <c r="R1383" s="76"/>
      <c r="S1383" s="143"/>
      <c r="T1383" s="203"/>
      <c r="U1383" s="203"/>
      <c r="V1383" s="203"/>
      <c r="W1383" s="203"/>
    </row>
    <row r="1384" spans="1:23" customFormat="1" ht="12.75" customHeight="1" x14ac:dyDescent="0.25">
      <c r="A1384" s="92"/>
      <c r="B1384" s="145"/>
      <c r="C1384" s="145"/>
      <c r="D1384" s="145"/>
      <c r="E1384" s="138"/>
      <c r="F1384" s="138"/>
      <c r="G1384" s="103"/>
      <c r="H1384" s="100"/>
      <c r="I1384" s="270"/>
      <c r="J1384" s="208"/>
      <c r="K1384" s="208"/>
      <c r="L1384" s="208"/>
      <c r="M1384" s="208"/>
      <c r="N1384" s="208"/>
      <c r="O1384" s="208"/>
      <c r="P1384" s="250"/>
      <c r="Q1384" s="208"/>
      <c r="R1384" s="143"/>
      <c r="S1384" s="143"/>
      <c r="T1384" s="203"/>
      <c r="U1384" s="203"/>
      <c r="V1384" s="203"/>
      <c r="W1384" s="203"/>
    </row>
    <row r="1385" spans="1:23" customFormat="1" ht="12.75" customHeight="1" x14ac:dyDescent="0.25">
      <c r="A1385" s="92"/>
      <c r="B1385" s="145"/>
      <c r="C1385" s="145"/>
      <c r="D1385" s="145"/>
      <c r="E1385" s="138"/>
      <c r="F1385" s="138"/>
      <c r="G1385" s="144"/>
      <c r="H1385" s="140"/>
      <c r="I1385" s="140"/>
      <c r="J1385" s="208"/>
      <c r="K1385" s="208"/>
      <c r="L1385" s="208"/>
      <c r="M1385" s="208"/>
      <c r="N1385" s="208"/>
      <c r="O1385" s="208"/>
      <c r="P1385" s="250"/>
      <c r="Q1385" s="208"/>
      <c r="R1385" s="141"/>
      <c r="S1385" s="143"/>
      <c r="T1385" s="203"/>
      <c r="U1385" s="203"/>
      <c r="V1385" s="203"/>
      <c r="W1385" s="203"/>
    </row>
    <row r="1386" spans="1:23" customFormat="1" ht="12.75" customHeight="1" x14ac:dyDescent="0.25">
      <c r="A1386" s="92"/>
      <c r="B1386" s="145"/>
      <c r="C1386" s="145"/>
      <c r="D1386" s="145"/>
      <c r="E1386" s="138"/>
      <c r="F1386" s="138"/>
      <c r="G1386" s="144"/>
      <c r="H1386" s="151"/>
      <c r="I1386" s="151"/>
      <c r="J1386" s="208"/>
      <c r="K1386" s="208"/>
      <c r="L1386" s="208"/>
      <c r="M1386" s="208"/>
      <c r="N1386" s="208"/>
      <c r="O1386" s="208"/>
      <c r="P1386" s="208"/>
      <c r="Q1386" s="208"/>
      <c r="R1386" s="141"/>
      <c r="S1386" s="143"/>
      <c r="T1386" s="203"/>
      <c r="U1386" s="203"/>
      <c r="V1386" s="203"/>
      <c r="W1386" s="203"/>
    </row>
    <row r="1387" spans="1:23" customFormat="1" ht="12.75" customHeight="1" x14ac:dyDescent="0.25">
      <c r="A1387" s="92"/>
      <c r="B1387" s="118"/>
      <c r="C1387" s="118"/>
      <c r="D1387" s="118"/>
      <c r="E1387" s="108"/>
      <c r="F1387" s="124"/>
      <c r="G1387" s="131"/>
      <c r="H1387" s="167"/>
      <c r="I1387" s="167"/>
      <c r="J1387" s="168"/>
      <c r="K1387" s="169"/>
      <c r="L1387" s="169"/>
      <c r="M1387" s="168"/>
      <c r="N1387" s="163"/>
      <c r="O1387" s="163"/>
      <c r="P1387" s="170"/>
      <c r="Q1387" s="163"/>
      <c r="R1387" s="171"/>
      <c r="S1387" s="164"/>
      <c r="T1387" s="203"/>
      <c r="U1387" s="203"/>
      <c r="V1387" s="203"/>
      <c r="W1387" s="203"/>
    </row>
    <row r="1388" spans="1:23" customFormat="1" ht="12.75" customHeight="1" x14ac:dyDescent="0.25">
      <c r="A1388" s="92"/>
      <c r="B1388" s="145"/>
      <c r="C1388" s="145"/>
      <c r="D1388" s="145"/>
      <c r="E1388" s="138"/>
      <c r="F1388" s="138"/>
      <c r="G1388" s="144"/>
      <c r="H1388" s="140"/>
      <c r="I1388" s="140"/>
      <c r="J1388" s="208"/>
      <c r="K1388" s="208"/>
      <c r="L1388" s="208"/>
      <c r="M1388" s="208"/>
      <c r="N1388" s="208"/>
      <c r="O1388" s="208"/>
      <c r="P1388" s="250"/>
      <c r="Q1388" s="208"/>
      <c r="R1388" s="141"/>
      <c r="S1388" s="143"/>
      <c r="T1388" s="203"/>
      <c r="U1388" s="203"/>
      <c r="V1388" s="203"/>
      <c r="W1388" s="203"/>
    </row>
    <row r="1389" spans="1:23" customFormat="1" ht="12.75" customHeight="1" x14ac:dyDescent="0.25">
      <c r="A1389" s="92"/>
      <c r="B1389" s="145"/>
      <c r="C1389" s="210"/>
      <c r="D1389" s="210"/>
      <c r="E1389" s="153"/>
      <c r="F1389" s="153"/>
      <c r="G1389" s="146"/>
      <c r="H1389" s="142"/>
      <c r="I1389" s="142"/>
      <c r="J1389" s="208"/>
      <c r="K1389" s="208"/>
      <c r="L1389" s="208"/>
      <c r="M1389" s="208"/>
      <c r="N1389" s="208"/>
      <c r="O1389" s="208"/>
      <c r="P1389" s="208"/>
      <c r="Q1389" s="208"/>
      <c r="R1389" s="76"/>
      <c r="S1389" s="143"/>
      <c r="T1389" s="203"/>
      <c r="U1389" s="203"/>
      <c r="V1389" s="203"/>
      <c r="W1389" s="203"/>
    </row>
    <row r="1390" spans="1:23" customFormat="1" ht="12.75" customHeight="1" x14ac:dyDescent="0.25">
      <c r="A1390" s="92"/>
      <c r="B1390" s="145"/>
      <c r="C1390" s="145"/>
      <c r="D1390" s="145"/>
      <c r="E1390" s="138"/>
      <c r="F1390" s="138"/>
      <c r="G1390" s="103"/>
      <c r="H1390" s="100"/>
      <c r="I1390" s="270"/>
      <c r="J1390" s="208"/>
      <c r="K1390" s="208"/>
      <c r="L1390" s="208"/>
      <c r="M1390" s="208"/>
      <c r="N1390" s="208"/>
      <c r="O1390" s="208"/>
      <c r="P1390" s="250"/>
      <c r="Q1390" s="208"/>
      <c r="R1390" s="143"/>
      <c r="S1390" s="143"/>
      <c r="T1390" s="203"/>
      <c r="U1390" s="203"/>
      <c r="V1390" s="203"/>
      <c r="W1390" s="203"/>
    </row>
    <row r="1391" spans="1:23" customFormat="1" ht="12.75" customHeight="1" x14ac:dyDescent="0.25">
      <c r="A1391" s="92"/>
      <c r="B1391" s="145"/>
      <c r="C1391" s="145"/>
      <c r="D1391" s="145"/>
      <c r="E1391" s="138"/>
      <c r="F1391" s="138"/>
      <c r="G1391" s="144"/>
      <c r="H1391" s="140"/>
      <c r="I1391" s="140"/>
      <c r="J1391" s="208"/>
      <c r="K1391" s="208"/>
      <c r="L1391" s="208"/>
      <c r="M1391" s="208"/>
      <c r="N1391" s="208"/>
      <c r="O1391" s="208"/>
      <c r="P1391" s="250"/>
      <c r="Q1391" s="208"/>
      <c r="R1391" s="141"/>
      <c r="S1391" s="143"/>
      <c r="T1391" s="203"/>
      <c r="U1391" s="203"/>
      <c r="V1391" s="203"/>
      <c r="W1391" s="203"/>
    </row>
    <row r="1392" spans="1:23" customFormat="1" ht="12.75" customHeight="1" x14ac:dyDescent="0.25">
      <c r="A1392" s="92"/>
      <c r="B1392" s="145"/>
      <c r="C1392" s="145"/>
      <c r="D1392" s="145"/>
      <c r="E1392" s="138"/>
      <c r="F1392" s="138"/>
      <c r="G1392" s="144"/>
      <c r="H1392" s="151"/>
      <c r="I1392" s="151"/>
      <c r="J1392" s="208"/>
      <c r="K1392" s="208"/>
      <c r="L1392" s="208"/>
      <c r="M1392" s="208"/>
      <c r="N1392" s="208"/>
      <c r="O1392" s="208"/>
      <c r="P1392" s="208"/>
      <c r="Q1392" s="208"/>
      <c r="R1392" s="141"/>
      <c r="S1392" s="143"/>
      <c r="T1392" s="203"/>
      <c r="U1392" s="203"/>
      <c r="V1392" s="203"/>
      <c r="W1392" s="203"/>
    </row>
    <row r="1393" spans="1:23" customFormat="1" ht="12.75" customHeight="1" x14ac:dyDescent="0.25">
      <c r="A1393" s="92"/>
      <c r="B1393" s="118"/>
      <c r="C1393" s="118"/>
      <c r="D1393" s="118"/>
      <c r="E1393" s="108"/>
      <c r="F1393" s="124"/>
      <c r="G1393" s="131"/>
      <c r="H1393" s="167"/>
      <c r="I1393" s="167"/>
      <c r="J1393" s="168"/>
      <c r="K1393" s="169"/>
      <c r="L1393" s="169"/>
      <c r="M1393" s="168"/>
      <c r="N1393" s="163"/>
      <c r="O1393" s="163"/>
      <c r="P1393" s="170"/>
      <c r="Q1393" s="163"/>
      <c r="R1393" s="171"/>
      <c r="S1393" s="164"/>
      <c r="T1393" s="203"/>
      <c r="U1393" s="203"/>
      <c r="V1393" s="203"/>
      <c r="W1393" s="203"/>
    </row>
    <row r="1394" spans="1:23" customFormat="1" ht="12.75" customHeight="1" x14ac:dyDescent="0.25">
      <c r="A1394" s="92"/>
      <c r="B1394" s="145"/>
      <c r="C1394" s="145"/>
      <c r="D1394" s="145"/>
      <c r="E1394" s="138"/>
      <c r="F1394" s="138"/>
      <c r="G1394" s="144"/>
      <c r="H1394" s="140"/>
      <c r="I1394" s="140"/>
      <c r="J1394" s="208"/>
      <c r="K1394" s="208"/>
      <c r="L1394" s="208"/>
      <c r="M1394" s="208"/>
      <c r="N1394" s="208"/>
      <c r="O1394" s="208"/>
      <c r="P1394" s="250"/>
      <c r="Q1394" s="208"/>
      <c r="R1394" s="141"/>
      <c r="S1394" s="143"/>
      <c r="T1394" s="203"/>
      <c r="U1394" s="203"/>
      <c r="V1394" s="203"/>
      <c r="W1394" s="203"/>
    </row>
    <row r="1395" spans="1:23" customFormat="1" ht="12.75" customHeight="1" x14ac:dyDescent="0.25">
      <c r="A1395" s="92"/>
      <c r="B1395" s="118"/>
      <c r="C1395" s="118"/>
      <c r="D1395" s="118"/>
      <c r="E1395" s="108"/>
      <c r="F1395" s="124"/>
      <c r="G1395" s="131"/>
      <c r="H1395" s="167"/>
      <c r="I1395" s="167"/>
      <c r="J1395" s="168"/>
      <c r="K1395" s="169"/>
      <c r="L1395" s="169"/>
      <c r="M1395" s="168"/>
      <c r="N1395" s="163"/>
      <c r="O1395" s="163"/>
      <c r="P1395" s="170"/>
      <c r="Q1395" s="163"/>
      <c r="R1395" s="171"/>
      <c r="S1395" s="164"/>
      <c r="T1395" s="203"/>
      <c r="U1395" s="203"/>
      <c r="V1395" s="203"/>
      <c r="W1395" s="203"/>
    </row>
    <row r="1396" spans="1:23" customFormat="1" ht="12.75" customHeight="1" x14ac:dyDescent="0.25">
      <c r="A1396" s="92"/>
      <c r="B1396" s="145"/>
      <c r="C1396" s="145"/>
      <c r="D1396" s="145"/>
      <c r="E1396" s="138"/>
      <c r="F1396" s="138"/>
      <c r="G1396" s="144"/>
      <c r="H1396" s="140"/>
      <c r="I1396" s="140"/>
      <c r="J1396" s="208"/>
      <c r="K1396" s="208"/>
      <c r="L1396" s="208"/>
      <c r="M1396" s="208"/>
      <c r="N1396" s="208"/>
      <c r="O1396" s="208"/>
      <c r="P1396" s="250"/>
      <c r="Q1396" s="208"/>
      <c r="R1396" s="141"/>
      <c r="S1396" s="143"/>
      <c r="T1396" s="203"/>
      <c r="U1396" s="203"/>
      <c r="V1396" s="203"/>
      <c r="W1396" s="203"/>
    </row>
    <row r="1397" spans="1:23" customFormat="1" ht="12.75" customHeight="1" x14ac:dyDescent="0.25">
      <c r="A1397" s="92"/>
      <c r="B1397" s="145"/>
      <c r="C1397" s="210"/>
      <c r="D1397" s="210"/>
      <c r="E1397" s="153"/>
      <c r="F1397" s="153"/>
      <c r="G1397" s="146"/>
      <c r="H1397" s="142"/>
      <c r="I1397" s="142"/>
      <c r="J1397" s="208"/>
      <c r="K1397" s="208"/>
      <c r="L1397" s="208"/>
      <c r="M1397" s="208"/>
      <c r="N1397" s="208"/>
      <c r="O1397" s="208"/>
      <c r="P1397" s="208"/>
      <c r="Q1397" s="208"/>
      <c r="R1397" s="76"/>
      <c r="S1397" s="143"/>
      <c r="T1397" s="203"/>
      <c r="U1397" s="203"/>
      <c r="V1397" s="203"/>
      <c r="W1397" s="203"/>
    </row>
    <row r="1398" spans="1:23" customFormat="1" ht="12.75" customHeight="1" x14ac:dyDescent="0.25">
      <c r="A1398" s="92"/>
      <c r="B1398" s="145"/>
      <c r="C1398" s="145"/>
      <c r="D1398" s="145"/>
      <c r="E1398" s="138"/>
      <c r="F1398" s="138"/>
      <c r="G1398" s="103"/>
      <c r="H1398" s="100"/>
      <c r="I1398" s="270"/>
      <c r="J1398" s="208"/>
      <c r="K1398" s="208"/>
      <c r="L1398" s="208"/>
      <c r="M1398" s="208"/>
      <c r="N1398" s="208"/>
      <c r="O1398" s="208"/>
      <c r="P1398" s="250"/>
      <c r="Q1398" s="208"/>
      <c r="R1398" s="143"/>
      <c r="S1398" s="143"/>
      <c r="T1398" s="203"/>
      <c r="U1398" s="203"/>
      <c r="V1398" s="203"/>
      <c r="W1398" s="203"/>
    </row>
    <row r="1399" spans="1:23" customFormat="1" ht="12.75" customHeight="1" x14ac:dyDescent="0.25">
      <c r="A1399" s="92"/>
      <c r="B1399" s="145"/>
      <c r="C1399" s="145"/>
      <c r="D1399" s="145"/>
      <c r="E1399" s="138"/>
      <c r="F1399" s="138"/>
      <c r="G1399" s="144"/>
      <c r="H1399" s="140"/>
      <c r="I1399" s="140"/>
      <c r="J1399" s="208"/>
      <c r="K1399" s="208"/>
      <c r="L1399" s="208"/>
      <c r="M1399" s="208"/>
      <c r="N1399" s="208"/>
      <c r="O1399" s="208"/>
      <c r="P1399" s="250"/>
      <c r="Q1399" s="208"/>
      <c r="R1399" s="141"/>
      <c r="S1399" s="143"/>
      <c r="T1399" s="203"/>
      <c r="U1399" s="203"/>
      <c r="V1399" s="203"/>
      <c r="W1399" s="203"/>
    </row>
    <row r="1400" spans="1:23" customFormat="1" ht="12.75" customHeight="1" x14ac:dyDescent="0.25">
      <c r="A1400" s="92"/>
      <c r="B1400" s="145"/>
      <c r="C1400" s="145"/>
      <c r="D1400" s="145"/>
      <c r="E1400" s="138"/>
      <c r="F1400" s="138"/>
      <c r="G1400" s="144"/>
      <c r="H1400" s="151"/>
      <c r="I1400" s="151"/>
      <c r="J1400" s="208"/>
      <c r="K1400" s="208"/>
      <c r="L1400" s="208"/>
      <c r="M1400" s="208"/>
      <c r="N1400" s="208"/>
      <c r="O1400" s="208"/>
      <c r="P1400" s="208"/>
      <c r="Q1400" s="208"/>
      <c r="R1400" s="141"/>
      <c r="S1400" s="143"/>
      <c r="T1400" s="203"/>
      <c r="U1400" s="203"/>
      <c r="V1400" s="203"/>
      <c r="W1400" s="203"/>
    </row>
    <row r="1401" spans="1:23" customFormat="1" ht="12.75" customHeight="1" x14ac:dyDescent="0.25">
      <c r="A1401" s="92"/>
      <c r="B1401" s="118"/>
      <c r="C1401" s="118"/>
      <c r="D1401" s="118"/>
      <c r="E1401" s="108"/>
      <c r="F1401" s="124"/>
      <c r="G1401" s="131"/>
      <c r="H1401" s="167"/>
      <c r="I1401" s="167"/>
      <c r="J1401" s="168"/>
      <c r="K1401" s="169"/>
      <c r="L1401" s="169"/>
      <c r="M1401" s="168"/>
      <c r="N1401" s="163"/>
      <c r="O1401" s="163"/>
      <c r="P1401" s="170"/>
      <c r="Q1401" s="163"/>
      <c r="R1401" s="171"/>
      <c r="S1401" s="164"/>
      <c r="T1401" s="203"/>
      <c r="U1401" s="203"/>
      <c r="V1401" s="203"/>
      <c r="W1401" s="203"/>
    </row>
    <row r="1402" spans="1:23" customFormat="1" ht="12.75" customHeight="1" x14ac:dyDescent="0.25">
      <c r="A1402" s="92"/>
      <c r="B1402" s="145"/>
      <c r="C1402" s="145"/>
      <c r="D1402" s="145"/>
      <c r="E1402" s="138"/>
      <c r="F1402" s="138"/>
      <c r="G1402" s="144"/>
      <c r="H1402" s="140"/>
      <c r="I1402" s="140"/>
      <c r="J1402" s="208"/>
      <c r="K1402" s="208"/>
      <c r="L1402" s="208"/>
      <c r="M1402" s="208"/>
      <c r="N1402" s="208"/>
      <c r="O1402" s="208"/>
      <c r="P1402" s="250"/>
      <c r="Q1402" s="208"/>
      <c r="R1402" s="141"/>
      <c r="S1402" s="143"/>
      <c r="T1402" s="203"/>
      <c r="U1402" s="203"/>
      <c r="V1402" s="203"/>
      <c r="W1402" s="203"/>
    </row>
    <row r="1403" spans="1:23" customFormat="1" ht="12.75" customHeight="1" x14ac:dyDescent="0.25">
      <c r="A1403" s="92"/>
      <c r="B1403" s="145"/>
      <c r="C1403" s="210"/>
      <c r="D1403" s="210"/>
      <c r="E1403" s="153"/>
      <c r="F1403" s="153"/>
      <c r="G1403" s="146"/>
      <c r="H1403" s="142"/>
      <c r="I1403" s="142"/>
      <c r="J1403" s="208"/>
      <c r="K1403" s="208"/>
      <c r="L1403" s="208"/>
      <c r="M1403" s="208"/>
      <c r="N1403" s="208"/>
      <c r="O1403" s="208"/>
      <c r="P1403" s="208"/>
      <c r="Q1403" s="208"/>
      <c r="R1403" s="76"/>
      <c r="S1403" s="143"/>
      <c r="T1403" s="203"/>
      <c r="U1403" s="203"/>
      <c r="V1403" s="203"/>
      <c r="W1403" s="203"/>
    </row>
    <row r="1404" spans="1:23" customFormat="1" ht="12.75" customHeight="1" x14ac:dyDescent="0.25">
      <c r="A1404" s="92"/>
      <c r="B1404" s="145"/>
      <c r="C1404" s="145"/>
      <c r="D1404" s="145"/>
      <c r="E1404" s="138"/>
      <c r="F1404" s="138"/>
      <c r="G1404" s="103"/>
      <c r="H1404" s="100"/>
      <c r="I1404" s="270"/>
      <c r="J1404" s="208"/>
      <c r="K1404" s="208"/>
      <c r="L1404" s="208"/>
      <c r="M1404" s="208"/>
      <c r="N1404" s="208"/>
      <c r="O1404" s="208"/>
      <c r="P1404" s="250"/>
      <c r="Q1404" s="208"/>
      <c r="R1404" s="143"/>
      <c r="S1404" s="143"/>
      <c r="T1404" s="203"/>
      <c r="U1404" s="203"/>
      <c r="V1404" s="203"/>
      <c r="W1404" s="203"/>
    </row>
    <row r="1405" spans="1:23" customFormat="1" ht="12.75" customHeight="1" x14ac:dyDescent="0.25">
      <c r="A1405" s="92"/>
      <c r="B1405" s="145"/>
      <c r="C1405" s="145"/>
      <c r="D1405" s="145"/>
      <c r="E1405" s="138"/>
      <c r="F1405" s="138"/>
      <c r="G1405" s="144"/>
      <c r="H1405" s="140"/>
      <c r="I1405" s="140"/>
      <c r="J1405" s="208"/>
      <c r="K1405" s="208"/>
      <c r="L1405" s="208"/>
      <c r="M1405" s="208"/>
      <c r="N1405" s="208"/>
      <c r="O1405" s="208"/>
      <c r="P1405" s="250"/>
      <c r="Q1405" s="208"/>
      <c r="R1405" s="141"/>
      <c r="S1405" s="143"/>
      <c r="T1405" s="203"/>
      <c r="U1405" s="203"/>
      <c r="V1405" s="203"/>
      <c r="W1405" s="203"/>
    </row>
    <row r="1406" spans="1:23" s="98" customFormat="1" x14ac:dyDescent="0.2">
      <c r="A1406" s="92"/>
      <c r="B1406" s="145"/>
      <c r="C1406" s="145"/>
      <c r="D1406" s="145"/>
      <c r="E1406" s="138"/>
      <c r="F1406" s="138"/>
      <c r="G1406" s="144"/>
      <c r="H1406" s="151"/>
      <c r="I1406" s="151"/>
      <c r="J1406" s="208"/>
      <c r="K1406" s="208"/>
      <c r="L1406" s="208"/>
      <c r="M1406" s="208"/>
      <c r="N1406" s="208"/>
      <c r="O1406" s="208"/>
      <c r="P1406" s="208"/>
      <c r="Q1406" s="208"/>
      <c r="R1406" s="141"/>
      <c r="S1406" s="143"/>
      <c r="T1406" s="80"/>
    </row>
    <row r="1407" spans="1:23" s="46" customFormat="1" x14ac:dyDescent="0.2">
      <c r="A1407" s="92"/>
      <c r="B1407" s="118"/>
      <c r="C1407" s="118"/>
      <c r="D1407" s="118"/>
      <c r="E1407" s="108"/>
      <c r="F1407" s="124"/>
      <c r="G1407" s="131"/>
      <c r="H1407" s="167"/>
      <c r="I1407" s="167"/>
      <c r="J1407" s="168"/>
      <c r="K1407" s="169"/>
      <c r="L1407" s="169"/>
      <c r="M1407" s="168"/>
      <c r="N1407" s="163"/>
      <c r="O1407" s="163"/>
      <c r="P1407" s="170"/>
      <c r="Q1407" s="163"/>
      <c r="R1407" s="171"/>
      <c r="S1407" s="164"/>
      <c r="T1407" s="80"/>
    </row>
    <row r="1408" spans="1:23" s="46" customFormat="1" x14ac:dyDescent="0.2">
      <c r="A1408" s="92"/>
      <c r="B1408" s="145"/>
      <c r="C1408" s="145"/>
      <c r="D1408" s="145"/>
      <c r="E1408" s="138"/>
      <c r="F1408" s="138"/>
      <c r="G1408" s="144"/>
      <c r="H1408" s="140"/>
      <c r="I1408" s="140"/>
      <c r="J1408" s="208"/>
      <c r="K1408" s="208"/>
      <c r="L1408" s="208"/>
      <c r="M1408" s="208"/>
      <c r="N1408" s="208"/>
      <c r="O1408" s="208"/>
      <c r="P1408" s="250"/>
      <c r="Q1408" s="208"/>
      <c r="R1408" s="141"/>
      <c r="S1408" s="143"/>
      <c r="T1408" s="80"/>
    </row>
    <row r="1409" spans="1:20" s="46" customFormat="1" x14ac:dyDescent="0.2">
      <c r="A1409" s="92"/>
      <c r="B1409" s="118"/>
      <c r="C1409" s="118"/>
      <c r="D1409" s="118"/>
      <c r="E1409" s="108"/>
      <c r="F1409" s="124"/>
      <c r="G1409" s="131"/>
      <c r="H1409" s="167"/>
      <c r="I1409" s="167"/>
      <c r="J1409" s="168"/>
      <c r="K1409" s="169"/>
      <c r="L1409" s="169"/>
      <c r="M1409" s="168"/>
      <c r="N1409" s="163"/>
      <c r="O1409" s="163"/>
      <c r="P1409" s="170"/>
      <c r="Q1409" s="163"/>
      <c r="R1409" s="171"/>
      <c r="S1409" s="164"/>
      <c r="T1409" s="80"/>
    </row>
    <row r="1410" spans="1:20" s="46" customFormat="1" x14ac:dyDescent="0.2">
      <c r="A1410" s="92"/>
      <c r="B1410" s="145"/>
      <c r="C1410" s="145"/>
      <c r="D1410" s="145"/>
      <c r="E1410" s="138"/>
      <c r="F1410" s="138"/>
      <c r="G1410" s="144"/>
      <c r="H1410" s="140"/>
      <c r="I1410" s="140"/>
      <c r="J1410" s="208"/>
      <c r="K1410" s="208"/>
      <c r="L1410" s="208"/>
      <c r="M1410" s="208"/>
      <c r="N1410" s="208"/>
      <c r="O1410" s="208"/>
      <c r="P1410" s="250"/>
      <c r="Q1410" s="208"/>
      <c r="R1410" s="141"/>
      <c r="S1410" s="143"/>
      <c r="T1410" s="80"/>
    </row>
    <row r="1411" spans="1:20" s="46" customFormat="1" x14ac:dyDescent="0.2">
      <c r="A1411" s="92"/>
      <c r="B1411" s="145"/>
      <c r="C1411" s="210"/>
      <c r="D1411" s="210"/>
      <c r="E1411" s="153"/>
      <c r="F1411" s="153"/>
      <c r="G1411" s="146"/>
      <c r="H1411" s="142"/>
      <c r="I1411" s="142"/>
      <c r="J1411" s="208"/>
      <c r="K1411" s="208"/>
      <c r="L1411" s="208"/>
      <c r="M1411" s="208"/>
      <c r="N1411" s="208"/>
      <c r="O1411" s="208"/>
      <c r="P1411" s="208"/>
      <c r="Q1411" s="208"/>
      <c r="R1411" s="76"/>
      <c r="S1411" s="143"/>
      <c r="T1411" s="80"/>
    </row>
    <row r="1412" spans="1:20" x14ac:dyDescent="0.2">
      <c r="A1412" s="92"/>
      <c r="B1412" s="145"/>
      <c r="C1412" s="145"/>
      <c r="D1412" s="145"/>
      <c r="E1412" s="138"/>
      <c r="F1412" s="138"/>
      <c r="G1412" s="103"/>
      <c r="H1412" s="100"/>
      <c r="I1412" s="270"/>
      <c r="J1412" s="208"/>
      <c r="K1412" s="208"/>
      <c r="L1412" s="208"/>
      <c r="M1412" s="208"/>
      <c r="N1412" s="208"/>
      <c r="O1412" s="208"/>
      <c r="P1412" s="250"/>
      <c r="Q1412" s="208"/>
      <c r="R1412" s="143"/>
      <c r="S1412" s="143"/>
    </row>
    <row r="1413" spans="1:20" x14ac:dyDescent="0.2">
      <c r="A1413" s="92"/>
      <c r="B1413" s="145"/>
      <c r="C1413" s="145"/>
      <c r="D1413" s="145"/>
      <c r="E1413" s="138"/>
      <c r="F1413" s="138"/>
      <c r="G1413" s="144"/>
      <c r="H1413" s="140"/>
      <c r="I1413" s="140"/>
      <c r="J1413" s="208"/>
      <c r="K1413" s="208"/>
      <c r="L1413" s="208"/>
      <c r="M1413" s="208"/>
      <c r="N1413" s="208"/>
      <c r="O1413" s="208"/>
      <c r="P1413" s="250"/>
      <c r="Q1413" s="208"/>
      <c r="R1413" s="141"/>
      <c r="S1413" s="143"/>
    </row>
    <row r="1414" spans="1:20" x14ac:dyDescent="0.2">
      <c r="A1414" s="92"/>
      <c r="B1414" s="145"/>
      <c r="C1414" s="145"/>
      <c r="D1414" s="145"/>
      <c r="E1414" s="138"/>
      <c r="F1414" s="138"/>
      <c r="G1414" s="144"/>
      <c r="H1414" s="151"/>
      <c r="I1414" s="151"/>
      <c r="J1414" s="208"/>
      <c r="K1414" s="208"/>
      <c r="L1414" s="208"/>
      <c r="M1414" s="208"/>
      <c r="N1414" s="208"/>
      <c r="O1414" s="208"/>
      <c r="P1414" s="208"/>
      <c r="Q1414" s="208"/>
      <c r="R1414" s="141"/>
      <c r="S1414" s="143"/>
    </row>
    <row r="1415" spans="1:20" x14ac:dyDescent="0.2">
      <c r="A1415" s="92"/>
      <c r="B1415" s="118"/>
      <c r="C1415" s="118"/>
      <c r="D1415" s="118"/>
      <c r="E1415" s="108"/>
      <c r="F1415" s="124"/>
      <c r="G1415" s="131"/>
      <c r="H1415" s="167"/>
      <c r="I1415" s="167"/>
      <c r="J1415" s="168"/>
      <c r="K1415" s="169"/>
      <c r="L1415" s="169"/>
      <c r="M1415" s="168"/>
      <c r="N1415" s="163"/>
      <c r="O1415" s="163"/>
      <c r="P1415" s="170"/>
      <c r="Q1415" s="163"/>
      <c r="R1415" s="171"/>
      <c r="S1415" s="164"/>
    </row>
    <row r="1416" spans="1:20" s="98" customFormat="1" x14ac:dyDescent="0.2">
      <c r="A1416" s="92"/>
      <c r="B1416" s="145"/>
      <c r="C1416" s="145"/>
      <c r="D1416" s="145"/>
      <c r="E1416" s="138"/>
      <c r="F1416" s="138"/>
      <c r="G1416" s="144"/>
      <c r="H1416" s="140"/>
      <c r="I1416" s="140"/>
      <c r="J1416" s="208"/>
      <c r="K1416" s="208"/>
      <c r="L1416" s="208"/>
      <c r="M1416" s="208"/>
      <c r="N1416" s="208"/>
      <c r="O1416" s="208"/>
      <c r="P1416" s="250"/>
      <c r="Q1416" s="208"/>
      <c r="R1416" s="141"/>
      <c r="S1416" s="143"/>
      <c r="T1416" s="46"/>
    </row>
    <row r="1417" spans="1:20" s="46" customFormat="1" x14ac:dyDescent="0.2">
      <c r="A1417" s="92"/>
      <c r="B1417" s="145"/>
      <c r="C1417" s="210"/>
      <c r="D1417" s="210"/>
      <c r="E1417" s="153"/>
      <c r="F1417" s="153"/>
      <c r="G1417" s="146"/>
      <c r="H1417" s="142"/>
      <c r="I1417" s="142"/>
      <c r="J1417" s="208"/>
      <c r="K1417" s="208"/>
      <c r="L1417" s="208"/>
      <c r="M1417" s="208"/>
      <c r="N1417" s="208"/>
      <c r="O1417" s="208"/>
      <c r="P1417" s="208"/>
      <c r="Q1417" s="208"/>
      <c r="R1417" s="76"/>
      <c r="S1417" s="143"/>
    </row>
    <row r="1418" spans="1:20" s="46" customFormat="1" x14ac:dyDescent="0.2">
      <c r="A1418" s="92"/>
      <c r="B1418" s="145"/>
      <c r="C1418" s="145"/>
      <c r="D1418" s="145"/>
      <c r="E1418" s="138"/>
      <c r="F1418" s="138"/>
      <c r="G1418" s="103"/>
      <c r="H1418" s="100"/>
      <c r="I1418" s="270"/>
      <c r="J1418" s="208"/>
      <c r="K1418" s="208"/>
      <c r="L1418" s="208"/>
      <c r="M1418" s="208"/>
      <c r="N1418" s="208"/>
      <c r="O1418" s="208"/>
      <c r="P1418" s="250"/>
      <c r="Q1418" s="208"/>
      <c r="R1418" s="143"/>
      <c r="S1418" s="143"/>
    </row>
    <row r="1419" spans="1:20" s="46" customFormat="1" x14ac:dyDescent="0.2">
      <c r="A1419" s="92"/>
      <c r="B1419" s="145"/>
      <c r="C1419" s="145"/>
      <c r="D1419" s="145"/>
      <c r="E1419" s="138"/>
      <c r="F1419" s="138"/>
      <c r="G1419" s="144"/>
      <c r="H1419" s="140"/>
      <c r="I1419" s="140"/>
      <c r="J1419" s="208"/>
      <c r="K1419" s="208"/>
      <c r="L1419" s="208"/>
      <c r="M1419" s="208"/>
      <c r="N1419" s="208"/>
      <c r="O1419" s="208"/>
      <c r="P1419" s="250"/>
      <c r="Q1419" s="208"/>
      <c r="R1419" s="141"/>
      <c r="S1419" s="143"/>
    </row>
    <row r="1420" spans="1:20" s="46" customFormat="1" x14ac:dyDescent="0.2">
      <c r="A1420" s="92"/>
      <c r="B1420" s="145"/>
      <c r="C1420" s="145"/>
      <c r="D1420" s="145"/>
      <c r="E1420" s="138"/>
      <c r="F1420" s="138"/>
      <c r="G1420" s="144"/>
      <c r="H1420" s="151"/>
      <c r="I1420" s="151"/>
      <c r="J1420" s="208"/>
      <c r="K1420" s="208"/>
      <c r="L1420" s="208"/>
      <c r="M1420" s="208"/>
      <c r="N1420" s="208"/>
      <c r="O1420" s="208"/>
      <c r="P1420" s="208"/>
      <c r="Q1420" s="208"/>
      <c r="R1420" s="141"/>
      <c r="S1420" s="143"/>
    </row>
    <row r="1421" spans="1:20" s="46" customFormat="1" x14ac:dyDescent="0.2">
      <c r="A1421" s="92"/>
      <c r="B1421" s="118"/>
      <c r="C1421" s="118"/>
      <c r="D1421" s="118"/>
      <c r="E1421" s="108"/>
      <c r="F1421" s="124"/>
      <c r="G1421" s="131"/>
      <c r="H1421" s="167"/>
      <c r="I1421" s="167"/>
      <c r="J1421" s="168"/>
      <c r="K1421" s="169"/>
      <c r="L1421" s="169"/>
      <c r="M1421" s="168"/>
      <c r="N1421" s="163"/>
      <c r="O1421" s="163"/>
      <c r="P1421" s="170"/>
      <c r="Q1421" s="163"/>
      <c r="R1421" s="171"/>
      <c r="S1421" s="164"/>
    </row>
    <row r="1422" spans="1:20" s="46" customFormat="1" x14ac:dyDescent="0.2">
      <c r="A1422" s="92"/>
      <c r="B1422" s="145"/>
      <c r="C1422" s="145"/>
      <c r="D1422" s="145"/>
      <c r="E1422" s="138"/>
      <c r="F1422" s="138"/>
      <c r="G1422" s="144"/>
      <c r="H1422" s="140"/>
      <c r="I1422" s="140"/>
      <c r="J1422" s="208"/>
      <c r="K1422" s="208"/>
      <c r="L1422" s="208"/>
      <c r="M1422" s="208"/>
      <c r="N1422" s="208"/>
      <c r="O1422" s="208"/>
      <c r="P1422" s="250"/>
      <c r="Q1422" s="208"/>
      <c r="R1422" s="141"/>
      <c r="S1422" s="143"/>
    </row>
    <row r="1423" spans="1:20" s="46" customFormat="1" x14ac:dyDescent="0.2">
      <c r="A1423" s="92"/>
      <c r="B1423" s="118"/>
      <c r="C1423" s="118"/>
      <c r="D1423" s="118"/>
      <c r="E1423" s="108"/>
      <c r="F1423" s="124"/>
      <c r="G1423" s="131"/>
      <c r="H1423" s="167"/>
      <c r="I1423" s="167"/>
      <c r="J1423" s="168"/>
      <c r="K1423" s="169"/>
      <c r="L1423" s="169"/>
      <c r="M1423" s="168"/>
      <c r="N1423" s="163"/>
      <c r="O1423" s="163"/>
      <c r="P1423" s="170"/>
      <c r="Q1423" s="163"/>
      <c r="R1423" s="171"/>
      <c r="S1423" s="164"/>
    </row>
    <row r="1424" spans="1:20" s="46" customFormat="1" x14ac:dyDescent="0.2">
      <c r="A1424" s="92"/>
      <c r="B1424" s="145"/>
      <c r="C1424" s="145"/>
      <c r="D1424" s="145"/>
      <c r="E1424" s="138"/>
      <c r="F1424" s="138"/>
      <c r="G1424" s="144"/>
      <c r="H1424" s="140"/>
      <c r="I1424" s="140"/>
      <c r="J1424" s="208"/>
      <c r="K1424" s="208"/>
      <c r="L1424" s="208"/>
      <c r="M1424" s="208"/>
      <c r="N1424" s="208"/>
      <c r="O1424" s="208"/>
      <c r="P1424" s="250"/>
      <c r="Q1424" s="208"/>
      <c r="R1424" s="141"/>
      <c r="S1424" s="143"/>
      <c r="T1424" s="80"/>
    </row>
    <row r="1425" spans="1:20" s="46" customFormat="1" x14ac:dyDescent="0.2">
      <c r="A1425" s="92"/>
      <c r="B1425" s="145"/>
      <c r="C1425" s="210"/>
      <c r="D1425" s="210"/>
      <c r="E1425" s="153"/>
      <c r="F1425" s="153"/>
      <c r="G1425" s="146"/>
      <c r="H1425" s="142"/>
      <c r="I1425" s="142"/>
      <c r="J1425" s="208"/>
      <c r="K1425" s="208"/>
      <c r="L1425" s="208"/>
      <c r="M1425" s="208"/>
      <c r="N1425" s="208"/>
      <c r="O1425" s="208"/>
      <c r="P1425" s="208"/>
      <c r="Q1425" s="208"/>
      <c r="R1425" s="76"/>
      <c r="S1425" s="143"/>
      <c r="T1425" s="80"/>
    </row>
    <row r="1426" spans="1:20" s="46" customFormat="1" x14ac:dyDescent="0.2">
      <c r="A1426" s="92"/>
      <c r="B1426" s="145"/>
      <c r="C1426" s="145"/>
      <c r="D1426" s="145"/>
      <c r="E1426" s="138"/>
      <c r="F1426" s="138"/>
      <c r="G1426" s="103"/>
      <c r="H1426" s="100"/>
      <c r="I1426" s="270"/>
      <c r="J1426" s="208"/>
      <c r="K1426" s="208"/>
      <c r="L1426" s="208"/>
      <c r="M1426" s="208"/>
      <c r="N1426" s="208"/>
      <c r="O1426" s="208"/>
      <c r="P1426" s="250"/>
      <c r="Q1426" s="208"/>
      <c r="R1426" s="143"/>
      <c r="S1426" s="143"/>
      <c r="T1426" s="80"/>
    </row>
    <row r="1427" spans="1:20" s="46" customFormat="1" x14ac:dyDescent="0.2">
      <c r="A1427" s="92"/>
      <c r="B1427" s="145"/>
      <c r="C1427" s="145"/>
      <c r="D1427" s="145"/>
      <c r="E1427" s="138"/>
      <c r="F1427" s="138"/>
      <c r="G1427" s="144"/>
      <c r="H1427" s="140"/>
      <c r="I1427" s="140"/>
      <c r="J1427" s="208"/>
      <c r="K1427" s="208"/>
      <c r="L1427" s="208"/>
      <c r="M1427" s="208"/>
      <c r="N1427" s="208"/>
      <c r="O1427" s="208"/>
      <c r="P1427" s="250"/>
      <c r="Q1427" s="208"/>
      <c r="R1427" s="141"/>
      <c r="S1427" s="143"/>
      <c r="T1427" s="80"/>
    </row>
    <row r="1428" spans="1:20" s="46" customFormat="1" x14ac:dyDescent="0.2">
      <c r="A1428" s="92"/>
      <c r="B1428" s="145"/>
      <c r="C1428" s="145"/>
      <c r="D1428" s="145"/>
      <c r="E1428" s="138"/>
      <c r="F1428" s="138"/>
      <c r="G1428" s="144"/>
      <c r="H1428" s="151"/>
      <c r="I1428" s="151"/>
      <c r="J1428" s="208"/>
      <c r="K1428" s="208"/>
      <c r="L1428" s="208"/>
      <c r="M1428" s="208"/>
      <c r="N1428" s="208"/>
      <c r="O1428" s="208"/>
      <c r="P1428" s="208"/>
      <c r="Q1428" s="208"/>
      <c r="R1428" s="141"/>
      <c r="S1428" s="143"/>
      <c r="T1428" s="80"/>
    </row>
    <row r="1429" spans="1:20" s="46" customFormat="1" x14ac:dyDescent="0.2">
      <c r="A1429" s="92"/>
      <c r="B1429" s="118"/>
      <c r="C1429" s="118"/>
      <c r="D1429" s="118"/>
      <c r="E1429" s="108"/>
      <c r="F1429" s="124"/>
      <c r="G1429" s="131"/>
      <c r="H1429" s="167"/>
      <c r="I1429" s="167"/>
      <c r="J1429" s="168"/>
      <c r="K1429" s="169"/>
      <c r="L1429" s="169"/>
      <c r="M1429" s="168"/>
      <c r="N1429" s="163"/>
      <c r="O1429" s="163"/>
      <c r="P1429" s="170"/>
      <c r="Q1429" s="163"/>
      <c r="R1429" s="171"/>
      <c r="S1429" s="164"/>
      <c r="T1429" s="80"/>
    </row>
    <row r="1430" spans="1:20" s="98" customFormat="1" x14ac:dyDescent="0.2">
      <c r="A1430" s="92"/>
      <c r="B1430" s="145"/>
      <c r="C1430" s="145"/>
      <c r="D1430" s="145"/>
      <c r="E1430" s="138"/>
      <c r="F1430" s="138"/>
      <c r="G1430" s="144"/>
      <c r="H1430" s="140"/>
      <c r="I1430" s="140"/>
      <c r="J1430" s="208"/>
      <c r="K1430" s="208"/>
      <c r="L1430" s="208"/>
      <c r="M1430" s="208"/>
      <c r="N1430" s="208"/>
      <c r="O1430" s="208"/>
      <c r="P1430" s="250"/>
      <c r="Q1430" s="208"/>
      <c r="R1430" s="141"/>
      <c r="S1430" s="143"/>
      <c r="T1430" s="80"/>
    </row>
    <row r="1431" spans="1:20" s="46" customFormat="1" x14ac:dyDescent="0.2">
      <c r="A1431" s="92"/>
      <c r="B1431" s="145"/>
      <c r="C1431" s="210"/>
      <c r="D1431" s="210"/>
      <c r="E1431" s="153"/>
      <c r="F1431" s="153"/>
      <c r="G1431" s="146"/>
      <c r="H1431" s="142"/>
      <c r="I1431" s="142"/>
      <c r="J1431" s="208"/>
      <c r="K1431" s="208"/>
      <c r="L1431" s="208"/>
      <c r="M1431" s="208"/>
      <c r="N1431" s="208"/>
      <c r="O1431" s="208"/>
      <c r="P1431" s="208"/>
      <c r="Q1431" s="208"/>
      <c r="R1431" s="76"/>
      <c r="S1431" s="143"/>
      <c r="T1431" s="80"/>
    </row>
    <row r="1432" spans="1:20" s="46" customFormat="1" x14ac:dyDescent="0.2">
      <c r="A1432" s="92"/>
      <c r="B1432" s="145"/>
      <c r="C1432" s="145"/>
      <c r="D1432" s="145"/>
      <c r="E1432" s="138"/>
      <c r="F1432" s="138"/>
      <c r="G1432" s="103"/>
      <c r="H1432" s="100"/>
      <c r="I1432" s="270"/>
      <c r="J1432" s="208"/>
      <c r="K1432" s="208"/>
      <c r="L1432" s="208"/>
      <c r="M1432" s="208"/>
      <c r="N1432" s="208"/>
      <c r="O1432" s="208"/>
      <c r="P1432" s="250"/>
      <c r="Q1432" s="208"/>
      <c r="R1432" s="143"/>
      <c r="S1432" s="143"/>
      <c r="T1432" s="80"/>
    </row>
    <row r="1433" spans="1:20" s="46" customFormat="1" x14ac:dyDescent="0.2">
      <c r="A1433" s="92"/>
      <c r="B1433" s="145"/>
      <c r="C1433" s="145"/>
      <c r="D1433" s="145"/>
      <c r="E1433" s="138"/>
      <c r="F1433" s="138"/>
      <c r="G1433" s="144"/>
      <c r="H1433" s="140"/>
      <c r="I1433" s="140"/>
      <c r="J1433" s="208"/>
      <c r="K1433" s="208"/>
      <c r="L1433" s="208"/>
      <c r="M1433" s="208"/>
      <c r="N1433" s="208"/>
      <c r="O1433" s="208"/>
      <c r="P1433" s="250"/>
      <c r="Q1433" s="208"/>
      <c r="R1433" s="141"/>
      <c r="S1433" s="143"/>
      <c r="T1433" s="80"/>
    </row>
    <row r="1434" spans="1:20" s="46" customFormat="1" x14ac:dyDescent="0.2">
      <c r="A1434" s="92"/>
      <c r="B1434" s="145"/>
      <c r="C1434" s="145"/>
      <c r="D1434" s="145"/>
      <c r="E1434" s="138"/>
      <c r="F1434" s="138"/>
      <c r="G1434" s="144"/>
      <c r="H1434" s="151"/>
      <c r="I1434" s="151"/>
      <c r="J1434" s="208"/>
      <c r="K1434" s="208"/>
      <c r="L1434" s="208"/>
      <c r="M1434" s="208"/>
      <c r="N1434" s="208"/>
      <c r="O1434" s="208"/>
      <c r="P1434" s="208"/>
      <c r="Q1434" s="208"/>
      <c r="R1434" s="141"/>
      <c r="S1434" s="143"/>
      <c r="T1434" s="80"/>
    </row>
    <row r="1435" spans="1:20" s="112" customFormat="1" ht="12.75" customHeight="1" x14ac:dyDescent="0.2">
      <c r="A1435" s="92"/>
      <c r="B1435" s="118"/>
      <c r="C1435" s="118"/>
      <c r="D1435" s="118"/>
      <c r="E1435" s="108"/>
      <c r="F1435" s="124"/>
      <c r="G1435" s="131"/>
      <c r="H1435" s="167"/>
      <c r="I1435" s="167"/>
      <c r="J1435" s="168"/>
      <c r="K1435" s="169"/>
      <c r="L1435" s="169"/>
      <c r="M1435" s="168"/>
      <c r="N1435" s="163"/>
      <c r="O1435" s="163"/>
      <c r="P1435" s="170"/>
      <c r="Q1435" s="163"/>
      <c r="R1435" s="171"/>
      <c r="S1435" s="164"/>
    </row>
    <row r="1436" spans="1:20" s="112" customFormat="1" ht="12.75" customHeight="1" x14ac:dyDescent="0.2">
      <c r="A1436" s="92"/>
      <c r="B1436" s="145"/>
      <c r="C1436" s="145"/>
      <c r="D1436" s="145"/>
      <c r="E1436" s="138"/>
      <c r="F1436" s="138"/>
      <c r="G1436" s="144"/>
      <c r="H1436" s="140"/>
      <c r="I1436" s="140"/>
      <c r="J1436" s="208"/>
      <c r="K1436" s="208"/>
      <c r="L1436" s="208"/>
      <c r="M1436" s="208"/>
      <c r="N1436" s="208"/>
      <c r="O1436" s="208"/>
      <c r="P1436" s="250"/>
      <c r="Q1436" s="208"/>
      <c r="R1436" s="141"/>
      <c r="S1436" s="143"/>
    </row>
    <row r="1437" spans="1:20" ht="12.75" customHeight="1" x14ac:dyDescent="0.2">
      <c r="A1437" s="92"/>
      <c r="B1437" s="118"/>
      <c r="C1437" s="118"/>
      <c r="D1437" s="118"/>
      <c r="E1437" s="108"/>
      <c r="F1437" s="124"/>
      <c r="G1437" s="131"/>
      <c r="H1437" s="167"/>
      <c r="I1437" s="167"/>
      <c r="J1437" s="168"/>
      <c r="K1437" s="169"/>
      <c r="L1437" s="169"/>
      <c r="M1437" s="168"/>
      <c r="N1437" s="163"/>
      <c r="O1437" s="163"/>
      <c r="P1437" s="170"/>
      <c r="Q1437" s="163"/>
      <c r="R1437" s="171"/>
      <c r="S1437" s="164"/>
    </row>
    <row r="1438" spans="1:20" ht="12.75" customHeight="1" x14ac:dyDescent="0.2">
      <c r="A1438" s="92"/>
      <c r="B1438" s="145"/>
      <c r="C1438" s="145"/>
      <c r="D1438" s="145"/>
      <c r="E1438" s="138"/>
      <c r="F1438" s="138"/>
      <c r="G1438" s="144"/>
      <c r="H1438" s="140"/>
      <c r="I1438" s="140"/>
      <c r="J1438" s="208"/>
      <c r="K1438" s="208"/>
      <c r="L1438" s="208"/>
      <c r="M1438" s="208"/>
      <c r="N1438" s="208"/>
      <c r="O1438" s="208"/>
      <c r="P1438" s="250"/>
      <c r="Q1438" s="208"/>
      <c r="R1438" s="141"/>
      <c r="S1438" s="143"/>
    </row>
    <row r="1439" spans="1:20" ht="12.75" customHeight="1" x14ac:dyDescent="0.2">
      <c r="A1439" s="92"/>
      <c r="B1439" s="145"/>
      <c r="C1439" s="210"/>
      <c r="D1439" s="210"/>
      <c r="E1439" s="153"/>
      <c r="F1439" s="153"/>
      <c r="G1439" s="146"/>
      <c r="H1439" s="142"/>
      <c r="I1439" s="142"/>
      <c r="J1439" s="208"/>
      <c r="K1439" s="208"/>
      <c r="L1439" s="208"/>
      <c r="M1439" s="208"/>
      <c r="N1439" s="208"/>
      <c r="O1439" s="208"/>
      <c r="P1439" s="208"/>
      <c r="Q1439" s="208"/>
      <c r="R1439" s="76"/>
      <c r="S1439" s="143"/>
    </row>
    <row r="1440" spans="1:20" ht="12.75" customHeight="1" x14ac:dyDescent="0.2">
      <c r="A1440" s="92"/>
      <c r="B1440" s="145"/>
      <c r="C1440" s="145"/>
      <c r="D1440" s="145"/>
      <c r="E1440" s="138"/>
      <c r="F1440" s="138"/>
      <c r="G1440" s="103"/>
      <c r="H1440" s="100"/>
      <c r="I1440" s="270"/>
      <c r="J1440" s="208"/>
      <c r="K1440" s="208"/>
      <c r="L1440" s="208"/>
      <c r="M1440" s="208"/>
      <c r="N1440" s="208"/>
      <c r="O1440" s="208"/>
      <c r="P1440" s="250"/>
      <c r="Q1440" s="208"/>
      <c r="R1440" s="143"/>
      <c r="S1440" s="143"/>
    </row>
    <row r="1441" spans="1:19" s="112" customFormat="1" ht="12.75" customHeight="1" x14ac:dyDescent="0.2">
      <c r="A1441" s="92"/>
      <c r="B1441" s="145"/>
      <c r="C1441" s="145"/>
      <c r="D1441" s="145"/>
      <c r="E1441" s="138"/>
      <c r="F1441" s="138"/>
      <c r="G1441" s="144"/>
      <c r="H1441" s="140"/>
      <c r="I1441" s="140"/>
      <c r="J1441" s="208"/>
      <c r="K1441" s="208"/>
      <c r="L1441" s="208"/>
      <c r="M1441" s="208"/>
      <c r="N1441" s="208"/>
      <c r="O1441" s="208"/>
      <c r="P1441" s="250"/>
      <c r="Q1441" s="208"/>
      <c r="R1441" s="141"/>
      <c r="S1441" s="143"/>
    </row>
    <row r="1442" spans="1:19" s="112" customFormat="1" ht="12.75" customHeight="1" x14ac:dyDescent="0.2">
      <c r="A1442" s="92"/>
      <c r="B1442" s="145"/>
      <c r="C1442" s="145"/>
      <c r="D1442" s="145"/>
      <c r="E1442" s="138"/>
      <c r="F1442" s="138"/>
      <c r="G1442" s="144"/>
      <c r="H1442" s="151"/>
      <c r="I1442" s="151"/>
      <c r="J1442" s="208"/>
      <c r="K1442" s="208"/>
      <c r="L1442" s="208"/>
      <c r="M1442" s="208"/>
      <c r="N1442" s="208"/>
      <c r="O1442" s="208"/>
      <c r="P1442" s="208"/>
      <c r="Q1442" s="208"/>
      <c r="R1442" s="141"/>
      <c r="S1442" s="143"/>
    </row>
    <row r="1443" spans="1:19" s="112" customFormat="1" ht="12.75" customHeight="1" x14ac:dyDescent="0.2">
      <c r="A1443" s="92"/>
      <c r="B1443" s="118"/>
      <c r="C1443" s="118"/>
      <c r="D1443" s="118"/>
      <c r="E1443" s="108"/>
      <c r="F1443" s="124"/>
      <c r="G1443" s="131"/>
      <c r="H1443" s="167"/>
      <c r="I1443" s="167"/>
      <c r="J1443" s="168"/>
      <c r="K1443" s="169"/>
      <c r="L1443" s="169"/>
      <c r="M1443" s="168"/>
      <c r="N1443" s="163"/>
      <c r="O1443" s="163"/>
      <c r="P1443" s="170"/>
      <c r="Q1443" s="163"/>
      <c r="R1443" s="171"/>
      <c r="S1443" s="164"/>
    </row>
    <row r="1444" spans="1:19" s="112" customFormat="1" ht="12.75" customHeight="1" x14ac:dyDescent="0.2">
      <c r="A1444" s="92"/>
      <c r="B1444" s="145"/>
      <c r="C1444" s="145"/>
      <c r="D1444" s="145"/>
      <c r="E1444" s="138"/>
      <c r="F1444" s="138"/>
      <c r="G1444" s="144"/>
      <c r="H1444" s="140"/>
      <c r="I1444" s="140"/>
      <c r="J1444" s="208"/>
      <c r="K1444" s="208"/>
      <c r="L1444" s="208"/>
      <c r="M1444" s="208"/>
      <c r="N1444" s="208"/>
      <c r="O1444" s="208"/>
      <c r="P1444" s="250"/>
      <c r="Q1444" s="208"/>
      <c r="R1444" s="141"/>
      <c r="S1444" s="143"/>
    </row>
    <row r="1445" spans="1:19" ht="12.75" customHeight="1" x14ac:dyDescent="0.2">
      <c r="A1445" s="92"/>
      <c r="B1445" s="145"/>
      <c r="C1445" s="210"/>
      <c r="D1445" s="210"/>
      <c r="E1445" s="153"/>
      <c r="F1445" s="153"/>
      <c r="G1445" s="146"/>
      <c r="H1445" s="142"/>
      <c r="I1445" s="142"/>
      <c r="J1445" s="208"/>
      <c r="K1445" s="208"/>
      <c r="L1445" s="208"/>
      <c r="M1445" s="208"/>
      <c r="N1445" s="208"/>
      <c r="O1445" s="208"/>
      <c r="P1445" s="208"/>
      <c r="Q1445" s="208"/>
      <c r="R1445" s="76"/>
      <c r="S1445" s="143"/>
    </row>
    <row r="1446" spans="1:19" ht="12.75" customHeight="1" x14ac:dyDescent="0.2">
      <c r="A1446" s="92"/>
      <c r="B1446" s="145"/>
      <c r="C1446" s="145"/>
      <c r="D1446" s="145"/>
      <c r="E1446" s="138"/>
      <c r="F1446" s="138"/>
      <c r="G1446" s="103"/>
      <c r="H1446" s="100"/>
      <c r="I1446" s="270"/>
      <c r="J1446" s="208"/>
      <c r="K1446" s="208"/>
      <c r="L1446" s="208"/>
      <c r="M1446" s="208"/>
      <c r="N1446" s="208"/>
      <c r="O1446" s="208"/>
      <c r="P1446" s="250"/>
      <c r="Q1446" s="208"/>
      <c r="R1446" s="143"/>
      <c r="S1446" s="143"/>
    </row>
    <row r="1447" spans="1:19" ht="12.75" customHeight="1" x14ac:dyDescent="0.2">
      <c r="A1447" s="92"/>
      <c r="B1447" s="145"/>
      <c r="C1447" s="145"/>
      <c r="D1447" s="145"/>
      <c r="E1447" s="138"/>
      <c r="F1447" s="138"/>
      <c r="G1447" s="144"/>
      <c r="H1447" s="140"/>
      <c r="I1447" s="140"/>
      <c r="J1447" s="208"/>
      <c r="K1447" s="208"/>
      <c r="L1447" s="208"/>
      <c r="M1447" s="208"/>
      <c r="N1447" s="208"/>
      <c r="O1447" s="208"/>
      <c r="P1447" s="250"/>
      <c r="Q1447" s="208"/>
      <c r="R1447" s="141"/>
      <c r="S1447" s="143"/>
    </row>
    <row r="1448" spans="1:19" ht="12.75" customHeight="1" x14ac:dyDescent="0.2">
      <c r="A1448" s="92"/>
      <c r="B1448" s="145"/>
      <c r="C1448" s="145"/>
      <c r="D1448" s="145"/>
      <c r="E1448" s="138"/>
      <c r="F1448" s="138"/>
      <c r="G1448" s="144"/>
      <c r="H1448" s="151"/>
      <c r="I1448" s="151"/>
      <c r="J1448" s="208"/>
      <c r="K1448" s="208"/>
      <c r="L1448" s="208"/>
      <c r="M1448" s="208"/>
      <c r="N1448" s="208"/>
      <c r="O1448" s="208"/>
      <c r="P1448" s="208"/>
      <c r="Q1448" s="208"/>
      <c r="R1448" s="141"/>
      <c r="S1448" s="143"/>
    </row>
    <row r="1449" spans="1:19" ht="12.75" customHeight="1" x14ac:dyDescent="0.2">
      <c r="A1449" s="92"/>
      <c r="B1449" s="118"/>
      <c r="C1449" s="118"/>
      <c r="D1449" s="118"/>
      <c r="E1449" s="108"/>
      <c r="F1449" s="124"/>
      <c r="G1449" s="131"/>
      <c r="H1449" s="167"/>
      <c r="I1449" s="167"/>
      <c r="J1449" s="168"/>
      <c r="K1449" s="169"/>
      <c r="L1449" s="169"/>
      <c r="M1449" s="168"/>
      <c r="N1449" s="163"/>
      <c r="O1449" s="163"/>
      <c r="P1449" s="170"/>
      <c r="Q1449" s="163"/>
      <c r="R1449" s="171"/>
      <c r="S1449" s="164"/>
    </row>
    <row r="1450" spans="1:19" ht="12.75" customHeight="1" x14ac:dyDescent="0.2">
      <c r="A1450" s="92"/>
      <c r="B1450" s="145"/>
      <c r="C1450" s="145"/>
      <c r="D1450" s="145"/>
      <c r="E1450" s="138"/>
      <c r="F1450" s="138"/>
      <c r="G1450" s="144"/>
      <c r="H1450" s="140"/>
      <c r="I1450" s="140"/>
      <c r="J1450" s="208"/>
      <c r="K1450" s="208"/>
      <c r="L1450" s="208"/>
      <c r="M1450" s="208"/>
      <c r="N1450" s="208"/>
      <c r="O1450" s="208"/>
      <c r="P1450" s="250"/>
      <c r="Q1450" s="208"/>
      <c r="R1450" s="141"/>
      <c r="S1450" s="143"/>
    </row>
    <row r="1451" spans="1:19" ht="12.75" customHeight="1" x14ac:dyDescent="0.2">
      <c r="A1451" s="92"/>
      <c r="B1451" s="118"/>
      <c r="C1451" s="118"/>
      <c r="D1451" s="118"/>
      <c r="E1451" s="108"/>
      <c r="F1451" s="124"/>
      <c r="G1451" s="131"/>
      <c r="H1451" s="167"/>
      <c r="I1451" s="167"/>
      <c r="J1451" s="168"/>
      <c r="K1451" s="169"/>
      <c r="L1451" s="169"/>
      <c r="M1451" s="168"/>
      <c r="N1451" s="163"/>
      <c r="O1451" s="163"/>
      <c r="P1451" s="170"/>
      <c r="Q1451" s="163"/>
      <c r="R1451" s="171"/>
      <c r="S1451" s="164"/>
    </row>
    <row r="1452" spans="1:19" s="112" customFormat="1" ht="12.75" customHeight="1" x14ac:dyDescent="0.2">
      <c r="A1452" s="92"/>
      <c r="B1452" s="145"/>
      <c r="C1452" s="145"/>
      <c r="D1452" s="145"/>
      <c r="E1452" s="138"/>
      <c r="F1452" s="138"/>
      <c r="G1452" s="144"/>
      <c r="H1452" s="140"/>
      <c r="I1452" s="140"/>
      <c r="J1452" s="208"/>
      <c r="K1452" s="208"/>
      <c r="L1452" s="208"/>
      <c r="M1452" s="208"/>
      <c r="N1452" s="208"/>
      <c r="O1452" s="208"/>
      <c r="P1452" s="250"/>
      <c r="Q1452" s="208"/>
      <c r="R1452" s="141"/>
      <c r="S1452" s="143"/>
    </row>
    <row r="1453" spans="1:19" ht="12.75" customHeight="1" x14ac:dyDescent="0.2">
      <c r="A1453" s="92"/>
      <c r="B1453" s="145"/>
      <c r="C1453" s="210"/>
      <c r="D1453" s="210"/>
      <c r="E1453" s="153"/>
      <c r="F1453" s="153"/>
      <c r="G1453" s="146"/>
      <c r="H1453" s="142"/>
      <c r="I1453" s="142"/>
      <c r="J1453" s="208"/>
      <c r="K1453" s="208"/>
      <c r="L1453" s="208"/>
      <c r="M1453" s="208"/>
      <c r="N1453" s="208"/>
      <c r="O1453" s="208"/>
      <c r="P1453" s="208"/>
      <c r="Q1453" s="208"/>
      <c r="R1453" s="76"/>
      <c r="S1453" s="143"/>
    </row>
    <row r="1454" spans="1:19" ht="12.75" customHeight="1" x14ac:dyDescent="0.2">
      <c r="A1454" s="92"/>
      <c r="B1454" s="145"/>
      <c r="C1454" s="145"/>
      <c r="D1454" s="145"/>
      <c r="E1454" s="138"/>
      <c r="F1454" s="138"/>
      <c r="G1454" s="103"/>
      <c r="H1454" s="100"/>
      <c r="I1454" s="270"/>
      <c r="J1454" s="208"/>
      <c r="K1454" s="208"/>
      <c r="L1454" s="208"/>
      <c r="M1454" s="208"/>
      <c r="N1454" s="208"/>
      <c r="O1454" s="208"/>
      <c r="P1454" s="250"/>
      <c r="Q1454" s="208"/>
      <c r="R1454" s="143"/>
      <c r="S1454" s="143"/>
    </row>
    <row r="1455" spans="1:19" ht="12.75" customHeight="1" x14ac:dyDescent="0.2">
      <c r="A1455" s="92"/>
      <c r="B1455" s="145"/>
      <c r="C1455" s="145"/>
      <c r="D1455" s="145"/>
      <c r="E1455" s="138"/>
      <c r="F1455" s="138"/>
      <c r="G1455" s="144"/>
      <c r="H1455" s="140"/>
      <c r="I1455" s="140"/>
      <c r="J1455" s="208"/>
      <c r="K1455" s="208"/>
      <c r="L1455" s="208"/>
      <c r="M1455" s="208"/>
      <c r="N1455" s="208"/>
      <c r="O1455" s="208"/>
      <c r="P1455" s="250"/>
      <c r="Q1455" s="208"/>
      <c r="R1455" s="141"/>
      <c r="S1455" s="143"/>
    </row>
    <row r="1456" spans="1:19" ht="12.75" customHeight="1" x14ac:dyDescent="0.2">
      <c r="A1456" s="92"/>
      <c r="B1456" s="145"/>
      <c r="C1456" s="145"/>
      <c r="D1456" s="145"/>
      <c r="E1456" s="138"/>
      <c r="F1456" s="138"/>
      <c r="G1456" s="144"/>
      <c r="H1456" s="151"/>
      <c r="I1456" s="151"/>
      <c r="J1456" s="208"/>
      <c r="K1456" s="208"/>
      <c r="L1456" s="208"/>
      <c r="M1456" s="208"/>
      <c r="N1456" s="208"/>
      <c r="O1456" s="208"/>
      <c r="P1456" s="208"/>
      <c r="Q1456" s="208"/>
      <c r="R1456" s="141"/>
      <c r="S1456" s="143"/>
    </row>
    <row r="1457" spans="1:19" ht="12.75" customHeight="1" x14ac:dyDescent="0.2">
      <c r="A1457" s="92"/>
      <c r="B1457" s="118"/>
      <c r="C1457" s="118"/>
      <c r="D1457" s="118"/>
      <c r="E1457" s="108"/>
      <c r="F1457" s="124"/>
      <c r="G1457" s="131"/>
      <c r="H1457" s="167"/>
      <c r="I1457" s="167"/>
      <c r="J1457" s="168"/>
      <c r="K1457" s="169"/>
      <c r="L1457" s="169"/>
      <c r="M1457" s="168"/>
      <c r="N1457" s="163"/>
      <c r="O1457" s="163"/>
      <c r="P1457" s="170"/>
      <c r="Q1457" s="163"/>
      <c r="R1457" s="171"/>
      <c r="S1457" s="164"/>
    </row>
    <row r="1458" spans="1:19" ht="12.75" customHeight="1" x14ac:dyDescent="0.2">
      <c r="A1458" s="92"/>
      <c r="B1458" s="145"/>
      <c r="C1458" s="145"/>
      <c r="D1458" s="145"/>
      <c r="E1458" s="138"/>
      <c r="F1458" s="138"/>
      <c r="G1458" s="144"/>
      <c r="H1458" s="140"/>
      <c r="I1458" s="140"/>
      <c r="J1458" s="208"/>
      <c r="K1458" s="208"/>
      <c r="L1458" s="208"/>
      <c r="M1458" s="208"/>
      <c r="N1458" s="208"/>
      <c r="O1458" s="208"/>
      <c r="P1458" s="250"/>
      <c r="Q1458" s="208"/>
      <c r="R1458" s="141"/>
      <c r="S1458" s="143"/>
    </row>
    <row r="1459" spans="1:19" ht="12.75" customHeight="1" x14ac:dyDescent="0.2">
      <c r="A1459" s="92"/>
      <c r="B1459" s="145"/>
      <c r="C1459" s="210"/>
      <c r="D1459" s="210"/>
      <c r="E1459" s="153"/>
      <c r="F1459" s="153"/>
      <c r="G1459" s="146"/>
      <c r="H1459" s="142"/>
      <c r="I1459" s="142"/>
      <c r="J1459" s="208"/>
      <c r="K1459" s="208"/>
      <c r="L1459" s="208"/>
      <c r="M1459" s="208"/>
      <c r="N1459" s="208"/>
      <c r="O1459" s="208"/>
      <c r="P1459" s="208"/>
      <c r="Q1459" s="208"/>
      <c r="R1459" s="76"/>
      <c r="S1459" s="143"/>
    </row>
    <row r="1460" spans="1:19" ht="12.75" customHeight="1" x14ac:dyDescent="0.2">
      <c r="A1460" s="92"/>
      <c r="B1460" s="145"/>
      <c r="C1460" s="145"/>
      <c r="D1460" s="145"/>
      <c r="E1460" s="138"/>
      <c r="F1460" s="138"/>
      <c r="G1460" s="103"/>
      <c r="H1460" s="100"/>
      <c r="I1460" s="270"/>
      <c r="J1460" s="208"/>
      <c r="K1460" s="208"/>
      <c r="L1460" s="208"/>
      <c r="M1460" s="208"/>
      <c r="N1460" s="208"/>
      <c r="O1460" s="208"/>
      <c r="P1460" s="250"/>
      <c r="Q1460" s="208"/>
      <c r="R1460" s="143"/>
      <c r="S1460" s="143"/>
    </row>
    <row r="1461" spans="1:19" ht="12.75" customHeight="1" x14ac:dyDescent="0.2">
      <c r="A1461" s="92"/>
      <c r="B1461" s="145"/>
      <c r="C1461" s="145"/>
      <c r="D1461" s="145"/>
      <c r="E1461" s="138"/>
      <c r="F1461" s="138"/>
      <c r="G1461" s="144"/>
      <c r="H1461" s="140"/>
      <c r="I1461" s="140"/>
      <c r="J1461" s="208"/>
      <c r="K1461" s="208"/>
      <c r="L1461" s="208"/>
      <c r="M1461" s="208"/>
      <c r="N1461" s="208"/>
      <c r="O1461" s="208"/>
      <c r="P1461" s="250"/>
      <c r="Q1461" s="208"/>
      <c r="R1461" s="141"/>
      <c r="S1461" s="143"/>
    </row>
    <row r="1462" spans="1:19" ht="10.5" customHeight="1" x14ac:dyDescent="0.2">
      <c r="A1462" s="92"/>
      <c r="B1462" s="145"/>
      <c r="C1462" s="145"/>
      <c r="D1462" s="145"/>
      <c r="E1462" s="138"/>
      <c r="F1462" s="138"/>
      <c r="G1462" s="144"/>
      <c r="H1462" s="151"/>
      <c r="I1462" s="151"/>
      <c r="J1462" s="208"/>
      <c r="K1462" s="208"/>
      <c r="L1462" s="208"/>
      <c r="M1462" s="208"/>
      <c r="N1462" s="208"/>
      <c r="O1462" s="208"/>
      <c r="P1462" s="208"/>
      <c r="Q1462" s="208"/>
      <c r="R1462" s="141"/>
      <c r="S1462" s="143"/>
    </row>
    <row r="1463" spans="1:19" s="112" customFormat="1" ht="10.5" customHeight="1" x14ac:dyDescent="0.2">
      <c r="A1463" s="92"/>
      <c r="B1463" s="118"/>
      <c r="C1463" s="118"/>
      <c r="D1463" s="118"/>
      <c r="E1463" s="108"/>
      <c r="F1463" s="124"/>
      <c r="G1463" s="131"/>
      <c r="H1463" s="167"/>
      <c r="I1463" s="167"/>
      <c r="J1463" s="168"/>
      <c r="K1463" s="169"/>
      <c r="L1463" s="169"/>
      <c r="M1463" s="168"/>
      <c r="N1463" s="163"/>
      <c r="O1463" s="163"/>
      <c r="P1463" s="170"/>
      <c r="Q1463" s="163"/>
      <c r="R1463" s="171"/>
      <c r="S1463" s="164"/>
    </row>
    <row r="1464" spans="1:19" s="112" customFormat="1" ht="10.5" customHeight="1" x14ac:dyDescent="0.2">
      <c r="A1464" s="92"/>
      <c r="B1464" s="145"/>
      <c r="C1464" s="145"/>
      <c r="D1464" s="145"/>
      <c r="E1464" s="138"/>
      <c r="F1464" s="138"/>
      <c r="G1464" s="144"/>
      <c r="H1464" s="140"/>
      <c r="I1464" s="140"/>
      <c r="J1464" s="208"/>
      <c r="K1464" s="208"/>
      <c r="L1464" s="208"/>
      <c r="M1464" s="208"/>
      <c r="N1464" s="208"/>
      <c r="O1464" s="208"/>
      <c r="P1464" s="250"/>
      <c r="Q1464" s="208"/>
      <c r="R1464" s="141"/>
      <c r="S1464" s="143"/>
    </row>
    <row r="1465" spans="1:19" s="112" customFormat="1" ht="10.5" customHeight="1" x14ac:dyDescent="0.2">
      <c r="A1465" s="92"/>
      <c r="B1465" s="118"/>
      <c r="C1465" s="118"/>
      <c r="D1465" s="118"/>
      <c r="E1465" s="108"/>
      <c r="F1465" s="124"/>
      <c r="G1465" s="131"/>
      <c r="H1465" s="167"/>
      <c r="I1465" s="167"/>
      <c r="J1465" s="168"/>
      <c r="K1465" s="169"/>
      <c r="L1465" s="169"/>
      <c r="M1465" s="168"/>
      <c r="N1465" s="163"/>
      <c r="O1465" s="163"/>
      <c r="P1465" s="170"/>
      <c r="Q1465" s="163"/>
      <c r="R1465" s="171"/>
      <c r="S1465" s="164"/>
    </row>
    <row r="1466" spans="1:19" s="112" customFormat="1" ht="10.5" customHeight="1" x14ac:dyDescent="0.2">
      <c r="A1466" s="92"/>
      <c r="B1466" s="145"/>
      <c r="C1466" s="145"/>
      <c r="D1466" s="145"/>
      <c r="E1466" s="138"/>
      <c r="F1466" s="138"/>
      <c r="G1466" s="144"/>
      <c r="H1466" s="140"/>
      <c r="I1466" s="140"/>
      <c r="J1466" s="208"/>
      <c r="K1466" s="208"/>
      <c r="L1466" s="208"/>
      <c r="M1466" s="208"/>
      <c r="N1466" s="208"/>
      <c r="O1466" s="208"/>
      <c r="P1466" s="250"/>
      <c r="Q1466" s="208"/>
      <c r="R1466" s="141"/>
      <c r="S1466" s="143"/>
    </row>
    <row r="1467" spans="1:19" s="112" customFormat="1" ht="10.5" customHeight="1" x14ac:dyDescent="0.2">
      <c r="A1467" s="92"/>
      <c r="B1467" s="145"/>
      <c r="C1467" s="210"/>
      <c r="D1467" s="210"/>
      <c r="E1467" s="153"/>
      <c r="F1467" s="153"/>
      <c r="G1467" s="146"/>
      <c r="H1467" s="142"/>
      <c r="I1467" s="142"/>
      <c r="J1467" s="208"/>
      <c r="K1467" s="208"/>
      <c r="L1467" s="208"/>
      <c r="M1467" s="208"/>
      <c r="N1467" s="208"/>
      <c r="O1467" s="208"/>
      <c r="P1467" s="208"/>
      <c r="Q1467" s="208"/>
      <c r="R1467" s="76"/>
      <c r="S1467" s="143"/>
    </row>
    <row r="1468" spans="1:19" s="112" customFormat="1" ht="10.5" customHeight="1" x14ac:dyDescent="0.2">
      <c r="A1468" s="92"/>
      <c r="B1468" s="145"/>
      <c r="C1468" s="145"/>
      <c r="D1468" s="145"/>
      <c r="E1468" s="138"/>
      <c r="F1468" s="138"/>
      <c r="G1468" s="103"/>
      <c r="H1468" s="100"/>
      <c r="I1468" s="270"/>
      <c r="J1468" s="208"/>
      <c r="K1468" s="208"/>
      <c r="L1468" s="208"/>
      <c r="M1468" s="208"/>
      <c r="N1468" s="208"/>
      <c r="O1468" s="208"/>
      <c r="P1468" s="250"/>
      <c r="Q1468" s="208"/>
      <c r="R1468" s="143"/>
      <c r="S1468" s="143"/>
    </row>
    <row r="1469" spans="1:19" s="112" customFormat="1" ht="10.5" customHeight="1" x14ac:dyDescent="0.2">
      <c r="A1469" s="92"/>
      <c r="B1469" s="145"/>
      <c r="C1469" s="145"/>
      <c r="D1469" s="145"/>
      <c r="E1469" s="138"/>
      <c r="F1469" s="138"/>
      <c r="G1469" s="144"/>
      <c r="H1469" s="140"/>
      <c r="I1469" s="140"/>
      <c r="J1469" s="208"/>
      <c r="K1469" s="208"/>
      <c r="L1469" s="208"/>
      <c r="M1469" s="208"/>
      <c r="N1469" s="208"/>
      <c r="O1469" s="208"/>
      <c r="P1469" s="250"/>
      <c r="Q1469" s="208"/>
      <c r="R1469" s="141"/>
      <c r="S1469" s="143"/>
    </row>
    <row r="1470" spans="1:19" s="112" customFormat="1" ht="10.5" customHeight="1" x14ac:dyDescent="0.2">
      <c r="A1470" s="92"/>
      <c r="B1470" s="145"/>
      <c r="C1470" s="145"/>
      <c r="D1470" s="145"/>
      <c r="E1470" s="138"/>
      <c r="F1470" s="138"/>
      <c r="G1470" s="144"/>
      <c r="H1470" s="151"/>
      <c r="I1470" s="151"/>
      <c r="J1470" s="208"/>
      <c r="K1470" s="208"/>
      <c r="L1470" s="208"/>
      <c r="M1470" s="208"/>
      <c r="N1470" s="208"/>
      <c r="O1470" s="208"/>
      <c r="P1470" s="208"/>
      <c r="Q1470" s="208"/>
      <c r="R1470" s="141"/>
      <c r="S1470" s="143"/>
    </row>
    <row r="1471" spans="1:19" s="112" customFormat="1" ht="10.5" customHeight="1" x14ac:dyDescent="0.2">
      <c r="A1471" s="92"/>
      <c r="B1471" s="118"/>
      <c r="C1471" s="118"/>
      <c r="D1471" s="118"/>
      <c r="E1471" s="108"/>
      <c r="F1471" s="124"/>
      <c r="G1471" s="131"/>
      <c r="H1471" s="167"/>
      <c r="I1471" s="167"/>
      <c r="J1471" s="168"/>
      <c r="K1471" s="169"/>
      <c r="L1471" s="169"/>
      <c r="M1471" s="168"/>
      <c r="N1471" s="163"/>
      <c r="O1471" s="163"/>
      <c r="P1471" s="170"/>
      <c r="Q1471" s="163"/>
      <c r="R1471" s="171"/>
      <c r="S1471" s="164"/>
    </row>
    <row r="1472" spans="1:19" s="112" customFormat="1" ht="10.5" customHeight="1" x14ac:dyDescent="0.2">
      <c r="A1472" s="92"/>
      <c r="B1472" s="145"/>
      <c r="C1472" s="145"/>
      <c r="D1472" s="145"/>
      <c r="E1472" s="138"/>
      <c r="F1472" s="138"/>
      <c r="G1472" s="144"/>
      <c r="H1472" s="140"/>
      <c r="I1472" s="140"/>
      <c r="J1472" s="208"/>
      <c r="K1472" s="208"/>
      <c r="L1472" s="208"/>
      <c r="M1472" s="208"/>
      <c r="N1472" s="208"/>
      <c r="O1472" s="208"/>
      <c r="P1472" s="250"/>
      <c r="Q1472" s="208"/>
      <c r="R1472" s="141"/>
      <c r="S1472" s="143"/>
    </row>
    <row r="1473" spans="1:20" s="112" customFormat="1" ht="10.5" customHeight="1" x14ac:dyDescent="0.2">
      <c r="A1473" s="92"/>
      <c r="B1473" s="145"/>
      <c r="C1473" s="210"/>
      <c r="D1473" s="210"/>
      <c r="E1473" s="153"/>
      <c r="F1473" s="153"/>
      <c r="G1473" s="146"/>
      <c r="H1473" s="142"/>
      <c r="I1473" s="142"/>
      <c r="J1473" s="208"/>
      <c r="K1473" s="208"/>
      <c r="L1473" s="208"/>
      <c r="M1473" s="208"/>
      <c r="N1473" s="208"/>
      <c r="O1473" s="208"/>
      <c r="P1473" s="208"/>
      <c r="Q1473" s="208"/>
      <c r="R1473" s="76"/>
      <c r="S1473" s="143"/>
      <c r="T1473" s="46"/>
    </row>
    <row r="1474" spans="1:20" ht="10.5" customHeight="1" x14ac:dyDescent="0.2">
      <c r="A1474" s="92"/>
      <c r="B1474" s="145"/>
      <c r="C1474" s="145"/>
      <c r="D1474" s="145"/>
      <c r="E1474" s="138"/>
      <c r="F1474" s="138"/>
      <c r="G1474" s="103"/>
      <c r="H1474" s="100"/>
      <c r="I1474" s="270"/>
      <c r="J1474" s="208"/>
      <c r="K1474" s="208"/>
      <c r="L1474" s="208"/>
      <c r="M1474" s="208"/>
      <c r="N1474" s="208"/>
      <c r="O1474" s="208"/>
      <c r="P1474" s="250"/>
      <c r="Q1474" s="208"/>
      <c r="R1474" s="143"/>
      <c r="S1474" s="143"/>
      <c r="T1474" s="46"/>
    </row>
    <row r="1475" spans="1:20" ht="10.5" customHeight="1" x14ac:dyDescent="0.2">
      <c r="A1475" s="92"/>
      <c r="B1475" s="145"/>
      <c r="C1475" s="145"/>
      <c r="D1475" s="145"/>
      <c r="E1475" s="138"/>
      <c r="F1475" s="138"/>
      <c r="G1475" s="144"/>
      <c r="H1475" s="140"/>
      <c r="I1475" s="140"/>
      <c r="J1475" s="208"/>
      <c r="K1475" s="208"/>
      <c r="L1475" s="208"/>
      <c r="M1475" s="208"/>
      <c r="N1475" s="208"/>
      <c r="O1475" s="208"/>
      <c r="P1475" s="250"/>
      <c r="Q1475" s="208"/>
      <c r="R1475" s="141"/>
      <c r="S1475" s="143"/>
      <c r="T1475" s="46"/>
    </row>
    <row r="1476" spans="1:20" s="112" customFormat="1" ht="10.5" customHeight="1" x14ac:dyDescent="0.2">
      <c r="A1476" s="92"/>
      <c r="B1476" s="145"/>
      <c r="C1476" s="145"/>
      <c r="D1476" s="145"/>
      <c r="E1476" s="138"/>
      <c r="F1476" s="138"/>
      <c r="G1476" s="144"/>
      <c r="H1476" s="151"/>
      <c r="I1476" s="151"/>
      <c r="J1476" s="208"/>
      <c r="K1476" s="208"/>
      <c r="L1476" s="208"/>
      <c r="M1476" s="208"/>
      <c r="N1476" s="208"/>
      <c r="O1476" s="208"/>
      <c r="P1476" s="208"/>
      <c r="Q1476" s="208"/>
      <c r="R1476" s="141"/>
      <c r="S1476" s="143"/>
      <c r="T1476" s="46"/>
    </row>
    <row r="1477" spans="1:20" s="112" customFormat="1" ht="10.5" customHeight="1" x14ac:dyDescent="0.2">
      <c r="A1477" s="92"/>
      <c r="B1477" s="118"/>
      <c r="C1477" s="118"/>
      <c r="D1477" s="118"/>
      <c r="E1477" s="108"/>
      <c r="F1477" s="124"/>
      <c r="G1477" s="131"/>
      <c r="H1477" s="167"/>
      <c r="I1477" s="167"/>
      <c r="J1477" s="168"/>
      <c r="K1477" s="169"/>
      <c r="L1477" s="169"/>
      <c r="M1477" s="168"/>
      <c r="N1477" s="163"/>
      <c r="O1477" s="163"/>
      <c r="P1477" s="170"/>
      <c r="Q1477" s="163"/>
      <c r="R1477" s="171"/>
      <c r="S1477" s="164"/>
      <c r="T1477" s="46"/>
    </row>
    <row r="1478" spans="1:20" s="232" customFormat="1" ht="10.5" customHeight="1" x14ac:dyDescent="0.2">
      <c r="A1478" s="92"/>
      <c r="B1478" s="145"/>
      <c r="C1478" s="145"/>
      <c r="D1478" s="145"/>
      <c r="E1478" s="138"/>
      <c r="F1478" s="138"/>
      <c r="G1478" s="144"/>
      <c r="H1478" s="140"/>
      <c r="I1478" s="140"/>
      <c r="J1478" s="208"/>
      <c r="K1478" s="208"/>
      <c r="L1478" s="208"/>
      <c r="M1478" s="208"/>
      <c r="N1478" s="208"/>
      <c r="O1478" s="208"/>
      <c r="P1478" s="250"/>
      <c r="Q1478" s="208"/>
      <c r="R1478" s="141"/>
      <c r="S1478" s="143"/>
      <c r="T1478" s="46"/>
    </row>
    <row r="1479" spans="1:20" s="232" customFormat="1" ht="10.5" customHeight="1" x14ac:dyDescent="0.2">
      <c r="A1479" s="92"/>
      <c r="B1479" s="118"/>
      <c r="C1479" s="118"/>
      <c r="D1479" s="118"/>
      <c r="E1479" s="108"/>
      <c r="F1479" s="124"/>
      <c r="G1479" s="131"/>
      <c r="H1479" s="167"/>
      <c r="I1479" s="167"/>
      <c r="J1479" s="168"/>
      <c r="K1479" s="169"/>
      <c r="L1479" s="169"/>
      <c r="M1479" s="168"/>
      <c r="N1479" s="163"/>
      <c r="O1479" s="163"/>
      <c r="P1479" s="170"/>
      <c r="Q1479" s="163"/>
      <c r="R1479" s="171"/>
      <c r="S1479" s="164"/>
      <c r="T1479" s="46"/>
    </row>
    <row r="1480" spans="1:20" s="232" customFormat="1" ht="10.5" customHeight="1" x14ac:dyDescent="0.2">
      <c r="A1480" s="92"/>
      <c r="B1480" s="145"/>
      <c r="C1480" s="145"/>
      <c r="D1480" s="145"/>
      <c r="E1480" s="138"/>
      <c r="F1480" s="138"/>
      <c r="G1480" s="144"/>
      <c r="H1480" s="140"/>
      <c r="I1480" s="140"/>
      <c r="J1480" s="208"/>
      <c r="K1480" s="208"/>
      <c r="L1480" s="208"/>
      <c r="M1480" s="208"/>
      <c r="N1480" s="208"/>
      <c r="O1480" s="208"/>
      <c r="P1480" s="250"/>
      <c r="Q1480" s="208"/>
      <c r="R1480" s="141"/>
      <c r="S1480" s="143"/>
      <c r="T1480" s="46"/>
    </row>
    <row r="1481" spans="1:20" s="232" customFormat="1" ht="10.5" customHeight="1" x14ac:dyDescent="0.2">
      <c r="A1481" s="92"/>
      <c r="B1481" s="145"/>
      <c r="C1481" s="210"/>
      <c r="D1481" s="210"/>
      <c r="E1481" s="153"/>
      <c r="F1481" s="153"/>
      <c r="G1481" s="146"/>
      <c r="H1481" s="142"/>
      <c r="I1481" s="142"/>
      <c r="J1481" s="208"/>
      <c r="K1481" s="208"/>
      <c r="L1481" s="208"/>
      <c r="M1481" s="208"/>
      <c r="N1481" s="208"/>
      <c r="O1481" s="208"/>
      <c r="P1481" s="208"/>
      <c r="Q1481" s="208"/>
      <c r="R1481" s="76"/>
      <c r="S1481" s="143"/>
      <c r="T1481" s="46"/>
    </row>
    <row r="1482" spans="1:20" s="232" customFormat="1" ht="10.5" customHeight="1" x14ac:dyDescent="0.2">
      <c r="A1482" s="92"/>
      <c r="B1482" s="145"/>
      <c r="C1482" s="145"/>
      <c r="D1482" s="145"/>
      <c r="E1482" s="138"/>
      <c r="F1482" s="138"/>
      <c r="G1482" s="103"/>
      <c r="H1482" s="100"/>
      <c r="I1482" s="270"/>
      <c r="J1482" s="208"/>
      <c r="K1482" s="208"/>
      <c r="L1482" s="208"/>
      <c r="M1482" s="208"/>
      <c r="N1482" s="208"/>
      <c r="O1482" s="208"/>
      <c r="P1482" s="250"/>
      <c r="Q1482" s="208"/>
      <c r="R1482" s="143"/>
      <c r="S1482" s="143"/>
      <c r="T1482" s="46"/>
    </row>
    <row r="1483" spans="1:20" s="232" customFormat="1" ht="10.5" customHeight="1" x14ac:dyDescent="0.2">
      <c r="A1483" s="92"/>
      <c r="B1483" s="145"/>
      <c r="C1483" s="145"/>
      <c r="D1483" s="145"/>
      <c r="E1483" s="138"/>
      <c r="F1483" s="138"/>
      <c r="G1483" s="144"/>
      <c r="H1483" s="140"/>
      <c r="I1483" s="140"/>
      <c r="J1483" s="208"/>
      <c r="K1483" s="208"/>
      <c r="L1483" s="208"/>
      <c r="M1483" s="208"/>
      <c r="N1483" s="208"/>
      <c r="O1483" s="208"/>
      <c r="P1483" s="250"/>
      <c r="Q1483" s="208"/>
      <c r="R1483" s="141"/>
      <c r="S1483" s="143"/>
      <c r="T1483" s="46"/>
    </row>
    <row r="1484" spans="1:20" s="232" customFormat="1" ht="10.5" customHeight="1" x14ac:dyDescent="0.2">
      <c r="A1484" s="92"/>
      <c r="B1484" s="145"/>
      <c r="C1484" s="145"/>
      <c r="D1484" s="145"/>
      <c r="E1484" s="138"/>
      <c r="F1484" s="138"/>
      <c r="G1484" s="144"/>
      <c r="H1484" s="151"/>
      <c r="I1484" s="151"/>
      <c r="J1484" s="208"/>
      <c r="K1484" s="208"/>
      <c r="L1484" s="208"/>
      <c r="M1484" s="208"/>
      <c r="N1484" s="208"/>
      <c r="O1484" s="208"/>
      <c r="P1484" s="208"/>
      <c r="Q1484" s="208"/>
      <c r="R1484" s="141"/>
      <c r="S1484" s="143"/>
      <c r="T1484" s="46"/>
    </row>
    <row r="1485" spans="1:20" s="232" customFormat="1" ht="10.5" customHeight="1" x14ac:dyDescent="0.2">
      <c r="A1485" s="92"/>
      <c r="B1485" s="118"/>
      <c r="C1485" s="118"/>
      <c r="D1485" s="118"/>
      <c r="E1485" s="108"/>
      <c r="F1485" s="124"/>
      <c r="G1485" s="131"/>
      <c r="H1485" s="167"/>
      <c r="I1485" s="167"/>
      <c r="J1485" s="168"/>
      <c r="K1485" s="169"/>
      <c r="L1485" s="169"/>
      <c r="M1485" s="168"/>
      <c r="N1485" s="163"/>
      <c r="O1485" s="163"/>
      <c r="P1485" s="170"/>
      <c r="Q1485" s="163"/>
      <c r="R1485" s="171"/>
      <c r="S1485" s="164"/>
      <c r="T1485" s="46"/>
    </row>
    <row r="1486" spans="1:20" s="232" customFormat="1" ht="10.5" customHeight="1" x14ac:dyDescent="0.2">
      <c r="A1486" s="92"/>
      <c r="B1486" s="145"/>
      <c r="C1486" s="145"/>
      <c r="D1486" s="145"/>
      <c r="E1486" s="138"/>
      <c r="F1486" s="138"/>
      <c r="G1486" s="144"/>
      <c r="H1486" s="140"/>
      <c r="I1486" s="140"/>
      <c r="J1486" s="208"/>
      <c r="K1486" s="208"/>
      <c r="L1486" s="208"/>
      <c r="M1486" s="208"/>
      <c r="N1486" s="208"/>
      <c r="O1486" s="208"/>
      <c r="P1486" s="250"/>
      <c r="Q1486" s="208"/>
      <c r="R1486" s="141"/>
      <c r="S1486" s="143"/>
      <c r="T1486" s="46"/>
    </row>
    <row r="1487" spans="1:20" s="232" customFormat="1" ht="10.5" customHeight="1" x14ac:dyDescent="0.2">
      <c r="A1487" s="92"/>
      <c r="B1487" s="145"/>
      <c r="C1487" s="210"/>
      <c r="D1487" s="210"/>
      <c r="E1487" s="153"/>
      <c r="F1487" s="153"/>
      <c r="G1487" s="146"/>
      <c r="H1487" s="142"/>
      <c r="I1487" s="142"/>
      <c r="J1487" s="208"/>
      <c r="K1487" s="208"/>
      <c r="L1487" s="208"/>
      <c r="M1487" s="208"/>
      <c r="N1487" s="208"/>
      <c r="O1487" s="208"/>
      <c r="P1487" s="208"/>
      <c r="Q1487" s="208"/>
      <c r="R1487" s="76"/>
      <c r="S1487" s="143"/>
      <c r="T1487" s="46"/>
    </row>
    <row r="1488" spans="1:20" s="232" customFormat="1" ht="10.5" customHeight="1" x14ac:dyDescent="0.2">
      <c r="A1488" s="92"/>
      <c r="B1488" s="145"/>
      <c r="C1488" s="145"/>
      <c r="D1488" s="145"/>
      <c r="E1488" s="138"/>
      <c r="F1488" s="138"/>
      <c r="G1488" s="103"/>
      <c r="H1488" s="100"/>
      <c r="I1488" s="270"/>
      <c r="J1488" s="208"/>
      <c r="K1488" s="208"/>
      <c r="L1488" s="208"/>
      <c r="M1488" s="208"/>
      <c r="N1488" s="208"/>
      <c r="O1488" s="208"/>
      <c r="P1488" s="250"/>
      <c r="Q1488" s="208"/>
      <c r="R1488" s="143"/>
      <c r="S1488" s="143"/>
      <c r="T1488" s="46"/>
    </row>
    <row r="1489" spans="1:19" s="46" customFormat="1" x14ac:dyDescent="0.2">
      <c r="A1489" s="92"/>
      <c r="B1489" s="145"/>
      <c r="C1489" s="145"/>
      <c r="D1489" s="145"/>
      <c r="E1489" s="138"/>
      <c r="F1489" s="138"/>
      <c r="G1489" s="144"/>
      <c r="H1489" s="140"/>
      <c r="I1489" s="140"/>
      <c r="J1489" s="208"/>
      <c r="K1489" s="208"/>
      <c r="L1489" s="208"/>
      <c r="M1489" s="208"/>
      <c r="N1489" s="208"/>
      <c r="O1489" s="208"/>
      <c r="P1489" s="250"/>
      <c r="Q1489" s="208"/>
      <c r="R1489" s="141"/>
      <c r="S1489" s="143"/>
    </row>
    <row r="1490" spans="1:19" s="46" customFormat="1" x14ac:dyDescent="0.2">
      <c r="A1490" s="92"/>
      <c r="B1490" s="145"/>
      <c r="C1490" s="145"/>
      <c r="D1490" s="145"/>
      <c r="E1490" s="138"/>
      <c r="F1490" s="138"/>
      <c r="G1490" s="144"/>
      <c r="H1490" s="151"/>
      <c r="I1490" s="151"/>
      <c r="J1490" s="208"/>
      <c r="K1490" s="208"/>
      <c r="L1490" s="208"/>
      <c r="M1490" s="208"/>
      <c r="N1490" s="208"/>
      <c r="O1490" s="208"/>
      <c r="P1490" s="208"/>
      <c r="Q1490" s="208"/>
      <c r="R1490" s="141"/>
      <c r="S1490" s="143"/>
    </row>
    <row r="1491" spans="1:19" s="46" customFormat="1" x14ac:dyDescent="0.2">
      <c r="A1491" s="92"/>
      <c r="B1491" s="118"/>
      <c r="C1491" s="118"/>
      <c r="D1491" s="118"/>
      <c r="E1491" s="108"/>
      <c r="F1491" s="124"/>
      <c r="G1491" s="131"/>
      <c r="H1491" s="167"/>
      <c r="I1491" s="167"/>
      <c r="J1491" s="168"/>
      <c r="K1491" s="169"/>
      <c r="L1491" s="169"/>
      <c r="M1491" s="168"/>
      <c r="N1491" s="163"/>
      <c r="O1491" s="163"/>
      <c r="P1491" s="170"/>
      <c r="Q1491" s="163"/>
      <c r="R1491" s="171"/>
      <c r="S1491" s="164"/>
    </row>
    <row r="1492" spans="1:19" s="46" customFormat="1" x14ac:dyDescent="0.2">
      <c r="A1492" s="92"/>
      <c r="B1492" s="145"/>
      <c r="C1492" s="145"/>
      <c r="D1492" s="145"/>
      <c r="E1492" s="138"/>
      <c r="F1492" s="138"/>
      <c r="G1492" s="144"/>
      <c r="H1492" s="140"/>
      <c r="I1492" s="140"/>
      <c r="J1492" s="208"/>
      <c r="K1492" s="208"/>
      <c r="L1492" s="208"/>
      <c r="M1492" s="208"/>
      <c r="N1492" s="208"/>
      <c r="O1492" s="208"/>
      <c r="P1492" s="250"/>
      <c r="Q1492" s="208"/>
      <c r="R1492" s="141"/>
      <c r="S1492" s="143"/>
    </row>
    <row r="1493" spans="1:19" s="46" customFormat="1" x14ac:dyDescent="0.2">
      <c r="A1493" s="92"/>
      <c r="B1493" s="118"/>
      <c r="C1493" s="118"/>
      <c r="D1493" s="118"/>
      <c r="E1493" s="108"/>
      <c r="F1493" s="124"/>
      <c r="G1493" s="131"/>
      <c r="H1493" s="167"/>
      <c r="I1493" s="167"/>
      <c r="J1493" s="168"/>
      <c r="K1493" s="169"/>
      <c r="L1493" s="169"/>
      <c r="M1493" s="168"/>
      <c r="N1493" s="163"/>
      <c r="O1493" s="163"/>
      <c r="P1493" s="170"/>
      <c r="Q1493" s="163"/>
      <c r="R1493" s="171"/>
      <c r="S1493" s="164"/>
    </row>
    <row r="1494" spans="1:19" s="46" customFormat="1" x14ac:dyDescent="0.2">
      <c r="A1494" s="92"/>
      <c r="B1494" s="145"/>
      <c r="C1494" s="145"/>
      <c r="D1494" s="145"/>
      <c r="E1494" s="138"/>
      <c r="F1494" s="138"/>
      <c r="G1494" s="144"/>
      <c r="H1494" s="140"/>
      <c r="I1494" s="140"/>
      <c r="J1494" s="208"/>
      <c r="K1494" s="208"/>
      <c r="L1494" s="208"/>
      <c r="M1494" s="208"/>
      <c r="N1494" s="208"/>
      <c r="O1494" s="208"/>
      <c r="P1494" s="250"/>
      <c r="Q1494" s="208"/>
      <c r="R1494" s="141"/>
      <c r="S1494" s="143"/>
    </row>
    <row r="1495" spans="1:19" s="46" customFormat="1" x14ac:dyDescent="0.2">
      <c r="A1495" s="92"/>
      <c r="B1495" s="145"/>
      <c r="C1495" s="210"/>
      <c r="D1495" s="210"/>
      <c r="E1495" s="153"/>
      <c r="F1495" s="153"/>
      <c r="G1495" s="146"/>
      <c r="H1495" s="142"/>
      <c r="I1495" s="142"/>
      <c r="J1495" s="208"/>
      <c r="K1495" s="208"/>
      <c r="L1495" s="208"/>
      <c r="M1495" s="208"/>
      <c r="N1495" s="208"/>
      <c r="O1495" s="208"/>
      <c r="P1495" s="208"/>
      <c r="Q1495" s="208"/>
      <c r="R1495" s="76"/>
      <c r="S1495" s="143"/>
    </row>
    <row r="1496" spans="1:19" s="46" customFormat="1" x14ac:dyDescent="0.2">
      <c r="A1496" s="92"/>
      <c r="B1496" s="145"/>
      <c r="C1496" s="145"/>
      <c r="D1496" s="145"/>
      <c r="E1496" s="138"/>
      <c r="F1496" s="138"/>
      <c r="G1496" s="103"/>
      <c r="H1496" s="100"/>
      <c r="I1496" s="270"/>
      <c r="J1496" s="208"/>
      <c r="K1496" s="208"/>
      <c r="L1496" s="208"/>
      <c r="M1496" s="208"/>
      <c r="N1496" s="208"/>
      <c r="O1496" s="208"/>
      <c r="P1496" s="250"/>
      <c r="Q1496" s="208"/>
      <c r="R1496" s="143"/>
      <c r="S1496" s="143"/>
    </row>
    <row r="1497" spans="1:19" s="46" customFormat="1" x14ac:dyDescent="0.2">
      <c r="A1497" s="92"/>
      <c r="B1497" s="145"/>
      <c r="C1497" s="145"/>
      <c r="D1497" s="145"/>
      <c r="E1497" s="138"/>
      <c r="F1497" s="138"/>
      <c r="G1497" s="144"/>
      <c r="H1497" s="140"/>
      <c r="I1497" s="140"/>
      <c r="J1497" s="208"/>
      <c r="K1497" s="208"/>
      <c r="L1497" s="208"/>
      <c r="M1497" s="208"/>
      <c r="N1497" s="208"/>
      <c r="O1497" s="208"/>
      <c r="P1497" s="250"/>
      <c r="Q1497" s="208"/>
      <c r="R1497" s="141"/>
      <c r="S1497" s="143"/>
    </row>
    <row r="1498" spans="1:19" s="46" customFormat="1" x14ac:dyDescent="0.2">
      <c r="A1498" s="92"/>
      <c r="B1498" s="145"/>
      <c r="C1498" s="145"/>
      <c r="D1498" s="145"/>
      <c r="E1498" s="138"/>
      <c r="F1498" s="138"/>
      <c r="G1498" s="144"/>
      <c r="H1498" s="151"/>
      <c r="I1498" s="151"/>
      <c r="J1498" s="208"/>
      <c r="K1498" s="208"/>
      <c r="L1498" s="208"/>
      <c r="M1498" s="208"/>
      <c r="N1498" s="208"/>
      <c r="O1498" s="208"/>
      <c r="P1498" s="208"/>
      <c r="Q1498" s="208"/>
      <c r="R1498" s="141"/>
      <c r="S1498" s="143"/>
    </row>
    <row r="1499" spans="1:19" s="46" customFormat="1" x14ac:dyDescent="0.2">
      <c r="A1499" s="92"/>
      <c r="B1499" s="118"/>
      <c r="C1499" s="118"/>
      <c r="D1499" s="118"/>
      <c r="E1499" s="108"/>
      <c r="F1499" s="124"/>
      <c r="G1499" s="131"/>
      <c r="H1499" s="167"/>
      <c r="I1499" s="167"/>
      <c r="J1499" s="168"/>
      <c r="K1499" s="169"/>
      <c r="L1499" s="169"/>
      <c r="M1499" s="168"/>
      <c r="N1499" s="163"/>
      <c r="O1499" s="163"/>
      <c r="P1499" s="170"/>
      <c r="Q1499" s="163"/>
      <c r="R1499" s="171"/>
      <c r="S1499" s="164"/>
    </row>
    <row r="1500" spans="1:19" s="46" customFormat="1" x14ac:dyDescent="0.2">
      <c r="A1500" s="92"/>
      <c r="B1500" s="145"/>
      <c r="C1500" s="145"/>
      <c r="D1500" s="145"/>
      <c r="E1500" s="138"/>
      <c r="F1500" s="138"/>
      <c r="G1500" s="144"/>
      <c r="H1500" s="140"/>
      <c r="I1500" s="140"/>
      <c r="J1500" s="208"/>
      <c r="K1500" s="208"/>
      <c r="L1500" s="208"/>
      <c r="M1500" s="208"/>
      <c r="N1500" s="208"/>
      <c r="O1500" s="208"/>
      <c r="P1500" s="250"/>
      <c r="Q1500" s="208"/>
      <c r="R1500" s="141"/>
      <c r="S1500" s="143"/>
    </row>
    <row r="1501" spans="1:19" s="46" customFormat="1" x14ac:dyDescent="0.2">
      <c r="A1501" s="92"/>
      <c r="B1501" s="145"/>
      <c r="C1501" s="210"/>
      <c r="D1501" s="210"/>
      <c r="E1501" s="153"/>
      <c r="F1501" s="153"/>
      <c r="G1501" s="146"/>
      <c r="H1501" s="142"/>
      <c r="I1501" s="142"/>
      <c r="J1501" s="208"/>
      <c r="K1501" s="208"/>
      <c r="L1501" s="208"/>
      <c r="M1501" s="208"/>
      <c r="N1501" s="208"/>
      <c r="O1501" s="208"/>
      <c r="P1501" s="208"/>
      <c r="Q1501" s="208"/>
      <c r="R1501" s="76"/>
      <c r="S1501" s="143"/>
    </row>
    <row r="1502" spans="1:19" s="46" customFormat="1" x14ac:dyDescent="0.2">
      <c r="A1502" s="92"/>
      <c r="B1502" s="145"/>
      <c r="C1502" s="145"/>
      <c r="D1502" s="145"/>
      <c r="E1502" s="138"/>
      <c r="F1502" s="138"/>
      <c r="G1502" s="103"/>
      <c r="H1502" s="100"/>
      <c r="I1502" s="270"/>
      <c r="J1502" s="208"/>
      <c r="K1502" s="208"/>
      <c r="L1502" s="208"/>
      <c r="M1502" s="208"/>
      <c r="N1502" s="208"/>
      <c r="O1502" s="208"/>
      <c r="P1502" s="250"/>
      <c r="Q1502" s="208"/>
      <c r="R1502" s="143"/>
      <c r="S1502" s="143"/>
    </row>
    <row r="1503" spans="1:19" s="46" customFormat="1" x14ac:dyDescent="0.2">
      <c r="A1503" s="92"/>
      <c r="B1503" s="145"/>
      <c r="C1503" s="145"/>
      <c r="D1503" s="145"/>
      <c r="E1503" s="138"/>
      <c r="F1503" s="138"/>
      <c r="G1503" s="144"/>
      <c r="H1503" s="140"/>
      <c r="I1503" s="140"/>
      <c r="J1503" s="208"/>
      <c r="K1503" s="208"/>
      <c r="L1503" s="208"/>
      <c r="M1503" s="208"/>
      <c r="N1503" s="208"/>
      <c r="O1503" s="208"/>
      <c r="P1503" s="250"/>
      <c r="Q1503" s="208"/>
      <c r="R1503" s="141"/>
      <c r="S1503" s="143"/>
    </row>
    <row r="1504" spans="1:19" s="46" customFormat="1" x14ac:dyDescent="0.2">
      <c r="A1504" s="92"/>
      <c r="B1504" s="145"/>
      <c r="C1504" s="145"/>
      <c r="D1504" s="145"/>
      <c r="E1504" s="138"/>
      <c r="F1504" s="138"/>
      <c r="G1504" s="144"/>
      <c r="H1504" s="151"/>
      <c r="I1504" s="151"/>
      <c r="J1504" s="208"/>
      <c r="K1504" s="208"/>
      <c r="L1504" s="208"/>
      <c r="M1504" s="208"/>
      <c r="N1504" s="208"/>
      <c r="O1504" s="208"/>
      <c r="P1504" s="208"/>
      <c r="Q1504" s="208"/>
      <c r="R1504" s="141"/>
      <c r="S1504" s="143"/>
    </row>
    <row r="1505" spans="1:19" s="46" customFormat="1" x14ac:dyDescent="0.2">
      <c r="A1505" s="92"/>
      <c r="B1505" s="118"/>
      <c r="C1505" s="118"/>
      <c r="D1505" s="118"/>
      <c r="E1505" s="108"/>
      <c r="F1505" s="124"/>
      <c r="G1505" s="131"/>
      <c r="H1505" s="167"/>
      <c r="I1505" s="167"/>
      <c r="J1505" s="168"/>
      <c r="K1505" s="169"/>
      <c r="L1505" s="169"/>
      <c r="M1505" s="168"/>
      <c r="N1505" s="163"/>
      <c r="O1505" s="163"/>
      <c r="P1505" s="170"/>
      <c r="Q1505" s="163"/>
      <c r="R1505" s="171"/>
      <c r="S1505" s="164"/>
    </row>
    <row r="1506" spans="1:19" s="46" customFormat="1" x14ac:dyDescent="0.2">
      <c r="A1506" s="92"/>
      <c r="B1506" s="145"/>
      <c r="C1506" s="145"/>
      <c r="D1506" s="145"/>
      <c r="E1506" s="138"/>
      <c r="F1506" s="138"/>
      <c r="G1506" s="144"/>
      <c r="H1506" s="140"/>
      <c r="I1506" s="140"/>
      <c r="J1506" s="208"/>
      <c r="K1506" s="208"/>
      <c r="L1506" s="208"/>
      <c r="M1506" s="208"/>
      <c r="N1506" s="208"/>
      <c r="O1506" s="208"/>
      <c r="P1506" s="250"/>
      <c r="Q1506" s="208"/>
      <c r="R1506" s="141"/>
      <c r="S1506" s="143"/>
    </row>
    <row r="1507" spans="1:19" s="46" customFormat="1" x14ac:dyDescent="0.2">
      <c r="A1507" s="92"/>
      <c r="B1507" s="118"/>
      <c r="C1507" s="118"/>
      <c r="D1507" s="118"/>
      <c r="E1507" s="108"/>
      <c r="F1507" s="124"/>
      <c r="G1507" s="131"/>
      <c r="H1507" s="167"/>
      <c r="I1507" s="167"/>
      <c r="J1507" s="168"/>
      <c r="K1507" s="169"/>
      <c r="L1507" s="169"/>
      <c r="M1507" s="168"/>
      <c r="N1507" s="163"/>
      <c r="O1507" s="163"/>
      <c r="P1507" s="170"/>
      <c r="Q1507" s="163"/>
      <c r="R1507" s="171"/>
      <c r="S1507" s="164"/>
    </row>
    <row r="1508" spans="1:19" s="46" customFormat="1" x14ac:dyDescent="0.2">
      <c r="A1508" s="92"/>
      <c r="B1508" s="145"/>
      <c r="C1508" s="145"/>
      <c r="D1508" s="145"/>
      <c r="E1508" s="138"/>
      <c r="F1508" s="138"/>
      <c r="G1508" s="144"/>
      <c r="H1508" s="140"/>
      <c r="I1508" s="140"/>
      <c r="J1508" s="208"/>
      <c r="K1508" s="208"/>
      <c r="L1508" s="208"/>
      <c r="M1508" s="208"/>
      <c r="N1508" s="208"/>
      <c r="O1508" s="208"/>
      <c r="P1508" s="250"/>
      <c r="Q1508" s="208"/>
      <c r="R1508" s="141"/>
      <c r="S1508" s="143"/>
    </row>
    <row r="1509" spans="1:19" s="46" customFormat="1" x14ac:dyDescent="0.2">
      <c r="A1509" s="92"/>
      <c r="B1509" s="145"/>
      <c r="C1509" s="210"/>
      <c r="D1509" s="210"/>
      <c r="E1509" s="153"/>
      <c r="F1509" s="153"/>
      <c r="G1509" s="146"/>
      <c r="H1509" s="142"/>
      <c r="I1509" s="142"/>
      <c r="J1509" s="208"/>
      <c r="K1509" s="208"/>
      <c r="L1509" s="208"/>
      <c r="M1509" s="208"/>
      <c r="N1509" s="208"/>
      <c r="O1509" s="208"/>
      <c r="P1509" s="208"/>
      <c r="Q1509" s="208"/>
      <c r="R1509" s="76"/>
      <c r="S1509" s="143"/>
    </row>
    <row r="1510" spans="1:19" s="46" customFormat="1" x14ac:dyDescent="0.2">
      <c r="A1510" s="92"/>
      <c r="B1510" s="145"/>
      <c r="C1510" s="145"/>
      <c r="D1510" s="145"/>
      <c r="E1510" s="138"/>
      <c r="F1510" s="138"/>
      <c r="G1510" s="103"/>
      <c r="H1510" s="100"/>
      <c r="I1510" s="270"/>
      <c r="J1510" s="208"/>
      <c r="K1510" s="208"/>
      <c r="L1510" s="208"/>
      <c r="M1510" s="208"/>
      <c r="N1510" s="208"/>
      <c r="O1510" s="208"/>
      <c r="P1510" s="250"/>
      <c r="Q1510" s="208"/>
      <c r="R1510" s="143"/>
      <c r="S1510" s="143"/>
    </row>
    <row r="1511" spans="1:19" s="46" customFormat="1" x14ac:dyDescent="0.2">
      <c r="A1511" s="92"/>
      <c r="B1511" s="145"/>
      <c r="C1511" s="145"/>
      <c r="D1511" s="145"/>
      <c r="E1511" s="138"/>
      <c r="F1511" s="138"/>
      <c r="G1511" s="144"/>
      <c r="H1511" s="140"/>
      <c r="I1511" s="140"/>
      <c r="J1511" s="208"/>
      <c r="K1511" s="208"/>
      <c r="L1511" s="208"/>
      <c r="M1511" s="208"/>
      <c r="N1511" s="208"/>
      <c r="O1511" s="208"/>
      <c r="P1511" s="250"/>
      <c r="Q1511" s="208"/>
      <c r="R1511" s="141"/>
      <c r="S1511" s="143"/>
    </row>
    <row r="1512" spans="1:19" s="46" customFormat="1" x14ac:dyDescent="0.2">
      <c r="A1512" s="92"/>
      <c r="B1512" s="145"/>
      <c r="C1512" s="145"/>
      <c r="D1512" s="145"/>
      <c r="E1512" s="138"/>
      <c r="F1512" s="138"/>
      <c r="G1512" s="144"/>
      <c r="H1512" s="151"/>
      <c r="I1512" s="151"/>
      <c r="J1512" s="208"/>
      <c r="K1512" s="208"/>
      <c r="L1512" s="208"/>
      <c r="M1512" s="208"/>
      <c r="N1512" s="208"/>
      <c r="O1512" s="208"/>
      <c r="P1512" s="208"/>
      <c r="Q1512" s="208"/>
      <c r="R1512" s="141"/>
      <c r="S1512" s="143"/>
    </row>
    <row r="1513" spans="1:19" s="46" customFormat="1" x14ac:dyDescent="0.2">
      <c r="A1513" s="92"/>
      <c r="B1513" s="118"/>
      <c r="C1513" s="118"/>
      <c r="D1513" s="118"/>
      <c r="E1513" s="108"/>
      <c r="F1513" s="124"/>
      <c r="G1513" s="131"/>
      <c r="H1513" s="167"/>
      <c r="I1513" s="167"/>
      <c r="J1513" s="168"/>
      <c r="K1513" s="169"/>
      <c r="L1513" s="169"/>
      <c r="M1513" s="168"/>
      <c r="N1513" s="163"/>
      <c r="O1513" s="163"/>
      <c r="P1513" s="170"/>
      <c r="Q1513" s="163"/>
      <c r="R1513" s="171"/>
      <c r="S1513" s="164"/>
    </row>
    <row r="1514" spans="1:19" s="46" customFormat="1" x14ac:dyDescent="0.2">
      <c r="A1514" s="92"/>
      <c r="B1514" s="145"/>
      <c r="C1514" s="145"/>
      <c r="D1514" s="145"/>
      <c r="E1514" s="138"/>
      <c r="F1514" s="138"/>
      <c r="G1514" s="144"/>
      <c r="H1514" s="140"/>
      <c r="I1514" s="140"/>
      <c r="J1514" s="208"/>
      <c r="K1514" s="208"/>
      <c r="L1514" s="208"/>
      <c r="M1514" s="208"/>
      <c r="N1514" s="208"/>
      <c r="O1514" s="208"/>
      <c r="P1514" s="250"/>
      <c r="Q1514" s="208"/>
      <c r="R1514" s="141"/>
      <c r="S1514" s="143"/>
    </row>
    <row r="1515" spans="1:19" s="46" customFormat="1" x14ac:dyDescent="0.2">
      <c r="A1515" s="92"/>
      <c r="B1515" s="145"/>
      <c r="C1515" s="210"/>
      <c r="D1515" s="210"/>
      <c r="E1515" s="153"/>
      <c r="F1515" s="153"/>
      <c r="G1515" s="146"/>
      <c r="H1515" s="142"/>
      <c r="I1515" s="142"/>
      <c r="J1515" s="208"/>
      <c r="K1515" s="208"/>
      <c r="L1515" s="208"/>
      <c r="M1515" s="208"/>
      <c r="N1515" s="208"/>
      <c r="O1515" s="208"/>
      <c r="P1515" s="208"/>
      <c r="Q1515" s="208"/>
      <c r="R1515" s="76"/>
      <c r="S1515" s="143"/>
    </row>
    <row r="1516" spans="1:19" s="46" customFormat="1" x14ac:dyDescent="0.2">
      <c r="A1516" s="92"/>
      <c r="B1516" s="145"/>
      <c r="C1516" s="145"/>
      <c r="D1516" s="145"/>
      <c r="E1516" s="138"/>
      <c r="F1516" s="138"/>
      <c r="G1516" s="103"/>
      <c r="H1516" s="100"/>
      <c r="I1516" s="270"/>
      <c r="J1516" s="208"/>
      <c r="K1516" s="208"/>
      <c r="L1516" s="208"/>
      <c r="M1516" s="208"/>
      <c r="N1516" s="208"/>
      <c r="O1516" s="208"/>
      <c r="P1516" s="250"/>
      <c r="Q1516" s="208"/>
      <c r="R1516" s="143"/>
      <c r="S1516" s="143"/>
    </row>
    <row r="1517" spans="1:19" s="46" customFormat="1" x14ac:dyDescent="0.2">
      <c r="A1517" s="92"/>
      <c r="B1517" s="145"/>
      <c r="C1517" s="145"/>
      <c r="D1517" s="145"/>
      <c r="E1517" s="138"/>
      <c r="F1517" s="138"/>
      <c r="G1517" s="144"/>
      <c r="H1517" s="140"/>
      <c r="I1517" s="140"/>
      <c r="J1517" s="208"/>
      <c r="K1517" s="208"/>
      <c r="L1517" s="208"/>
      <c r="M1517" s="208"/>
      <c r="N1517" s="208"/>
      <c r="O1517" s="208"/>
      <c r="P1517" s="250"/>
      <c r="Q1517" s="208"/>
      <c r="R1517" s="141"/>
      <c r="S1517" s="143"/>
    </row>
    <row r="1518" spans="1:19" s="46" customFormat="1" x14ac:dyDescent="0.2">
      <c r="A1518" s="92"/>
      <c r="B1518" s="145"/>
      <c r="C1518" s="145"/>
      <c r="D1518" s="145"/>
      <c r="E1518" s="138"/>
      <c r="F1518" s="138"/>
      <c r="G1518" s="144"/>
      <c r="H1518" s="151"/>
      <c r="I1518" s="151"/>
      <c r="J1518" s="208"/>
      <c r="K1518" s="208"/>
      <c r="L1518" s="208"/>
      <c r="M1518" s="208"/>
      <c r="N1518" s="208"/>
      <c r="O1518" s="208"/>
      <c r="P1518" s="208"/>
      <c r="Q1518" s="208"/>
      <c r="R1518" s="141"/>
      <c r="S1518" s="143"/>
    </row>
    <row r="1519" spans="1:19" s="46" customFormat="1" x14ac:dyDescent="0.2">
      <c r="A1519" s="92"/>
      <c r="B1519" s="118"/>
      <c r="C1519" s="118"/>
      <c r="D1519" s="118"/>
      <c r="E1519" s="108"/>
      <c r="F1519" s="124"/>
      <c r="G1519" s="131"/>
      <c r="H1519" s="167"/>
      <c r="I1519" s="167"/>
      <c r="J1519" s="168"/>
      <c r="K1519" s="169"/>
      <c r="L1519" s="169"/>
      <c r="M1519" s="168"/>
      <c r="N1519" s="163"/>
      <c r="O1519" s="163"/>
      <c r="P1519" s="170"/>
      <c r="Q1519" s="163"/>
      <c r="R1519" s="171"/>
      <c r="S1519" s="164"/>
    </row>
    <row r="1520" spans="1:19" s="46" customFormat="1" x14ac:dyDescent="0.2">
      <c r="A1520" s="92"/>
      <c r="B1520" s="145"/>
      <c r="C1520" s="145"/>
      <c r="D1520" s="145"/>
      <c r="E1520" s="138"/>
      <c r="F1520" s="138"/>
      <c r="G1520" s="144"/>
      <c r="H1520" s="140"/>
      <c r="I1520" s="140"/>
      <c r="J1520" s="208"/>
      <c r="K1520" s="208"/>
      <c r="L1520" s="208"/>
      <c r="M1520" s="208"/>
      <c r="N1520" s="208"/>
      <c r="O1520" s="208"/>
      <c r="P1520" s="250"/>
      <c r="Q1520" s="208"/>
      <c r="R1520" s="141"/>
      <c r="S1520" s="143"/>
    </row>
    <row r="1521" spans="1:19" s="46" customFormat="1" x14ac:dyDescent="0.2">
      <c r="A1521" s="92"/>
      <c r="B1521" s="118"/>
      <c r="C1521" s="118"/>
      <c r="D1521" s="118"/>
      <c r="E1521" s="108"/>
      <c r="F1521" s="124"/>
      <c r="G1521" s="131"/>
      <c r="H1521" s="167"/>
      <c r="I1521" s="167"/>
      <c r="J1521" s="168"/>
      <c r="K1521" s="169"/>
      <c r="L1521" s="169"/>
      <c r="M1521" s="168"/>
      <c r="N1521" s="163"/>
      <c r="O1521" s="163"/>
      <c r="P1521" s="170"/>
      <c r="Q1521" s="163"/>
      <c r="R1521" s="171"/>
      <c r="S1521" s="164"/>
    </row>
    <row r="1522" spans="1:19" s="46" customFormat="1" x14ac:dyDescent="0.2">
      <c r="A1522" s="92"/>
      <c r="B1522" s="145"/>
      <c r="C1522" s="145"/>
      <c r="D1522" s="145"/>
      <c r="E1522" s="138"/>
      <c r="F1522" s="138"/>
      <c r="G1522" s="144"/>
      <c r="H1522" s="140"/>
      <c r="I1522" s="140"/>
      <c r="J1522" s="208"/>
      <c r="K1522" s="208"/>
      <c r="L1522" s="208"/>
      <c r="M1522" s="208"/>
      <c r="N1522" s="208"/>
      <c r="O1522" s="208"/>
      <c r="P1522" s="250"/>
      <c r="Q1522" s="208"/>
      <c r="R1522" s="141"/>
      <c r="S1522" s="143"/>
    </row>
    <row r="1523" spans="1:19" s="46" customFormat="1" x14ac:dyDescent="0.2">
      <c r="A1523" s="92"/>
      <c r="B1523" s="145"/>
      <c r="C1523" s="210"/>
      <c r="D1523" s="210"/>
      <c r="E1523" s="153"/>
      <c r="F1523" s="153"/>
      <c r="G1523" s="146"/>
      <c r="H1523" s="142"/>
      <c r="I1523" s="142"/>
      <c r="J1523" s="208"/>
      <c r="K1523" s="208"/>
      <c r="L1523" s="208"/>
      <c r="M1523" s="208"/>
      <c r="N1523" s="208"/>
      <c r="O1523" s="208"/>
      <c r="P1523" s="208"/>
      <c r="Q1523" s="208"/>
      <c r="R1523" s="76"/>
      <c r="S1523" s="143"/>
    </row>
    <row r="1524" spans="1:19" s="46" customFormat="1" x14ac:dyDescent="0.2">
      <c r="A1524" s="92"/>
      <c r="B1524" s="145"/>
      <c r="C1524" s="145"/>
      <c r="D1524" s="145"/>
      <c r="E1524" s="138"/>
      <c r="F1524" s="138"/>
      <c r="G1524" s="103"/>
      <c r="H1524" s="100"/>
      <c r="I1524" s="270"/>
      <c r="J1524" s="208"/>
      <c r="K1524" s="208"/>
      <c r="L1524" s="208"/>
      <c r="M1524" s="208"/>
      <c r="N1524" s="208"/>
      <c r="O1524" s="208"/>
      <c r="P1524" s="250"/>
      <c r="Q1524" s="208"/>
      <c r="R1524" s="143"/>
      <c r="S1524" s="143"/>
    </row>
    <row r="1525" spans="1:19" s="46" customFormat="1" x14ac:dyDescent="0.2">
      <c r="A1525" s="92"/>
      <c r="B1525" s="145"/>
      <c r="C1525" s="145"/>
      <c r="D1525" s="145"/>
      <c r="E1525" s="138"/>
      <c r="F1525" s="138"/>
      <c r="G1525" s="144"/>
      <c r="H1525" s="140"/>
      <c r="I1525" s="140"/>
      <c r="J1525" s="208"/>
      <c r="K1525" s="208"/>
      <c r="L1525" s="208"/>
      <c r="M1525" s="208"/>
      <c r="N1525" s="208"/>
      <c r="O1525" s="208"/>
      <c r="P1525" s="250"/>
      <c r="Q1525" s="208"/>
      <c r="R1525" s="141"/>
      <c r="S1525" s="143"/>
    </row>
    <row r="1526" spans="1:19" s="46" customFormat="1" x14ac:dyDescent="0.2">
      <c r="A1526" s="92"/>
      <c r="B1526" s="145"/>
      <c r="C1526" s="145"/>
      <c r="D1526" s="145"/>
      <c r="E1526" s="138"/>
      <c r="F1526" s="138"/>
      <c r="G1526" s="144"/>
      <c r="H1526" s="151"/>
      <c r="I1526" s="151"/>
      <c r="J1526" s="208"/>
      <c r="K1526" s="208"/>
      <c r="L1526" s="208"/>
      <c r="M1526" s="208"/>
      <c r="N1526" s="208"/>
      <c r="O1526" s="208"/>
      <c r="P1526" s="208"/>
      <c r="Q1526" s="208"/>
      <c r="R1526" s="141"/>
      <c r="S1526" s="143"/>
    </row>
    <row r="1527" spans="1:19" s="46" customFormat="1" x14ac:dyDescent="0.2">
      <c r="A1527" s="92"/>
      <c r="B1527" s="118"/>
      <c r="C1527" s="118"/>
      <c r="D1527" s="118"/>
      <c r="E1527" s="108"/>
      <c r="F1527" s="124"/>
      <c r="G1527" s="131"/>
      <c r="H1527" s="167"/>
      <c r="I1527" s="167"/>
      <c r="J1527" s="168"/>
      <c r="K1527" s="169"/>
      <c r="L1527" s="169"/>
      <c r="M1527" s="168"/>
      <c r="N1527" s="163"/>
      <c r="O1527" s="163"/>
      <c r="P1527" s="170"/>
      <c r="Q1527" s="163"/>
      <c r="R1527" s="171"/>
      <c r="S1527" s="164"/>
    </row>
    <row r="1528" spans="1:19" s="46" customFormat="1" x14ac:dyDescent="0.2">
      <c r="A1528" s="92"/>
      <c r="B1528" s="145"/>
      <c r="C1528" s="145"/>
      <c r="D1528" s="145"/>
      <c r="E1528" s="138"/>
      <c r="F1528" s="138"/>
      <c r="G1528" s="144"/>
      <c r="H1528" s="140"/>
      <c r="I1528" s="140"/>
      <c r="J1528" s="208"/>
      <c r="K1528" s="208"/>
      <c r="L1528" s="208"/>
      <c r="M1528" s="208"/>
      <c r="N1528" s="208"/>
      <c r="O1528" s="208"/>
      <c r="P1528" s="250"/>
      <c r="Q1528" s="208"/>
      <c r="R1528" s="141"/>
      <c r="S1528" s="143"/>
    </row>
    <row r="1529" spans="1:19" s="46" customFormat="1" x14ac:dyDescent="0.2">
      <c r="A1529" s="92"/>
      <c r="B1529" s="145"/>
      <c r="C1529" s="210"/>
      <c r="D1529" s="210"/>
      <c r="E1529" s="153"/>
      <c r="F1529" s="153"/>
      <c r="G1529" s="146"/>
      <c r="H1529" s="142"/>
      <c r="I1529" s="142"/>
      <c r="J1529" s="208"/>
      <c r="K1529" s="208"/>
      <c r="L1529" s="208"/>
      <c r="M1529" s="208"/>
      <c r="N1529" s="208"/>
      <c r="O1529" s="208"/>
      <c r="P1529" s="208"/>
      <c r="Q1529" s="208"/>
      <c r="R1529" s="76"/>
      <c r="S1529" s="143"/>
    </row>
    <row r="1530" spans="1:19" s="46" customFormat="1" x14ac:dyDescent="0.2">
      <c r="A1530" s="92"/>
      <c r="B1530" s="145"/>
      <c r="C1530" s="145"/>
      <c r="D1530" s="145"/>
      <c r="E1530" s="138"/>
      <c r="F1530" s="138"/>
      <c r="G1530" s="103"/>
      <c r="H1530" s="100"/>
      <c r="I1530" s="270"/>
      <c r="J1530" s="208"/>
      <c r="K1530" s="208"/>
      <c r="L1530" s="208"/>
      <c r="M1530" s="208"/>
      <c r="N1530" s="208"/>
      <c r="O1530" s="208"/>
      <c r="P1530" s="250"/>
      <c r="Q1530" s="208"/>
      <c r="R1530" s="143"/>
      <c r="S1530" s="143"/>
    </row>
    <row r="1531" spans="1:19" s="46" customFormat="1" x14ac:dyDescent="0.2">
      <c r="A1531" s="92"/>
      <c r="B1531" s="145"/>
      <c r="C1531" s="145"/>
      <c r="D1531" s="145"/>
      <c r="E1531" s="138"/>
      <c r="F1531" s="138"/>
      <c r="G1531" s="144"/>
      <c r="H1531" s="140"/>
      <c r="I1531" s="140"/>
      <c r="J1531" s="208"/>
      <c r="K1531" s="208"/>
      <c r="L1531" s="208"/>
      <c r="M1531" s="208"/>
      <c r="N1531" s="208"/>
      <c r="O1531" s="208"/>
      <c r="P1531" s="250"/>
      <c r="Q1531" s="208"/>
      <c r="R1531" s="141"/>
      <c r="S1531" s="143"/>
    </row>
    <row r="1532" spans="1:19" s="46" customFormat="1" x14ac:dyDescent="0.2">
      <c r="A1532" s="92"/>
      <c r="B1532" s="145"/>
      <c r="C1532" s="145"/>
      <c r="D1532" s="145"/>
      <c r="E1532" s="138"/>
      <c r="F1532" s="138"/>
      <c r="G1532" s="144"/>
      <c r="H1532" s="151"/>
      <c r="I1532" s="151"/>
      <c r="J1532" s="208"/>
      <c r="K1532" s="208"/>
      <c r="L1532" s="208"/>
      <c r="M1532" s="208"/>
      <c r="N1532" s="208"/>
      <c r="O1532" s="208"/>
      <c r="P1532" s="208"/>
      <c r="Q1532" s="208"/>
      <c r="R1532" s="141"/>
      <c r="S1532" s="143"/>
    </row>
    <row r="1533" spans="1:19" s="46" customFormat="1" x14ac:dyDescent="0.2">
      <c r="A1533" s="92"/>
      <c r="B1533" s="118"/>
      <c r="C1533" s="118"/>
      <c r="D1533" s="118"/>
      <c r="E1533" s="108"/>
      <c r="F1533" s="124"/>
      <c r="G1533" s="131"/>
      <c r="H1533" s="167"/>
      <c r="I1533" s="167"/>
      <c r="J1533" s="168"/>
      <c r="K1533" s="169"/>
      <c r="L1533" s="169"/>
      <c r="M1533" s="168"/>
      <c r="N1533" s="163"/>
      <c r="O1533" s="163"/>
      <c r="P1533" s="170"/>
      <c r="Q1533" s="163"/>
      <c r="R1533" s="171"/>
      <c r="S1533" s="164"/>
    </row>
    <row r="1534" spans="1:19" s="46" customFormat="1" x14ac:dyDescent="0.2">
      <c r="A1534" s="92"/>
      <c r="B1534" s="145"/>
      <c r="C1534" s="145"/>
      <c r="D1534" s="145"/>
      <c r="E1534" s="138"/>
      <c r="F1534" s="138"/>
      <c r="G1534" s="144"/>
      <c r="H1534" s="140"/>
      <c r="I1534" s="140"/>
      <c r="J1534" s="208"/>
      <c r="K1534" s="208"/>
      <c r="L1534" s="208"/>
      <c r="M1534" s="208"/>
      <c r="N1534" s="208"/>
      <c r="O1534" s="208"/>
      <c r="P1534" s="250"/>
      <c r="Q1534" s="208"/>
      <c r="R1534" s="141"/>
      <c r="S1534" s="143"/>
    </row>
    <row r="1535" spans="1:19" s="46" customFormat="1" x14ac:dyDescent="0.2">
      <c r="A1535" s="92"/>
      <c r="B1535" s="118"/>
      <c r="C1535" s="118"/>
      <c r="D1535" s="118"/>
      <c r="E1535" s="108"/>
      <c r="F1535" s="124"/>
      <c r="G1535" s="131"/>
      <c r="H1535" s="167"/>
      <c r="I1535" s="167"/>
      <c r="J1535" s="168"/>
      <c r="K1535" s="169"/>
      <c r="L1535" s="169"/>
      <c r="M1535" s="168"/>
      <c r="N1535" s="163"/>
      <c r="O1535" s="163"/>
      <c r="P1535" s="170"/>
      <c r="Q1535" s="163"/>
      <c r="R1535" s="171"/>
      <c r="S1535" s="164"/>
    </row>
    <row r="1536" spans="1:19" s="46" customFormat="1" x14ac:dyDescent="0.2">
      <c r="A1536" s="92"/>
      <c r="B1536" s="145"/>
      <c r="C1536" s="145"/>
      <c r="D1536" s="145"/>
      <c r="E1536" s="138"/>
      <c r="F1536" s="138"/>
      <c r="G1536" s="144"/>
      <c r="H1536" s="140"/>
      <c r="I1536" s="140"/>
      <c r="J1536" s="208"/>
      <c r="K1536" s="208"/>
      <c r="L1536" s="208"/>
      <c r="M1536" s="208"/>
      <c r="N1536" s="208"/>
      <c r="O1536" s="208"/>
      <c r="P1536" s="250"/>
      <c r="Q1536" s="208"/>
      <c r="R1536" s="141"/>
      <c r="S1536" s="143"/>
    </row>
    <row r="1537" spans="1:23" s="46" customFormat="1" x14ac:dyDescent="0.2">
      <c r="A1537" s="92"/>
      <c r="B1537" s="145"/>
      <c r="C1537" s="210"/>
      <c r="D1537" s="210"/>
      <c r="E1537" s="153"/>
      <c r="F1537" s="153"/>
      <c r="G1537" s="146"/>
      <c r="H1537" s="142"/>
      <c r="I1537" s="142"/>
      <c r="J1537" s="208"/>
      <c r="K1537" s="208"/>
      <c r="L1537" s="208"/>
      <c r="M1537" s="208"/>
      <c r="N1537" s="208"/>
      <c r="O1537" s="208"/>
      <c r="P1537" s="208"/>
      <c r="Q1537" s="208"/>
      <c r="R1537" s="76"/>
      <c r="S1537" s="143"/>
    </row>
    <row r="1538" spans="1:23" s="46" customFormat="1" x14ac:dyDescent="0.2">
      <c r="A1538" s="92"/>
      <c r="B1538" s="145"/>
      <c r="C1538" s="145"/>
      <c r="D1538" s="145"/>
      <c r="E1538" s="138"/>
      <c r="F1538" s="138"/>
      <c r="G1538" s="103"/>
      <c r="H1538" s="100"/>
      <c r="I1538" s="270"/>
      <c r="J1538" s="208"/>
      <c r="K1538" s="208"/>
      <c r="L1538" s="208"/>
      <c r="M1538" s="208"/>
      <c r="N1538" s="208"/>
      <c r="O1538" s="208"/>
      <c r="P1538" s="250"/>
      <c r="Q1538" s="208"/>
      <c r="R1538" s="143"/>
      <c r="S1538" s="143"/>
    </row>
    <row r="1539" spans="1:23" s="46" customFormat="1" x14ac:dyDescent="0.2">
      <c r="A1539" s="92"/>
      <c r="B1539" s="145"/>
      <c r="C1539" s="145"/>
      <c r="D1539" s="145"/>
      <c r="E1539" s="138"/>
      <c r="F1539" s="138"/>
      <c r="G1539" s="144"/>
      <c r="H1539" s="140"/>
      <c r="I1539" s="140"/>
      <c r="J1539" s="208"/>
      <c r="K1539" s="208"/>
      <c r="L1539" s="208"/>
      <c r="M1539" s="208"/>
      <c r="N1539" s="208"/>
      <c r="O1539" s="208"/>
      <c r="P1539" s="250"/>
      <c r="Q1539" s="208"/>
      <c r="R1539" s="141"/>
      <c r="S1539" s="143"/>
    </row>
    <row r="1540" spans="1:23" s="46" customFormat="1" x14ac:dyDescent="0.2">
      <c r="A1540" s="92"/>
      <c r="B1540" s="145"/>
      <c r="C1540" s="145"/>
      <c r="D1540" s="145"/>
      <c r="E1540" s="138"/>
      <c r="F1540" s="138"/>
      <c r="G1540" s="144"/>
      <c r="H1540" s="151"/>
      <c r="I1540" s="151"/>
      <c r="J1540" s="208"/>
      <c r="K1540" s="208"/>
      <c r="L1540" s="208"/>
      <c r="M1540" s="208"/>
      <c r="N1540" s="208"/>
      <c r="O1540" s="208"/>
      <c r="P1540" s="208"/>
      <c r="Q1540" s="208"/>
      <c r="R1540" s="141"/>
      <c r="S1540" s="143"/>
    </row>
    <row r="1541" spans="1:23" s="46" customFormat="1" x14ac:dyDescent="0.2">
      <c r="A1541" s="92"/>
      <c r="B1541" s="118"/>
      <c r="C1541" s="118"/>
      <c r="D1541" s="118"/>
      <c r="E1541" s="108"/>
      <c r="F1541" s="124"/>
      <c r="G1541" s="131"/>
      <c r="H1541" s="167"/>
      <c r="I1541" s="167"/>
      <c r="J1541" s="168"/>
      <c r="K1541" s="169"/>
      <c r="L1541" s="169"/>
      <c r="M1541" s="168"/>
      <c r="N1541" s="163"/>
      <c r="O1541" s="163"/>
      <c r="P1541" s="170"/>
      <c r="Q1541" s="163"/>
      <c r="R1541" s="171"/>
      <c r="S1541" s="164"/>
    </row>
    <row r="1542" spans="1:23" s="46" customFormat="1" x14ac:dyDescent="0.2">
      <c r="A1542" s="92"/>
      <c r="B1542" s="145"/>
      <c r="C1542" s="145"/>
      <c r="D1542" s="145"/>
      <c r="E1542" s="138"/>
      <c r="F1542" s="138"/>
      <c r="G1542" s="144"/>
      <c r="H1542" s="140"/>
      <c r="I1542" s="140"/>
      <c r="J1542" s="208"/>
      <c r="K1542" s="208"/>
      <c r="L1542" s="208"/>
      <c r="M1542" s="208"/>
      <c r="N1542" s="208"/>
      <c r="O1542" s="208"/>
      <c r="P1542" s="250"/>
      <c r="Q1542" s="208"/>
      <c r="R1542" s="141"/>
      <c r="S1542" s="143"/>
    </row>
    <row r="1543" spans="1:23" s="46" customFormat="1" x14ac:dyDescent="0.2">
      <c r="A1543" s="92"/>
      <c r="B1543" s="145"/>
      <c r="C1543" s="210"/>
      <c r="D1543" s="210"/>
      <c r="E1543" s="153"/>
      <c r="F1543" s="153"/>
      <c r="G1543" s="146"/>
      <c r="H1543" s="142"/>
      <c r="I1543" s="142"/>
      <c r="J1543" s="208"/>
      <c r="K1543" s="208"/>
      <c r="L1543" s="208"/>
      <c r="M1543" s="208"/>
      <c r="N1543" s="208"/>
      <c r="O1543" s="208"/>
      <c r="P1543" s="208"/>
      <c r="Q1543" s="208"/>
      <c r="R1543" s="76"/>
      <c r="S1543" s="143"/>
    </row>
    <row r="1544" spans="1:23" s="46" customFormat="1" x14ac:dyDescent="0.2">
      <c r="A1544" s="92"/>
      <c r="B1544" s="145"/>
      <c r="C1544" s="145"/>
      <c r="D1544" s="145"/>
      <c r="E1544" s="138"/>
      <c r="F1544" s="138"/>
      <c r="G1544" s="103"/>
      <c r="H1544" s="100"/>
      <c r="I1544" s="270"/>
      <c r="J1544" s="208"/>
      <c r="K1544" s="208"/>
      <c r="L1544" s="208"/>
      <c r="M1544" s="208"/>
      <c r="N1544" s="208"/>
      <c r="O1544" s="208"/>
      <c r="P1544" s="250"/>
      <c r="Q1544" s="208"/>
      <c r="R1544" s="143"/>
      <c r="S1544" s="143"/>
    </row>
    <row r="1545" spans="1:23" s="46" customFormat="1" x14ac:dyDescent="0.2">
      <c r="A1545" s="92"/>
      <c r="B1545" s="145"/>
      <c r="C1545" s="145"/>
      <c r="D1545" s="145"/>
      <c r="E1545" s="138"/>
      <c r="F1545" s="138"/>
      <c r="G1545" s="144"/>
      <c r="H1545" s="140"/>
      <c r="I1545" s="140"/>
      <c r="J1545" s="208"/>
      <c r="K1545" s="208"/>
      <c r="L1545" s="208"/>
      <c r="M1545" s="208"/>
      <c r="N1545" s="208"/>
      <c r="O1545" s="208"/>
      <c r="P1545" s="250"/>
      <c r="Q1545" s="208"/>
      <c r="R1545" s="141"/>
      <c r="S1545" s="143"/>
    </row>
    <row r="1546" spans="1:23" s="46" customFormat="1" x14ac:dyDescent="0.2">
      <c r="A1546" s="92"/>
      <c r="B1546" s="145"/>
      <c r="C1546" s="145"/>
      <c r="D1546" s="145"/>
      <c r="E1546" s="138"/>
      <c r="F1546" s="138"/>
      <c r="G1546" s="144"/>
      <c r="H1546" s="151"/>
      <c r="I1546" s="151"/>
      <c r="J1546" s="208"/>
      <c r="K1546" s="208"/>
      <c r="L1546" s="208"/>
      <c r="M1546" s="208"/>
      <c r="N1546" s="208"/>
      <c r="O1546" s="208"/>
      <c r="P1546" s="208"/>
      <c r="Q1546" s="208"/>
      <c r="R1546" s="141"/>
      <c r="S1546" s="143"/>
    </row>
    <row r="1547" spans="1:23" s="46" customFormat="1" x14ac:dyDescent="0.2">
      <c r="A1547" s="92"/>
      <c r="B1547" s="118"/>
      <c r="C1547" s="118"/>
      <c r="D1547" s="118"/>
      <c r="E1547" s="108"/>
      <c r="F1547" s="124"/>
      <c r="G1547" s="131"/>
      <c r="H1547" s="167"/>
      <c r="I1547" s="167"/>
      <c r="J1547" s="168"/>
      <c r="K1547" s="169"/>
      <c r="L1547" s="169"/>
      <c r="M1547" s="168"/>
      <c r="N1547" s="163"/>
      <c r="O1547" s="163"/>
      <c r="P1547" s="170"/>
      <c r="Q1547" s="163"/>
      <c r="R1547" s="171"/>
      <c r="S1547" s="164"/>
    </row>
    <row r="1548" spans="1:23" s="46" customFormat="1" x14ac:dyDescent="0.2">
      <c r="A1548" s="92"/>
      <c r="B1548" s="145"/>
      <c r="C1548" s="145"/>
      <c r="D1548" s="145"/>
      <c r="E1548" s="138"/>
      <c r="F1548" s="138"/>
      <c r="G1548" s="144"/>
      <c r="H1548" s="140"/>
      <c r="I1548" s="140"/>
      <c r="J1548" s="208"/>
      <c r="K1548" s="208"/>
      <c r="L1548" s="208"/>
      <c r="M1548" s="208"/>
      <c r="N1548" s="208"/>
      <c r="O1548" s="208"/>
      <c r="P1548" s="250"/>
      <c r="Q1548" s="208"/>
      <c r="R1548" s="141"/>
      <c r="S1548" s="143"/>
    </row>
    <row r="1549" spans="1:23" s="46" customFormat="1" x14ac:dyDescent="0.2">
      <c r="A1549" s="92"/>
      <c r="B1549" s="118"/>
      <c r="C1549" s="118"/>
      <c r="D1549" s="118"/>
      <c r="E1549" s="108"/>
      <c r="F1549" s="124"/>
      <c r="G1549" s="131"/>
      <c r="H1549" s="167"/>
      <c r="I1549" s="167"/>
      <c r="J1549" s="168"/>
      <c r="K1549" s="169"/>
      <c r="L1549" s="169"/>
      <c r="M1549" s="168"/>
      <c r="N1549" s="163"/>
      <c r="O1549" s="163"/>
      <c r="P1549" s="170"/>
      <c r="Q1549" s="163"/>
      <c r="R1549" s="171"/>
      <c r="S1549" s="164"/>
    </row>
    <row r="1550" spans="1:23" s="46" customFormat="1" x14ac:dyDescent="0.2">
      <c r="A1550" s="92"/>
      <c r="B1550" s="145"/>
      <c r="C1550" s="145"/>
      <c r="D1550" s="145"/>
      <c r="E1550" s="138"/>
      <c r="F1550" s="138"/>
      <c r="G1550" s="144"/>
      <c r="H1550" s="140"/>
      <c r="I1550" s="140"/>
      <c r="J1550" s="208"/>
      <c r="K1550" s="208"/>
      <c r="L1550" s="208"/>
      <c r="M1550" s="208"/>
      <c r="N1550" s="208"/>
      <c r="O1550" s="208"/>
      <c r="P1550" s="250"/>
      <c r="Q1550" s="208"/>
      <c r="R1550" s="141"/>
      <c r="S1550" s="143"/>
    </row>
    <row r="1551" spans="1:23" s="46" customFormat="1" x14ac:dyDescent="0.2">
      <c r="A1551" s="92"/>
      <c r="B1551" s="145"/>
      <c r="C1551" s="210"/>
      <c r="D1551" s="210"/>
      <c r="E1551" s="153"/>
      <c r="F1551" s="153"/>
      <c r="G1551" s="146"/>
      <c r="H1551" s="142"/>
      <c r="I1551" s="142"/>
      <c r="J1551" s="208"/>
      <c r="K1551" s="208"/>
      <c r="L1551" s="208"/>
      <c r="M1551" s="208"/>
      <c r="N1551" s="208"/>
      <c r="O1551" s="208"/>
      <c r="P1551" s="208"/>
      <c r="Q1551" s="208"/>
      <c r="R1551" s="76"/>
      <c r="S1551" s="143"/>
    </row>
    <row r="1552" spans="1:23" customFormat="1" ht="12.75" customHeight="1" x14ac:dyDescent="0.25">
      <c r="A1552" s="92"/>
      <c r="B1552" s="145"/>
      <c r="C1552" s="145"/>
      <c r="D1552" s="145"/>
      <c r="E1552" s="138"/>
      <c r="F1552" s="138"/>
      <c r="G1552" s="103"/>
      <c r="H1552" s="100"/>
      <c r="I1552" s="270"/>
      <c r="J1552" s="208"/>
      <c r="K1552" s="208"/>
      <c r="L1552" s="208"/>
      <c r="M1552" s="208"/>
      <c r="N1552" s="208"/>
      <c r="O1552" s="208"/>
      <c r="P1552" s="250"/>
      <c r="Q1552" s="208"/>
      <c r="R1552" s="143"/>
      <c r="S1552" s="143"/>
      <c r="T1552" s="203"/>
      <c r="U1552" s="203"/>
      <c r="V1552" s="203"/>
      <c r="W1552" s="203"/>
    </row>
    <row r="1553" spans="1:23" customFormat="1" ht="12.75" customHeight="1" x14ac:dyDescent="0.25">
      <c r="A1553" s="92"/>
      <c r="B1553" s="145"/>
      <c r="C1553" s="145"/>
      <c r="D1553" s="145"/>
      <c r="E1553" s="138"/>
      <c r="F1553" s="138"/>
      <c r="G1553" s="144"/>
      <c r="H1553" s="140"/>
      <c r="I1553" s="140"/>
      <c r="J1553" s="208"/>
      <c r="K1553" s="208"/>
      <c r="L1553" s="208"/>
      <c r="M1553" s="208"/>
      <c r="N1553" s="208"/>
      <c r="O1553" s="208"/>
      <c r="P1553" s="250"/>
      <c r="Q1553" s="208"/>
      <c r="R1553" s="141"/>
      <c r="S1553" s="143"/>
      <c r="T1553" s="203"/>
      <c r="U1553" s="203"/>
      <c r="V1553" s="203"/>
      <c r="W1553" s="203"/>
    </row>
    <row r="1554" spans="1:23" customFormat="1" ht="12.75" customHeight="1" x14ac:dyDescent="0.25">
      <c r="A1554" s="92"/>
      <c r="B1554" s="145"/>
      <c r="C1554" s="145"/>
      <c r="D1554" s="145"/>
      <c r="E1554" s="138"/>
      <c r="F1554" s="138"/>
      <c r="G1554" s="144"/>
      <c r="H1554" s="151"/>
      <c r="I1554" s="151"/>
      <c r="J1554" s="208"/>
      <c r="K1554" s="208"/>
      <c r="L1554" s="208"/>
      <c r="M1554" s="208"/>
      <c r="N1554" s="208"/>
      <c r="O1554" s="208"/>
      <c r="P1554" s="208"/>
      <c r="Q1554" s="208"/>
      <c r="R1554" s="141"/>
      <c r="S1554" s="143"/>
      <c r="T1554" s="203"/>
      <c r="U1554" s="203"/>
      <c r="V1554" s="203"/>
      <c r="W1554" s="203"/>
    </row>
    <row r="1555" spans="1:23" customFormat="1" ht="12.75" customHeight="1" x14ac:dyDescent="0.25">
      <c r="A1555" s="92"/>
      <c r="B1555" s="118"/>
      <c r="C1555" s="118"/>
      <c r="D1555" s="118"/>
      <c r="E1555" s="108"/>
      <c r="F1555" s="124"/>
      <c r="G1555" s="131"/>
      <c r="H1555" s="167"/>
      <c r="I1555" s="167"/>
      <c r="J1555" s="168"/>
      <c r="K1555" s="169"/>
      <c r="L1555" s="169"/>
      <c r="M1555" s="168"/>
      <c r="N1555" s="163"/>
      <c r="O1555" s="163"/>
      <c r="P1555" s="170"/>
      <c r="Q1555" s="163"/>
      <c r="R1555" s="171"/>
      <c r="S1555" s="164"/>
      <c r="T1555" s="203"/>
      <c r="U1555" s="203"/>
      <c r="V1555" s="203"/>
      <c r="W1555" s="203"/>
    </row>
    <row r="1556" spans="1:23" customFormat="1" ht="12.75" customHeight="1" x14ac:dyDescent="0.25">
      <c r="A1556" s="92"/>
      <c r="B1556" s="145"/>
      <c r="C1556" s="145"/>
      <c r="D1556" s="145"/>
      <c r="E1556" s="138"/>
      <c r="F1556" s="138"/>
      <c r="G1556" s="144"/>
      <c r="H1556" s="140"/>
      <c r="I1556" s="140"/>
      <c r="J1556" s="208"/>
      <c r="K1556" s="208"/>
      <c r="L1556" s="208"/>
      <c r="M1556" s="208"/>
      <c r="N1556" s="208"/>
      <c r="O1556" s="208"/>
      <c r="P1556" s="250"/>
      <c r="Q1556" s="208"/>
      <c r="R1556" s="141"/>
      <c r="S1556" s="143"/>
      <c r="T1556" s="203"/>
      <c r="U1556" s="203"/>
      <c r="V1556" s="203"/>
      <c r="W1556" s="203"/>
    </row>
    <row r="1557" spans="1:23" customFormat="1" ht="12.75" customHeight="1" x14ac:dyDescent="0.25">
      <c r="A1557" s="92"/>
      <c r="B1557" s="145"/>
      <c r="C1557" s="210"/>
      <c r="D1557" s="210"/>
      <c r="E1557" s="153"/>
      <c r="F1557" s="153"/>
      <c r="G1557" s="146"/>
      <c r="H1557" s="142"/>
      <c r="I1557" s="142"/>
      <c r="J1557" s="208"/>
      <c r="K1557" s="208"/>
      <c r="L1557" s="208"/>
      <c r="M1557" s="208"/>
      <c r="N1557" s="208"/>
      <c r="O1557" s="208"/>
      <c r="P1557" s="208"/>
      <c r="Q1557" s="208"/>
      <c r="R1557" s="76"/>
      <c r="S1557" s="143"/>
      <c r="T1557" s="203"/>
      <c r="U1557" s="203"/>
      <c r="V1557" s="203"/>
      <c r="W1557" s="203"/>
    </row>
    <row r="1558" spans="1:23" customFormat="1" ht="12.75" customHeight="1" x14ac:dyDescent="0.25">
      <c r="A1558" s="92"/>
      <c r="B1558" s="145"/>
      <c r="C1558" s="145"/>
      <c r="D1558" s="145"/>
      <c r="E1558" s="138"/>
      <c r="F1558" s="138"/>
      <c r="G1558" s="103"/>
      <c r="H1558" s="100"/>
      <c r="I1558" s="270"/>
      <c r="J1558" s="208"/>
      <c r="K1558" s="208"/>
      <c r="L1558" s="208"/>
      <c r="M1558" s="208"/>
      <c r="N1558" s="208"/>
      <c r="O1558" s="208"/>
      <c r="P1558" s="250"/>
      <c r="Q1558" s="208"/>
      <c r="R1558" s="143"/>
      <c r="S1558" s="143"/>
      <c r="T1558" s="203"/>
      <c r="U1558" s="203"/>
      <c r="V1558" s="203"/>
      <c r="W1558" s="203"/>
    </row>
    <row r="1559" spans="1:23" customFormat="1" ht="12.75" customHeight="1" x14ac:dyDescent="0.25">
      <c r="A1559" s="92"/>
      <c r="B1559" s="145"/>
      <c r="C1559" s="145"/>
      <c r="D1559" s="145"/>
      <c r="E1559" s="138"/>
      <c r="F1559" s="138"/>
      <c r="G1559" s="144"/>
      <c r="H1559" s="140"/>
      <c r="I1559" s="140"/>
      <c r="J1559" s="208"/>
      <c r="K1559" s="208"/>
      <c r="L1559" s="208"/>
      <c r="M1559" s="208"/>
      <c r="N1559" s="208"/>
      <c r="O1559" s="208"/>
      <c r="P1559" s="250"/>
      <c r="Q1559" s="208"/>
      <c r="R1559" s="141"/>
      <c r="S1559" s="143"/>
      <c r="T1559" s="203"/>
      <c r="U1559" s="203"/>
      <c r="V1559" s="203"/>
      <c r="W1559" s="203"/>
    </row>
    <row r="1560" spans="1:23" customFormat="1" ht="12.75" customHeight="1" x14ac:dyDescent="0.25">
      <c r="A1560" s="92"/>
      <c r="B1560" s="145"/>
      <c r="C1560" s="145"/>
      <c r="D1560" s="145"/>
      <c r="E1560" s="138"/>
      <c r="F1560" s="138"/>
      <c r="G1560" s="144"/>
      <c r="H1560" s="151"/>
      <c r="I1560" s="151"/>
      <c r="J1560" s="208"/>
      <c r="K1560" s="208"/>
      <c r="L1560" s="208"/>
      <c r="M1560" s="208"/>
      <c r="N1560" s="208"/>
      <c r="O1560" s="208"/>
      <c r="P1560" s="208"/>
      <c r="Q1560" s="208"/>
      <c r="R1560" s="141"/>
      <c r="S1560" s="143"/>
      <c r="T1560" s="203"/>
      <c r="U1560" s="203"/>
      <c r="V1560" s="203"/>
      <c r="W1560" s="203"/>
    </row>
    <row r="1561" spans="1:23" customFormat="1" ht="12.75" customHeight="1" x14ac:dyDescent="0.25">
      <c r="A1561" s="92"/>
      <c r="B1561" s="118"/>
      <c r="C1561" s="118"/>
      <c r="D1561" s="118"/>
      <c r="E1561" s="108"/>
      <c r="F1561" s="124"/>
      <c r="G1561" s="131"/>
      <c r="H1561" s="167"/>
      <c r="I1561" s="167"/>
      <c r="J1561" s="168"/>
      <c r="K1561" s="169"/>
      <c r="L1561" s="169"/>
      <c r="M1561" s="168"/>
      <c r="N1561" s="163"/>
      <c r="O1561" s="163"/>
      <c r="P1561" s="170"/>
      <c r="Q1561" s="163"/>
      <c r="R1561" s="171"/>
      <c r="S1561" s="164"/>
      <c r="T1561" s="203"/>
      <c r="U1561" s="203"/>
      <c r="V1561" s="203"/>
      <c r="W1561" s="203"/>
    </row>
    <row r="1562" spans="1:23" customFormat="1" ht="12.75" customHeight="1" x14ac:dyDescent="0.25">
      <c r="A1562" s="92"/>
      <c r="B1562" s="145"/>
      <c r="C1562" s="145"/>
      <c r="D1562" s="145"/>
      <c r="E1562" s="138"/>
      <c r="F1562" s="138"/>
      <c r="G1562" s="144"/>
      <c r="H1562" s="140"/>
      <c r="I1562" s="140"/>
      <c r="J1562" s="208"/>
      <c r="K1562" s="208"/>
      <c r="L1562" s="208"/>
      <c r="M1562" s="208"/>
      <c r="N1562" s="208"/>
      <c r="O1562" s="208"/>
      <c r="P1562" s="250"/>
      <c r="Q1562" s="208"/>
      <c r="R1562" s="141"/>
      <c r="S1562" s="143"/>
      <c r="T1562" s="203"/>
      <c r="U1562" s="203"/>
      <c r="V1562" s="203"/>
      <c r="W1562" s="203"/>
    </row>
    <row r="1563" spans="1:23" customFormat="1" ht="12.75" customHeight="1" x14ac:dyDescent="0.25">
      <c r="A1563" s="92"/>
      <c r="B1563" s="145"/>
      <c r="C1563" s="145"/>
      <c r="D1563" s="145"/>
      <c r="E1563" s="138"/>
      <c r="F1563" s="138"/>
      <c r="G1563" s="144"/>
      <c r="H1563" s="151"/>
      <c r="I1563" s="151"/>
      <c r="J1563" s="208"/>
      <c r="K1563" s="208"/>
      <c r="L1563" s="208"/>
      <c r="M1563" s="208"/>
      <c r="N1563" s="208"/>
      <c r="O1563" s="208"/>
      <c r="P1563" s="208"/>
      <c r="Q1563" s="208"/>
      <c r="R1563" s="141"/>
      <c r="S1563" s="143"/>
      <c r="T1563" s="203"/>
      <c r="U1563" s="203"/>
      <c r="V1563" s="203"/>
      <c r="W1563" s="203"/>
    </row>
    <row r="1564" spans="1:23" customFormat="1" ht="12.75" customHeight="1" x14ac:dyDescent="0.25">
      <c r="A1564" s="92"/>
      <c r="B1564" s="118"/>
      <c r="C1564" s="118"/>
      <c r="D1564" s="118"/>
      <c r="E1564" s="108"/>
      <c r="F1564" s="124"/>
      <c r="G1564" s="131"/>
      <c r="H1564" s="167"/>
      <c r="I1564" s="167"/>
      <c r="J1564" s="168"/>
      <c r="K1564" s="169"/>
      <c r="L1564" s="169"/>
      <c r="M1564" s="168"/>
      <c r="N1564" s="163"/>
      <c r="O1564" s="163"/>
      <c r="P1564" s="170"/>
      <c r="Q1564" s="163"/>
      <c r="R1564" s="171"/>
      <c r="S1564" s="164"/>
      <c r="T1564" s="203"/>
      <c r="U1564" s="203"/>
      <c r="V1564" s="203"/>
      <c r="W1564" s="203"/>
    </row>
    <row r="1565" spans="1:23" customFormat="1" ht="12.75" customHeight="1" x14ac:dyDescent="0.25">
      <c r="A1565" s="92"/>
      <c r="B1565" s="145"/>
      <c r="C1565" s="145"/>
      <c r="D1565" s="145"/>
      <c r="E1565" s="138"/>
      <c r="F1565" s="138"/>
      <c r="G1565" s="103"/>
      <c r="H1565" s="100"/>
      <c r="I1565" s="270"/>
      <c r="J1565" s="208"/>
      <c r="K1565" s="208"/>
      <c r="L1565" s="208"/>
      <c r="M1565" s="208"/>
      <c r="N1565" s="208"/>
      <c r="O1565" s="208"/>
      <c r="P1565" s="250"/>
      <c r="Q1565" s="208"/>
      <c r="R1565" s="143"/>
      <c r="S1565" s="143"/>
      <c r="T1565" s="203"/>
      <c r="U1565" s="203"/>
      <c r="V1565" s="203"/>
      <c r="W1565" s="203"/>
    </row>
    <row r="1566" spans="1:23" customFormat="1" ht="12.75" customHeight="1" x14ac:dyDescent="0.25">
      <c r="A1566" s="92"/>
      <c r="B1566" s="145"/>
      <c r="C1566" s="145"/>
      <c r="D1566" s="145"/>
      <c r="E1566" s="138"/>
      <c r="F1566" s="138"/>
      <c r="G1566" s="144"/>
      <c r="H1566" s="140"/>
      <c r="I1566" s="140"/>
      <c r="J1566" s="208"/>
      <c r="K1566" s="208"/>
      <c r="L1566" s="208"/>
      <c r="M1566" s="208"/>
      <c r="N1566" s="208"/>
      <c r="O1566" s="208"/>
      <c r="P1566" s="250"/>
      <c r="Q1566" s="208"/>
      <c r="R1566" s="141"/>
      <c r="S1566" s="143"/>
      <c r="T1566" s="203"/>
      <c r="U1566" s="203"/>
      <c r="V1566" s="203"/>
      <c r="W1566" s="203"/>
    </row>
    <row r="1567" spans="1:23" customFormat="1" ht="12.75" customHeight="1" x14ac:dyDescent="0.25">
      <c r="A1567" s="92"/>
      <c r="B1567" s="145"/>
      <c r="C1567" s="145"/>
      <c r="D1567" s="145"/>
      <c r="E1567" s="138"/>
      <c r="F1567" s="138"/>
      <c r="G1567" s="144"/>
      <c r="H1567" s="151"/>
      <c r="I1567" s="151"/>
      <c r="J1567" s="208"/>
      <c r="K1567" s="208"/>
      <c r="L1567" s="208"/>
      <c r="M1567" s="208"/>
      <c r="N1567" s="208"/>
      <c r="O1567" s="208"/>
      <c r="P1567" s="208"/>
      <c r="Q1567" s="208"/>
      <c r="R1567" s="141"/>
      <c r="S1567" s="143"/>
      <c r="T1567" s="203"/>
      <c r="U1567" s="203"/>
      <c r="V1567" s="203"/>
      <c r="W1567" s="203"/>
    </row>
    <row r="1568" spans="1:23" customFormat="1" ht="12.75" customHeight="1" x14ac:dyDescent="0.25">
      <c r="A1568" s="92"/>
      <c r="B1568" s="118"/>
      <c r="C1568" s="118"/>
      <c r="D1568" s="118"/>
      <c r="E1568" s="108"/>
      <c r="F1568" s="124"/>
      <c r="G1568" s="131"/>
      <c r="H1568" s="167"/>
      <c r="I1568" s="167"/>
      <c r="J1568" s="168"/>
      <c r="K1568" s="169"/>
      <c r="L1568" s="169"/>
      <c r="M1568" s="168"/>
      <c r="N1568" s="163"/>
      <c r="O1568" s="163"/>
      <c r="P1568" s="170"/>
      <c r="Q1568" s="163"/>
      <c r="R1568" s="171"/>
      <c r="S1568" s="164"/>
      <c r="T1568" s="203"/>
      <c r="U1568" s="203"/>
      <c r="V1568" s="203"/>
      <c r="W1568" s="203"/>
    </row>
    <row r="1569" spans="1:35" customFormat="1" ht="12.75" customHeight="1" x14ac:dyDescent="0.25">
      <c r="A1569" s="92"/>
      <c r="B1569" s="145"/>
      <c r="C1569" s="145"/>
      <c r="D1569" s="145"/>
      <c r="E1569" s="138"/>
      <c r="F1569" s="138"/>
      <c r="G1569" s="103"/>
      <c r="H1569" s="100"/>
      <c r="I1569" s="270"/>
      <c r="J1569" s="208"/>
      <c r="K1569" s="208"/>
      <c r="L1569" s="208"/>
      <c r="M1569" s="208"/>
      <c r="N1569" s="208"/>
      <c r="O1569" s="208"/>
      <c r="P1569" s="250"/>
      <c r="Q1569" s="208"/>
      <c r="R1569" s="143"/>
      <c r="S1569" s="143"/>
      <c r="T1569" s="203"/>
      <c r="U1569" s="203"/>
      <c r="V1569" s="203"/>
      <c r="W1569" s="203"/>
    </row>
    <row r="1570" spans="1:35" customFormat="1" ht="12.75" customHeight="1" x14ac:dyDescent="0.25">
      <c r="A1570" s="92"/>
      <c r="B1570" s="145"/>
      <c r="C1570" s="145"/>
      <c r="D1570" s="145"/>
      <c r="E1570" s="138"/>
      <c r="F1570" s="138"/>
      <c r="G1570" s="144"/>
      <c r="H1570" s="140"/>
      <c r="I1570" s="140"/>
      <c r="J1570" s="208"/>
      <c r="K1570" s="208"/>
      <c r="L1570" s="208"/>
      <c r="M1570" s="208"/>
      <c r="N1570" s="208"/>
      <c r="O1570" s="208"/>
      <c r="P1570" s="250"/>
      <c r="Q1570" s="208"/>
      <c r="R1570" s="141"/>
      <c r="S1570" s="143"/>
      <c r="T1570" s="203"/>
      <c r="U1570" s="203"/>
      <c r="V1570" s="203"/>
      <c r="W1570" s="203"/>
    </row>
    <row r="1571" spans="1:35" s="182" customFormat="1" ht="12.75" customHeight="1" x14ac:dyDescent="0.3">
      <c r="A1571" s="92"/>
      <c r="B1571" s="145"/>
      <c r="C1571" s="145"/>
      <c r="D1571" s="145"/>
      <c r="E1571" s="138"/>
      <c r="F1571" s="138"/>
      <c r="G1571" s="144"/>
      <c r="H1571" s="151"/>
      <c r="I1571" s="151"/>
      <c r="J1571" s="208"/>
      <c r="K1571" s="208"/>
      <c r="L1571" s="208"/>
      <c r="M1571" s="208"/>
      <c r="N1571" s="208"/>
      <c r="O1571" s="208"/>
      <c r="P1571" s="208"/>
      <c r="Q1571" s="208"/>
      <c r="R1571" s="141"/>
      <c r="S1571" s="143"/>
      <c r="T1571" s="187"/>
      <c r="U1571" s="187"/>
      <c r="V1571" s="187"/>
      <c r="W1571" s="187"/>
      <c r="AI1571" s="202"/>
    </row>
    <row r="1572" spans="1:35" ht="12.75" customHeight="1" x14ac:dyDescent="0.2">
      <c r="A1572" s="92"/>
      <c r="B1572" s="118"/>
      <c r="C1572" s="118"/>
      <c r="D1572" s="118"/>
      <c r="E1572" s="108"/>
      <c r="F1572" s="124"/>
      <c r="G1572" s="131"/>
      <c r="H1572" s="167"/>
      <c r="I1572" s="167"/>
      <c r="J1572" s="168"/>
      <c r="K1572" s="169"/>
      <c r="L1572" s="169"/>
      <c r="M1572" s="168"/>
      <c r="N1572" s="163"/>
      <c r="O1572" s="163"/>
      <c r="P1572" s="170"/>
      <c r="Q1572" s="163"/>
      <c r="R1572" s="171"/>
      <c r="S1572" s="164"/>
    </row>
    <row r="1573" spans="1:35" ht="12.75" customHeight="1" x14ac:dyDescent="0.2">
      <c r="A1573" s="92"/>
      <c r="B1573" s="145"/>
      <c r="C1573" s="145"/>
      <c r="D1573" s="145"/>
      <c r="E1573" s="138"/>
      <c r="F1573" s="138"/>
      <c r="G1573" s="103"/>
      <c r="H1573" s="100"/>
      <c r="I1573" s="270"/>
      <c r="J1573" s="208"/>
      <c r="K1573" s="208"/>
      <c r="L1573" s="208"/>
      <c r="M1573" s="208"/>
      <c r="N1573" s="208"/>
      <c r="O1573" s="208"/>
      <c r="P1573" s="250"/>
      <c r="Q1573" s="208"/>
      <c r="R1573" s="143"/>
      <c r="S1573" s="143"/>
    </row>
    <row r="1574" spans="1:35" ht="12.75" customHeight="1" x14ac:dyDescent="0.2">
      <c r="A1574" s="92"/>
      <c r="B1574" s="145"/>
      <c r="C1574" s="145"/>
      <c r="D1574" s="145"/>
      <c r="E1574" s="138"/>
      <c r="F1574" s="138"/>
      <c r="G1574" s="144"/>
      <c r="H1574" s="140"/>
      <c r="I1574" s="140"/>
      <c r="J1574" s="208"/>
      <c r="K1574" s="208"/>
      <c r="L1574" s="208"/>
      <c r="M1574" s="208"/>
      <c r="N1574" s="208"/>
      <c r="O1574" s="208"/>
      <c r="P1574" s="250"/>
      <c r="Q1574" s="208"/>
      <c r="R1574" s="141"/>
      <c r="S1574" s="143"/>
    </row>
    <row r="1575" spans="1:35" ht="12.75" customHeight="1" x14ac:dyDescent="0.2">
      <c r="A1575" s="92"/>
      <c r="B1575" s="145"/>
      <c r="C1575" s="145"/>
      <c r="D1575" s="145"/>
      <c r="E1575" s="138"/>
      <c r="F1575" s="138"/>
      <c r="G1575" s="144"/>
      <c r="H1575" s="151"/>
      <c r="I1575" s="151"/>
      <c r="J1575" s="208"/>
      <c r="K1575" s="208"/>
      <c r="L1575" s="208"/>
      <c r="M1575" s="208"/>
      <c r="N1575" s="208"/>
      <c r="O1575" s="208"/>
      <c r="P1575" s="208"/>
      <c r="Q1575" s="208"/>
      <c r="R1575" s="141"/>
      <c r="S1575" s="143"/>
    </row>
    <row r="1576" spans="1:35" ht="12.75" customHeight="1" x14ac:dyDescent="0.2">
      <c r="A1576" s="92"/>
      <c r="B1576" s="118"/>
      <c r="C1576" s="118"/>
      <c r="D1576" s="118"/>
      <c r="E1576" s="108"/>
      <c r="F1576" s="124"/>
      <c r="G1576" s="131"/>
      <c r="H1576" s="167"/>
      <c r="I1576" s="167"/>
      <c r="J1576" s="168"/>
      <c r="K1576" s="169"/>
      <c r="L1576" s="169"/>
      <c r="M1576" s="168"/>
      <c r="N1576" s="163"/>
      <c r="O1576" s="163"/>
      <c r="P1576" s="170"/>
      <c r="Q1576" s="163"/>
      <c r="R1576" s="171"/>
      <c r="S1576" s="164"/>
    </row>
    <row r="1577" spans="1:35" ht="12.75" customHeight="1" x14ac:dyDescent="0.2">
      <c r="A1577" s="92"/>
      <c r="B1577" s="145"/>
      <c r="C1577" s="145"/>
      <c r="D1577" s="145"/>
      <c r="E1577" s="138"/>
      <c r="F1577" s="138"/>
      <c r="G1577" s="103"/>
      <c r="H1577" s="100"/>
      <c r="I1577" s="270"/>
      <c r="J1577" s="208"/>
      <c r="K1577" s="208"/>
      <c r="L1577" s="208"/>
      <c r="M1577" s="208"/>
      <c r="N1577" s="208"/>
      <c r="O1577" s="208"/>
      <c r="P1577" s="250"/>
      <c r="Q1577" s="208"/>
      <c r="R1577" s="143"/>
      <c r="S1577" s="143"/>
    </row>
    <row r="1578" spans="1:35" ht="12.75" customHeight="1" x14ac:dyDescent="0.2">
      <c r="A1578" s="92"/>
      <c r="B1578" s="145"/>
      <c r="C1578" s="145"/>
      <c r="D1578" s="145"/>
      <c r="E1578" s="138"/>
      <c r="F1578" s="138"/>
      <c r="G1578" s="144"/>
      <c r="H1578" s="140"/>
      <c r="I1578" s="140"/>
      <c r="J1578" s="208"/>
      <c r="K1578" s="208"/>
      <c r="L1578" s="208"/>
      <c r="M1578" s="208"/>
      <c r="N1578" s="208"/>
      <c r="O1578" s="208"/>
      <c r="P1578" s="250"/>
      <c r="Q1578" s="208"/>
      <c r="R1578" s="141"/>
      <c r="S1578" s="143"/>
    </row>
    <row r="1579" spans="1:35" ht="12.75" customHeight="1" x14ac:dyDescent="0.2">
      <c r="A1579" s="92"/>
      <c r="B1579" s="145"/>
      <c r="C1579" s="145"/>
      <c r="D1579" s="145"/>
      <c r="E1579" s="138"/>
      <c r="F1579" s="138"/>
      <c r="G1579" s="144"/>
      <c r="H1579" s="151"/>
      <c r="I1579" s="151"/>
      <c r="J1579" s="208"/>
      <c r="K1579" s="208"/>
      <c r="L1579" s="208"/>
      <c r="M1579" s="208"/>
      <c r="N1579" s="208"/>
      <c r="O1579" s="208"/>
      <c r="P1579" s="208"/>
      <c r="Q1579" s="208"/>
      <c r="R1579" s="141"/>
      <c r="S1579" s="143"/>
    </row>
    <row r="1580" spans="1:35" ht="12.75" customHeight="1" x14ac:dyDescent="0.2">
      <c r="A1580" s="92"/>
      <c r="B1580" s="118"/>
      <c r="C1580" s="118"/>
      <c r="D1580" s="118"/>
      <c r="E1580" s="108"/>
      <c r="F1580" s="124"/>
      <c r="G1580" s="131"/>
      <c r="H1580" s="167"/>
      <c r="I1580" s="167"/>
      <c r="J1580" s="168"/>
      <c r="K1580" s="169"/>
      <c r="L1580" s="169"/>
      <c r="M1580" s="168"/>
      <c r="N1580" s="163"/>
      <c r="O1580" s="163"/>
      <c r="P1580" s="170"/>
      <c r="Q1580" s="163"/>
      <c r="R1580" s="171"/>
      <c r="S1580" s="164"/>
    </row>
    <row r="1581" spans="1:35" ht="12.75" customHeight="1" x14ac:dyDescent="0.2">
      <c r="A1581" s="92"/>
      <c r="B1581" s="145"/>
      <c r="C1581" s="145"/>
      <c r="D1581" s="145"/>
      <c r="E1581" s="138"/>
      <c r="F1581" s="138"/>
      <c r="G1581" s="103"/>
      <c r="H1581" s="100"/>
      <c r="I1581" s="270"/>
      <c r="J1581" s="208"/>
      <c r="K1581" s="208"/>
      <c r="L1581" s="208"/>
      <c r="M1581" s="208"/>
      <c r="N1581" s="208"/>
      <c r="O1581" s="208"/>
      <c r="P1581" s="250"/>
      <c r="Q1581" s="208"/>
      <c r="R1581" s="143"/>
      <c r="S1581" s="143"/>
    </row>
    <row r="1582" spans="1:35" ht="12.75" customHeight="1" x14ac:dyDescent="0.2">
      <c r="A1582" s="92"/>
      <c r="B1582" s="145"/>
      <c r="C1582" s="145"/>
      <c r="D1582" s="145"/>
      <c r="E1582" s="138"/>
      <c r="F1582" s="138"/>
      <c r="G1582" s="144"/>
      <c r="H1582" s="140"/>
      <c r="I1582" s="140"/>
      <c r="J1582" s="208"/>
      <c r="K1582" s="208"/>
      <c r="L1582" s="208"/>
      <c r="M1582" s="208"/>
      <c r="N1582" s="208"/>
      <c r="O1582" s="208"/>
      <c r="P1582" s="250"/>
      <c r="Q1582" s="208"/>
      <c r="R1582" s="141"/>
      <c r="S1582" s="143"/>
    </row>
    <row r="1583" spans="1:35" ht="12.75" customHeight="1" x14ac:dyDescent="0.2">
      <c r="A1583" s="92"/>
      <c r="B1583" s="145"/>
      <c r="C1583" s="145"/>
      <c r="D1583" s="145"/>
      <c r="E1583" s="138"/>
      <c r="F1583" s="138"/>
      <c r="G1583" s="144"/>
      <c r="H1583" s="151"/>
      <c r="I1583" s="151"/>
      <c r="J1583" s="208"/>
      <c r="K1583" s="208"/>
      <c r="L1583" s="208"/>
      <c r="M1583" s="208"/>
      <c r="N1583" s="208"/>
      <c r="O1583" s="208"/>
      <c r="P1583" s="208"/>
      <c r="Q1583" s="208"/>
      <c r="R1583" s="141"/>
      <c r="S1583" s="143"/>
    </row>
    <row r="1584" spans="1:35" ht="12.75" customHeight="1" x14ac:dyDescent="0.2">
      <c r="A1584" s="92"/>
      <c r="B1584" s="118"/>
      <c r="C1584" s="118"/>
      <c r="D1584" s="118"/>
      <c r="E1584" s="108"/>
      <c r="F1584" s="124"/>
      <c r="G1584" s="131"/>
      <c r="H1584" s="167"/>
      <c r="I1584" s="167"/>
      <c r="J1584" s="168"/>
      <c r="K1584" s="169"/>
      <c r="L1584" s="169"/>
      <c r="M1584" s="168"/>
      <c r="N1584" s="163"/>
      <c r="O1584" s="163"/>
      <c r="P1584" s="170"/>
      <c r="Q1584" s="163"/>
      <c r="R1584" s="171"/>
      <c r="S1584" s="164"/>
    </row>
    <row r="1585" spans="1:35" s="182" customFormat="1" ht="12.75" customHeight="1" x14ac:dyDescent="0.3">
      <c r="A1585" s="92"/>
      <c r="B1585" s="145"/>
      <c r="C1585" s="145"/>
      <c r="D1585" s="145"/>
      <c r="E1585" s="138"/>
      <c r="F1585" s="138"/>
      <c r="G1585" s="103"/>
      <c r="H1585" s="100"/>
      <c r="I1585" s="270"/>
      <c r="J1585" s="208"/>
      <c r="K1585" s="208"/>
      <c r="L1585" s="208"/>
      <c r="M1585" s="208"/>
      <c r="N1585" s="208"/>
      <c r="O1585" s="208"/>
      <c r="P1585" s="250"/>
      <c r="Q1585" s="208"/>
      <c r="R1585" s="143"/>
      <c r="S1585" s="143"/>
      <c r="T1585" s="187"/>
      <c r="U1585" s="187"/>
      <c r="V1585" s="187"/>
      <c r="W1585" s="187"/>
      <c r="AI1585" s="202"/>
    </row>
    <row r="1586" spans="1:35" s="182" customFormat="1" ht="12.75" customHeight="1" x14ac:dyDescent="0.3">
      <c r="A1586" s="92"/>
      <c r="B1586" s="145"/>
      <c r="C1586" s="145"/>
      <c r="D1586" s="145"/>
      <c r="E1586" s="138"/>
      <c r="F1586" s="138"/>
      <c r="G1586" s="144"/>
      <c r="H1586" s="140"/>
      <c r="I1586" s="140"/>
      <c r="J1586" s="208"/>
      <c r="K1586" s="208"/>
      <c r="L1586" s="208"/>
      <c r="M1586" s="208"/>
      <c r="N1586" s="208"/>
      <c r="O1586" s="208"/>
      <c r="P1586" s="250"/>
      <c r="Q1586" s="208"/>
      <c r="R1586" s="141"/>
      <c r="S1586" s="143"/>
      <c r="T1586" s="187"/>
      <c r="U1586" s="187"/>
      <c r="V1586" s="187"/>
      <c r="W1586" s="187"/>
      <c r="AI1586" s="202"/>
    </row>
    <row r="1587" spans="1:35" s="182" customFormat="1" ht="12.75" customHeight="1" x14ac:dyDescent="0.3">
      <c r="A1587" s="92"/>
      <c r="B1587" s="145"/>
      <c r="C1587" s="145"/>
      <c r="D1587" s="145"/>
      <c r="E1587" s="138"/>
      <c r="F1587" s="138"/>
      <c r="G1587" s="144"/>
      <c r="H1587" s="151"/>
      <c r="I1587" s="151"/>
      <c r="J1587" s="208"/>
      <c r="K1587" s="208"/>
      <c r="L1587" s="208"/>
      <c r="M1587" s="208"/>
      <c r="N1587" s="208"/>
      <c r="O1587" s="208"/>
      <c r="P1587" s="208"/>
      <c r="Q1587" s="208"/>
      <c r="R1587" s="141"/>
      <c r="S1587" s="143"/>
      <c r="T1587" s="187"/>
      <c r="U1587" s="187"/>
      <c r="V1587" s="187"/>
      <c r="W1587" s="187"/>
      <c r="AI1587" s="202"/>
    </row>
    <row r="1588" spans="1:35" s="182" customFormat="1" ht="12.75" customHeight="1" x14ac:dyDescent="0.3">
      <c r="A1588" s="92"/>
      <c r="B1588" s="118"/>
      <c r="C1588" s="118"/>
      <c r="D1588" s="118"/>
      <c r="E1588" s="108"/>
      <c r="F1588" s="124"/>
      <c r="G1588" s="131"/>
      <c r="H1588" s="167"/>
      <c r="I1588" s="167"/>
      <c r="J1588" s="168"/>
      <c r="K1588" s="169"/>
      <c r="L1588" s="169"/>
      <c r="M1588" s="168"/>
      <c r="N1588" s="163"/>
      <c r="O1588" s="163"/>
      <c r="P1588" s="170"/>
      <c r="Q1588" s="163"/>
      <c r="R1588" s="171"/>
      <c r="S1588" s="164"/>
      <c r="T1588" s="187"/>
      <c r="U1588" s="187"/>
      <c r="V1588" s="187"/>
      <c r="W1588" s="187"/>
      <c r="AI1588" s="202"/>
    </row>
    <row r="1589" spans="1:35" s="182" customFormat="1" ht="12.75" customHeight="1" x14ac:dyDescent="0.3">
      <c r="A1589" s="92"/>
      <c r="B1589" s="145"/>
      <c r="C1589" s="145"/>
      <c r="D1589" s="145"/>
      <c r="E1589" s="138"/>
      <c r="F1589" s="138"/>
      <c r="G1589" s="144"/>
      <c r="H1589" s="140"/>
      <c r="I1589" s="140"/>
      <c r="J1589" s="208"/>
      <c r="K1589" s="208"/>
      <c r="L1589" s="208"/>
      <c r="M1589" s="208"/>
      <c r="N1589" s="208"/>
      <c r="O1589" s="208"/>
      <c r="P1589" s="250"/>
      <c r="Q1589" s="208"/>
      <c r="R1589" s="141"/>
      <c r="S1589" s="143"/>
      <c r="T1589" s="187"/>
      <c r="U1589" s="187"/>
      <c r="V1589" s="187"/>
      <c r="W1589" s="187"/>
      <c r="AI1589" s="202"/>
    </row>
    <row r="1590" spans="1:35" s="182" customFormat="1" ht="12.75" customHeight="1" x14ac:dyDescent="0.3">
      <c r="A1590" s="92"/>
      <c r="B1590" s="145"/>
      <c r="C1590" s="145"/>
      <c r="D1590" s="145"/>
      <c r="E1590" s="138"/>
      <c r="F1590" s="138"/>
      <c r="G1590" s="144"/>
      <c r="H1590" s="151"/>
      <c r="I1590" s="151"/>
      <c r="J1590" s="208"/>
      <c r="K1590" s="208"/>
      <c r="L1590" s="208"/>
      <c r="M1590" s="208"/>
      <c r="N1590" s="208"/>
      <c r="O1590" s="208"/>
      <c r="P1590" s="208"/>
      <c r="Q1590" s="208"/>
      <c r="R1590" s="141"/>
      <c r="S1590" s="143"/>
      <c r="T1590" s="187"/>
      <c r="U1590" s="187"/>
      <c r="V1590" s="187"/>
      <c r="W1590" s="187"/>
      <c r="AI1590" s="202"/>
    </row>
    <row r="1591" spans="1:35" s="182" customFormat="1" ht="12.75" customHeight="1" x14ac:dyDescent="0.3">
      <c r="A1591" s="92"/>
      <c r="B1591" s="118"/>
      <c r="C1591" s="118"/>
      <c r="D1591" s="118"/>
      <c r="E1591" s="108"/>
      <c r="F1591" s="124"/>
      <c r="G1591" s="131"/>
      <c r="H1591" s="167"/>
      <c r="I1591" s="167"/>
      <c r="J1591" s="168"/>
      <c r="K1591" s="169"/>
      <c r="L1591" s="169"/>
      <c r="M1591" s="168"/>
      <c r="N1591" s="163"/>
      <c r="O1591" s="163"/>
      <c r="P1591" s="170"/>
      <c r="Q1591" s="163"/>
      <c r="R1591" s="171"/>
      <c r="S1591" s="164"/>
      <c r="T1591" s="187"/>
      <c r="U1591" s="187"/>
      <c r="V1591" s="187"/>
      <c r="W1591" s="187"/>
      <c r="AI1591" s="202"/>
    </row>
    <row r="1592" spans="1:35" s="182" customFormat="1" ht="12.75" customHeight="1" x14ac:dyDescent="0.3">
      <c r="A1592" s="92"/>
      <c r="B1592" s="145"/>
      <c r="C1592" s="145"/>
      <c r="D1592" s="145"/>
      <c r="E1592" s="138"/>
      <c r="F1592" s="138"/>
      <c r="G1592" s="144"/>
      <c r="H1592" s="140"/>
      <c r="I1592" s="140"/>
      <c r="J1592" s="208"/>
      <c r="K1592" s="208"/>
      <c r="L1592" s="208"/>
      <c r="M1592" s="208"/>
      <c r="N1592" s="208"/>
      <c r="O1592" s="208"/>
      <c r="P1592" s="250"/>
      <c r="Q1592" s="208"/>
      <c r="R1592" s="141"/>
      <c r="S1592" s="143"/>
      <c r="T1592" s="187"/>
      <c r="U1592" s="187"/>
      <c r="V1592" s="187"/>
      <c r="W1592" s="187"/>
      <c r="AI1592" s="202"/>
    </row>
    <row r="1593" spans="1:35" s="182" customFormat="1" ht="12.75" customHeight="1" x14ac:dyDescent="0.3">
      <c r="A1593" s="92"/>
      <c r="B1593" s="145"/>
      <c r="C1593" s="145"/>
      <c r="D1593" s="145"/>
      <c r="E1593" s="138"/>
      <c r="F1593" s="138"/>
      <c r="G1593" s="144"/>
      <c r="H1593" s="151"/>
      <c r="I1593" s="151"/>
      <c r="J1593" s="208"/>
      <c r="K1593" s="208"/>
      <c r="L1593" s="208"/>
      <c r="M1593" s="208"/>
      <c r="N1593" s="208"/>
      <c r="O1593" s="208"/>
      <c r="P1593" s="208"/>
      <c r="Q1593" s="208"/>
      <c r="R1593" s="141"/>
      <c r="S1593" s="143"/>
      <c r="T1593" s="187"/>
      <c r="U1593" s="187"/>
      <c r="V1593" s="187"/>
      <c r="W1593" s="187"/>
      <c r="AI1593" s="202"/>
    </row>
    <row r="1594" spans="1:35" s="182" customFormat="1" ht="12.75" customHeight="1" x14ac:dyDescent="0.3">
      <c r="A1594" s="92"/>
      <c r="B1594" s="118"/>
      <c r="C1594" s="118"/>
      <c r="D1594" s="118"/>
      <c r="E1594" s="108"/>
      <c r="F1594" s="124"/>
      <c r="G1594" s="131"/>
      <c r="H1594" s="167"/>
      <c r="I1594" s="167"/>
      <c r="J1594" s="168"/>
      <c r="K1594" s="169"/>
      <c r="L1594" s="169"/>
      <c r="M1594" s="168"/>
      <c r="N1594" s="163"/>
      <c r="O1594" s="163"/>
      <c r="P1594" s="170"/>
      <c r="Q1594" s="163"/>
      <c r="R1594" s="171"/>
      <c r="S1594" s="164"/>
      <c r="T1594" s="187"/>
      <c r="U1594" s="187"/>
      <c r="V1594" s="187"/>
      <c r="W1594" s="187"/>
      <c r="AI1594" s="202"/>
    </row>
    <row r="1595" spans="1:35" s="182" customFormat="1" ht="12.75" customHeight="1" x14ac:dyDescent="0.3">
      <c r="A1595" s="92"/>
      <c r="B1595" s="145"/>
      <c r="C1595" s="145"/>
      <c r="D1595" s="145"/>
      <c r="E1595" s="138"/>
      <c r="F1595" s="138"/>
      <c r="G1595" s="144"/>
      <c r="H1595" s="140"/>
      <c r="I1595" s="140"/>
      <c r="J1595" s="208"/>
      <c r="K1595" s="208"/>
      <c r="L1595" s="208"/>
      <c r="M1595" s="208"/>
      <c r="N1595" s="208"/>
      <c r="O1595" s="208"/>
      <c r="P1595" s="250"/>
      <c r="Q1595" s="208"/>
      <c r="R1595" s="141"/>
      <c r="S1595" s="143"/>
      <c r="T1595" s="187"/>
      <c r="U1595" s="187"/>
      <c r="V1595" s="187"/>
      <c r="W1595" s="187"/>
      <c r="AI1595" s="202"/>
    </row>
    <row r="1596" spans="1:35" s="182" customFormat="1" ht="12.75" customHeight="1" x14ac:dyDescent="0.3">
      <c r="A1596" s="92"/>
      <c r="B1596" s="145"/>
      <c r="C1596" s="145"/>
      <c r="D1596" s="145"/>
      <c r="E1596" s="138"/>
      <c r="F1596" s="138"/>
      <c r="G1596" s="144"/>
      <c r="H1596" s="151"/>
      <c r="I1596" s="151"/>
      <c r="J1596" s="208"/>
      <c r="K1596" s="208"/>
      <c r="L1596" s="208"/>
      <c r="M1596" s="208"/>
      <c r="N1596" s="208"/>
      <c r="O1596" s="208"/>
      <c r="P1596" s="208"/>
      <c r="Q1596" s="208"/>
      <c r="R1596" s="141"/>
      <c r="S1596" s="143"/>
      <c r="T1596" s="187"/>
      <c r="U1596" s="187"/>
      <c r="V1596" s="187"/>
      <c r="W1596" s="187"/>
      <c r="AI1596" s="202"/>
    </row>
    <row r="1597" spans="1:35" s="182" customFormat="1" ht="12.75" customHeight="1" x14ac:dyDescent="0.3">
      <c r="A1597" s="92"/>
      <c r="B1597" s="118"/>
      <c r="C1597" s="118"/>
      <c r="D1597" s="118"/>
      <c r="E1597" s="108"/>
      <c r="F1597" s="124"/>
      <c r="G1597" s="131"/>
      <c r="H1597" s="167"/>
      <c r="I1597" s="167"/>
      <c r="J1597" s="168"/>
      <c r="K1597" s="169"/>
      <c r="L1597" s="169"/>
      <c r="M1597" s="168"/>
      <c r="N1597" s="163"/>
      <c r="O1597" s="163"/>
      <c r="P1597" s="170"/>
      <c r="Q1597" s="163"/>
      <c r="R1597" s="171"/>
      <c r="S1597" s="164"/>
      <c r="T1597" s="187"/>
      <c r="U1597" s="187"/>
      <c r="V1597" s="187"/>
      <c r="W1597" s="187"/>
      <c r="AI1597" s="202"/>
    </row>
    <row r="1598" spans="1:35" s="182" customFormat="1" ht="12.75" customHeight="1" x14ac:dyDescent="0.3">
      <c r="A1598" s="92"/>
      <c r="B1598" s="118"/>
      <c r="C1598" s="118"/>
      <c r="D1598" s="118"/>
      <c r="E1598" s="108"/>
      <c r="F1598" s="124"/>
      <c r="G1598" s="137"/>
      <c r="H1598" s="82"/>
      <c r="I1598" s="82"/>
      <c r="J1598" s="222"/>
      <c r="K1598" s="222"/>
      <c r="L1598" s="222"/>
      <c r="M1598" s="222"/>
      <c r="N1598" s="222"/>
      <c r="O1598" s="222"/>
      <c r="P1598" s="222"/>
      <c r="Q1598" s="222"/>
      <c r="R1598" s="77"/>
      <c r="S1598" s="77"/>
      <c r="T1598" s="187"/>
      <c r="U1598" s="187"/>
      <c r="V1598" s="187"/>
      <c r="W1598" s="187"/>
      <c r="AI1598" s="202"/>
    </row>
    <row r="1599" spans="1:35" s="182" customFormat="1" ht="12.75" customHeight="1" x14ac:dyDescent="0.3">
      <c r="A1599" s="92"/>
      <c r="B1599" s="118"/>
      <c r="C1599" s="118"/>
      <c r="D1599" s="118"/>
      <c r="E1599" s="117"/>
      <c r="F1599" s="117"/>
      <c r="G1599" s="236"/>
      <c r="H1599" s="62"/>
      <c r="I1599" s="62"/>
      <c r="J1599" s="249"/>
      <c r="K1599" s="249"/>
      <c r="L1599" s="249"/>
      <c r="M1599" s="249"/>
      <c r="N1599" s="249"/>
      <c r="O1599" s="249"/>
      <c r="P1599" s="249"/>
      <c r="Q1599" s="228"/>
      <c r="R1599" s="224"/>
      <c r="S1599" s="223"/>
      <c r="T1599" s="187"/>
      <c r="U1599" s="187"/>
      <c r="V1599" s="187"/>
      <c r="W1599" s="187"/>
      <c r="AI1599" s="202"/>
    </row>
    <row r="1600" spans="1:35" s="182" customFormat="1" ht="12.75" customHeight="1" x14ac:dyDescent="0.3">
      <c r="A1600" s="92"/>
      <c r="B1600" s="219"/>
      <c r="C1600" s="219"/>
      <c r="D1600" s="219"/>
      <c r="E1600" s="213"/>
      <c r="F1600" s="213"/>
      <c r="G1600" s="245"/>
      <c r="H1600" s="220"/>
      <c r="I1600" s="220"/>
      <c r="J1600" s="104"/>
      <c r="K1600" s="104"/>
      <c r="L1600" s="226"/>
      <c r="M1600" s="226"/>
      <c r="N1600" s="226"/>
      <c r="O1600" s="226"/>
      <c r="P1600" s="226"/>
      <c r="Q1600" s="231"/>
      <c r="R1600" s="71"/>
      <c r="S1600" s="227"/>
      <c r="T1600" s="187"/>
      <c r="U1600" s="187"/>
      <c r="V1600" s="187"/>
      <c r="W1600" s="187"/>
      <c r="AI1600" s="202"/>
    </row>
    <row r="1601" spans="1:35" s="182" customFormat="1" ht="12.75" customHeight="1" x14ac:dyDescent="0.3">
      <c r="A1601" s="92"/>
      <c r="B1601" s="219"/>
      <c r="C1601" s="219"/>
      <c r="D1601" s="219"/>
      <c r="E1601" s="213"/>
      <c r="F1601" s="213"/>
      <c r="G1601" s="237"/>
      <c r="H1601" s="125"/>
      <c r="I1601" s="125"/>
      <c r="J1601" s="221"/>
      <c r="K1601" s="221"/>
      <c r="L1601" s="221"/>
      <c r="M1601" s="221"/>
      <c r="N1601" s="79"/>
      <c r="O1601" s="221"/>
      <c r="P1601" s="221"/>
      <c r="Q1601" s="52"/>
      <c r="R1601" s="76"/>
      <c r="S1601" s="223"/>
      <c r="T1601" s="187"/>
      <c r="U1601" s="187"/>
      <c r="V1601" s="187"/>
      <c r="W1601" s="187"/>
      <c r="AI1601" s="202"/>
    </row>
    <row r="1602" spans="1:35" s="182" customFormat="1" ht="12.75" customHeight="1" x14ac:dyDescent="0.3">
      <c r="A1602" s="92"/>
      <c r="B1602" s="219"/>
      <c r="C1602" s="219"/>
      <c r="D1602" s="219"/>
      <c r="E1602" s="213"/>
      <c r="F1602" s="213"/>
      <c r="G1602" s="218"/>
      <c r="H1602" s="125"/>
      <c r="I1602" s="125"/>
      <c r="J1602" s="221"/>
      <c r="K1602" s="221"/>
      <c r="L1602" s="222"/>
      <c r="M1602" s="222"/>
      <c r="N1602" s="222"/>
      <c r="O1602" s="222"/>
      <c r="P1602" s="222"/>
      <c r="Q1602" s="222"/>
      <c r="R1602" s="76"/>
      <c r="S1602" s="223"/>
      <c r="T1602" s="187"/>
      <c r="U1602" s="187"/>
      <c r="V1602" s="187"/>
      <c r="W1602" s="187"/>
      <c r="AI1602" s="202"/>
    </row>
    <row r="1603" spans="1:35" s="182" customFormat="1" ht="12.75" customHeight="1" x14ac:dyDescent="0.3">
      <c r="A1603" s="92"/>
      <c r="B1603" s="219"/>
      <c r="C1603" s="219"/>
      <c r="D1603" s="219"/>
      <c r="E1603" s="251"/>
      <c r="F1603" s="251"/>
      <c r="G1603" s="246"/>
      <c r="H1603" s="220"/>
      <c r="I1603" s="220"/>
      <c r="J1603" s="104"/>
      <c r="K1603" s="104"/>
      <c r="L1603" s="52"/>
      <c r="M1603" s="52"/>
      <c r="N1603" s="52"/>
      <c r="O1603" s="52"/>
      <c r="P1603" s="52"/>
      <c r="Q1603" s="52"/>
      <c r="R1603" s="71"/>
      <c r="S1603" s="212"/>
      <c r="T1603" s="187"/>
      <c r="U1603" s="187"/>
      <c r="V1603" s="187"/>
      <c r="W1603" s="187"/>
      <c r="AI1603" s="202"/>
    </row>
    <row r="1604" spans="1:35" s="182" customFormat="1" ht="12.75" customHeight="1" x14ac:dyDescent="0.3">
      <c r="A1604" s="92"/>
      <c r="B1604" s="118"/>
      <c r="C1604" s="118"/>
      <c r="D1604" s="118"/>
      <c r="E1604" s="211"/>
      <c r="F1604" s="211"/>
      <c r="G1604" s="65"/>
      <c r="H1604" s="125"/>
      <c r="I1604" s="125"/>
      <c r="J1604" s="221"/>
      <c r="K1604" s="221"/>
      <c r="L1604" s="52"/>
      <c r="M1604" s="221"/>
      <c r="N1604" s="79"/>
      <c r="O1604" s="221"/>
      <c r="P1604" s="221"/>
      <c r="Q1604" s="52"/>
      <c r="R1604" s="71"/>
      <c r="S1604" s="66"/>
      <c r="T1604" s="187"/>
      <c r="U1604" s="187"/>
      <c r="V1604" s="187"/>
      <c r="W1604" s="187"/>
      <c r="AI1604" s="202"/>
    </row>
    <row r="1605" spans="1:35" s="182" customFormat="1" ht="12.75" customHeight="1" x14ac:dyDescent="0.3">
      <c r="A1605" s="92"/>
      <c r="B1605" s="248"/>
      <c r="C1605" s="248"/>
      <c r="D1605" s="248"/>
      <c r="E1605" s="216"/>
      <c r="F1605" s="216"/>
      <c r="G1605" s="65"/>
      <c r="H1605" s="125"/>
      <c r="I1605" s="125"/>
      <c r="J1605" s="221"/>
      <c r="K1605" s="221"/>
      <c r="L1605" s="52"/>
      <c r="M1605" s="221"/>
      <c r="N1605" s="79"/>
      <c r="O1605" s="221"/>
      <c r="P1605" s="221"/>
      <c r="Q1605" s="52"/>
      <c r="R1605" s="71"/>
      <c r="S1605" s="66"/>
      <c r="T1605" s="187"/>
      <c r="U1605" s="187"/>
      <c r="V1605" s="187"/>
      <c r="W1605" s="187"/>
      <c r="AI1605" s="202"/>
    </row>
    <row r="1606" spans="1:35" s="182" customFormat="1" ht="12.75" customHeight="1" x14ac:dyDescent="0.3">
      <c r="A1606" s="92"/>
      <c r="B1606" s="118"/>
      <c r="C1606" s="118"/>
      <c r="D1606" s="118"/>
      <c r="E1606" s="117"/>
      <c r="F1606" s="76"/>
      <c r="G1606" s="103"/>
      <c r="H1606" s="103"/>
      <c r="I1606" s="103"/>
      <c r="J1606" s="76"/>
      <c r="K1606" s="76"/>
      <c r="L1606" s="76"/>
      <c r="M1606" s="72"/>
      <c r="N1606" s="72"/>
      <c r="O1606" s="72"/>
      <c r="P1606" s="102"/>
      <c r="Q1606" s="72"/>
      <c r="R1606" s="73"/>
      <c r="S1606" s="72"/>
      <c r="T1606" s="187"/>
      <c r="U1606" s="187"/>
      <c r="V1606" s="187"/>
      <c r="W1606" s="187"/>
      <c r="AI1606" s="202"/>
    </row>
    <row r="1607" spans="1:35" s="182" customFormat="1" ht="12.75" customHeight="1" x14ac:dyDescent="0.3">
      <c r="A1607" s="92"/>
      <c r="B1607" s="172"/>
      <c r="C1607" s="172"/>
      <c r="D1607" s="172"/>
      <c r="E1607" s="214"/>
      <c r="F1607" s="214"/>
      <c r="G1607" s="243"/>
      <c r="H1607" s="62"/>
      <c r="I1607" s="62"/>
      <c r="J1607" s="78"/>
      <c r="K1607" s="230"/>
      <c r="L1607" s="78"/>
      <c r="M1607" s="78"/>
      <c r="N1607" s="78"/>
      <c r="O1607" s="78"/>
      <c r="P1607" s="78"/>
      <c r="Q1607" s="217"/>
      <c r="R1607" s="233"/>
      <c r="S1607" s="78"/>
      <c r="T1607" s="187"/>
      <c r="U1607" s="187"/>
      <c r="V1607" s="187"/>
      <c r="W1607" s="187"/>
      <c r="AI1607" s="202"/>
    </row>
    <row r="1608" spans="1:35" s="182" customFormat="1" ht="12.75" customHeight="1" x14ac:dyDescent="0.3">
      <c r="A1608" s="92"/>
      <c r="B1608" s="118"/>
      <c r="C1608" s="118"/>
      <c r="D1608" s="118"/>
      <c r="E1608" s="180"/>
      <c r="F1608" s="180"/>
      <c r="G1608" s="247"/>
      <c r="H1608" s="75"/>
      <c r="I1608" s="75"/>
      <c r="J1608" s="52"/>
      <c r="K1608" s="52"/>
      <c r="L1608" s="52"/>
      <c r="M1608" s="121"/>
      <c r="N1608" s="52"/>
      <c r="O1608" s="52"/>
      <c r="P1608" s="52"/>
      <c r="Q1608" s="52"/>
      <c r="R1608" s="235"/>
      <c r="S1608" s="78"/>
      <c r="T1608" s="187"/>
      <c r="U1608" s="187"/>
      <c r="V1608" s="187"/>
      <c r="W1608" s="187"/>
      <c r="AI1608" s="202"/>
    </row>
    <row r="1609" spans="1:35" s="182" customFormat="1" ht="12.75" customHeight="1" x14ac:dyDescent="0.3">
      <c r="A1609" s="92"/>
      <c r="B1609" s="118"/>
      <c r="C1609" s="118"/>
      <c r="D1609" s="118"/>
      <c r="E1609" s="180"/>
      <c r="F1609" s="180"/>
      <c r="G1609" s="247"/>
      <c r="H1609" s="71"/>
      <c r="I1609" s="71"/>
      <c r="J1609" s="52"/>
      <c r="K1609" s="52"/>
      <c r="L1609" s="52"/>
      <c r="M1609" s="121"/>
      <c r="N1609" s="52"/>
      <c r="O1609" s="52"/>
      <c r="P1609" s="52"/>
      <c r="Q1609" s="52"/>
      <c r="R1609" s="235"/>
      <c r="S1609" s="78"/>
      <c r="T1609" s="187"/>
      <c r="U1609" s="187"/>
      <c r="V1609" s="187"/>
      <c r="W1609" s="187"/>
      <c r="AI1609" s="202"/>
    </row>
    <row r="1610" spans="1:35" s="182" customFormat="1" ht="12.75" customHeight="1" x14ac:dyDescent="0.3">
      <c r="A1610" s="92"/>
      <c r="B1610" s="118"/>
      <c r="C1610" s="118"/>
      <c r="D1610" s="118"/>
      <c r="E1610" s="180"/>
      <c r="F1610" s="180"/>
      <c r="G1610" s="247"/>
      <c r="H1610" s="75"/>
      <c r="I1610" s="75"/>
      <c r="J1610" s="52"/>
      <c r="K1610" s="52"/>
      <c r="L1610" s="52"/>
      <c r="M1610" s="121"/>
      <c r="N1610" s="52"/>
      <c r="O1610" s="52"/>
      <c r="P1610" s="52"/>
      <c r="Q1610" s="52"/>
      <c r="R1610" s="235"/>
      <c r="S1610" s="78"/>
      <c r="T1610" s="187"/>
      <c r="U1610" s="187"/>
      <c r="V1610" s="187"/>
      <c r="W1610" s="187"/>
      <c r="AI1610" s="202"/>
    </row>
    <row r="1611" spans="1:35" s="182" customFormat="1" ht="12.75" customHeight="1" x14ac:dyDescent="0.3">
      <c r="A1611" s="92"/>
      <c r="B1611" s="118"/>
      <c r="C1611" s="118"/>
      <c r="D1611" s="118"/>
      <c r="E1611" s="124"/>
      <c r="F1611" s="124"/>
      <c r="G1611" s="247"/>
      <c r="H1611" s="71"/>
      <c r="I1611" s="71"/>
      <c r="J1611" s="52"/>
      <c r="K1611" s="52"/>
      <c r="L1611" s="52"/>
      <c r="M1611" s="121"/>
      <c r="N1611" s="52"/>
      <c r="O1611" s="52"/>
      <c r="P1611" s="52"/>
      <c r="Q1611" s="52"/>
      <c r="R1611" s="108"/>
      <c r="S1611" s="126"/>
      <c r="T1611" s="187"/>
      <c r="U1611" s="187"/>
      <c r="V1611" s="187"/>
      <c r="W1611" s="187"/>
      <c r="AI1611" s="202"/>
    </row>
    <row r="1612" spans="1:35" s="182" customFormat="1" ht="12.75" customHeight="1" x14ac:dyDescent="0.3">
      <c r="A1612" s="92"/>
      <c r="B1612" s="115"/>
      <c r="C1612" s="115"/>
      <c r="D1612" s="115"/>
      <c r="E1612" s="99"/>
      <c r="F1612" s="99"/>
      <c r="G1612" s="130"/>
      <c r="H1612" s="75"/>
      <c r="I1612" s="75"/>
      <c r="J1612" s="52"/>
      <c r="K1612" s="52"/>
      <c r="L1612" s="52"/>
      <c r="M1612" s="121"/>
      <c r="N1612" s="52"/>
      <c r="O1612" s="52"/>
      <c r="P1612" s="52"/>
      <c r="Q1612" s="52"/>
      <c r="R1612" s="53"/>
      <c r="S1612" s="127"/>
      <c r="T1612" s="187"/>
      <c r="U1612" s="187"/>
      <c r="V1612" s="187"/>
      <c r="W1612" s="187"/>
      <c r="AI1612" s="202"/>
    </row>
    <row r="1613" spans="1:35" s="182" customFormat="1" ht="12.75" customHeight="1" x14ac:dyDescent="0.3">
      <c r="A1613" s="92"/>
      <c r="B1613" s="115"/>
      <c r="C1613" s="115"/>
      <c r="D1613" s="115"/>
      <c r="E1613" s="99"/>
      <c r="F1613" s="99"/>
      <c r="G1613" s="130"/>
      <c r="H1613" s="71"/>
      <c r="I1613" s="71"/>
      <c r="J1613" s="52"/>
      <c r="K1613" s="52"/>
      <c r="L1613" s="52"/>
      <c r="M1613" s="121"/>
      <c r="N1613" s="52"/>
      <c r="O1613" s="52"/>
      <c r="P1613" s="52"/>
      <c r="Q1613" s="52"/>
      <c r="R1613" s="53"/>
      <c r="S1613" s="127"/>
      <c r="T1613" s="187"/>
      <c r="U1613" s="187"/>
      <c r="V1613" s="187"/>
      <c r="W1613" s="187"/>
      <c r="AI1613" s="202"/>
    </row>
    <row r="1614" spans="1:35" s="182" customFormat="1" ht="12.75" customHeight="1" x14ac:dyDescent="0.3">
      <c r="A1614" s="92"/>
      <c r="B1614" s="118"/>
      <c r="C1614" s="118"/>
      <c r="D1614" s="118"/>
      <c r="E1614" s="117"/>
      <c r="F1614" s="76"/>
      <c r="G1614" s="103"/>
      <c r="H1614" s="58"/>
      <c r="I1614" s="58"/>
      <c r="J1614" s="76"/>
      <c r="K1614" s="76"/>
      <c r="L1614" s="76"/>
      <c r="M1614" s="72"/>
      <c r="N1614" s="72"/>
      <c r="O1614" s="72"/>
      <c r="P1614" s="102"/>
      <c r="Q1614" s="72"/>
      <c r="R1614" s="73"/>
      <c r="S1614" s="72"/>
      <c r="T1614" s="187"/>
      <c r="U1614" s="187"/>
      <c r="V1614" s="187"/>
      <c r="W1614" s="187"/>
      <c r="AI1614" s="202"/>
    </row>
    <row r="1615" spans="1:35" s="182" customFormat="1" ht="12.75" customHeight="1" x14ac:dyDescent="0.3">
      <c r="A1615" s="92"/>
      <c r="B1615" s="172"/>
      <c r="C1615" s="172"/>
      <c r="D1615" s="172"/>
      <c r="E1615" s="214"/>
      <c r="F1615" s="214"/>
      <c r="G1615" s="243"/>
      <c r="H1615" s="62"/>
      <c r="I1615" s="62"/>
      <c r="J1615" s="78"/>
      <c r="K1615" s="230"/>
      <c r="L1615" s="78"/>
      <c r="M1615" s="78"/>
      <c r="N1615" s="78"/>
      <c r="O1615" s="78"/>
      <c r="P1615" s="78"/>
      <c r="Q1615" s="217"/>
      <c r="R1615" s="233"/>
      <c r="S1615" s="78"/>
      <c r="T1615" s="187"/>
      <c r="U1615" s="187"/>
      <c r="V1615" s="187"/>
      <c r="W1615" s="187"/>
      <c r="AI1615" s="202"/>
    </row>
    <row r="1616" spans="1:35" s="182" customFormat="1" ht="12.75" customHeight="1" x14ac:dyDescent="0.3">
      <c r="A1616" s="92"/>
      <c r="B1616" s="118"/>
      <c r="C1616" s="118"/>
      <c r="D1616" s="118"/>
      <c r="E1616" s="180"/>
      <c r="F1616" s="180"/>
      <c r="G1616" s="137"/>
      <c r="H1616" s="75"/>
      <c r="I1616" s="75"/>
      <c r="J1616" s="52"/>
      <c r="K1616" s="52"/>
      <c r="L1616" s="52"/>
      <c r="M1616" s="121"/>
      <c r="N1616" s="52"/>
      <c r="O1616" s="52"/>
      <c r="P1616" s="52"/>
      <c r="Q1616" s="52"/>
      <c r="R1616" s="235"/>
      <c r="S1616" s="78"/>
      <c r="T1616" s="187"/>
      <c r="U1616" s="187"/>
      <c r="V1616" s="187"/>
      <c r="W1616" s="187"/>
      <c r="AI1616" s="202"/>
    </row>
    <row r="1617" spans="1:35" s="182" customFormat="1" ht="12.75" customHeight="1" x14ac:dyDescent="0.3">
      <c r="A1617" s="92"/>
      <c r="B1617" s="118"/>
      <c r="C1617" s="118"/>
      <c r="D1617" s="118"/>
      <c r="E1617" s="180"/>
      <c r="F1617" s="180"/>
      <c r="G1617" s="137"/>
      <c r="H1617" s="71"/>
      <c r="I1617" s="71"/>
      <c r="J1617" s="52"/>
      <c r="K1617" s="52"/>
      <c r="L1617" s="52"/>
      <c r="M1617" s="121"/>
      <c r="N1617" s="52"/>
      <c r="O1617" s="52"/>
      <c r="P1617" s="52"/>
      <c r="Q1617" s="52"/>
      <c r="R1617" s="235"/>
      <c r="S1617" s="78"/>
      <c r="T1617" s="187"/>
      <c r="U1617" s="187"/>
      <c r="V1617" s="187"/>
      <c r="W1617" s="187"/>
      <c r="AI1617" s="202"/>
    </row>
    <row r="1618" spans="1:35" s="182" customFormat="1" ht="12.75" customHeight="1" x14ac:dyDescent="0.3">
      <c r="A1618" s="92"/>
      <c r="B1618" s="118"/>
      <c r="C1618" s="118"/>
      <c r="D1618" s="118"/>
      <c r="E1618" s="180"/>
      <c r="F1618" s="180"/>
      <c r="G1618" s="247"/>
      <c r="H1618" s="75"/>
      <c r="I1618" s="75"/>
      <c r="J1618" s="52"/>
      <c r="K1618" s="52"/>
      <c r="L1618" s="52"/>
      <c r="M1618" s="121"/>
      <c r="N1618" s="52"/>
      <c r="O1618" s="52"/>
      <c r="P1618" s="52"/>
      <c r="Q1618" s="52"/>
      <c r="R1618" s="235"/>
      <c r="S1618" s="78"/>
      <c r="T1618" s="187"/>
      <c r="U1618" s="187"/>
      <c r="V1618" s="187"/>
      <c r="W1618" s="187"/>
      <c r="AI1618" s="202"/>
    </row>
    <row r="1619" spans="1:35" s="182" customFormat="1" ht="12.75" customHeight="1" x14ac:dyDescent="0.3">
      <c r="A1619" s="92"/>
      <c r="B1619" s="118"/>
      <c r="C1619" s="118"/>
      <c r="D1619" s="118"/>
      <c r="E1619" s="180"/>
      <c r="F1619" s="180"/>
      <c r="G1619" s="247"/>
      <c r="H1619" s="71"/>
      <c r="I1619" s="71"/>
      <c r="J1619" s="52"/>
      <c r="K1619" s="52"/>
      <c r="L1619" s="52"/>
      <c r="M1619" s="121"/>
      <c r="N1619" s="52"/>
      <c r="O1619" s="52"/>
      <c r="P1619" s="52"/>
      <c r="Q1619" s="52"/>
      <c r="R1619" s="108"/>
      <c r="S1619" s="126"/>
      <c r="T1619" s="187"/>
      <c r="U1619" s="187"/>
      <c r="V1619" s="187"/>
      <c r="W1619" s="187"/>
      <c r="AI1619" s="202"/>
    </row>
    <row r="1620" spans="1:35" s="182" customFormat="1" ht="12.75" customHeight="1" x14ac:dyDescent="0.3">
      <c r="A1620" s="92"/>
      <c r="B1620" s="118"/>
      <c r="C1620" s="118"/>
      <c r="D1620" s="118"/>
      <c r="E1620" s="180"/>
      <c r="F1620" s="180"/>
      <c r="G1620" s="247"/>
      <c r="H1620" s="75"/>
      <c r="I1620" s="75"/>
      <c r="J1620" s="52"/>
      <c r="K1620" s="52"/>
      <c r="L1620" s="52"/>
      <c r="M1620" s="121"/>
      <c r="N1620" s="52"/>
      <c r="O1620" s="52"/>
      <c r="P1620" s="52"/>
      <c r="Q1620" s="52"/>
      <c r="R1620" s="53"/>
      <c r="S1620" s="127"/>
      <c r="T1620" s="187"/>
      <c r="U1620" s="187"/>
      <c r="V1620" s="187"/>
      <c r="W1620" s="187"/>
      <c r="AI1620" s="202"/>
    </row>
    <row r="1621" spans="1:35" s="182" customFormat="1" ht="12.75" customHeight="1" x14ac:dyDescent="0.3">
      <c r="A1621" s="92"/>
      <c r="B1621" s="118"/>
      <c r="C1621" s="118"/>
      <c r="D1621" s="118"/>
      <c r="E1621" s="180"/>
      <c r="F1621" s="180"/>
      <c r="G1621" s="247"/>
      <c r="H1621" s="71"/>
      <c r="I1621" s="71"/>
      <c r="J1621" s="52"/>
      <c r="K1621" s="52"/>
      <c r="L1621" s="52"/>
      <c r="M1621" s="121"/>
      <c r="N1621" s="52"/>
      <c r="O1621" s="52"/>
      <c r="P1621" s="52"/>
      <c r="Q1621" s="52"/>
      <c r="R1621" s="53"/>
      <c r="S1621" s="127"/>
      <c r="T1621" s="187"/>
      <c r="U1621" s="187"/>
      <c r="V1621" s="187"/>
      <c r="W1621" s="187"/>
      <c r="AI1621" s="202"/>
    </row>
    <row r="1622" spans="1:35" s="182" customFormat="1" ht="12.75" customHeight="1" x14ac:dyDescent="0.3">
      <c r="A1622" s="92"/>
      <c r="B1622" s="118"/>
      <c r="C1622" s="118"/>
      <c r="D1622" s="118"/>
      <c r="E1622" s="117"/>
      <c r="F1622" s="76"/>
      <c r="G1622" s="103"/>
      <c r="H1622" s="58"/>
      <c r="I1622" s="58"/>
      <c r="J1622" s="76"/>
      <c r="K1622" s="76"/>
      <c r="L1622" s="76"/>
      <c r="M1622" s="72"/>
      <c r="N1622" s="72"/>
      <c r="O1622" s="72"/>
      <c r="P1622" s="102"/>
      <c r="Q1622" s="72"/>
      <c r="R1622" s="73"/>
      <c r="S1622" s="72"/>
      <c r="T1622" s="187"/>
      <c r="U1622" s="187"/>
      <c r="V1622" s="187"/>
      <c r="W1622" s="187"/>
      <c r="AI1622" s="202"/>
    </row>
    <row r="1623" spans="1:35" s="182" customFormat="1" ht="12.75" customHeight="1" x14ac:dyDescent="0.3">
      <c r="A1623" s="92"/>
      <c r="B1623" s="172"/>
      <c r="C1623" s="172"/>
      <c r="D1623" s="172"/>
      <c r="E1623" s="214"/>
      <c r="F1623" s="214"/>
      <c r="G1623" s="243"/>
      <c r="H1623" s="62"/>
      <c r="I1623" s="62"/>
      <c r="J1623" s="78"/>
      <c r="K1623" s="230"/>
      <c r="L1623" s="78"/>
      <c r="M1623" s="78"/>
      <c r="N1623" s="78"/>
      <c r="O1623" s="78"/>
      <c r="P1623" s="78"/>
      <c r="Q1623" s="217"/>
      <c r="R1623" s="233"/>
      <c r="S1623" s="78"/>
      <c r="T1623" s="187"/>
      <c r="U1623" s="187"/>
      <c r="V1623" s="187"/>
      <c r="W1623" s="187"/>
      <c r="AI1623" s="202"/>
    </row>
    <row r="1624" spans="1:35" s="182" customFormat="1" ht="12.75" customHeight="1" x14ac:dyDescent="0.3">
      <c r="A1624" s="92"/>
      <c r="B1624" s="118"/>
      <c r="C1624" s="118"/>
      <c r="D1624" s="118"/>
      <c r="E1624" s="180"/>
      <c r="F1624" s="180"/>
      <c r="G1624" s="238"/>
      <c r="H1624" s="75"/>
      <c r="I1624" s="75"/>
      <c r="J1624" s="52"/>
      <c r="K1624" s="52"/>
      <c r="L1624" s="52"/>
      <c r="M1624" s="121"/>
      <c r="N1624" s="52"/>
      <c r="O1624" s="52"/>
      <c r="P1624" s="52"/>
      <c r="Q1624" s="52"/>
      <c r="R1624" s="235"/>
      <c r="S1624" s="78"/>
      <c r="T1624" s="187"/>
      <c r="U1624" s="187"/>
      <c r="V1624" s="187"/>
      <c r="W1624" s="187"/>
      <c r="AI1624" s="202"/>
    </row>
    <row r="1625" spans="1:35" s="182" customFormat="1" ht="12.75" customHeight="1" x14ac:dyDescent="0.3">
      <c r="A1625" s="92"/>
      <c r="B1625" s="118"/>
      <c r="C1625" s="118"/>
      <c r="D1625" s="118"/>
      <c r="E1625" s="180"/>
      <c r="F1625" s="180"/>
      <c r="G1625" s="238"/>
      <c r="H1625" s="71"/>
      <c r="I1625" s="71"/>
      <c r="J1625" s="52"/>
      <c r="K1625" s="52"/>
      <c r="L1625" s="52"/>
      <c r="M1625" s="121"/>
      <c r="N1625" s="52"/>
      <c r="O1625" s="52"/>
      <c r="P1625" s="52"/>
      <c r="Q1625" s="52"/>
      <c r="R1625" s="235"/>
      <c r="S1625" s="78"/>
      <c r="T1625" s="187"/>
      <c r="U1625" s="187"/>
      <c r="V1625" s="187"/>
      <c r="W1625" s="187"/>
      <c r="AI1625" s="202"/>
    </row>
    <row r="1626" spans="1:35" s="182" customFormat="1" ht="12.75" customHeight="1" x14ac:dyDescent="0.3">
      <c r="A1626" s="92"/>
      <c r="B1626" s="118"/>
      <c r="C1626" s="118"/>
      <c r="D1626" s="118"/>
      <c r="E1626" s="117"/>
      <c r="F1626" s="76"/>
      <c r="G1626" s="103"/>
      <c r="H1626" s="103"/>
      <c r="I1626" s="103"/>
      <c r="J1626" s="76"/>
      <c r="K1626" s="76"/>
      <c r="L1626" s="76"/>
      <c r="M1626" s="72"/>
      <c r="N1626" s="72"/>
      <c r="O1626" s="72"/>
      <c r="P1626" s="102"/>
      <c r="Q1626" s="72"/>
      <c r="R1626" s="73"/>
      <c r="S1626" s="72"/>
      <c r="T1626" s="187"/>
      <c r="U1626" s="187"/>
      <c r="V1626" s="187"/>
      <c r="W1626" s="187"/>
      <c r="AI1626" s="202"/>
    </row>
    <row r="1627" spans="1:35" s="182" customFormat="1" ht="12.75" customHeight="1" x14ac:dyDescent="0.3">
      <c r="A1627" s="92"/>
      <c r="B1627" s="115"/>
      <c r="C1627" s="115"/>
      <c r="D1627" s="115"/>
      <c r="E1627" s="99"/>
      <c r="F1627" s="99"/>
      <c r="G1627" s="101"/>
      <c r="H1627" s="62"/>
      <c r="I1627" s="62"/>
      <c r="J1627" s="78"/>
      <c r="K1627" s="230"/>
      <c r="L1627" s="78"/>
      <c r="M1627" s="78"/>
      <c r="N1627" s="78"/>
      <c r="O1627" s="78"/>
      <c r="P1627" s="78"/>
      <c r="Q1627" s="217"/>
      <c r="R1627" s="53"/>
      <c r="S1627" s="127"/>
      <c r="T1627" s="187"/>
      <c r="U1627" s="187"/>
      <c r="V1627" s="187"/>
      <c r="W1627" s="187"/>
      <c r="AI1627" s="202"/>
    </row>
    <row r="1628" spans="1:35" s="182" customFormat="1" ht="12.75" customHeight="1" x14ac:dyDescent="0.3">
      <c r="A1628" s="92"/>
      <c r="B1628" s="115"/>
      <c r="C1628" s="115"/>
      <c r="D1628" s="115"/>
      <c r="E1628" s="99"/>
      <c r="F1628" s="99"/>
      <c r="G1628" s="101"/>
      <c r="H1628" s="75"/>
      <c r="I1628" s="75"/>
      <c r="J1628" s="52"/>
      <c r="K1628" s="52"/>
      <c r="L1628" s="52"/>
      <c r="M1628" s="121"/>
      <c r="N1628" s="52"/>
      <c r="O1628" s="52"/>
      <c r="P1628" s="52"/>
      <c r="Q1628" s="52"/>
      <c r="R1628" s="53"/>
      <c r="S1628" s="127"/>
      <c r="T1628" s="187"/>
      <c r="U1628" s="187"/>
      <c r="V1628" s="187"/>
      <c r="W1628" s="187"/>
      <c r="AI1628" s="202"/>
    </row>
    <row r="1629" spans="1:35" s="182" customFormat="1" ht="12.75" customHeight="1" x14ac:dyDescent="0.3">
      <c r="A1629" s="92"/>
      <c r="B1629" s="89"/>
      <c r="C1629" s="89"/>
      <c r="D1629" s="89"/>
      <c r="E1629" s="117"/>
      <c r="F1629" s="76"/>
      <c r="G1629" s="103"/>
      <c r="H1629" s="71"/>
      <c r="I1629" s="71"/>
      <c r="J1629" s="52"/>
      <c r="K1629" s="52"/>
      <c r="L1629" s="52"/>
      <c r="M1629" s="121"/>
      <c r="N1629" s="52"/>
      <c r="O1629" s="52"/>
      <c r="P1629" s="52"/>
      <c r="Q1629" s="52"/>
      <c r="R1629" s="73"/>
      <c r="S1629" s="72"/>
      <c r="T1629" s="187"/>
      <c r="U1629" s="187"/>
      <c r="V1629" s="187"/>
      <c r="W1629" s="187"/>
      <c r="AI1629" s="202"/>
    </row>
    <row r="1630" spans="1:35" s="81" customFormat="1" x14ac:dyDescent="0.2">
      <c r="A1630" s="92"/>
      <c r="B1630" s="118"/>
      <c r="C1630" s="118"/>
      <c r="D1630" s="118"/>
      <c r="E1630" s="117"/>
      <c r="F1630" s="76"/>
      <c r="G1630" s="103"/>
      <c r="H1630" s="58"/>
      <c r="I1630" s="58"/>
      <c r="J1630" s="76"/>
      <c r="K1630" s="76"/>
      <c r="L1630" s="76"/>
      <c r="M1630" s="72"/>
      <c r="N1630" s="72"/>
      <c r="O1630" s="72"/>
      <c r="P1630" s="102"/>
      <c r="Q1630" s="72"/>
      <c r="R1630" s="73"/>
      <c r="S1630" s="72"/>
      <c r="T1630" s="187"/>
    </row>
    <row r="1631" spans="1:35" s="81" customFormat="1" x14ac:dyDescent="0.2">
      <c r="A1631" s="92"/>
      <c r="B1631" s="172"/>
      <c r="C1631" s="172"/>
      <c r="D1631" s="172"/>
      <c r="E1631" s="214"/>
      <c r="F1631" s="214"/>
      <c r="G1631" s="243"/>
      <c r="H1631" s="62"/>
      <c r="I1631" s="62"/>
      <c r="J1631" s="78"/>
      <c r="K1631" s="230"/>
      <c r="L1631" s="78"/>
      <c r="M1631" s="78"/>
      <c r="N1631" s="78"/>
      <c r="O1631" s="78"/>
      <c r="P1631" s="78"/>
      <c r="Q1631" s="217"/>
      <c r="R1631" s="233"/>
      <c r="S1631" s="78"/>
      <c r="T1631" s="187"/>
    </row>
    <row r="1632" spans="1:35" customFormat="1" ht="12.75" customHeight="1" x14ac:dyDescent="0.25">
      <c r="A1632" s="92"/>
      <c r="B1632" s="172"/>
      <c r="C1632" s="172"/>
      <c r="D1632" s="172"/>
      <c r="E1632" s="215"/>
      <c r="F1632" s="169"/>
      <c r="G1632" s="65"/>
      <c r="H1632" s="75"/>
      <c r="I1632" s="75"/>
      <c r="J1632" s="52"/>
      <c r="K1632" s="52"/>
      <c r="L1632" s="52"/>
      <c r="M1632" s="52"/>
      <c r="N1632" s="52"/>
      <c r="O1632" s="52"/>
      <c r="P1632" s="111"/>
      <c r="Q1632" s="52"/>
      <c r="R1632" s="252"/>
      <c r="S1632" s="52"/>
      <c r="T1632" s="187"/>
      <c r="U1632" s="203"/>
      <c r="V1632" s="203"/>
      <c r="W1632" s="203"/>
    </row>
    <row r="1633" spans="1:23" s="81" customFormat="1" x14ac:dyDescent="0.2">
      <c r="A1633" s="92"/>
      <c r="B1633" s="172"/>
      <c r="C1633" s="172"/>
      <c r="D1633" s="172"/>
      <c r="E1633" s="215"/>
      <c r="F1633" s="169"/>
      <c r="G1633" s="128"/>
      <c r="H1633" s="71"/>
      <c r="I1633" s="71"/>
      <c r="J1633" s="52"/>
      <c r="K1633" s="52"/>
      <c r="L1633" s="52"/>
      <c r="M1633" s="52"/>
      <c r="N1633" s="52"/>
      <c r="O1633" s="52"/>
      <c r="P1633" s="52"/>
      <c r="Q1633" s="52"/>
      <c r="R1633" s="252"/>
      <c r="S1633" s="52"/>
      <c r="T1633" s="187"/>
    </row>
    <row r="1634" spans="1:23" customFormat="1" ht="12.75" customHeight="1" x14ac:dyDescent="0.25">
      <c r="A1634" s="92"/>
      <c r="B1634" s="118"/>
      <c r="C1634" s="118"/>
      <c r="D1634" s="118"/>
      <c r="E1634" s="117"/>
      <c r="F1634" s="76"/>
      <c r="G1634" s="103"/>
      <c r="H1634" s="58"/>
      <c r="I1634" s="58"/>
      <c r="J1634" s="76"/>
      <c r="K1634" s="76"/>
      <c r="L1634" s="76"/>
      <c r="M1634" s="72"/>
      <c r="N1634" s="72"/>
      <c r="O1634" s="72"/>
      <c r="P1634" s="102"/>
      <c r="Q1634" s="72"/>
      <c r="R1634" s="73"/>
      <c r="S1634" s="72"/>
      <c r="T1634" s="203"/>
      <c r="U1634" s="203"/>
      <c r="V1634" s="203"/>
      <c r="W1634" s="203"/>
    </row>
    <row r="1635" spans="1:23" customFormat="1" ht="12.75" customHeight="1" x14ac:dyDescent="0.25">
      <c r="A1635" s="92"/>
      <c r="B1635" s="172"/>
      <c r="C1635" s="172"/>
      <c r="D1635" s="172"/>
      <c r="E1635" s="214"/>
      <c r="F1635" s="214"/>
      <c r="G1635" s="229"/>
      <c r="H1635" s="62"/>
      <c r="I1635" s="62"/>
      <c r="J1635" s="78"/>
      <c r="K1635" s="230"/>
      <c r="L1635" s="78"/>
      <c r="M1635" s="78"/>
      <c r="N1635" s="78"/>
      <c r="O1635" s="78"/>
      <c r="P1635" s="78"/>
      <c r="Q1635" s="217"/>
      <c r="R1635" s="233"/>
      <c r="S1635" s="78"/>
      <c r="T1635" s="203"/>
      <c r="U1635" s="203"/>
      <c r="V1635" s="203"/>
      <c r="W1635" s="203"/>
    </row>
    <row r="1636" spans="1:23" customFormat="1" ht="12.75" customHeight="1" x14ac:dyDescent="0.25">
      <c r="A1636" s="92"/>
      <c r="B1636" s="172"/>
      <c r="C1636" s="172"/>
      <c r="D1636" s="172"/>
      <c r="E1636" s="215"/>
      <c r="F1636" s="169"/>
      <c r="G1636" s="128"/>
      <c r="H1636" s="75"/>
      <c r="I1636" s="75"/>
      <c r="J1636" s="52"/>
      <c r="K1636" s="52"/>
      <c r="L1636" s="52"/>
      <c r="M1636" s="52"/>
      <c r="N1636" s="52"/>
      <c r="O1636" s="52"/>
      <c r="P1636" s="111"/>
      <c r="Q1636" s="52"/>
      <c r="R1636" s="252"/>
      <c r="S1636" s="52"/>
      <c r="T1636" s="203"/>
      <c r="U1636" s="203"/>
      <c r="V1636" s="203"/>
      <c r="W1636" s="203"/>
    </row>
    <row r="1637" spans="1:23" customFormat="1" ht="12.75" customHeight="1" x14ac:dyDescent="0.25">
      <c r="A1637" s="92"/>
      <c r="B1637" s="172"/>
      <c r="C1637" s="172"/>
      <c r="D1637" s="172"/>
      <c r="E1637" s="215"/>
      <c r="F1637" s="169"/>
      <c r="G1637" s="128"/>
      <c r="H1637" s="71"/>
      <c r="I1637" s="71"/>
      <c r="J1637" s="52"/>
      <c r="K1637" s="52"/>
      <c r="L1637" s="52"/>
      <c r="M1637" s="52"/>
      <c r="N1637" s="52"/>
      <c r="O1637" s="52"/>
      <c r="P1637" s="52"/>
      <c r="Q1637" s="52"/>
      <c r="R1637" s="252"/>
      <c r="S1637" s="52"/>
      <c r="T1637" s="203"/>
      <c r="U1637" s="203"/>
      <c r="V1637" s="203"/>
      <c r="W1637" s="203"/>
    </row>
    <row r="1638" spans="1:23" customFormat="1" ht="12.75" customHeight="1" x14ac:dyDescent="0.25">
      <c r="A1638" s="92"/>
      <c r="B1638" s="118"/>
      <c r="C1638" s="118"/>
      <c r="D1638" s="118"/>
      <c r="E1638" s="117"/>
      <c r="F1638" s="76"/>
      <c r="G1638" s="103"/>
      <c r="H1638" s="58"/>
      <c r="I1638" s="58"/>
      <c r="J1638" s="76"/>
      <c r="K1638" s="76"/>
      <c r="L1638" s="76"/>
      <c r="M1638" s="72"/>
      <c r="N1638" s="72"/>
      <c r="O1638" s="72"/>
      <c r="P1638" s="102"/>
      <c r="Q1638" s="72"/>
      <c r="R1638" s="73"/>
      <c r="S1638" s="72"/>
      <c r="T1638" s="203"/>
      <c r="U1638" s="203"/>
      <c r="V1638" s="203"/>
      <c r="W1638" s="203"/>
    </row>
    <row r="1639" spans="1:23" customFormat="1" ht="12.75" customHeight="1" x14ac:dyDescent="0.25">
      <c r="A1639" s="92"/>
      <c r="B1639" s="172"/>
      <c r="C1639" s="172"/>
      <c r="D1639" s="172"/>
      <c r="E1639" s="214"/>
      <c r="F1639" s="214"/>
      <c r="G1639" s="243"/>
      <c r="H1639" s="62"/>
      <c r="I1639" s="62"/>
      <c r="J1639" s="78"/>
      <c r="K1639" s="230"/>
      <c r="L1639" s="78"/>
      <c r="M1639" s="78"/>
      <c r="N1639" s="78"/>
      <c r="O1639" s="78"/>
      <c r="P1639" s="78"/>
      <c r="Q1639" s="217"/>
      <c r="R1639" s="233"/>
      <c r="S1639" s="78"/>
      <c r="T1639" s="203"/>
      <c r="U1639" s="203"/>
      <c r="V1639" s="203"/>
      <c r="W1639" s="203"/>
    </row>
    <row r="1640" spans="1:23" customFormat="1" ht="12.75" customHeight="1" x14ac:dyDescent="0.25">
      <c r="A1640" s="92"/>
      <c r="B1640" s="172"/>
      <c r="C1640" s="172"/>
      <c r="D1640" s="172"/>
      <c r="E1640" s="215"/>
      <c r="F1640" s="169"/>
      <c r="G1640" s="65"/>
      <c r="H1640" s="75"/>
      <c r="I1640" s="75"/>
      <c r="J1640" s="52"/>
      <c r="K1640" s="52"/>
      <c r="L1640" s="52"/>
      <c r="M1640" s="52"/>
      <c r="N1640" s="52"/>
      <c r="O1640" s="52"/>
      <c r="P1640" s="111"/>
      <c r="Q1640" s="52"/>
      <c r="R1640" s="252"/>
      <c r="S1640" s="52"/>
      <c r="T1640" s="203"/>
      <c r="U1640" s="203"/>
      <c r="V1640" s="203"/>
      <c r="W1640" s="203"/>
    </row>
    <row r="1641" spans="1:23" customFormat="1" ht="12.75" customHeight="1" x14ac:dyDescent="0.25">
      <c r="A1641" s="92"/>
      <c r="B1641" s="172"/>
      <c r="C1641" s="172"/>
      <c r="D1641" s="172"/>
      <c r="E1641" s="215"/>
      <c r="F1641" s="169"/>
      <c r="G1641" s="128"/>
      <c r="H1641" s="71"/>
      <c r="I1641" s="71"/>
      <c r="J1641" s="52"/>
      <c r="K1641" s="52"/>
      <c r="L1641" s="52"/>
      <c r="M1641" s="52"/>
      <c r="N1641" s="52"/>
      <c r="O1641" s="52"/>
      <c r="P1641" s="52"/>
      <c r="Q1641" s="52"/>
      <c r="R1641" s="252"/>
      <c r="S1641" s="52"/>
      <c r="T1641" s="203"/>
      <c r="U1641" s="203"/>
      <c r="V1641" s="203"/>
      <c r="W1641" s="203"/>
    </row>
    <row r="1642" spans="1:23" customFormat="1" ht="12.75" customHeight="1" x14ac:dyDescent="0.25">
      <c r="A1642" s="92"/>
      <c r="B1642" s="118"/>
      <c r="C1642" s="118"/>
      <c r="D1642" s="118"/>
      <c r="E1642" s="117"/>
      <c r="F1642" s="76"/>
      <c r="G1642" s="103"/>
      <c r="H1642" s="58"/>
      <c r="I1642" s="58"/>
      <c r="J1642" s="76"/>
      <c r="K1642" s="76"/>
      <c r="L1642" s="76"/>
      <c r="M1642" s="72"/>
      <c r="N1642" s="72"/>
      <c r="O1642" s="72"/>
      <c r="P1642" s="102"/>
      <c r="Q1642" s="72"/>
      <c r="R1642" s="73"/>
      <c r="S1642" s="72"/>
      <c r="T1642" s="203"/>
      <c r="U1642" s="203"/>
      <c r="V1642" s="203"/>
      <c r="W1642" s="203"/>
    </row>
    <row r="1643" spans="1:23" customFormat="1" ht="12.75" customHeight="1" x14ac:dyDescent="0.25">
      <c r="A1643" s="92"/>
      <c r="B1643" s="172"/>
      <c r="C1643" s="172"/>
      <c r="D1643" s="172"/>
      <c r="E1643" s="214"/>
      <c r="F1643" s="214"/>
      <c r="G1643" s="229"/>
      <c r="H1643" s="62"/>
      <c r="I1643" s="62"/>
      <c r="J1643" s="78"/>
      <c r="K1643" s="230"/>
      <c r="L1643" s="78"/>
      <c r="M1643" s="78"/>
      <c r="N1643" s="78"/>
      <c r="O1643" s="78"/>
      <c r="P1643" s="78"/>
      <c r="Q1643" s="217"/>
      <c r="R1643" s="233"/>
      <c r="S1643" s="78"/>
      <c r="T1643" s="203"/>
      <c r="U1643" s="203"/>
      <c r="V1643" s="203"/>
      <c r="W1643" s="203"/>
    </row>
    <row r="1644" spans="1:23" customFormat="1" ht="12.75" customHeight="1" x14ac:dyDescent="0.25">
      <c r="A1644" s="92"/>
      <c r="B1644" s="172"/>
      <c r="C1644" s="172"/>
      <c r="D1644" s="172"/>
      <c r="E1644" s="215"/>
      <c r="F1644" s="169"/>
      <c r="G1644" s="128"/>
      <c r="H1644" s="75"/>
      <c r="I1644" s="75"/>
      <c r="J1644" s="52"/>
      <c r="K1644" s="52"/>
      <c r="L1644" s="52"/>
      <c r="M1644" s="52"/>
      <c r="N1644" s="52"/>
      <c r="O1644" s="52"/>
      <c r="P1644" s="111"/>
      <c r="Q1644" s="52"/>
      <c r="R1644" s="252"/>
      <c r="S1644" s="52"/>
      <c r="T1644" s="203"/>
      <c r="U1644" s="203"/>
      <c r="V1644" s="203"/>
      <c r="W1644" s="203"/>
    </row>
    <row r="1645" spans="1:23" customFormat="1" ht="12.75" customHeight="1" x14ac:dyDescent="0.25">
      <c r="A1645" s="92"/>
      <c r="B1645" s="172"/>
      <c r="C1645" s="172"/>
      <c r="D1645" s="172"/>
      <c r="E1645" s="215"/>
      <c r="F1645" s="169"/>
      <c r="G1645" s="128"/>
      <c r="H1645" s="71"/>
      <c r="I1645" s="71"/>
      <c r="J1645" s="52"/>
      <c r="K1645" s="52"/>
      <c r="L1645" s="52"/>
      <c r="M1645" s="52"/>
      <c r="N1645" s="52"/>
      <c r="O1645" s="52"/>
      <c r="P1645" s="52"/>
      <c r="Q1645" s="52"/>
      <c r="R1645" s="252"/>
      <c r="S1645" s="52"/>
      <c r="T1645" s="203"/>
      <c r="U1645" s="203"/>
      <c r="V1645" s="203"/>
      <c r="W1645" s="203"/>
    </row>
    <row r="1646" spans="1:23" customFormat="1" ht="12.75" customHeight="1" x14ac:dyDescent="0.25">
      <c r="A1646" s="92"/>
      <c r="B1646" s="145"/>
      <c r="C1646" s="145"/>
      <c r="D1646" s="145"/>
      <c r="E1646" s="138"/>
      <c r="F1646" s="138"/>
      <c r="G1646" s="103"/>
      <c r="H1646" s="100"/>
      <c r="I1646" s="270"/>
      <c r="J1646" s="208"/>
      <c r="K1646" s="208"/>
      <c r="L1646" s="208"/>
      <c r="M1646" s="208"/>
      <c r="N1646" s="208"/>
      <c r="O1646" s="208"/>
      <c r="P1646" s="250"/>
      <c r="Q1646" s="208"/>
      <c r="R1646" s="143"/>
      <c r="S1646" s="143"/>
      <c r="T1646" s="203"/>
      <c r="U1646" s="203"/>
      <c r="V1646" s="203"/>
      <c r="W1646" s="203"/>
    </row>
    <row r="1647" spans="1:23" customFormat="1" ht="12.75" customHeight="1" x14ac:dyDescent="0.25">
      <c r="A1647" s="92"/>
      <c r="B1647" s="89"/>
      <c r="C1647" s="89"/>
      <c r="D1647" s="89"/>
      <c r="E1647" s="89"/>
      <c r="F1647" s="89"/>
      <c r="G1647" s="204"/>
      <c r="H1647" s="156"/>
      <c r="I1647" s="156"/>
      <c r="J1647" s="52"/>
      <c r="K1647" s="158"/>
      <c r="L1647" s="52"/>
      <c r="M1647" s="52"/>
      <c r="N1647" s="52"/>
      <c r="O1647" s="52"/>
      <c r="P1647" s="111"/>
      <c r="Q1647" s="52"/>
      <c r="R1647" s="77"/>
      <c r="S1647" s="129"/>
      <c r="T1647" s="203"/>
      <c r="U1647" s="203"/>
      <c r="V1647" s="203"/>
      <c r="W1647" s="203"/>
    </row>
    <row r="1648" spans="1:23" customFormat="1" ht="12.75" customHeight="1" x14ac:dyDescent="0.25">
      <c r="A1648" s="92"/>
      <c r="B1648" s="89"/>
      <c r="C1648" s="89"/>
      <c r="D1648" s="89"/>
      <c r="E1648" s="89"/>
      <c r="F1648" s="89"/>
      <c r="G1648" s="204"/>
      <c r="H1648" s="155"/>
      <c r="I1648" s="155"/>
      <c r="J1648" s="52"/>
      <c r="K1648" s="158"/>
      <c r="L1648" s="52"/>
      <c r="M1648" s="52"/>
      <c r="N1648" s="52"/>
      <c r="O1648" s="52"/>
      <c r="P1648" s="111"/>
      <c r="Q1648" s="52"/>
      <c r="R1648" s="77"/>
      <c r="S1648" s="129"/>
      <c r="T1648" s="203"/>
      <c r="U1648" s="203"/>
      <c r="V1648" s="203"/>
      <c r="W1648" s="203"/>
    </row>
    <row r="1649" spans="1:23" customFormat="1" ht="12.75" customHeight="1" x14ac:dyDescent="0.25">
      <c r="A1649" s="92"/>
      <c r="B1649" s="89"/>
      <c r="C1649" s="89"/>
      <c r="D1649" s="89"/>
      <c r="E1649" s="89"/>
      <c r="F1649" s="89"/>
      <c r="G1649" s="204"/>
      <c r="H1649" s="155"/>
      <c r="I1649" s="155"/>
      <c r="J1649" s="52"/>
      <c r="K1649" s="158"/>
      <c r="L1649" s="52"/>
      <c r="M1649" s="52"/>
      <c r="N1649" s="52"/>
      <c r="O1649" s="52"/>
      <c r="P1649" s="111"/>
      <c r="Q1649" s="52"/>
      <c r="R1649" s="77"/>
      <c r="S1649" s="129"/>
      <c r="T1649" s="203"/>
      <c r="U1649" s="203"/>
      <c r="V1649" s="203"/>
      <c r="W1649" s="203"/>
    </row>
    <row r="1650" spans="1:23" customFormat="1" ht="12.75" customHeight="1" x14ac:dyDescent="0.25">
      <c r="A1650" s="92"/>
      <c r="B1650" s="89"/>
      <c r="C1650" s="89"/>
      <c r="D1650" s="89"/>
      <c r="E1650" s="89"/>
      <c r="F1650" s="89"/>
      <c r="G1650" s="204"/>
      <c r="H1650" s="156"/>
      <c r="I1650" s="156"/>
      <c r="J1650" s="52"/>
      <c r="K1650" s="158"/>
      <c r="L1650" s="52"/>
      <c r="M1650" s="52"/>
      <c r="N1650" s="52"/>
      <c r="O1650" s="52"/>
      <c r="P1650" s="111"/>
      <c r="Q1650" s="52"/>
      <c r="R1650" s="77"/>
      <c r="S1650" s="129"/>
      <c r="T1650" s="203"/>
      <c r="U1650" s="203"/>
      <c r="V1650" s="203"/>
      <c r="W1650" s="203"/>
    </row>
    <row r="1651" spans="1:23" customFormat="1" ht="12.75" customHeight="1" x14ac:dyDescent="0.25">
      <c r="A1651" s="92"/>
      <c r="B1651" s="89"/>
      <c r="C1651" s="89"/>
      <c r="D1651" s="89"/>
      <c r="E1651" s="89"/>
      <c r="F1651" s="89"/>
      <c r="G1651" s="204"/>
      <c r="H1651" s="155"/>
      <c r="I1651" s="155"/>
      <c r="J1651" s="52"/>
      <c r="K1651" s="158"/>
      <c r="L1651" s="52"/>
      <c r="M1651" s="52"/>
      <c r="N1651" s="52"/>
      <c r="O1651" s="52"/>
      <c r="P1651" s="111"/>
      <c r="Q1651" s="52"/>
      <c r="R1651" s="77"/>
      <c r="S1651" s="129"/>
      <c r="T1651" s="203"/>
      <c r="U1651" s="203"/>
      <c r="V1651" s="203"/>
      <c r="W1651" s="203"/>
    </row>
    <row r="1652" spans="1:23" customFormat="1" ht="12.75" customHeight="1" x14ac:dyDescent="0.25">
      <c r="A1652" s="92"/>
      <c r="B1652" s="89"/>
      <c r="C1652" s="89"/>
      <c r="D1652" s="89"/>
      <c r="E1652" s="89"/>
      <c r="F1652" s="89"/>
      <c r="G1652" s="204"/>
      <c r="H1652" s="155"/>
      <c r="I1652" s="155"/>
      <c r="J1652" s="52"/>
      <c r="K1652" s="158"/>
      <c r="L1652" s="52"/>
      <c r="M1652" s="52"/>
      <c r="N1652" s="52"/>
      <c r="O1652" s="52"/>
      <c r="P1652" s="111"/>
      <c r="Q1652" s="52"/>
      <c r="R1652" s="77"/>
      <c r="S1652" s="129"/>
      <c r="T1652" s="203"/>
      <c r="U1652" s="203"/>
      <c r="V1652" s="203"/>
      <c r="W1652" s="203"/>
    </row>
    <row r="1653" spans="1:23" customFormat="1" ht="12.75" customHeight="1" x14ac:dyDescent="0.25">
      <c r="A1653" s="92"/>
      <c r="B1653" s="89"/>
      <c r="C1653" s="89"/>
      <c r="D1653" s="89"/>
      <c r="E1653" s="89"/>
      <c r="F1653" s="89"/>
      <c r="G1653" s="204"/>
      <c r="H1653" s="155"/>
      <c r="I1653" s="155"/>
      <c r="J1653" s="52"/>
      <c r="K1653" s="158"/>
      <c r="L1653" s="52"/>
      <c r="M1653" s="52"/>
      <c r="N1653" s="52"/>
      <c r="O1653" s="52"/>
      <c r="P1653" s="111"/>
      <c r="Q1653" s="52"/>
      <c r="R1653" s="77"/>
      <c r="S1653" s="129"/>
      <c r="T1653" s="203"/>
      <c r="U1653" s="203"/>
      <c r="V1653" s="203"/>
      <c r="W1653" s="203"/>
    </row>
    <row r="1654" spans="1:23" customFormat="1" ht="12.75" customHeight="1" x14ac:dyDescent="0.25">
      <c r="A1654" s="92"/>
      <c r="B1654" s="89"/>
      <c r="C1654" s="89"/>
      <c r="D1654" s="89"/>
      <c r="E1654" s="89"/>
      <c r="F1654" s="89"/>
      <c r="G1654" s="204"/>
      <c r="H1654" s="155"/>
      <c r="I1654" s="155"/>
      <c r="J1654" s="52"/>
      <c r="K1654" s="158"/>
      <c r="L1654" s="52"/>
      <c r="M1654" s="52"/>
      <c r="N1654" s="52"/>
      <c r="O1654" s="52"/>
      <c r="P1654" s="111"/>
      <c r="Q1654" s="52"/>
      <c r="R1654" s="77"/>
      <c r="S1654" s="129"/>
      <c r="T1654" s="203"/>
      <c r="U1654" s="203"/>
      <c r="V1654" s="203"/>
      <c r="W1654" s="203"/>
    </row>
    <row r="1655" spans="1:23" customFormat="1" ht="12.75" customHeight="1" x14ac:dyDescent="0.25">
      <c r="A1655" s="92"/>
      <c r="B1655" s="145"/>
      <c r="C1655" s="145"/>
      <c r="D1655" s="145"/>
      <c r="E1655" s="138"/>
      <c r="F1655" s="138"/>
      <c r="G1655" s="103"/>
      <c r="H1655" s="100"/>
      <c r="I1655" s="270"/>
      <c r="J1655" s="208"/>
      <c r="K1655" s="208"/>
      <c r="L1655" s="208"/>
      <c r="M1655" s="208"/>
      <c r="N1655" s="208"/>
      <c r="O1655" s="208"/>
      <c r="P1655" s="250"/>
      <c r="Q1655" s="208"/>
      <c r="R1655" s="143"/>
      <c r="S1655" s="143"/>
      <c r="T1655" s="203"/>
      <c r="U1655" s="203"/>
      <c r="V1655" s="203"/>
      <c r="W1655" s="203"/>
    </row>
    <row r="1656" spans="1:23" customFormat="1" ht="12.75" customHeight="1" x14ac:dyDescent="0.25">
      <c r="A1656" s="92"/>
      <c r="B1656" s="145"/>
      <c r="C1656" s="145"/>
      <c r="D1656" s="145"/>
      <c r="E1656" s="138"/>
      <c r="F1656" s="138"/>
      <c r="G1656" s="253"/>
      <c r="H1656" s="140"/>
      <c r="I1656" s="140"/>
      <c r="J1656" s="208"/>
      <c r="K1656" s="208"/>
      <c r="L1656" s="208"/>
      <c r="M1656" s="208"/>
      <c r="N1656" s="208"/>
      <c r="O1656" s="208"/>
      <c r="P1656" s="250"/>
      <c r="Q1656" s="208"/>
      <c r="R1656" s="141"/>
      <c r="S1656" s="143"/>
      <c r="T1656" s="203"/>
      <c r="U1656" s="203"/>
      <c r="V1656" s="203"/>
      <c r="W1656" s="203"/>
    </row>
    <row r="1657" spans="1:23" customFormat="1" ht="12.75" customHeight="1" x14ac:dyDescent="0.25">
      <c r="A1657" s="92"/>
      <c r="B1657" s="210"/>
      <c r="C1657" s="210"/>
      <c r="D1657" s="210"/>
      <c r="E1657" s="153"/>
      <c r="F1657" s="153"/>
      <c r="G1657" s="257"/>
      <c r="H1657" s="142"/>
      <c r="I1657" s="142"/>
      <c r="J1657" s="208"/>
      <c r="K1657" s="208"/>
      <c r="L1657" s="208"/>
      <c r="M1657" s="208"/>
      <c r="N1657" s="208"/>
      <c r="O1657" s="208"/>
      <c r="P1657" s="208"/>
      <c r="Q1657" s="208"/>
      <c r="R1657" s="154"/>
      <c r="S1657" s="143"/>
      <c r="T1657" s="203"/>
      <c r="U1657" s="203"/>
      <c r="V1657" s="203"/>
      <c r="W1657" s="203"/>
    </row>
    <row r="1658" spans="1:23" customFormat="1" ht="12.75" customHeight="1" x14ac:dyDescent="0.25">
      <c r="A1658" s="92"/>
      <c r="B1658" s="210"/>
      <c r="C1658" s="210"/>
      <c r="D1658" s="210"/>
      <c r="E1658" s="153"/>
      <c r="F1658" s="153"/>
      <c r="G1658" s="257"/>
      <c r="H1658" s="142"/>
      <c r="I1658" s="142"/>
      <c r="J1658" s="208"/>
      <c r="K1658" s="208"/>
      <c r="L1658" s="208"/>
      <c r="M1658" s="208"/>
      <c r="N1658" s="208"/>
      <c r="O1658" s="208"/>
      <c r="P1658" s="208"/>
      <c r="Q1658" s="208"/>
      <c r="R1658" s="154"/>
      <c r="S1658" s="143"/>
      <c r="T1658" s="203"/>
      <c r="U1658" s="203"/>
      <c r="V1658" s="203"/>
      <c r="W1658" s="203"/>
    </row>
    <row r="1659" spans="1:23" customFormat="1" ht="12.75" customHeight="1" x14ac:dyDescent="0.25">
      <c r="A1659" s="92"/>
      <c r="B1659" s="210"/>
      <c r="C1659" s="210"/>
      <c r="D1659" s="210"/>
      <c r="E1659" s="153"/>
      <c r="F1659" s="153"/>
      <c r="G1659" s="257"/>
      <c r="H1659" s="142"/>
      <c r="I1659" s="142"/>
      <c r="J1659" s="208"/>
      <c r="K1659" s="208"/>
      <c r="L1659" s="208"/>
      <c r="M1659" s="208"/>
      <c r="N1659" s="208"/>
      <c r="O1659" s="208"/>
      <c r="P1659" s="208"/>
      <c r="Q1659" s="208"/>
      <c r="R1659" s="154"/>
      <c r="S1659" s="143"/>
      <c r="T1659" s="203"/>
      <c r="U1659" s="203"/>
      <c r="V1659" s="203"/>
      <c r="W1659" s="203"/>
    </row>
    <row r="1660" spans="1:23" customFormat="1" ht="12.75" customHeight="1" x14ac:dyDescent="0.25">
      <c r="A1660" s="92"/>
      <c r="B1660" s="210"/>
      <c r="C1660" s="210"/>
      <c r="D1660" s="210"/>
      <c r="E1660" s="153"/>
      <c r="F1660" s="153"/>
      <c r="G1660" s="257"/>
      <c r="H1660" s="142"/>
      <c r="I1660" s="142"/>
      <c r="J1660" s="208"/>
      <c r="K1660" s="208"/>
      <c r="L1660" s="208"/>
      <c r="M1660" s="208"/>
      <c r="N1660" s="208"/>
      <c r="O1660" s="208"/>
      <c r="P1660" s="208"/>
      <c r="Q1660" s="208"/>
      <c r="R1660" s="154"/>
      <c r="S1660" s="143"/>
      <c r="T1660" s="203"/>
      <c r="U1660" s="203"/>
      <c r="V1660" s="203"/>
      <c r="W1660" s="203"/>
    </row>
    <row r="1661" spans="1:23" customFormat="1" ht="12.75" customHeight="1" x14ac:dyDescent="0.25">
      <c r="A1661" s="92"/>
      <c r="B1661" s="89"/>
      <c r="C1661" s="89"/>
      <c r="D1661" s="89"/>
      <c r="E1661" s="108"/>
      <c r="F1661" s="76"/>
      <c r="G1661" s="58"/>
      <c r="H1661" s="116"/>
      <c r="I1661" s="116"/>
      <c r="J1661" s="179"/>
      <c r="K1661" s="52"/>
      <c r="L1661" s="52"/>
      <c r="M1661" s="52"/>
      <c r="N1661" s="52"/>
      <c r="O1661" s="52"/>
      <c r="P1661" s="111"/>
      <c r="Q1661" s="52"/>
      <c r="R1661" s="72"/>
      <c r="S1661" s="72"/>
      <c r="T1661" s="203"/>
      <c r="U1661" s="203"/>
      <c r="V1661" s="203"/>
      <c r="W1661" s="203"/>
    </row>
    <row r="1662" spans="1:23" customFormat="1" ht="12.75" customHeight="1" x14ac:dyDescent="0.25">
      <c r="A1662" s="92"/>
      <c r="B1662" s="98"/>
      <c r="C1662" s="98"/>
      <c r="D1662" s="98"/>
      <c r="E1662" s="76"/>
      <c r="F1662" s="76"/>
      <c r="G1662" s="52"/>
      <c r="H1662" s="62"/>
      <c r="I1662" s="62"/>
      <c r="J1662" s="52"/>
      <c r="K1662" s="52"/>
      <c r="L1662" s="52"/>
      <c r="M1662" s="52"/>
      <c r="N1662" s="52"/>
      <c r="O1662" s="52"/>
      <c r="P1662" s="111"/>
      <c r="Q1662" s="52"/>
      <c r="R1662" s="53"/>
      <c r="S1662" s="66"/>
      <c r="T1662" s="203"/>
      <c r="U1662" s="203"/>
      <c r="V1662" s="203"/>
      <c r="W1662" s="203"/>
    </row>
    <row r="1663" spans="1:23" customFormat="1" ht="12.75" customHeight="1" x14ac:dyDescent="0.25">
      <c r="A1663" s="92"/>
      <c r="B1663" s="98"/>
      <c r="C1663" s="98"/>
      <c r="D1663" s="98"/>
      <c r="E1663" s="76"/>
      <c r="F1663" s="76"/>
      <c r="G1663" s="122"/>
      <c r="H1663" s="71"/>
      <c r="I1663" s="71"/>
      <c r="J1663" s="121"/>
      <c r="K1663" s="52"/>
      <c r="L1663" s="52"/>
      <c r="M1663" s="52"/>
      <c r="N1663" s="52"/>
      <c r="O1663" s="52"/>
      <c r="P1663" s="52"/>
      <c r="Q1663" s="52"/>
      <c r="R1663" s="120"/>
      <c r="S1663" s="120"/>
      <c r="T1663" s="203"/>
      <c r="U1663" s="203"/>
      <c r="V1663" s="203"/>
      <c r="W1663" s="203"/>
    </row>
    <row r="1664" spans="1:23" customFormat="1" ht="12.75" customHeight="1" x14ac:dyDescent="0.25">
      <c r="A1664" s="92"/>
      <c r="B1664" s="89"/>
      <c r="C1664" s="89"/>
      <c r="D1664" s="89"/>
      <c r="E1664" s="108"/>
      <c r="F1664" s="76"/>
      <c r="G1664" s="52"/>
      <c r="H1664" s="62"/>
      <c r="I1664" s="62"/>
      <c r="J1664" s="52"/>
      <c r="K1664" s="52"/>
      <c r="L1664" s="52"/>
      <c r="M1664" s="52"/>
      <c r="N1664" s="52"/>
      <c r="O1664" s="52"/>
      <c r="P1664" s="111"/>
      <c r="Q1664" s="52"/>
      <c r="R1664" s="53"/>
      <c r="S1664" s="66"/>
      <c r="T1664" s="203"/>
      <c r="U1664" s="203"/>
      <c r="V1664" s="203"/>
      <c r="W1664" s="203"/>
    </row>
    <row r="1665" spans="1:23" customFormat="1" ht="12.75" customHeight="1" x14ac:dyDescent="0.25">
      <c r="A1665" s="92"/>
      <c r="B1665" s="98"/>
      <c r="C1665" s="98"/>
      <c r="D1665" s="98"/>
      <c r="E1665" s="76"/>
      <c r="F1665" s="76"/>
      <c r="G1665" s="122"/>
      <c r="H1665" s="71"/>
      <c r="I1665" s="71"/>
      <c r="J1665" s="121"/>
      <c r="K1665" s="52"/>
      <c r="L1665" s="52"/>
      <c r="M1665" s="52"/>
      <c r="N1665" s="52"/>
      <c r="O1665" s="52"/>
      <c r="P1665" s="52"/>
      <c r="Q1665" s="52"/>
      <c r="R1665" s="120"/>
      <c r="S1665" s="120"/>
      <c r="T1665" s="203"/>
      <c r="U1665" s="203"/>
      <c r="V1665" s="203"/>
      <c r="W1665" s="203"/>
    </row>
    <row r="1666" spans="1:23" customFormat="1" ht="12.75" customHeight="1" x14ac:dyDescent="0.25">
      <c r="A1666" s="92"/>
      <c r="B1666" s="89"/>
      <c r="C1666" s="89"/>
      <c r="D1666" s="89"/>
      <c r="E1666" s="108"/>
      <c r="F1666" s="76"/>
      <c r="G1666" s="58"/>
      <c r="H1666" s="100"/>
      <c r="I1666" s="100"/>
      <c r="J1666" s="83"/>
      <c r="K1666" s="83"/>
      <c r="L1666" s="83"/>
      <c r="M1666" s="83"/>
      <c r="N1666" s="83"/>
      <c r="O1666" s="83"/>
      <c r="P1666" s="111"/>
      <c r="Q1666" s="52"/>
      <c r="R1666" s="72"/>
      <c r="S1666" s="72"/>
      <c r="T1666" s="203"/>
      <c r="U1666" s="203"/>
      <c r="V1666" s="203"/>
      <c r="W1666" s="203"/>
    </row>
    <row r="1667" spans="1:23" customFormat="1" ht="12.75" customHeight="1" x14ac:dyDescent="0.25">
      <c r="A1667" s="92"/>
      <c r="B1667" s="98"/>
      <c r="C1667" s="98"/>
      <c r="D1667" s="98"/>
      <c r="E1667" s="76"/>
      <c r="F1667" s="76"/>
      <c r="G1667" s="52"/>
      <c r="H1667" s="62"/>
      <c r="I1667" s="62"/>
      <c r="J1667" s="52"/>
      <c r="K1667" s="52"/>
      <c r="L1667" s="52"/>
      <c r="M1667" s="52"/>
      <c r="N1667" s="52"/>
      <c r="O1667" s="52"/>
      <c r="P1667" s="111"/>
      <c r="Q1667" s="52"/>
      <c r="R1667" s="53"/>
      <c r="S1667" s="66"/>
      <c r="T1667" s="203"/>
      <c r="U1667" s="203"/>
      <c r="V1667" s="203"/>
      <c r="W1667" s="203"/>
    </row>
    <row r="1668" spans="1:23" customFormat="1" ht="12.75" customHeight="1" x14ac:dyDescent="0.25">
      <c r="A1668" s="92"/>
      <c r="B1668" s="258"/>
      <c r="C1668" s="258"/>
      <c r="D1668" s="258"/>
      <c r="E1668" s="119"/>
      <c r="F1668" s="119"/>
      <c r="G1668" s="122"/>
      <c r="H1668" s="71"/>
      <c r="I1668" s="71"/>
      <c r="J1668" s="121"/>
      <c r="K1668" s="52"/>
      <c r="L1668" s="52"/>
      <c r="M1668" s="52"/>
      <c r="N1668" s="52"/>
      <c r="O1668" s="52"/>
      <c r="P1668" s="52"/>
      <c r="Q1668" s="52"/>
      <c r="R1668" s="120"/>
      <c r="S1668" s="120"/>
      <c r="T1668" s="203"/>
      <c r="U1668" s="203"/>
      <c r="V1668" s="203"/>
      <c r="W1668" s="203"/>
    </row>
    <row r="1669" spans="1:23" customFormat="1" ht="12.75" customHeight="1" x14ac:dyDescent="0.25">
      <c r="A1669" s="92"/>
      <c r="B1669" s="89"/>
      <c r="C1669" s="89"/>
      <c r="D1669" s="89"/>
      <c r="E1669" s="108"/>
      <c r="F1669" s="76"/>
      <c r="G1669" s="58"/>
      <c r="H1669" s="100"/>
      <c r="I1669" s="100"/>
      <c r="J1669" s="52"/>
      <c r="K1669" s="52"/>
      <c r="L1669" s="52"/>
      <c r="M1669" s="52"/>
      <c r="N1669" s="52"/>
      <c r="O1669" s="52"/>
      <c r="P1669" s="111"/>
      <c r="Q1669" s="52"/>
      <c r="R1669" s="72"/>
      <c r="S1669" s="72"/>
      <c r="T1669" s="203"/>
      <c r="U1669" s="203"/>
      <c r="V1669" s="203"/>
      <c r="W1669" s="203"/>
    </row>
    <row r="1670" spans="1:23" customFormat="1" ht="12.75" customHeight="1" x14ac:dyDescent="0.25">
      <c r="A1670" s="92"/>
      <c r="B1670" s="98"/>
      <c r="C1670" s="98"/>
      <c r="D1670" s="98"/>
      <c r="E1670" s="76"/>
      <c r="F1670" s="76"/>
      <c r="G1670" s="52"/>
      <c r="H1670" s="62"/>
      <c r="I1670" s="62"/>
      <c r="J1670" s="52"/>
      <c r="K1670" s="52"/>
      <c r="L1670" s="52"/>
      <c r="M1670" s="52"/>
      <c r="N1670" s="52"/>
      <c r="O1670" s="52"/>
      <c r="P1670" s="111"/>
      <c r="Q1670" s="52"/>
      <c r="R1670" s="53"/>
      <c r="S1670" s="66"/>
      <c r="T1670" s="203"/>
      <c r="U1670" s="203"/>
      <c r="V1670" s="203"/>
      <c r="W1670" s="203"/>
    </row>
    <row r="1671" spans="1:23" customFormat="1" ht="12.75" customHeight="1" x14ac:dyDescent="0.25">
      <c r="A1671" s="92"/>
      <c r="B1671" s="258"/>
      <c r="C1671" s="258"/>
      <c r="D1671" s="258"/>
      <c r="E1671" s="119"/>
      <c r="F1671" s="119"/>
      <c r="G1671" s="122"/>
      <c r="H1671" s="71"/>
      <c r="I1671" s="71"/>
      <c r="J1671" s="121"/>
      <c r="K1671" s="52"/>
      <c r="L1671" s="52"/>
      <c r="M1671" s="52"/>
      <c r="N1671" s="52"/>
      <c r="O1671" s="52"/>
      <c r="P1671" s="52"/>
      <c r="Q1671" s="52"/>
      <c r="R1671" s="120"/>
      <c r="S1671" s="120"/>
      <c r="T1671" s="203"/>
      <c r="U1671" s="203"/>
      <c r="V1671" s="203"/>
      <c r="W1671" s="203"/>
    </row>
    <row r="1672" spans="1:23" customFormat="1" ht="12.75" customHeight="1" x14ac:dyDescent="0.25">
      <c r="A1672" s="92"/>
      <c r="B1672" s="89"/>
      <c r="C1672" s="89"/>
      <c r="D1672" s="89"/>
      <c r="E1672" s="108"/>
      <c r="F1672" s="76"/>
      <c r="G1672" s="52"/>
      <c r="H1672" s="62"/>
      <c r="I1672" s="62"/>
      <c r="J1672" s="52"/>
      <c r="K1672" s="52"/>
      <c r="L1672" s="52"/>
      <c r="M1672" s="52"/>
      <c r="N1672" s="52"/>
      <c r="O1672" s="52"/>
      <c r="P1672" s="111"/>
      <c r="Q1672" s="52"/>
      <c r="R1672" s="53"/>
      <c r="S1672" s="66"/>
      <c r="T1672" s="203"/>
      <c r="U1672" s="203"/>
      <c r="V1672" s="203"/>
      <c r="W1672" s="203"/>
    </row>
    <row r="1673" spans="1:23" x14ac:dyDescent="0.2">
      <c r="A1673" s="92"/>
      <c r="B1673" s="258"/>
      <c r="C1673" s="258"/>
      <c r="D1673" s="258"/>
      <c r="E1673" s="119"/>
      <c r="F1673" s="119"/>
      <c r="G1673" s="122"/>
      <c r="H1673" s="71"/>
      <c r="I1673" s="71"/>
      <c r="J1673" s="121"/>
      <c r="K1673" s="52"/>
      <c r="L1673" s="52"/>
      <c r="M1673" s="52"/>
      <c r="N1673" s="52"/>
      <c r="O1673" s="52"/>
      <c r="P1673" s="52"/>
      <c r="Q1673" s="52"/>
      <c r="R1673" s="120"/>
      <c r="S1673" s="120"/>
    </row>
    <row r="1674" spans="1:23" x14ac:dyDescent="0.2">
      <c r="A1674" s="92"/>
      <c r="B1674" s="145"/>
      <c r="C1674" s="145"/>
      <c r="D1674" s="145"/>
      <c r="E1674" s="138"/>
      <c r="F1674" s="138"/>
      <c r="G1674" s="103"/>
      <c r="H1674" s="100"/>
      <c r="I1674" s="270"/>
      <c r="J1674" s="208"/>
      <c r="K1674" s="208"/>
      <c r="L1674" s="208"/>
      <c r="M1674" s="208"/>
      <c r="N1674" s="208"/>
      <c r="O1674" s="208"/>
      <c r="P1674" s="250"/>
      <c r="Q1674" s="208"/>
      <c r="R1674" s="143"/>
      <c r="S1674" s="143"/>
      <c r="T1674" s="46"/>
    </row>
    <row r="1675" spans="1:23" x14ac:dyDescent="0.2">
      <c r="A1675" s="92"/>
      <c r="B1675" s="145"/>
      <c r="C1675" s="145"/>
      <c r="D1675" s="145"/>
      <c r="E1675" s="138"/>
      <c r="F1675" s="138"/>
      <c r="G1675" s="144"/>
      <c r="H1675" s="140"/>
      <c r="I1675" s="140"/>
      <c r="J1675" s="208"/>
      <c r="K1675" s="208"/>
      <c r="L1675" s="208"/>
      <c r="M1675" s="208"/>
      <c r="N1675" s="208"/>
      <c r="O1675" s="208"/>
      <c r="P1675" s="250"/>
      <c r="Q1675" s="208"/>
      <c r="R1675" s="76"/>
      <c r="S1675" s="143"/>
      <c r="T1675" s="46"/>
    </row>
    <row r="1676" spans="1:23" x14ac:dyDescent="0.2">
      <c r="A1676" s="92"/>
      <c r="B1676" s="210"/>
      <c r="C1676" s="210"/>
      <c r="D1676" s="210"/>
      <c r="E1676" s="153"/>
      <c r="F1676" s="153"/>
      <c r="G1676" s="146"/>
      <c r="H1676" s="142"/>
      <c r="I1676" s="142"/>
      <c r="J1676" s="208"/>
      <c r="K1676" s="208"/>
      <c r="L1676" s="208"/>
      <c r="M1676" s="208"/>
      <c r="N1676" s="208"/>
      <c r="O1676" s="208"/>
      <c r="P1676" s="208"/>
      <c r="Q1676" s="208"/>
      <c r="R1676" s="76"/>
      <c r="S1676" s="143"/>
      <c r="T1676" s="46"/>
    </row>
    <row r="1677" spans="1:23" x14ac:dyDescent="0.2">
      <c r="A1677" s="92"/>
      <c r="B1677" s="145"/>
      <c r="C1677" s="145"/>
      <c r="D1677" s="145"/>
      <c r="E1677" s="138"/>
      <c r="F1677" s="138"/>
      <c r="G1677" s="144"/>
      <c r="H1677" s="140"/>
      <c r="I1677" s="140"/>
      <c r="J1677" s="208"/>
      <c r="K1677" s="208"/>
      <c r="L1677" s="208"/>
      <c r="M1677" s="208"/>
      <c r="N1677" s="208"/>
      <c r="O1677" s="208"/>
      <c r="P1677" s="250"/>
      <c r="Q1677" s="208"/>
      <c r="R1677" s="76"/>
      <c r="S1677" s="143"/>
      <c r="T1677" s="46"/>
    </row>
    <row r="1678" spans="1:23" s="98" customFormat="1" x14ac:dyDescent="0.2">
      <c r="A1678" s="92"/>
      <c r="B1678" s="145"/>
      <c r="C1678" s="210"/>
      <c r="D1678" s="210"/>
      <c r="E1678" s="153"/>
      <c r="F1678" s="153"/>
      <c r="G1678" s="146"/>
      <c r="H1678" s="142"/>
      <c r="I1678" s="142"/>
      <c r="J1678" s="208"/>
      <c r="K1678" s="208"/>
      <c r="L1678" s="208"/>
      <c r="M1678" s="208"/>
      <c r="N1678" s="208"/>
      <c r="O1678" s="208"/>
      <c r="P1678" s="208"/>
      <c r="Q1678" s="208"/>
      <c r="R1678" s="76"/>
      <c r="S1678" s="143"/>
      <c r="T1678" s="46"/>
    </row>
    <row r="1679" spans="1:23" s="46" customFormat="1" x14ac:dyDescent="0.2">
      <c r="A1679" s="92"/>
      <c r="B1679" s="145"/>
      <c r="C1679" s="145"/>
      <c r="D1679" s="145"/>
      <c r="E1679" s="138"/>
      <c r="F1679" s="138"/>
      <c r="G1679" s="103"/>
      <c r="H1679" s="100"/>
      <c r="I1679" s="270"/>
      <c r="J1679" s="208"/>
      <c r="K1679" s="208"/>
      <c r="L1679" s="208"/>
      <c r="M1679" s="208"/>
      <c r="N1679" s="208"/>
      <c r="O1679" s="208"/>
      <c r="P1679" s="250"/>
      <c r="Q1679" s="208"/>
      <c r="R1679" s="143"/>
      <c r="S1679" s="143"/>
    </row>
    <row r="1680" spans="1:23" s="46" customFormat="1" x14ac:dyDescent="0.2">
      <c r="A1680" s="92"/>
      <c r="B1680" s="145"/>
      <c r="C1680" s="145"/>
      <c r="D1680" s="145"/>
      <c r="E1680" s="138"/>
      <c r="F1680" s="138"/>
      <c r="G1680" s="144"/>
      <c r="H1680" s="140"/>
      <c r="I1680" s="140"/>
      <c r="J1680" s="208"/>
      <c r="K1680" s="208"/>
      <c r="L1680" s="208"/>
      <c r="M1680" s="208"/>
      <c r="N1680" s="208"/>
      <c r="O1680" s="208"/>
      <c r="P1680" s="250"/>
      <c r="Q1680" s="208"/>
      <c r="R1680" s="76"/>
      <c r="S1680" s="143"/>
    </row>
    <row r="1681" spans="1:20" s="46" customFormat="1" x14ac:dyDescent="0.2">
      <c r="A1681" s="92"/>
      <c r="B1681" s="210"/>
      <c r="C1681" s="210"/>
      <c r="D1681" s="210"/>
      <c r="E1681" s="153"/>
      <c r="F1681" s="153"/>
      <c r="G1681" s="146"/>
      <c r="H1681" s="142"/>
      <c r="I1681" s="142"/>
      <c r="J1681" s="208"/>
      <c r="K1681" s="208"/>
      <c r="L1681" s="208"/>
      <c r="M1681" s="208"/>
      <c r="N1681" s="208"/>
      <c r="O1681" s="208"/>
      <c r="P1681" s="208"/>
      <c r="Q1681" s="208"/>
      <c r="R1681" s="76"/>
      <c r="S1681" s="143"/>
    </row>
    <row r="1682" spans="1:20" s="98" customFormat="1" x14ac:dyDescent="0.2">
      <c r="A1682" s="92"/>
      <c r="B1682" s="145"/>
      <c r="C1682" s="145"/>
      <c r="D1682" s="145"/>
      <c r="E1682" s="138"/>
      <c r="F1682" s="138"/>
      <c r="G1682" s="103"/>
      <c r="H1682" s="100"/>
      <c r="I1682" s="270"/>
      <c r="J1682" s="208"/>
      <c r="K1682" s="208"/>
      <c r="L1682" s="208"/>
      <c r="M1682" s="208"/>
      <c r="N1682" s="208"/>
      <c r="O1682" s="208"/>
      <c r="P1682" s="250"/>
      <c r="Q1682" s="208"/>
      <c r="R1682" s="143"/>
      <c r="S1682" s="143"/>
      <c r="T1682" s="46"/>
    </row>
    <row r="1683" spans="1:20" s="46" customFormat="1" x14ac:dyDescent="0.2">
      <c r="A1683" s="92"/>
      <c r="B1683" s="145"/>
      <c r="C1683" s="145"/>
      <c r="D1683" s="145"/>
      <c r="E1683" s="138"/>
      <c r="F1683" s="138"/>
      <c r="G1683" s="144"/>
      <c r="H1683" s="140"/>
      <c r="I1683" s="140"/>
      <c r="J1683" s="208"/>
      <c r="K1683" s="208"/>
      <c r="L1683" s="208"/>
      <c r="M1683" s="208"/>
      <c r="N1683" s="208"/>
      <c r="O1683" s="208"/>
      <c r="P1683" s="250"/>
      <c r="Q1683" s="208"/>
      <c r="R1683" s="76"/>
      <c r="S1683" s="143"/>
    </row>
    <row r="1684" spans="1:20" s="46" customFormat="1" x14ac:dyDescent="0.2">
      <c r="A1684" s="92"/>
      <c r="B1684" s="210"/>
      <c r="C1684" s="210"/>
      <c r="D1684" s="210"/>
      <c r="E1684" s="153"/>
      <c r="F1684" s="153"/>
      <c r="G1684" s="146"/>
      <c r="H1684" s="142"/>
      <c r="I1684" s="142"/>
      <c r="J1684" s="208"/>
      <c r="K1684" s="208"/>
      <c r="L1684" s="208"/>
      <c r="M1684" s="208"/>
      <c r="N1684" s="208"/>
      <c r="O1684" s="208"/>
      <c r="P1684" s="208"/>
      <c r="Q1684" s="208"/>
      <c r="R1684" s="76"/>
      <c r="S1684" s="143"/>
    </row>
    <row r="1685" spans="1:20" s="46" customFormat="1" x14ac:dyDescent="0.2">
      <c r="A1685" s="92"/>
      <c r="B1685" s="145"/>
      <c r="C1685" s="145"/>
      <c r="D1685" s="145"/>
      <c r="E1685" s="138"/>
      <c r="F1685" s="138"/>
      <c r="G1685" s="103"/>
      <c r="H1685" s="100"/>
      <c r="I1685" s="270"/>
      <c r="J1685" s="208"/>
      <c r="K1685" s="208"/>
      <c r="L1685" s="208"/>
      <c r="M1685" s="208"/>
      <c r="N1685" s="208"/>
      <c r="O1685" s="208"/>
      <c r="P1685" s="250"/>
      <c r="Q1685" s="208"/>
      <c r="R1685" s="143"/>
      <c r="S1685" s="143"/>
    </row>
    <row r="1686" spans="1:20" s="46" customFormat="1" x14ac:dyDescent="0.2">
      <c r="A1686" s="92"/>
      <c r="B1686" s="145"/>
      <c r="C1686" s="145"/>
      <c r="D1686" s="145"/>
      <c r="E1686" s="138"/>
      <c r="F1686" s="138"/>
      <c r="G1686" s="144"/>
      <c r="H1686" s="140"/>
      <c r="I1686" s="140"/>
      <c r="J1686" s="208"/>
      <c r="K1686" s="208"/>
      <c r="L1686" s="208"/>
      <c r="M1686" s="208"/>
      <c r="N1686" s="208"/>
      <c r="O1686" s="208"/>
      <c r="P1686" s="250"/>
      <c r="Q1686" s="208"/>
      <c r="R1686" s="76"/>
      <c r="S1686" s="143"/>
    </row>
    <row r="1687" spans="1:20" s="46" customFormat="1" x14ac:dyDescent="0.2">
      <c r="A1687" s="92"/>
      <c r="B1687" s="210"/>
      <c r="C1687" s="210"/>
      <c r="D1687" s="210"/>
      <c r="E1687" s="153"/>
      <c r="F1687" s="153"/>
      <c r="G1687" s="146"/>
      <c r="H1687" s="142"/>
      <c r="I1687" s="142"/>
      <c r="J1687" s="208"/>
      <c r="K1687" s="208"/>
      <c r="L1687" s="208"/>
      <c r="M1687" s="208"/>
      <c r="N1687" s="208"/>
      <c r="O1687" s="208"/>
      <c r="P1687" s="208"/>
      <c r="Q1687" s="208"/>
      <c r="R1687" s="76"/>
      <c r="S1687" s="143"/>
    </row>
    <row r="1688" spans="1:20" s="46" customFormat="1" x14ac:dyDescent="0.2">
      <c r="A1688" s="92"/>
      <c r="B1688" s="145"/>
      <c r="C1688" s="145"/>
      <c r="D1688" s="145"/>
      <c r="E1688" s="138"/>
      <c r="F1688" s="138"/>
      <c r="G1688" s="103"/>
      <c r="H1688" s="100"/>
      <c r="I1688" s="270"/>
      <c r="J1688" s="208"/>
      <c r="K1688" s="208"/>
      <c r="L1688" s="208"/>
      <c r="M1688" s="208"/>
      <c r="N1688" s="208"/>
      <c r="O1688" s="208"/>
      <c r="P1688" s="250"/>
      <c r="Q1688" s="208"/>
      <c r="R1688" s="143"/>
      <c r="S1688" s="143"/>
    </row>
    <row r="1689" spans="1:20" s="46" customFormat="1" x14ac:dyDescent="0.2">
      <c r="A1689" s="92"/>
      <c r="B1689" s="145"/>
      <c r="C1689" s="145"/>
      <c r="D1689" s="145"/>
      <c r="E1689" s="138"/>
      <c r="F1689" s="138"/>
      <c r="G1689" s="144"/>
      <c r="H1689" s="140"/>
      <c r="I1689" s="140"/>
      <c r="J1689" s="208"/>
      <c r="K1689" s="208"/>
      <c r="L1689" s="208"/>
      <c r="M1689" s="208"/>
      <c r="N1689" s="208"/>
      <c r="O1689" s="208"/>
      <c r="P1689" s="250"/>
      <c r="Q1689" s="208"/>
      <c r="R1689" s="76"/>
      <c r="S1689" s="143"/>
    </row>
    <row r="1690" spans="1:20" s="46" customFormat="1" x14ac:dyDescent="0.2">
      <c r="A1690" s="92"/>
      <c r="B1690" s="210"/>
      <c r="C1690" s="210"/>
      <c r="D1690" s="210"/>
      <c r="E1690" s="153"/>
      <c r="F1690" s="153"/>
      <c r="G1690" s="146"/>
      <c r="H1690" s="142"/>
      <c r="I1690" s="142"/>
      <c r="J1690" s="208"/>
      <c r="K1690" s="208"/>
      <c r="L1690" s="208"/>
      <c r="M1690" s="208"/>
      <c r="N1690" s="208"/>
      <c r="O1690" s="208"/>
      <c r="P1690" s="208"/>
      <c r="Q1690" s="208"/>
      <c r="R1690" s="76"/>
      <c r="S1690" s="143"/>
    </row>
    <row r="1691" spans="1:20" s="46" customFormat="1" x14ac:dyDescent="0.2">
      <c r="A1691" s="92"/>
      <c r="B1691" s="145"/>
      <c r="C1691" s="145"/>
      <c r="D1691" s="145"/>
      <c r="E1691" s="138"/>
      <c r="F1691" s="138"/>
      <c r="G1691" s="103"/>
      <c r="H1691" s="100"/>
      <c r="I1691" s="270"/>
      <c r="J1691" s="208"/>
      <c r="K1691" s="208"/>
      <c r="L1691" s="208"/>
      <c r="M1691" s="208"/>
      <c r="N1691" s="208"/>
      <c r="O1691" s="208"/>
      <c r="P1691" s="250"/>
      <c r="Q1691" s="208"/>
      <c r="R1691" s="143"/>
      <c r="S1691" s="143"/>
    </row>
    <row r="1692" spans="1:20" s="98" customFormat="1" x14ac:dyDescent="0.2">
      <c r="A1692" s="92"/>
      <c r="B1692" s="145"/>
      <c r="C1692" s="145"/>
      <c r="D1692" s="145"/>
      <c r="E1692" s="138"/>
      <c r="F1692" s="138"/>
      <c r="G1692" s="144"/>
      <c r="H1692" s="140"/>
      <c r="I1692" s="140"/>
      <c r="J1692" s="208"/>
      <c r="K1692" s="208"/>
      <c r="L1692" s="208"/>
      <c r="M1692" s="208"/>
      <c r="N1692" s="208"/>
      <c r="O1692" s="208"/>
      <c r="P1692" s="250"/>
      <c r="Q1692" s="208"/>
      <c r="R1692" s="76"/>
      <c r="S1692" s="143"/>
      <c r="T1692" s="46"/>
    </row>
    <row r="1693" spans="1:20" s="46" customFormat="1" x14ac:dyDescent="0.2">
      <c r="A1693" s="92"/>
      <c r="B1693" s="210"/>
      <c r="C1693" s="210"/>
      <c r="D1693" s="210"/>
      <c r="E1693" s="153"/>
      <c r="F1693" s="153"/>
      <c r="G1693" s="146"/>
      <c r="H1693" s="142"/>
      <c r="I1693" s="142"/>
      <c r="J1693" s="208"/>
      <c r="K1693" s="208"/>
      <c r="L1693" s="208"/>
      <c r="M1693" s="208"/>
      <c r="N1693" s="208"/>
      <c r="O1693" s="208"/>
      <c r="P1693" s="208"/>
      <c r="Q1693" s="208"/>
      <c r="R1693" s="76"/>
      <c r="S1693" s="143"/>
    </row>
    <row r="1694" spans="1:20" s="46" customFormat="1" x14ac:dyDescent="0.2">
      <c r="A1694" s="92"/>
      <c r="B1694" s="145"/>
      <c r="C1694" s="145"/>
      <c r="D1694" s="145"/>
      <c r="E1694" s="138"/>
      <c r="F1694" s="138"/>
      <c r="G1694" s="103"/>
      <c r="H1694" s="100"/>
      <c r="I1694" s="270"/>
      <c r="J1694" s="208"/>
      <c r="K1694" s="208"/>
      <c r="L1694" s="208"/>
      <c r="M1694" s="208"/>
      <c r="N1694" s="208"/>
      <c r="O1694" s="208"/>
      <c r="P1694" s="250"/>
      <c r="Q1694" s="208"/>
      <c r="R1694" s="143"/>
      <c r="S1694" s="143"/>
    </row>
    <row r="1695" spans="1:20" s="46" customFormat="1" x14ac:dyDescent="0.2">
      <c r="A1695" s="92"/>
      <c r="B1695" s="145"/>
      <c r="C1695" s="145"/>
      <c r="D1695" s="145"/>
      <c r="E1695" s="138"/>
      <c r="F1695" s="138"/>
      <c r="G1695" s="144"/>
      <c r="H1695" s="140"/>
      <c r="I1695" s="140"/>
      <c r="J1695" s="208"/>
      <c r="K1695" s="208"/>
      <c r="L1695" s="208"/>
      <c r="M1695" s="208"/>
      <c r="N1695" s="208"/>
      <c r="O1695" s="208"/>
      <c r="P1695" s="250"/>
      <c r="Q1695" s="208"/>
      <c r="R1695" s="76"/>
      <c r="S1695" s="143"/>
    </row>
    <row r="1696" spans="1:20" s="46" customFormat="1" x14ac:dyDescent="0.2">
      <c r="A1696" s="92"/>
      <c r="B1696" s="210"/>
      <c r="C1696" s="210"/>
      <c r="D1696" s="210"/>
      <c r="E1696" s="153"/>
      <c r="F1696" s="153"/>
      <c r="G1696" s="146"/>
      <c r="H1696" s="142"/>
      <c r="I1696" s="142"/>
      <c r="J1696" s="208"/>
      <c r="K1696" s="208"/>
      <c r="L1696" s="208"/>
      <c r="M1696" s="208"/>
      <c r="N1696" s="208"/>
      <c r="O1696" s="208"/>
      <c r="P1696" s="208"/>
      <c r="Q1696" s="208"/>
      <c r="R1696" s="76"/>
      <c r="S1696" s="143"/>
    </row>
    <row r="1697" spans="1:19" s="46" customFormat="1" x14ac:dyDescent="0.2">
      <c r="A1697" s="92"/>
      <c r="B1697" s="145"/>
      <c r="C1697" s="145"/>
      <c r="D1697" s="145"/>
      <c r="E1697" s="138"/>
      <c r="F1697" s="138"/>
      <c r="G1697" s="103"/>
      <c r="H1697" s="100"/>
      <c r="I1697" s="270"/>
      <c r="J1697" s="208"/>
      <c r="K1697" s="208"/>
      <c r="L1697" s="208"/>
      <c r="M1697" s="208"/>
      <c r="N1697" s="208"/>
      <c r="O1697" s="208"/>
      <c r="P1697" s="250"/>
      <c r="Q1697" s="208"/>
      <c r="R1697" s="143"/>
      <c r="S1697" s="143"/>
    </row>
    <row r="1698" spans="1:19" s="46" customFormat="1" x14ac:dyDescent="0.2">
      <c r="A1698" s="92"/>
      <c r="B1698" s="145"/>
      <c r="C1698" s="145"/>
      <c r="D1698" s="145"/>
      <c r="E1698" s="138"/>
      <c r="F1698" s="138"/>
      <c r="G1698" s="144"/>
      <c r="H1698" s="140"/>
      <c r="I1698" s="140"/>
      <c r="J1698" s="208"/>
      <c r="K1698" s="208"/>
      <c r="L1698" s="208"/>
      <c r="M1698" s="208"/>
      <c r="N1698" s="208"/>
      <c r="O1698" s="208"/>
      <c r="P1698" s="250"/>
      <c r="Q1698" s="208"/>
      <c r="R1698" s="76"/>
      <c r="S1698" s="143"/>
    </row>
    <row r="1699" spans="1:19" s="46" customFormat="1" x14ac:dyDescent="0.2">
      <c r="A1699" s="92"/>
      <c r="B1699" s="210"/>
      <c r="C1699" s="210"/>
      <c r="D1699" s="210"/>
      <c r="E1699" s="153"/>
      <c r="F1699" s="153"/>
      <c r="G1699" s="146"/>
      <c r="H1699" s="142"/>
      <c r="I1699" s="142"/>
      <c r="J1699" s="208"/>
      <c r="K1699" s="208"/>
      <c r="L1699" s="208"/>
      <c r="M1699" s="208"/>
      <c r="N1699" s="208"/>
      <c r="O1699" s="208"/>
      <c r="P1699" s="208"/>
      <c r="Q1699" s="208"/>
      <c r="R1699" s="76"/>
      <c r="S1699" s="143"/>
    </row>
    <row r="1700" spans="1:19" s="46" customFormat="1" x14ac:dyDescent="0.2">
      <c r="A1700" s="92"/>
      <c r="B1700" s="145"/>
      <c r="C1700" s="145"/>
      <c r="D1700" s="145"/>
      <c r="E1700" s="138"/>
      <c r="F1700" s="138"/>
      <c r="G1700" s="103"/>
      <c r="H1700" s="100"/>
      <c r="I1700" s="270"/>
      <c r="J1700" s="208"/>
      <c r="K1700" s="208"/>
      <c r="L1700" s="208"/>
      <c r="M1700" s="208"/>
      <c r="N1700" s="208"/>
      <c r="O1700" s="208"/>
      <c r="P1700" s="250"/>
      <c r="Q1700" s="208"/>
      <c r="R1700" s="143"/>
      <c r="S1700" s="143"/>
    </row>
    <row r="1701" spans="1:19" s="46" customFormat="1" x14ac:dyDescent="0.2">
      <c r="A1701" s="92"/>
      <c r="B1701" s="145"/>
      <c r="C1701" s="145"/>
      <c r="D1701" s="145"/>
      <c r="E1701" s="138"/>
      <c r="F1701" s="138"/>
      <c r="G1701" s="144"/>
      <c r="H1701" s="140"/>
      <c r="I1701" s="140"/>
      <c r="J1701" s="208"/>
      <c r="K1701" s="208"/>
      <c r="L1701" s="208"/>
      <c r="M1701" s="208"/>
      <c r="N1701" s="208"/>
      <c r="O1701" s="208"/>
      <c r="P1701" s="250"/>
      <c r="Q1701" s="208"/>
      <c r="R1701" s="76"/>
      <c r="S1701" s="143"/>
    </row>
    <row r="1702" spans="1:19" s="46" customFormat="1" x14ac:dyDescent="0.2">
      <c r="A1702" s="92"/>
      <c r="B1702" s="210"/>
      <c r="C1702" s="210"/>
      <c r="D1702" s="210"/>
      <c r="E1702" s="153"/>
      <c r="F1702" s="153"/>
      <c r="G1702" s="146"/>
      <c r="H1702" s="142"/>
      <c r="I1702" s="142"/>
      <c r="J1702" s="208"/>
      <c r="K1702" s="208"/>
      <c r="L1702" s="208"/>
      <c r="M1702" s="208"/>
      <c r="N1702" s="208"/>
      <c r="O1702" s="208"/>
      <c r="P1702" s="208"/>
      <c r="Q1702" s="208"/>
      <c r="R1702" s="76"/>
      <c r="S1702" s="143"/>
    </row>
    <row r="1703" spans="1:19" s="46" customFormat="1" x14ac:dyDescent="0.2">
      <c r="A1703" s="92"/>
      <c r="B1703" s="145"/>
      <c r="C1703" s="145"/>
      <c r="D1703" s="145"/>
      <c r="E1703" s="138"/>
      <c r="F1703" s="138"/>
      <c r="G1703" s="103"/>
      <c r="H1703" s="100"/>
      <c r="I1703" s="270"/>
      <c r="J1703" s="208"/>
      <c r="K1703" s="208"/>
      <c r="L1703" s="208"/>
      <c r="M1703" s="208"/>
      <c r="N1703" s="208"/>
      <c r="O1703" s="208"/>
      <c r="P1703" s="250"/>
      <c r="Q1703" s="208"/>
      <c r="R1703" s="143"/>
      <c r="S1703" s="143"/>
    </row>
    <row r="1704" spans="1:19" s="46" customFormat="1" x14ac:dyDescent="0.2">
      <c r="A1704" s="92"/>
      <c r="B1704" s="145"/>
      <c r="C1704" s="145"/>
      <c r="D1704" s="145"/>
      <c r="E1704" s="138"/>
      <c r="F1704" s="138"/>
      <c r="G1704" s="144"/>
      <c r="H1704" s="140"/>
      <c r="I1704" s="140"/>
      <c r="J1704" s="208"/>
      <c r="K1704" s="208"/>
      <c r="L1704" s="208"/>
      <c r="M1704" s="208"/>
      <c r="N1704" s="208"/>
      <c r="O1704" s="208"/>
      <c r="P1704" s="250"/>
      <c r="Q1704" s="208"/>
      <c r="R1704" s="76"/>
      <c r="S1704" s="143"/>
    </row>
    <row r="1705" spans="1:19" s="46" customFormat="1" x14ac:dyDescent="0.2">
      <c r="A1705" s="92"/>
      <c r="B1705" s="210"/>
      <c r="C1705" s="210"/>
      <c r="D1705" s="210"/>
      <c r="E1705" s="153"/>
      <c r="F1705" s="153"/>
      <c r="G1705" s="146"/>
      <c r="H1705" s="142"/>
      <c r="I1705" s="142"/>
      <c r="J1705" s="208"/>
      <c r="K1705" s="208"/>
      <c r="L1705" s="208"/>
      <c r="M1705" s="208"/>
      <c r="N1705" s="208"/>
      <c r="O1705" s="208"/>
      <c r="P1705" s="208"/>
      <c r="Q1705" s="208"/>
      <c r="R1705" s="76"/>
      <c r="S1705" s="143"/>
    </row>
    <row r="1706" spans="1:19" s="46" customFormat="1" x14ac:dyDescent="0.2">
      <c r="A1706" s="92"/>
      <c r="B1706" s="145"/>
      <c r="C1706" s="145"/>
      <c r="D1706" s="145"/>
      <c r="E1706" s="138"/>
      <c r="F1706" s="138"/>
      <c r="G1706" s="103"/>
      <c r="H1706" s="100"/>
      <c r="I1706" s="270"/>
      <c r="J1706" s="208"/>
      <c r="K1706" s="208"/>
      <c r="L1706" s="208"/>
      <c r="M1706" s="208"/>
      <c r="N1706" s="208"/>
      <c r="O1706" s="208"/>
      <c r="P1706" s="250"/>
      <c r="Q1706" s="208"/>
      <c r="R1706" s="143"/>
      <c r="S1706" s="143"/>
    </row>
    <row r="1707" spans="1:19" s="46" customFormat="1" x14ac:dyDescent="0.2">
      <c r="A1707" s="92"/>
      <c r="B1707" s="145"/>
      <c r="C1707" s="145"/>
      <c r="D1707" s="145"/>
      <c r="E1707" s="138"/>
      <c r="F1707" s="138"/>
      <c r="G1707" s="144"/>
      <c r="H1707" s="140"/>
      <c r="I1707" s="140"/>
      <c r="J1707" s="208"/>
      <c r="K1707" s="208"/>
      <c r="L1707" s="208"/>
      <c r="M1707" s="208"/>
      <c r="N1707" s="208"/>
      <c r="O1707" s="208"/>
      <c r="P1707" s="250"/>
      <c r="Q1707" s="208"/>
      <c r="R1707" s="76"/>
      <c r="S1707" s="143"/>
    </row>
    <row r="1708" spans="1:19" s="46" customFormat="1" x14ac:dyDescent="0.2">
      <c r="A1708" s="92"/>
      <c r="B1708" s="210"/>
      <c r="C1708" s="210"/>
      <c r="D1708" s="210"/>
      <c r="E1708" s="153"/>
      <c r="F1708" s="153"/>
      <c r="G1708" s="146"/>
      <c r="H1708" s="142"/>
      <c r="I1708" s="142"/>
      <c r="J1708" s="208"/>
      <c r="K1708" s="208"/>
      <c r="L1708" s="208"/>
      <c r="M1708" s="208"/>
      <c r="N1708" s="208"/>
      <c r="O1708" s="208"/>
      <c r="P1708" s="208"/>
      <c r="Q1708" s="208"/>
      <c r="R1708" s="76"/>
      <c r="S1708" s="143"/>
    </row>
    <row r="1709" spans="1:19" s="46" customFormat="1" x14ac:dyDescent="0.2">
      <c r="A1709" s="92"/>
      <c r="B1709" s="145"/>
      <c r="C1709" s="145"/>
      <c r="D1709" s="145"/>
      <c r="E1709" s="138"/>
      <c r="F1709" s="138"/>
      <c r="G1709" s="103"/>
      <c r="H1709" s="100"/>
      <c r="I1709" s="270"/>
      <c r="J1709" s="208"/>
      <c r="K1709" s="208"/>
      <c r="L1709" s="208"/>
      <c r="M1709" s="208"/>
      <c r="N1709" s="208"/>
      <c r="O1709" s="208"/>
      <c r="P1709" s="250"/>
      <c r="Q1709" s="208"/>
      <c r="R1709" s="143"/>
      <c r="S1709" s="143"/>
    </row>
    <row r="1710" spans="1:19" s="46" customFormat="1" x14ac:dyDescent="0.2">
      <c r="A1710" s="92"/>
      <c r="B1710" s="145"/>
      <c r="C1710" s="145"/>
      <c r="D1710" s="145"/>
      <c r="E1710" s="138"/>
      <c r="F1710" s="138"/>
      <c r="G1710" s="144"/>
      <c r="H1710" s="140"/>
      <c r="I1710" s="140"/>
      <c r="J1710" s="208"/>
      <c r="K1710" s="208"/>
      <c r="L1710" s="208"/>
      <c r="M1710" s="208"/>
      <c r="N1710" s="208"/>
      <c r="O1710" s="208"/>
      <c r="P1710" s="250"/>
      <c r="Q1710" s="208"/>
      <c r="R1710" s="76"/>
      <c r="S1710" s="143"/>
    </row>
    <row r="1711" spans="1:19" s="46" customFormat="1" x14ac:dyDescent="0.2">
      <c r="A1711" s="92"/>
      <c r="B1711" s="210"/>
      <c r="C1711" s="210"/>
      <c r="D1711" s="210"/>
      <c r="E1711" s="153"/>
      <c r="F1711" s="153"/>
      <c r="G1711" s="146"/>
      <c r="H1711" s="142"/>
      <c r="I1711" s="142"/>
      <c r="J1711" s="208"/>
      <c r="K1711" s="208"/>
      <c r="L1711" s="208"/>
      <c r="M1711" s="208"/>
      <c r="N1711" s="208"/>
      <c r="O1711" s="208"/>
      <c r="P1711" s="208"/>
      <c r="Q1711" s="208"/>
      <c r="R1711" s="76"/>
      <c r="S1711" s="143"/>
    </row>
    <row r="1712" spans="1:19" s="46" customFormat="1" x14ac:dyDescent="0.2">
      <c r="A1712" s="92"/>
      <c r="B1712" s="145"/>
      <c r="C1712" s="145"/>
      <c r="D1712" s="145"/>
      <c r="E1712" s="138"/>
      <c r="F1712" s="138"/>
      <c r="G1712" s="103"/>
      <c r="H1712" s="100"/>
      <c r="I1712" s="270"/>
      <c r="J1712" s="208"/>
      <c r="K1712" s="208"/>
      <c r="L1712" s="208"/>
      <c r="M1712" s="208"/>
      <c r="N1712" s="208"/>
      <c r="O1712" s="208"/>
      <c r="P1712" s="250"/>
      <c r="Q1712" s="208"/>
      <c r="R1712" s="143"/>
      <c r="S1712" s="143"/>
    </row>
    <row r="1713" spans="1:35" s="46" customFormat="1" x14ac:dyDescent="0.2">
      <c r="A1713" s="92"/>
      <c r="B1713" s="145"/>
      <c r="C1713" s="145"/>
      <c r="D1713" s="145"/>
      <c r="E1713" s="138"/>
      <c r="F1713" s="138"/>
      <c r="G1713" s="144"/>
      <c r="H1713" s="140"/>
      <c r="I1713" s="140"/>
      <c r="J1713" s="208"/>
      <c r="K1713" s="208"/>
      <c r="L1713" s="208"/>
      <c r="M1713" s="208"/>
      <c r="N1713" s="208"/>
      <c r="O1713" s="208"/>
      <c r="P1713" s="250"/>
      <c r="Q1713" s="208"/>
      <c r="R1713" s="76"/>
      <c r="S1713" s="143"/>
    </row>
    <row r="1714" spans="1:35" s="46" customFormat="1" x14ac:dyDescent="0.2">
      <c r="A1714" s="92"/>
      <c r="B1714" s="210"/>
      <c r="C1714" s="210"/>
      <c r="D1714" s="210"/>
      <c r="E1714" s="153"/>
      <c r="F1714" s="153"/>
      <c r="G1714" s="146"/>
      <c r="H1714" s="142"/>
      <c r="I1714" s="142"/>
      <c r="J1714" s="208"/>
      <c r="K1714" s="208"/>
      <c r="L1714" s="208"/>
      <c r="M1714" s="208"/>
      <c r="N1714" s="208"/>
      <c r="O1714" s="208"/>
      <c r="P1714" s="208"/>
      <c r="Q1714" s="208"/>
      <c r="R1714" s="76"/>
      <c r="S1714" s="143"/>
    </row>
    <row r="1715" spans="1:35" s="46" customFormat="1" x14ac:dyDescent="0.2">
      <c r="A1715" s="92"/>
      <c r="B1715" s="145"/>
      <c r="C1715" s="210"/>
      <c r="D1715" s="210"/>
      <c r="E1715" s="153"/>
      <c r="F1715" s="153"/>
      <c r="G1715" s="146"/>
      <c r="H1715" s="142"/>
      <c r="I1715" s="142"/>
      <c r="J1715" s="208"/>
      <c r="K1715" s="208"/>
      <c r="L1715" s="208"/>
      <c r="M1715" s="208"/>
      <c r="N1715" s="208"/>
      <c r="O1715" s="208"/>
      <c r="P1715" s="208"/>
      <c r="Q1715" s="208"/>
      <c r="R1715" s="76"/>
      <c r="S1715" s="143"/>
    </row>
    <row r="1716" spans="1:35" s="46" customFormat="1" x14ac:dyDescent="0.2">
      <c r="A1716" s="92"/>
      <c r="B1716" s="173"/>
      <c r="C1716" s="173"/>
      <c r="D1716" s="173"/>
      <c r="E1716" s="174"/>
      <c r="F1716" s="174"/>
      <c r="G1716" s="206"/>
      <c r="H1716" s="175"/>
      <c r="I1716" s="175"/>
      <c r="J1716" s="176"/>
      <c r="K1716" s="176"/>
      <c r="L1716" s="176"/>
      <c r="M1716" s="176"/>
      <c r="N1716" s="176"/>
      <c r="O1716" s="176"/>
      <c r="P1716" s="177"/>
      <c r="Q1716" s="176"/>
      <c r="R1716" s="178"/>
      <c r="S1716" s="174"/>
    </row>
    <row r="1717" spans="1:35" s="46" customFormat="1" x14ac:dyDescent="0.2">
      <c r="A1717" s="92"/>
      <c r="B1717" s="145"/>
      <c r="C1717" s="210"/>
      <c r="D1717" s="210"/>
      <c r="E1717" s="153"/>
      <c r="F1717" s="153"/>
      <c r="G1717" s="146"/>
      <c r="H1717" s="142"/>
      <c r="I1717" s="142"/>
      <c r="J1717" s="208"/>
      <c r="K1717" s="208"/>
      <c r="L1717" s="208"/>
      <c r="M1717" s="208"/>
      <c r="N1717" s="208"/>
      <c r="O1717" s="208"/>
      <c r="P1717" s="208"/>
      <c r="Q1717" s="208"/>
      <c r="R1717" s="76"/>
      <c r="S1717" s="143"/>
    </row>
    <row r="1718" spans="1:35" customFormat="1" ht="12.75" customHeight="1" x14ac:dyDescent="0.25">
      <c r="A1718" s="92"/>
      <c r="B1718" s="118"/>
      <c r="C1718" s="118"/>
      <c r="D1718" s="118"/>
      <c r="E1718" s="117"/>
      <c r="F1718" s="76"/>
      <c r="G1718" s="103"/>
      <c r="H1718" s="58"/>
      <c r="I1718" s="58"/>
      <c r="J1718" s="76"/>
      <c r="K1718" s="76"/>
      <c r="L1718" s="76"/>
      <c r="M1718" s="72"/>
      <c r="N1718" s="72"/>
      <c r="O1718" s="72"/>
      <c r="P1718" s="102"/>
      <c r="Q1718" s="72"/>
      <c r="R1718" s="143"/>
      <c r="S1718" s="72"/>
      <c r="T1718" s="203"/>
      <c r="U1718" s="203"/>
      <c r="V1718" s="203"/>
      <c r="W1718" s="203"/>
    </row>
    <row r="1719" spans="1:35" customFormat="1" ht="12.75" customHeight="1" x14ac:dyDescent="0.25">
      <c r="A1719" s="92"/>
      <c r="B1719" s="118"/>
      <c r="C1719" s="118"/>
      <c r="D1719" s="118"/>
      <c r="E1719" s="117"/>
      <c r="F1719" s="76"/>
      <c r="G1719" s="243"/>
      <c r="H1719" s="62"/>
      <c r="I1719" s="62"/>
      <c r="J1719" s="78"/>
      <c r="K1719" s="230"/>
      <c r="L1719" s="78"/>
      <c r="M1719" s="78"/>
      <c r="N1719" s="78"/>
      <c r="O1719" s="78"/>
      <c r="P1719" s="78"/>
      <c r="Q1719" s="217"/>
      <c r="R1719" s="233"/>
      <c r="S1719" s="78"/>
      <c r="T1719" s="203"/>
      <c r="U1719" s="203"/>
      <c r="V1719" s="203"/>
      <c r="W1719" s="203"/>
    </row>
    <row r="1720" spans="1:35" customFormat="1" ht="12.75" customHeight="1" x14ac:dyDescent="0.25">
      <c r="A1720" s="92"/>
      <c r="B1720" s="172"/>
      <c r="C1720" s="172"/>
      <c r="D1720" s="172"/>
      <c r="E1720" s="215"/>
      <c r="F1720" s="169"/>
      <c r="G1720" s="65"/>
      <c r="H1720" s="75"/>
      <c r="I1720" s="75"/>
      <c r="J1720" s="52"/>
      <c r="K1720" s="52"/>
      <c r="L1720" s="52"/>
      <c r="M1720" s="52"/>
      <c r="N1720" s="52"/>
      <c r="O1720" s="52"/>
      <c r="P1720" s="111"/>
      <c r="Q1720" s="52"/>
      <c r="R1720" s="252"/>
      <c r="S1720" s="52"/>
      <c r="T1720" s="203"/>
      <c r="U1720" s="203"/>
      <c r="V1720" s="203"/>
      <c r="W1720" s="203"/>
    </row>
    <row r="1721" spans="1:35" customFormat="1" ht="12.75" customHeight="1" x14ac:dyDescent="0.25">
      <c r="A1721" s="92"/>
      <c r="B1721" s="172"/>
      <c r="C1721" s="172"/>
      <c r="D1721" s="172"/>
      <c r="E1721" s="215"/>
      <c r="F1721" s="169"/>
      <c r="G1721" s="128"/>
      <c r="H1721" s="71"/>
      <c r="I1721" s="71"/>
      <c r="J1721" s="52"/>
      <c r="K1721" s="52"/>
      <c r="L1721" s="52"/>
      <c r="M1721" s="52"/>
      <c r="N1721" s="52"/>
      <c r="O1721" s="52"/>
      <c r="P1721" s="52"/>
      <c r="Q1721" s="52"/>
      <c r="R1721" s="252"/>
      <c r="S1721" s="52"/>
      <c r="T1721" s="203"/>
      <c r="U1721" s="203"/>
      <c r="V1721" s="203"/>
      <c r="W1721" s="203"/>
    </row>
    <row r="1722" spans="1:35" s="182" customFormat="1" ht="12.75" customHeight="1" x14ac:dyDescent="0.3">
      <c r="A1722" s="92"/>
      <c r="B1722" s="118"/>
      <c r="C1722" s="118"/>
      <c r="D1722" s="118"/>
      <c r="E1722" s="117"/>
      <c r="F1722" s="76"/>
      <c r="G1722" s="243"/>
      <c r="H1722" s="62"/>
      <c r="I1722" s="62"/>
      <c r="J1722" s="78"/>
      <c r="K1722" s="230"/>
      <c r="L1722" s="78"/>
      <c r="M1722" s="78"/>
      <c r="N1722" s="78"/>
      <c r="O1722" s="78"/>
      <c r="P1722" s="78"/>
      <c r="Q1722" s="217"/>
      <c r="R1722" s="233"/>
      <c r="S1722" s="78"/>
      <c r="T1722" s="187"/>
      <c r="U1722" s="187"/>
      <c r="V1722" s="187"/>
      <c r="W1722" s="187"/>
      <c r="AI1722" s="202"/>
    </row>
    <row r="1723" spans="1:35" s="182" customFormat="1" ht="12.75" customHeight="1" x14ac:dyDescent="0.3">
      <c r="A1723" s="92"/>
      <c r="B1723" s="172"/>
      <c r="C1723" s="172"/>
      <c r="D1723" s="172"/>
      <c r="E1723" s="215"/>
      <c r="F1723" s="169"/>
      <c r="G1723" s="65"/>
      <c r="H1723" s="75"/>
      <c r="I1723" s="75"/>
      <c r="J1723" s="52"/>
      <c r="K1723" s="52"/>
      <c r="L1723" s="52"/>
      <c r="M1723" s="52"/>
      <c r="N1723" s="52"/>
      <c r="O1723" s="52"/>
      <c r="P1723" s="111"/>
      <c r="Q1723" s="52"/>
      <c r="R1723" s="252"/>
      <c r="S1723" s="52"/>
      <c r="T1723" s="187"/>
      <c r="U1723" s="187"/>
      <c r="V1723" s="187"/>
      <c r="W1723" s="187"/>
      <c r="AI1723" s="202"/>
    </row>
    <row r="1724" spans="1:35" s="182" customFormat="1" ht="12.75" customHeight="1" x14ac:dyDescent="0.3">
      <c r="A1724" s="92"/>
      <c r="B1724" s="172"/>
      <c r="C1724" s="172"/>
      <c r="D1724" s="172"/>
      <c r="E1724" s="215"/>
      <c r="F1724" s="169"/>
      <c r="G1724" s="128"/>
      <c r="H1724" s="71"/>
      <c r="I1724" s="71"/>
      <c r="J1724" s="52"/>
      <c r="K1724" s="52"/>
      <c r="L1724" s="52"/>
      <c r="M1724" s="52"/>
      <c r="N1724" s="52"/>
      <c r="O1724" s="52"/>
      <c r="P1724" s="52"/>
      <c r="Q1724" s="52"/>
      <c r="R1724" s="252"/>
      <c r="S1724" s="52"/>
      <c r="T1724" s="187"/>
      <c r="U1724" s="187"/>
      <c r="V1724" s="187"/>
      <c r="W1724" s="187"/>
      <c r="AI1724" s="202"/>
    </row>
    <row r="1725" spans="1:35" s="182" customFormat="1" ht="12.75" customHeight="1" x14ac:dyDescent="0.3">
      <c r="A1725" s="92"/>
      <c r="B1725" s="118"/>
      <c r="C1725" s="118"/>
      <c r="D1725" s="118"/>
      <c r="E1725" s="117"/>
      <c r="F1725" s="76"/>
      <c r="G1725" s="103"/>
      <c r="H1725" s="58"/>
      <c r="I1725" s="58"/>
      <c r="J1725" s="76"/>
      <c r="K1725" s="76"/>
      <c r="L1725" s="76"/>
      <c r="M1725" s="72"/>
      <c r="N1725" s="72"/>
      <c r="O1725" s="72"/>
      <c r="P1725" s="102"/>
      <c r="Q1725" s="72"/>
      <c r="R1725" s="143"/>
      <c r="S1725" s="72"/>
      <c r="T1725" s="187"/>
      <c r="U1725" s="187"/>
      <c r="V1725" s="187"/>
      <c r="W1725" s="187"/>
      <c r="AI1725" s="202"/>
    </row>
    <row r="1726" spans="1:35" s="182" customFormat="1" ht="12.75" customHeight="1" x14ac:dyDescent="0.3">
      <c r="A1726" s="92"/>
      <c r="B1726" s="118"/>
      <c r="C1726" s="118"/>
      <c r="D1726" s="118"/>
      <c r="E1726" s="117"/>
      <c r="F1726" s="76"/>
      <c r="G1726" s="243"/>
      <c r="H1726" s="62"/>
      <c r="I1726" s="62"/>
      <c r="J1726" s="78"/>
      <c r="K1726" s="230"/>
      <c r="L1726" s="78"/>
      <c r="M1726" s="78"/>
      <c r="N1726" s="78"/>
      <c r="O1726" s="78"/>
      <c r="P1726" s="78"/>
      <c r="Q1726" s="217"/>
      <c r="R1726" s="233"/>
      <c r="S1726" s="78"/>
      <c r="T1726" s="187"/>
      <c r="U1726" s="187"/>
      <c r="V1726" s="187"/>
      <c r="W1726" s="187"/>
      <c r="AI1726" s="202"/>
    </row>
    <row r="1727" spans="1:35" s="182" customFormat="1" ht="12.75" customHeight="1" x14ac:dyDescent="0.3">
      <c r="A1727" s="92"/>
      <c r="B1727" s="172"/>
      <c r="C1727" s="172"/>
      <c r="D1727" s="172"/>
      <c r="E1727" s="215"/>
      <c r="F1727" s="169"/>
      <c r="G1727" s="65"/>
      <c r="H1727" s="75"/>
      <c r="I1727" s="75"/>
      <c r="J1727" s="52"/>
      <c r="K1727" s="52"/>
      <c r="L1727" s="52"/>
      <c r="M1727" s="52"/>
      <c r="N1727" s="52"/>
      <c r="O1727" s="52"/>
      <c r="P1727" s="111"/>
      <c r="Q1727" s="52"/>
      <c r="R1727" s="252"/>
      <c r="S1727" s="52"/>
      <c r="T1727" s="187"/>
      <c r="U1727" s="187"/>
      <c r="V1727" s="187"/>
      <c r="W1727" s="187"/>
      <c r="AI1727" s="202"/>
    </row>
    <row r="1728" spans="1:35" s="182" customFormat="1" ht="12.75" customHeight="1" x14ac:dyDescent="0.3">
      <c r="A1728" s="92"/>
      <c r="B1728" s="172"/>
      <c r="C1728" s="172"/>
      <c r="D1728" s="172"/>
      <c r="E1728" s="215"/>
      <c r="F1728" s="169"/>
      <c r="G1728" s="128"/>
      <c r="H1728" s="71"/>
      <c r="I1728" s="71"/>
      <c r="J1728" s="52"/>
      <c r="K1728" s="52"/>
      <c r="L1728" s="52"/>
      <c r="M1728" s="52"/>
      <c r="N1728" s="52"/>
      <c r="O1728" s="52"/>
      <c r="P1728" s="52"/>
      <c r="Q1728" s="52"/>
      <c r="R1728" s="252"/>
      <c r="S1728" s="52"/>
      <c r="T1728" s="187"/>
      <c r="U1728" s="187"/>
      <c r="V1728" s="187"/>
      <c r="W1728" s="187"/>
      <c r="AI1728" s="202"/>
    </row>
    <row r="1729" spans="1:35" s="182" customFormat="1" ht="12.75" customHeight="1" x14ac:dyDescent="0.3">
      <c r="A1729" s="92"/>
      <c r="B1729" s="118"/>
      <c r="C1729" s="118"/>
      <c r="D1729" s="118"/>
      <c r="E1729" s="117"/>
      <c r="F1729" s="76"/>
      <c r="G1729" s="243"/>
      <c r="H1729" s="62"/>
      <c r="I1729" s="62"/>
      <c r="J1729" s="78"/>
      <c r="K1729" s="230"/>
      <c r="L1729" s="78"/>
      <c r="M1729" s="78"/>
      <c r="N1729" s="78"/>
      <c r="O1729" s="78"/>
      <c r="P1729" s="78"/>
      <c r="Q1729" s="217"/>
      <c r="R1729" s="233"/>
      <c r="S1729" s="78"/>
      <c r="T1729" s="187"/>
      <c r="U1729" s="187"/>
      <c r="V1729" s="187"/>
      <c r="W1729" s="187"/>
      <c r="AI1729" s="202"/>
    </row>
    <row r="1730" spans="1:35" s="182" customFormat="1" ht="12.75" customHeight="1" x14ac:dyDescent="0.3">
      <c r="A1730" s="92"/>
      <c r="B1730" s="172"/>
      <c r="C1730" s="172"/>
      <c r="D1730" s="172"/>
      <c r="E1730" s="215"/>
      <c r="F1730" s="169"/>
      <c r="G1730" s="65"/>
      <c r="H1730" s="75"/>
      <c r="I1730" s="75"/>
      <c r="J1730" s="52"/>
      <c r="K1730" s="52"/>
      <c r="L1730" s="52"/>
      <c r="M1730" s="52"/>
      <c r="N1730" s="52"/>
      <c r="O1730" s="52"/>
      <c r="P1730" s="111"/>
      <c r="Q1730" s="52"/>
      <c r="R1730" s="252"/>
      <c r="S1730" s="52"/>
      <c r="T1730" s="187"/>
      <c r="U1730" s="187"/>
      <c r="V1730" s="187"/>
      <c r="W1730" s="187"/>
      <c r="AI1730" s="202"/>
    </row>
    <row r="1731" spans="1:35" s="182" customFormat="1" ht="12.75" customHeight="1" x14ac:dyDescent="0.3">
      <c r="A1731" s="92"/>
      <c r="B1731" s="172"/>
      <c r="C1731" s="172"/>
      <c r="D1731" s="172"/>
      <c r="E1731" s="215"/>
      <c r="F1731" s="169"/>
      <c r="G1731" s="128"/>
      <c r="H1731" s="71"/>
      <c r="I1731" s="71"/>
      <c r="J1731" s="52"/>
      <c r="K1731" s="52"/>
      <c r="L1731" s="52"/>
      <c r="M1731" s="52"/>
      <c r="N1731" s="52"/>
      <c r="O1731" s="52"/>
      <c r="P1731" s="52"/>
      <c r="Q1731" s="52"/>
      <c r="R1731" s="252"/>
      <c r="S1731" s="52"/>
      <c r="T1731" s="187"/>
      <c r="U1731" s="187"/>
      <c r="V1731" s="187"/>
      <c r="W1731" s="187"/>
      <c r="AI1731" s="202"/>
    </row>
    <row r="1732" spans="1:35" s="182" customFormat="1" ht="12.75" customHeight="1" x14ac:dyDescent="0.3">
      <c r="A1732" s="92"/>
      <c r="B1732" s="118"/>
      <c r="C1732" s="118"/>
      <c r="D1732" s="118"/>
      <c r="E1732" s="117"/>
      <c r="F1732" s="76"/>
      <c r="G1732" s="103"/>
      <c r="H1732" s="58"/>
      <c r="I1732" s="58"/>
      <c r="J1732" s="76"/>
      <c r="K1732" s="76"/>
      <c r="L1732" s="76"/>
      <c r="M1732" s="72"/>
      <c r="N1732" s="72"/>
      <c r="O1732" s="72"/>
      <c r="P1732" s="102"/>
      <c r="Q1732" s="72"/>
      <c r="R1732" s="143"/>
      <c r="S1732" s="72"/>
      <c r="T1732" s="187"/>
      <c r="U1732" s="187"/>
      <c r="V1732" s="187"/>
      <c r="W1732" s="187"/>
      <c r="AI1732" s="202"/>
    </row>
    <row r="1733" spans="1:35" s="182" customFormat="1" ht="12.75" customHeight="1" x14ac:dyDescent="0.3">
      <c r="A1733" s="92"/>
      <c r="B1733" s="118"/>
      <c r="C1733" s="118"/>
      <c r="D1733" s="118"/>
      <c r="E1733" s="117"/>
      <c r="F1733" s="76"/>
      <c r="G1733" s="243"/>
      <c r="H1733" s="62"/>
      <c r="I1733" s="62"/>
      <c r="J1733" s="78"/>
      <c r="K1733" s="230"/>
      <c r="L1733" s="78"/>
      <c r="M1733" s="78"/>
      <c r="N1733" s="78"/>
      <c r="O1733" s="78"/>
      <c r="P1733" s="78"/>
      <c r="Q1733" s="217"/>
      <c r="R1733" s="233"/>
      <c r="S1733" s="78"/>
      <c r="T1733" s="187"/>
      <c r="U1733" s="187"/>
      <c r="V1733" s="187"/>
      <c r="W1733" s="187"/>
      <c r="AI1733" s="202"/>
    </row>
    <row r="1734" spans="1:35" s="182" customFormat="1" ht="12.75" customHeight="1" x14ac:dyDescent="0.3">
      <c r="A1734" s="92"/>
      <c r="B1734" s="172"/>
      <c r="C1734" s="172"/>
      <c r="D1734" s="172"/>
      <c r="E1734" s="215"/>
      <c r="F1734" s="169"/>
      <c r="G1734" s="65"/>
      <c r="H1734" s="75"/>
      <c r="I1734" s="75"/>
      <c r="J1734" s="52"/>
      <c r="K1734" s="52"/>
      <c r="L1734" s="52"/>
      <c r="M1734" s="52"/>
      <c r="N1734" s="52"/>
      <c r="O1734" s="52"/>
      <c r="P1734" s="111"/>
      <c r="Q1734" s="52"/>
      <c r="R1734" s="252"/>
      <c r="S1734" s="52"/>
      <c r="T1734" s="187"/>
      <c r="U1734" s="187"/>
      <c r="V1734" s="187"/>
      <c r="W1734" s="187"/>
      <c r="AI1734" s="202"/>
    </row>
    <row r="1735" spans="1:35" s="182" customFormat="1" ht="12.75" customHeight="1" x14ac:dyDescent="0.3">
      <c r="A1735" s="92"/>
      <c r="B1735" s="172"/>
      <c r="C1735" s="172"/>
      <c r="D1735" s="172"/>
      <c r="E1735" s="215"/>
      <c r="F1735" s="169"/>
      <c r="G1735" s="128"/>
      <c r="H1735" s="71"/>
      <c r="I1735" s="71"/>
      <c r="J1735" s="52"/>
      <c r="K1735" s="52"/>
      <c r="L1735" s="52"/>
      <c r="M1735" s="52"/>
      <c r="N1735" s="52"/>
      <c r="O1735" s="52"/>
      <c r="P1735" s="52"/>
      <c r="Q1735" s="52"/>
      <c r="R1735" s="252"/>
      <c r="S1735" s="52"/>
      <c r="T1735" s="187"/>
      <c r="U1735" s="187"/>
      <c r="V1735" s="187"/>
      <c r="W1735" s="187"/>
      <c r="AI1735" s="202"/>
    </row>
    <row r="1736" spans="1:35" s="182" customFormat="1" ht="12.75" customHeight="1" x14ac:dyDescent="0.3">
      <c r="A1736" s="92"/>
      <c r="B1736" s="118"/>
      <c r="C1736" s="118"/>
      <c r="D1736" s="118"/>
      <c r="E1736" s="117"/>
      <c r="F1736" s="76"/>
      <c r="G1736" s="103"/>
      <c r="H1736" s="58"/>
      <c r="I1736" s="58"/>
      <c r="J1736" s="76"/>
      <c r="K1736" s="76"/>
      <c r="L1736" s="76"/>
      <c r="M1736" s="72"/>
      <c r="N1736" s="72"/>
      <c r="O1736" s="72"/>
      <c r="P1736" s="102"/>
      <c r="Q1736" s="72"/>
      <c r="R1736" s="143"/>
      <c r="S1736" s="72"/>
      <c r="T1736" s="187"/>
      <c r="U1736" s="187"/>
      <c r="V1736" s="187"/>
      <c r="W1736" s="187"/>
      <c r="AI1736" s="202"/>
    </row>
    <row r="1737" spans="1:35" s="182" customFormat="1" ht="12.75" customHeight="1" x14ac:dyDescent="0.3">
      <c r="A1737" s="92"/>
      <c r="B1737" s="118"/>
      <c r="C1737" s="118"/>
      <c r="D1737" s="118"/>
      <c r="E1737" s="117"/>
      <c r="F1737" s="76"/>
      <c r="G1737" s="243"/>
      <c r="H1737" s="62"/>
      <c r="I1737" s="62"/>
      <c r="J1737" s="78"/>
      <c r="K1737" s="230"/>
      <c r="L1737" s="78"/>
      <c r="M1737" s="78"/>
      <c r="N1737" s="78"/>
      <c r="O1737" s="78"/>
      <c r="P1737" s="78"/>
      <c r="Q1737" s="217"/>
      <c r="R1737" s="233"/>
      <c r="S1737" s="78"/>
      <c r="T1737" s="187"/>
      <c r="U1737" s="187"/>
      <c r="V1737" s="187"/>
      <c r="W1737" s="187"/>
      <c r="AI1737" s="202"/>
    </row>
    <row r="1738" spans="1:35" s="182" customFormat="1" ht="12.75" customHeight="1" x14ac:dyDescent="0.3">
      <c r="A1738" s="92"/>
      <c r="B1738" s="172"/>
      <c r="C1738" s="172"/>
      <c r="D1738" s="172"/>
      <c r="E1738" s="215"/>
      <c r="F1738" s="169"/>
      <c r="G1738" s="65"/>
      <c r="H1738" s="75"/>
      <c r="I1738" s="75"/>
      <c r="J1738" s="52"/>
      <c r="K1738" s="52"/>
      <c r="L1738" s="52"/>
      <c r="M1738" s="52"/>
      <c r="N1738" s="52"/>
      <c r="O1738" s="52"/>
      <c r="P1738" s="111"/>
      <c r="Q1738" s="52"/>
      <c r="R1738" s="252"/>
      <c r="S1738" s="52"/>
      <c r="T1738" s="187"/>
      <c r="U1738" s="187"/>
      <c r="V1738" s="187"/>
      <c r="W1738" s="187"/>
      <c r="AI1738" s="202"/>
    </row>
    <row r="1739" spans="1:35" s="182" customFormat="1" ht="12.75" customHeight="1" x14ac:dyDescent="0.3">
      <c r="A1739" s="92"/>
      <c r="B1739" s="172"/>
      <c r="C1739" s="172"/>
      <c r="D1739" s="172"/>
      <c r="E1739" s="215"/>
      <c r="F1739" s="169"/>
      <c r="G1739" s="128"/>
      <c r="H1739" s="71"/>
      <c r="I1739" s="71"/>
      <c r="J1739" s="52"/>
      <c r="K1739" s="52"/>
      <c r="L1739" s="52"/>
      <c r="M1739" s="52"/>
      <c r="N1739" s="52"/>
      <c r="O1739" s="52"/>
      <c r="P1739" s="52"/>
      <c r="Q1739" s="52"/>
      <c r="R1739" s="252"/>
      <c r="S1739" s="52"/>
      <c r="T1739" s="187"/>
      <c r="U1739" s="187"/>
      <c r="V1739" s="187"/>
      <c r="W1739" s="187"/>
      <c r="AI1739" s="202"/>
    </row>
    <row r="1740" spans="1:35" s="182" customFormat="1" ht="12.75" customHeight="1" x14ac:dyDescent="0.3">
      <c r="A1740" s="92"/>
      <c r="B1740" s="118"/>
      <c r="C1740" s="118"/>
      <c r="D1740" s="118"/>
      <c r="E1740" s="117"/>
      <c r="F1740" s="76"/>
      <c r="G1740" s="103"/>
      <c r="H1740" s="58"/>
      <c r="I1740" s="58"/>
      <c r="J1740" s="76"/>
      <c r="K1740" s="76"/>
      <c r="L1740" s="76"/>
      <c r="M1740" s="72"/>
      <c r="N1740" s="72"/>
      <c r="O1740" s="72"/>
      <c r="P1740" s="102"/>
      <c r="Q1740" s="72"/>
      <c r="R1740" s="143"/>
      <c r="S1740" s="72"/>
      <c r="T1740" s="187"/>
      <c r="U1740" s="187"/>
      <c r="V1740" s="187"/>
      <c r="W1740" s="187"/>
      <c r="AI1740" s="202"/>
    </row>
    <row r="1741" spans="1:35" s="182" customFormat="1" ht="12.75" customHeight="1" x14ac:dyDescent="0.3">
      <c r="A1741" s="92"/>
      <c r="B1741" s="118"/>
      <c r="C1741" s="118"/>
      <c r="D1741" s="118"/>
      <c r="E1741" s="117"/>
      <c r="F1741" s="76"/>
      <c r="G1741" s="243"/>
      <c r="H1741" s="62"/>
      <c r="I1741" s="62"/>
      <c r="J1741" s="78"/>
      <c r="K1741" s="230"/>
      <c r="L1741" s="78"/>
      <c r="M1741" s="78"/>
      <c r="N1741" s="78"/>
      <c r="O1741" s="78"/>
      <c r="P1741" s="78"/>
      <c r="Q1741" s="217"/>
      <c r="R1741" s="233"/>
      <c r="S1741" s="78"/>
      <c r="T1741" s="187"/>
      <c r="U1741" s="187"/>
      <c r="V1741" s="187"/>
      <c r="W1741" s="187"/>
      <c r="AI1741" s="202"/>
    </row>
    <row r="1742" spans="1:35" s="182" customFormat="1" ht="12.75" customHeight="1" x14ac:dyDescent="0.3">
      <c r="A1742" s="92"/>
      <c r="B1742" s="172"/>
      <c r="C1742" s="172"/>
      <c r="D1742" s="172"/>
      <c r="E1742" s="215"/>
      <c r="F1742" s="169"/>
      <c r="G1742" s="65"/>
      <c r="H1742" s="75"/>
      <c r="I1742" s="75"/>
      <c r="J1742" s="52"/>
      <c r="K1742" s="52"/>
      <c r="L1742" s="52"/>
      <c r="M1742" s="52"/>
      <c r="N1742" s="52"/>
      <c r="O1742" s="52"/>
      <c r="P1742" s="111"/>
      <c r="Q1742" s="52"/>
      <c r="R1742" s="252"/>
      <c r="S1742" s="52"/>
      <c r="T1742" s="187"/>
      <c r="U1742" s="187"/>
      <c r="V1742" s="187"/>
      <c r="W1742" s="187"/>
      <c r="AI1742" s="202"/>
    </row>
    <row r="1743" spans="1:35" s="182" customFormat="1" ht="12.75" customHeight="1" x14ac:dyDescent="0.3">
      <c r="A1743" s="92"/>
      <c r="B1743" s="172"/>
      <c r="C1743" s="172"/>
      <c r="D1743" s="172"/>
      <c r="E1743" s="215"/>
      <c r="F1743" s="169"/>
      <c r="G1743" s="128"/>
      <c r="H1743" s="71"/>
      <c r="I1743" s="71"/>
      <c r="J1743" s="52"/>
      <c r="K1743" s="52"/>
      <c r="L1743" s="52"/>
      <c r="M1743" s="52"/>
      <c r="N1743" s="52"/>
      <c r="O1743" s="52"/>
      <c r="P1743" s="52"/>
      <c r="Q1743" s="52"/>
      <c r="R1743" s="252"/>
      <c r="S1743" s="52"/>
      <c r="T1743" s="187"/>
      <c r="U1743" s="187"/>
      <c r="V1743" s="187"/>
      <c r="W1743" s="187"/>
      <c r="AI1743" s="202"/>
    </row>
    <row r="1744" spans="1:35" s="182" customFormat="1" ht="12.75" customHeight="1" x14ac:dyDescent="0.3">
      <c r="A1744" s="92"/>
      <c r="B1744" s="118"/>
      <c r="C1744" s="118"/>
      <c r="D1744" s="118"/>
      <c r="E1744" s="117"/>
      <c r="F1744" s="76"/>
      <c r="G1744" s="103"/>
      <c r="H1744" s="58"/>
      <c r="I1744" s="58"/>
      <c r="J1744" s="76"/>
      <c r="K1744" s="76"/>
      <c r="L1744" s="76"/>
      <c r="M1744" s="72"/>
      <c r="N1744" s="72"/>
      <c r="O1744" s="72"/>
      <c r="P1744" s="102"/>
      <c r="Q1744" s="72"/>
      <c r="R1744" s="143"/>
      <c r="S1744" s="72"/>
      <c r="T1744" s="187"/>
      <c r="U1744" s="187"/>
      <c r="V1744" s="187"/>
      <c r="W1744" s="187"/>
      <c r="AI1744" s="202"/>
    </row>
    <row r="1745" spans="1:35" s="182" customFormat="1" ht="12.75" customHeight="1" x14ac:dyDescent="0.3">
      <c r="A1745" s="92"/>
      <c r="B1745" s="118"/>
      <c r="C1745" s="118"/>
      <c r="D1745" s="118"/>
      <c r="E1745" s="117"/>
      <c r="F1745" s="76"/>
      <c r="G1745" s="243"/>
      <c r="H1745" s="62"/>
      <c r="I1745" s="62"/>
      <c r="J1745" s="78"/>
      <c r="K1745" s="230"/>
      <c r="L1745" s="78"/>
      <c r="M1745" s="78"/>
      <c r="N1745" s="78"/>
      <c r="O1745" s="78"/>
      <c r="P1745" s="78"/>
      <c r="Q1745" s="217"/>
      <c r="R1745" s="233"/>
      <c r="S1745" s="78"/>
      <c r="T1745" s="187"/>
      <c r="U1745" s="187"/>
      <c r="V1745" s="187"/>
      <c r="W1745" s="187"/>
      <c r="AI1745" s="202"/>
    </row>
    <row r="1746" spans="1:35" s="182" customFormat="1" ht="12.75" customHeight="1" x14ac:dyDescent="0.3">
      <c r="A1746" s="92"/>
      <c r="B1746" s="172"/>
      <c r="C1746" s="172"/>
      <c r="D1746" s="172"/>
      <c r="E1746" s="215"/>
      <c r="F1746" s="169"/>
      <c r="G1746" s="65"/>
      <c r="H1746" s="75"/>
      <c r="I1746" s="75"/>
      <c r="J1746" s="52"/>
      <c r="K1746" s="52"/>
      <c r="L1746" s="52"/>
      <c r="M1746" s="52"/>
      <c r="N1746" s="52"/>
      <c r="O1746" s="52"/>
      <c r="P1746" s="111"/>
      <c r="Q1746" s="52"/>
      <c r="R1746" s="252"/>
      <c r="S1746" s="52"/>
      <c r="T1746" s="187"/>
      <c r="U1746" s="187"/>
      <c r="V1746" s="187"/>
      <c r="W1746" s="187"/>
      <c r="AI1746" s="202"/>
    </row>
    <row r="1747" spans="1:35" s="182" customFormat="1" ht="12.75" customHeight="1" x14ac:dyDescent="0.3">
      <c r="A1747" s="92"/>
      <c r="B1747" s="172"/>
      <c r="C1747" s="172"/>
      <c r="D1747" s="172"/>
      <c r="E1747" s="215"/>
      <c r="F1747" s="169"/>
      <c r="G1747" s="128"/>
      <c r="H1747" s="71"/>
      <c r="I1747" s="71"/>
      <c r="J1747" s="52"/>
      <c r="K1747" s="52"/>
      <c r="L1747" s="52"/>
      <c r="M1747" s="52"/>
      <c r="N1747" s="52"/>
      <c r="O1747" s="52"/>
      <c r="P1747" s="52"/>
      <c r="Q1747" s="52"/>
      <c r="R1747" s="252"/>
      <c r="S1747" s="52"/>
      <c r="T1747" s="187"/>
      <c r="U1747" s="187"/>
      <c r="V1747" s="187"/>
      <c r="W1747" s="187"/>
      <c r="AI1747" s="202"/>
    </row>
    <row r="1748" spans="1:35" s="182" customFormat="1" ht="12.75" customHeight="1" x14ac:dyDescent="0.3">
      <c r="A1748" s="92"/>
      <c r="B1748" s="118"/>
      <c r="C1748" s="118"/>
      <c r="D1748" s="118"/>
      <c r="E1748" s="117"/>
      <c r="F1748" s="76"/>
      <c r="G1748" s="103"/>
      <c r="H1748" s="58"/>
      <c r="I1748" s="58"/>
      <c r="J1748" s="76"/>
      <c r="K1748" s="76"/>
      <c r="L1748" s="76"/>
      <c r="M1748" s="72"/>
      <c r="N1748" s="72"/>
      <c r="O1748" s="72"/>
      <c r="P1748" s="102"/>
      <c r="Q1748" s="72"/>
      <c r="R1748" s="143"/>
      <c r="S1748" s="72"/>
      <c r="T1748" s="187"/>
      <c r="U1748" s="187"/>
      <c r="V1748" s="187"/>
      <c r="W1748" s="187"/>
      <c r="AI1748" s="202"/>
    </row>
    <row r="1749" spans="1:35" s="182" customFormat="1" ht="12.75" customHeight="1" x14ac:dyDescent="0.3">
      <c r="A1749" s="92"/>
      <c r="B1749" s="118"/>
      <c r="C1749" s="118"/>
      <c r="D1749" s="118"/>
      <c r="E1749" s="117"/>
      <c r="F1749" s="76"/>
      <c r="G1749" s="243"/>
      <c r="H1749" s="62"/>
      <c r="I1749" s="62"/>
      <c r="J1749" s="78"/>
      <c r="K1749" s="230"/>
      <c r="L1749" s="78"/>
      <c r="M1749" s="78"/>
      <c r="N1749" s="78"/>
      <c r="O1749" s="78"/>
      <c r="P1749" s="78"/>
      <c r="Q1749" s="217"/>
      <c r="R1749" s="233"/>
      <c r="S1749" s="78"/>
      <c r="T1749" s="187"/>
      <c r="U1749" s="187"/>
      <c r="V1749" s="187"/>
      <c r="W1749" s="187"/>
      <c r="AI1749" s="202"/>
    </row>
    <row r="1750" spans="1:35" s="182" customFormat="1" ht="12.75" customHeight="1" x14ac:dyDescent="0.3">
      <c r="A1750" s="92"/>
      <c r="B1750" s="172"/>
      <c r="C1750" s="172"/>
      <c r="D1750" s="172"/>
      <c r="E1750" s="215"/>
      <c r="F1750" s="169"/>
      <c r="G1750" s="65"/>
      <c r="H1750" s="75"/>
      <c r="I1750" s="75"/>
      <c r="J1750" s="52"/>
      <c r="K1750" s="52"/>
      <c r="L1750" s="52"/>
      <c r="M1750" s="52"/>
      <c r="N1750" s="52"/>
      <c r="O1750" s="52"/>
      <c r="P1750" s="111"/>
      <c r="Q1750" s="52"/>
      <c r="R1750" s="252"/>
      <c r="S1750" s="52"/>
      <c r="T1750" s="187"/>
      <c r="U1750" s="187"/>
      <c r="V1750" s="187"/>
      <c r="W1750" s="187"/>
      <c r="AI1750" s="202"/>
    </row>
    <row r="1751" spans="1:35" s="182" customFormat="1" ht="12.75" customHeight="1" x14ac:dyDescent="0.3">
      <c r="A1751" s="92"/>
      <c r="B1751" s="172"/>
      <c r="C1751" s="172"/>
      <c r="D1751" s="172"/>
      <c r="E1751" s="215"/>
      <c r="F1751" s="169"/>
      <c r="G1751" s="128"/>
      <c r="H1751" s="71"/>
      <c r="I1751" s="71"/>
      <c r="J1751" s="52"/>
      <c r="K1751" s="52"/>
      <c r="L1751" s="52"/>
      <c r="M1751" s="52"/>
      <c r="N1751" s="52"/>
      <c r="O1751" s="52"/>
      <c r="P1751" s="52"/>
      <c r="Q1751" s="52"/>
      <c r="R1751" s="252"/>
      <c r="S1751" s="52"/>
      <c r="T1751" s="187"/>
      <c r="U1751" s="187"/>
      <c r="V1751" s="187"/>
      <c r="W1751" s="187"/>
      <c r="AI1751" s="202"/>
    </row>
    <row r="1752" spans="1:35" s="182" customFormat="1" ht="12.75" customHeight="1" x14ac:dyDescent="0.3">
      <c r="A1752" s="92"/>
      <c r="B1752" s="118"/>
      <c r="C1752" s="118"/>
      <c r="D1752" s="118"/>
      <c r="E1752" s="117"/>
      <c r="F1752" s="76"/>
      <c r="G1752" s="103"/>
      <c r="H1752" s="58"/>
      <c r="I1752" s="58"/>
      <c r="J1752" s="76"/>
      <c r="K1752" s="76"/>
      <c r="L1752" s="76"/>
      <c r="M1752" s="72"/>
      <c r="N1752" s="72"/>
      <c r="O1752" s="72"/>
      <c r="P1752" s="102"/>
      <c r="Q1752" s="72"/>
      <c r="R1752" s="143"/>
      <c r="S1752" s="72"/>
      <c r="T1752" s="187"/>
      <c r="U1752" s="187"/>
      <c r="V1752" s="187"/>
      <c r="W1752" s="187"/>
      <c r="AI1752" s="202"/>
    </row>
    <row r="1753" spans="1:35" s="182" customFormat="1" ht="12.75" customHeight="1" x14ac:dyDescent="0.3">
      <c r="A1753" s="92"/>
      <c r="B1753" s="118"/>
      <c r="C1753" s="118"/>
      <c r="D1753" s="118"/>
      <c r="E1753" s="117"/>
      <c r="F1753" s="76"/>
      <c r="G1753" s="243"/>
      <c r="H1753" s="62"/>
      <c r="I1753" s="62"/>
      <c r="J1753" s="78"/>
      <c r="K1753" s="230"/>
      <c r="L1753" s="78"/>
      <c r="M1753" s="78"/>
      <c r="N1753" s="78"/>
      <c r="O1753" s="78"/>
      <c r="P1753" s="78"/>
      <c r="Q1753" s="217"/>
      <c r="R1753" s="233"/>
      <c r="S1753" s="78"/>
      <c r="T1753" s="187"/>
      <c r="U1753" s="187"/>
      <c r="V1753" s="187"/>
      <c r="W1753" s="187"/>
      <c r="AI1753" s="202"/>
    </row>
    <row r="1754" spans="1:35" s="182" customFormat="1" ht="12.75" customHeight="1" x14ac:dyDescent="0.3">
      <c r="A1754" s="92"/>
      <c r="B1754" s="172"/>
      <c r="C1754" s="172"/>
      <c r="D1754" s="172"/>
      <c r="E1754" s="215"/>
      <c r="F1754" s="169"/>
      <c r="G1754" s="65"/>
      <c r="H1754" s="75"/>
      <c r="I1754" s="75"/>
      <c r="J1754" s="52"/>
      <c r="K1754" s="52"/>
      <c r="L1754" s="52"/>
      <c r="M1754" s="52"/>
      <c r="N1754" s="52"/>
      <c r="O1754" s="52"/>
      <c r="P1754" s="111"/>
      <c r="Q1754" s="52"/>
      <c r="R1754" s="252"/>
      <c r="S1754" s="52"/>
      <c r="T1754" s="187"/>
      <c r="U1754" s="187"/>
      <c r="V1754" s="187"/>
      <c r="W1754" s="187"/>
      <c r="AI1754" s="202"/>
    </row>
    <row r="1755" spans="1:35" s="182" customFormat="1" ht="12.75" customHeight="1" x14ac:dyDescent="0.3">
      <c r="A1755" s="92"/>
      <c r="B1755" s="172"/>
      <c r="C1755" s="172"/>
      <c r="D1755" s="172"/>
      <c r="E1755" s="215"/>
      <c r="F1755" s="169"/>
      <c r="G1755" s="128"/>
      <c r="H1755" s="71"/>
      <c r="I1755" s="71"/>
      <c r="J1755" s="52"/>
      <c r="K1755" s="52"/>
      <c r="L1755" s="52"/>
      <c r="M1755" s="52"/>
      <c r="N1755" s="52"/>
      <c r="O1755" s="52"/>
      <c r="P1755" s="52"/>
      <c r="Q1755" s="52"/>
      <c r="R1755" s="252"/>
      <c r="S1755" s="52"/>
      <c r="T1755" s="187"/>
      <c r="U1755" s="187"/>
      <c r="V1755" s="187"/>
      <c r="W1755" s="187"/>
      <c r="AI1755" s="202"/>
    </row>
    <row r="1756" spans="1:35" s="182" customFormat="1" ht="12.75" customHeight="1" x14ac:dyDescent="0.3">
      <c r="A1756" s="92"/>
      <c r="B1756" s="118"/>
      <c r="C1756" s="118"/>
      <c r="D1756" s="118"/>
      <c r="E1756" s="117"/>
      <c r="F1756" s="76"/>
      <c r="G1756" s="243"/>
      <c r="H1756" s="62"/>
      <c r="I1756" s="62"/>
      <c r="J1756" s="78"/>
      <c r="K1756" s="230"/>
      <c r="L1756" s="78"/>
      <c r="M1756" s="78"/>
      <c r="N1756" s="78"/>
      <c r="O1756" s="78"/>
      <c r="P1756" s="78"/>
      <c r="Q1756" s="217"/>
      <c r="R1756" s="233"/>
      <c r="S1756" s="78"/>
      <c r="T1756" s="187"/>
      <c r="U1756" s="187"/>
      <c r="V1756" s="187"/>
      <c r="W1756" s="187"/>
      <c r="AI1756" s="202"/>
    </row>
    <row r="1757" spans="1:35" s="182" customFormat="1" ht="12.75" customHeight="1" x14ac:dyDescent="0.3">
      <c r="A1757" s="92"/>
      <c r="B1757" s="172"/>
      <c r="C1757" s="172"/>
      <c r="D1757" s="172"/>
      <c r="E1757" s="215"/>
      <c r="F1757" s="169"/>
      <c r="G1757" s="65"/>
      <c r="H1757" s="75"/>
      <c r="I1757" s="75"/>
      <c r="J1757" s="52"/>
      <c r="K1757" s="52"/>
      <c r="L1757" s="52"/>
      <c r="M1757" s="52"/>
      <c r="N1757" s="52"/>
      <c r="O1757" s="52"/>
      <c r="P1757" s="111"/>
      <c r="Q1757" s="52"/>
      <c r="R1757" s="252"/>
      <c r="S1757" s="52"/>
      <c r="T1757" s="187"/>
      <c r="U1757" s="187"/>
      <c r="V1757" s="187"/>
      <c r="W1757" s="187"/>
      <c r="AI1757" s="202"/>
    </row>
    <row r="1758" spans="1:35" s="182" customFormat="1" ht="12.75" customHeight="1" x14ac:dyDescent="0.3">
      <c r="A1758" s="92"/>
      <c r="B1758" s="172"/>
      <c r="C1758" s="172"/>
      <c r="D1758" s="172"/>
      <c r="E1758" s="215"/>
      <c r="F1758" s="169"/>
      <c r="G1758" s="128"/>
      <c r="H1758" s="71"/>
      <c r="I1758" s="71"/>
      <c r="J1758" s="52"/>
      <c r="K1758" s="52"/>
      <c r="L1758" s="52"/>
      <c r="M1758" s="52"/>
      <c r="N1758" s="52"/>
      <c r="O1758" s="52"/>
      <c r="P1758" s="52"/>
      <c r="Q1758" s="52"/>
      <c r="R1758" s="252"/>
      <c r="S1758" s="52"/>
      <c r="T1758" s="187"/>
      <c r="U1758" s="187"/>
      <c r="V1758" s="187"/>
      <c r="W1758" s="187"/>
      <c r="AI1758" s="202"/>
    </row>
    <row r="1759" spans="1:35" s="182" customFormat="1" ht="12.75" customHeight="1" x14ac:dyDescent="0.3">
      <c r="A1759" s="92"/>
      <c r="B1759" s="118"/>
      <c r="C1759" s="118"/>
      <c r="D1759" s="118"/>
      <c r="E1759" s="117"/>
      <c r="F1759" s="76"/>
      <c r="G1759" s="243"/>
      <c r="H1759" s="62"/>
      <c r="I1759" s="62"/>
      <c r="J1759" s="78"/>
      <c r="K1759" s="230"/>
      <c r="L1759" s="78"/>
      <c r="M1759" s="78"/>
      <c r="N1759" s="78"/>
      <c r="O1759" s="78"/>
      <c r="P1759" s="78"/>
      <c r="Q1759" s="217"/>
      <c r="R1759" s="233"/>
      <c r="S1759" s="78"/>
      <c r="T1759" s="187"/>
      <c r="U1759" s="187"/>
      <c r="V1759" s="187"/>
      <c r="W1759" s="187"/>
      <c r="AI1759" s="202"/>
    </row>
    <row r="1760" spans="1:35" s="182" customFormat="1" ht="12.75" customHeight="1" x14ac:dyDescent="0.3">
      <c r="A1760" s="92"/>
      <c r="B1760" s="172"/>
      <c r="C1760" s="172"/>
      <c r="D1760" s="172"/>
      <c r="E1760" s="215"/>
      <c r="F1760" s="169"/>
      <c r="G1760" s="65"/>
      <c r="H1760" s="75"/>
      <c r="I1760" s="75"/>
      <c r="J1760" s="52"/>
      <c r="K1760" s="52"/>
      <c r="L1760" s="52"/>
      <c r="M1760" s="52"/>
      <c r="N1760" s="52"/>
      <c r="O1760" s="52"/>
      <c r="P1760" s="111"/>
      <c r="Q1760" s="52"/>
      <c r="R1760" s="252"/>
      <c r="S1760" s="52"/>
      <c r="T1760" s="187"/>
      <c r="U1760" s="187"/>
      <c r="V1760" s="187"/>
      <c r="W1760" s="187"/>
      <c r="AI1760" s="202"/>
    </row>
    <row r="1761" spans="1:35" s="182" customFormat="1" ht="12.75" customHeight="1" x14ac:dyDescent="0.3">
      <c r="A1761" s="92"/>
      <c r="B1761" s="172"/>
      <c r="C1761" s="172"/>
      <c r="D1761" s="172"/>
      <c r="E1761" s="215"/>
      <c r="F1761" s="169"/>
      <c r="G1761" s="128"/>
      <c r="H1761" s="71"/>
      <c r="I1761" s="71"/>
      <c r="J1761" s="52"/>
      <c r="K1761" s="52"/>
      <c r="L1761" s="52"/>
      <c r="M1761" s="52"/>
      <c r="N1761" s="52"/>
      <c r="O1761" s="52"/>
      <c r="P1761" s="52"/>
      <c r="Q1761" s="52"/>
      <c r="R1761" s="252"/>
      <c r="S1761" s="52"/>
      <c r="T1761" s="187"/>
      <c r="U1761" s="187"/>
      <c r="V1761" s="187"/>
      <c r="W1761" s="187"/>
      <c r="AI1761" s="202"/>
    </row>
    <row r="1762" spans="1:35" s="182" customFormat="1" ht="12.75" customHeight="1" x14ac:dyDescent="0.3">
      <c r="A1762" s="92"/>
      <c r="B1762" s="118"/>
      <c r="C1762" s="118"/>
      <c r="D1762" s="118"/>
      <c r="E1762" s="117"/>
      <c r="F1762" s="76"/>
      <c r="G1762" s="243"/>
      <c r="H1762" s="62"/>
      <c r="I1762" s="62"/>
      <c r="J1762" s="78"/>
      <c r="K1762" s="230"/>
      <c r="L1762" s="78"/>
      <c r="M1762" s="78"/>
      <c r="N1762" s="78"/>
      <c r="O1762" s="78"/>
      <c r="P1762" s="78"/>
      <c r="Q1762" s="217"/>
      <c r="R1762" s="233"/>
      <c r="S1762" s="78"/>
      <c r="T1762" s="187"/>
      <c r="U1762" s="187"/>
      <c r="V1762" s="187"/>
      <c r="W1762" s="187"/>
      <c r="AI1762" s="202"/>
    </row>
    <row r="1763" spans="1:35" s="182" customFormat="1" ht="12.75" customHeight="1" x14ac:dyDescent="0.3">
      <c r="A1763" s="92"/>
      <c r="B1763" s="172"/>
      <c r="C1763" s="172"/>
      <c r="D1763" s="172"/>
      <c r="E1763" s="215"/>
      <c r="F1763" s="169"/>
      <c r="G1763" s="65"/>
      <c r="H1763" s="75"/>
      <c r="I1763" s="75"/>
      <c r="J1763" s="52"/>
      <c r="K1763" s="52"/>
      <c r="L1763" s="52"/>
      <c r="M1763" s="52"/>
      <c r="N1763" s="52"/>
      <c r="O1763" s="52"/>
      <c r="P1763" s="111"/>
      <c r="Q1763" s="52"/>
      <c r="R1763" s="252"/>
      <c r="S1763" s="52"/>
      <c r="T1763" s="187"/>
      <c r="U1763" s="187"/>
      <c r="V1763" s="187"/>
      <c r="W1763" s="187"/>
      <c r="AI1763" s="202"/>
    </row>
    <row r="1764" spans="1:35" s="182" customFormat="1" ht="12.75" customHeight="1" x14ac:dyDescent="0.3">
      <c r="A1764" s="92"/>
      <c r="B1764" s="172"/>
      <c r="C1764" s="172"/>
      <c r="D1764" s="172"/>
      <c r="E1764" s="215"/>
      <c r="F1764" s="169"/>
      <c r="G1764" s="128"/>
      <c r="H1764" s="71"/>
      <c r="I1764" s="71"/>
      <c r="J1764" s="52"/>
      <c r="K1764" s="52"/>
      <c r="L1764" s="52"/>
      <c r="M1764" s="52"/>
      <c r="N1764" s="52"/>
      <c r="O1764" s="52"/>
      <c r="P1764" s="52"/>
      <c r="Q1764" s="52"/>
      <c r="R1764" s="252"/>
      <c r="S1764" s="52"/>
      <c r="T1764" s="187"/>
      <c r="U1764" s="187"/>
      <c r="V1764" s="187"/>
      <c r="W1764" s="187"/>
      <c r="AI1764" s="202"/>
    </row>
    <row r="1765" spans="1:35" s="182" customFormat="1" ht="12.75" customHeight="1" x14ac:dyDescent="0.3">
      <c r="A1765" s="92"/>
      <c r="B1765" s="118"/>
      <c r="C1765" s="118"/>
      <c r="D1765" s="118"/>
      <c r="E1765" s="117"/>
      <c r="F1765" s="76"/>
      <c r="G1765" s="243"/>
      <c r="H1765" s="62"/>
      <c r="I1765" s="62"/>
      <c r="J1765" s="78"/>
      <c r="K1765" s="230"/>
      <c r="L1765" s="78"/>
      <c r="M1765" s="78"/>
      <c r="N1765" s="78"/>
      <c r="O1765" s="78"/>
      <c r="P1765" s="78"/>
      <c r="Q1765" s="217"/>
      <c r="R1765" s="233"/>
      <c r="S1765" s="78"/>
      <c r="T1765" s="187"/>
      <c r="U1765" s="187"/>
      <c r="V1765" s="187"/>
      <c r="W1765" s="187"/>
      <c r="AI1765" s="202"/>
    </row>
    <row r="1766" spans="1:35" s="182" customFormat="1" ht="12.75" customHeight="1" x14ac:dyDescent="0.3">
      <c r="A1766" s="92"/>
      <c r="B1766" s="172"/>
      <c r="C1766" s="172"/>
      <c r="D1766" s="172"/>
      <c r="E1766" s="215"/>
      <c r="F1766" s="169"/>
      <c r="G1766" s="65"/>
      <c r="H1766" s="75"/>
      <c r="I1766" s="75"/>
      <c r="J1766" s="52"/>
      <c r="K1766" s="52"/>
      <c r="L1766" s="52"/>
      <c r="M1766" s="52"/>
      <c r="N1766" s="52"/>
      <c r="O1766" s="52"/>
      <c r="P1766" s="111"/>
      <c r="Q1766" s="52"/>
      <c r="R1766" s="252"/>
      <c r="S1766" s="52"/>
      <c r="T1766" s="187"/>
      <c r="U1766" s="187"/>
      <c r="V1766" s="187"/>
      <c r="W1766" s="187"/>
      <c r="AI1766" s="202"/>
    </row>
    <row r="1767" spans="1:35" s="182" customFormat="1" ht="12.75" customHeight="1" x14ac:dyDescent="0.3">
      <c r="A1767" s="92"/>
      <c r="B1767" s="172"/>
      <c r="C1767" s="172"/>
      <c r="D1767" s="172"/>
      <c r="E1767" s="215"/>
      <c r="F1767" s="169"/>
      <c r="G1767" s="128"/>
      <c r="H1767" s="71"/>
      <c r="I1767" s="71"/>
      <c r="J1767" s="52"/>
      <c r="K1767" s="52"/>
      <c r="L1767" s="52"/>
      <c r="M1767" s="52"/>
      <c r="N1767" s="52"/>
      <c r="O1767" s="52"/>
      <c r="P1767" s="52"/>
      <c r="Q1767" s="52"/>
      <c r="R1767" s="252"/>
      <c r="S1767" s="52"/>
      <c r="T1767" s="187"/>
      <c r="U1767" s="187"/>
      <c r="V1767" s="187"/>
      <c r="W1767" s="187"/>
      <c r="AI1767" s="202"/>
    </row>
    <row r="1768" spans="1:35" s="182" customFormat="1" ht="12.75" customHeight="1" x14ac:dyDescent="0.3">
      <c r="A1768" s="92"/>
      <c r="B1768" s="118"/>
      <c r="C1768" s="118"/>
      <c r="D1768" s="118"/>
      <c r="E1768" s="117"/>
      <c r="F1768" s="76"/>
      <c r="G1768" s="103"/>
      <c r="H1768" s="58"/>
      <c r="I1768" s="58"/>
      <c r="J1768" s="76"/>
      <c r="K1768" s="76"/>
      <c r="L1768" s="76"/>
      <c r="M1768" s="72"/>
      <c r="N1768" s="72"/>
      <c r="O1768" s="72"/>
      <c r="P1768" s="102"/>
      <c r="Q1768" s="72"/>
      <c r="R1768" s="143"/>
      <c r="S1768" s="72"/>
      <c r="T1768" s="187"/>
      <c r="U1768" s="187"/>
      <c r="V1768" s="187"/>
      <c r="W1768" s="187"/>
      <c r="AI1768" s="202"/>
    </row>
    <row r="1769" spans="1:35" s="182" customFormat="1" ht="12.75" customHeight="1" x14ac:dyDescent="0.3">
      <c r="A1769" s="92"/>
      <c r="B1769" s="118"/>
      <c r="C1769" s="118"/>
      <c r="D1769" s="118"/>
      <c r="E1769" s="117"/>
      <c r="F1769" s="76"/>
      <c r="G1769" s="243"/>
      <c r="H1769" s="62"/>
      <c r="I1769" s="62"/>
      <c r="J1769" s="78"/>
      <c r="K1769" s="230"/>
      <c r="L1769" s="78"/>
      <c r="M1769" s="78"/>
      <c r="N1769" s="78"/>
      <c r="O1769" s="78"/>
      <c r="P1769" s="78"/>
      <c r="Q1769" s="217"/>
      <c r="R1769" s="233"/>
      <c r="S1769" s="78"/>
      <c r="T1769" s="187"/>
      <c r="U1769" s="187"/>
      <c r="V1769" s="187"/>
      <c r="W1769" s="187"/>
      <c r="AI1769" s="202"/>
    </row>
    <row r="1770" spans="1:35" s="182" customFormat="1" ht="12.75" customHeight="1" x14ac:dyDescent="0.3">
      <c r="A1770" s="92"/>
      <c r="B1770" s="172"/>
      <c r="C1770" s="172"/>
      <c r="D1770" s="172"/>
      <c r="E1770" s="215"/>
      <c r="F1770" s="169"/>
      <c r="G1770" s="65"/>
      <c r="H1770" s="75"/>
      <c r="I1770" s="75"/>
      <c r="J1770" s="52"/>
      <c r="K1770" s="52"/>
      <c r="L1770" s="52"/>
      <c r="M1770" s="52"/>
      <c r="N1770" s="52"/>
      <c r="O1770" s="52"/>
      <c r="P1770" s="111"/>
      <c r="Q1770" s="52"/>
      <c r="R1770" s="252"/>
      <c r="S1770" s="52"/>
      <c r="T1770" s="187"/>
      <c r="U1770" s="187"/>
      <c r="V1770" s="187"/>
      <c r="W1770" s="187"/>
      <c r="AI1770" s="202"/>
    </row>
    <row r="1771" spans="1:35" s="182" customFormat="1" ht="12.75" customHeight="1" x14ac:dyDescent="0.3">
      <c r="A1771" s="92"/>
      <c r="B1771" s="172"/>
      <c r="C1771" s="172"/>
      <c r="D1771" s="172"/>
      <c r="E1771" s="215"/>
      <c r="F1771" s="169"/>
      <c r="G1771" s="128"/>
      <c r="H1771" s="71"/>
      <c r="I1771" s="71"/>
      <c r="J1771" s="52"/>
      <c r="K1771" s="52"/>
      <c r="L1771" s="52"/>
      <c r="M1771" s="52"/>
      <c r="N1771" s="52"/>
      <c r="O1771" s="52"/>
      <c r="P1771" s="52"/>
      <c r="Q1771" s="52"/>
      <c r="R1771" s="252"/>
      <c r="S1771" s="52"/>
      <c r="T1771" s="187"/>
      <c r="U1771" s="187"/>
      <c r="V1771" s="187"/>
      <c r="W1771" s="187"/>
      <c r="AI1771" s="202"/>
    </row>
    <row r="1772" spans="1:35" s="182" customFormat="1" ht="12.75" customHeight="1" x14ac:dyDescent="0.3">
      <c r="A1772" s="92"/>
      <c r="B1772" s="118"/>
      <c r="C1772" s="118"/>
      <c r="D1772" s="118"/>
      <c r="E1772" s="117"/>
      <c r="F1772" s="76"/>
      <c r="G1772" s="103"/>
      <c r="H1772" s="58"/>
      <c r="I1772" s="58"/>
      <c r="J1772" s="76"/>
      <c r="K1772" s="76"/>
      <c r="L1772" s="76"/>
      <c r="M1772" s="72"/>
      <c r="N1772" s="72"/>
      <c r="O1772" s="72"/>
      <c r="P1772" s="102"/>
      <c r="Q1772" s="72"/>
      <c r="R1772" s="143"/>
      <c r="S1772" s="72"/>
      <c r="T1772" s="187"/>
      <c r="U1772" s="187"/>
      <c r="V1772" s="187"/>
      <c r="W1772" s="187"/>
      <c r="AI1772" s="202"/>
    </row>
    <row r="1773" spans="1:35" s="182" customFormat="1" ht="12.75" customHeight="1" x14ac:dyDescent="0.3">
      <c r="A1773" s="92"/>
      <c r="B1773" s="118"/>
      <c r="C1773" s="118"/>
      <c r="D1773" s="118"/>
      <c r="E1773" s="117"/>
      <c r="F1773" s="76"/>
      <c r="G1773" s="243"/>
      <c r="H1773" s="62"/>
      <c r="I1773" s="62"/>
      <c r="J1773" s="78"/>
      <c r="K1773" s="230"/>
      <c r="L1773" s="78"/>
      <c r="M1773" s="78"/>
      <c r="N1773" s="78"/>
      <c r="O1773" s="78"/>
      <c r="P1773" s="78"/>
      <c r="Q1773" s="217"/>
      <c r="R1773" s="233"/>
      <c r="S1773" s="78"/>
      <c r="T1773" s="187"/>
      <c r="U1773" s="187"/>
      <c r="V1773" s="187"/>
      <c r="W1773" s="187"/>
      <c r="AI1773" s="202"/>
    </row>
    <row r="1774" spans="1:35" s="182" customFormat="1" ht="12.75" customHeight="1" x14ac:dyDescent="0.3">
      <c r="A1774" s="92"/>
      <c r="B1774" s="172"/>
      <c r="C1774" s="172"/>
      <c r="D1774" s="172"/>
      <c r="E1774" s="215"/>
      <c r="F1774" s="169"/>
      <c r="G1774" s="65"/>
      <c r="H1774" s="75"/>
      <c r="I1774" s="75"/>
      <c r="J1774" s="52"/>
      <c r="K1774" s="52"/>
      <c r="L1774" s="52"/>
      <c r="M1774" s="52"/>
      <c r="N1774" s="52"/>
      <c r="O1774" s="52"/>
      <c r="P1774" s="111"/>
      <c r="Q1774" s="52"/>
      <c r="R1774" s="252"/>
      <c r="S1774" s="52"/>
      <c r="T1774" s="187"/>
      <c r="U1774" s="187"/>
      <c r="V1774" s="187"/>
      <c r="W1774" s="187"/>
      <c r="AI1774" s="202"/>
    </row>
    <row r="1775" spans="1:35" s="182" customFormat="1" ht="12.75" customHeight="1" x14ac:dyDescent="0.3">
      <c r="A1775" s="92"/>
      <c r="B1775" s="172"/>
      <c r="C1775" s="172"/>
      <c r="D1775" s="172"/>
      <c r="E1775" s="215"/>
      <c r="F1775" s="169"/>
      <c r="G1775" s="128"/>
      <c r="H1775" s="71"/>
      <c r="I1775" s="71"/>
      <c r="J1775" s="52"/>
      <c r="K1775" s="52"/>
      <c r="L1775" s="52"/>
      <c r="M1775" s="52"/>
      <c r="N1775" s="52"/>
      <c r="O1775" s="52"/>
      <c r="P1775" s="52"/>
      <c r="Q1775" s="52"/>
      <c r="R1775" s="252"/>
      <c r="S1775" s="52"/>
      <c r="T1775" s="187"/>
      <c r="U1775" s="187"/>
      <c r="V1775" s="187"/>
      <c r="W1775" s="187"/>
      <c r="AI1775" s="202"/>
    </row>
    <row r="1776" spans="1:35" s="182" customFormat="1" ht="12.75" customHeight="1" x14ac:dyDescent="0.3">
      <c r="A1776" s="92"/>
      <c r="B1776" s="118"/>
      <c r="C1776" s="118"/>
      <c r="D1776" s="118"/>
      <c r="E1776" s="117"/>
      <c r="F1776" s="76"/>
      <c r="G1776" s="243"/>
      <c r="H1776" s="62"/>
      <c r="I1776" s="62"/>
      <c r="J1776" s="78"/>
      <c r="K1776" s="230"/>
      <c r="L1776" s="78"/>
      <c r="M1776" s="78"/>
      <c r="N1776" s="78"/>
      <c r="O1776" s="78"/>
      <c r="P1776" s="78"/>
      <c r="Q1776" s="217"/>
      <c r="R1776" s="233"/>
      <c r="S1776" s="78"/>
      <c r="T1776" s="187"/>
      <c r="U1776" s="187"/>
      <c r="V1776" s="187"/>
      <c r="W1776" s="187"/>
      <c r="AI1776" s="202"/>
    </row>
    <row r="1777" spans="1:35" s="182" customFormat="1" ht="12.75" customHeight="1" x14ac:dyDescent="0.3">
      <c r="A1777" s="92"/>
      <c r="B1777" s="172"/>
      <c r="C1777" s="172"/>
      <c r="D1777" s="172"/>
      <c r="E1777" s="215"/>
      <c r="F1777" s="169"/>
      <c r="G1777" s="65"/>
      <c r="H1777" s="75"/>
      <c r="I1777" s="75"/>
      <c r="J1777" s="52"/>
      <c r="K1777" s="52"/>
      <c r="L1777" s="52"/>
      <c r="M1777" s="52"/>
      <c r="N1777" s="52"/>
      <c r="O1777" s="52"/>
      <c r="P1777" s="111"/>
      <c r="Q1777" s="52"/>
      <c r="R1777" s="252"/>
      <c r="S1777" s="52"/>
      <c r="T1777" s="187"/>
      <c r="U1777" s="187"/>
      <c r="V1777" s="187"/>
      <c r="W1777" s="187"/>
      <c r="AI1777" s="202"/>
    </row>
    <row r="1778" spans="1:35" s="182" customFormat="1" ht="12.75" customHeight="1" x14ac:dyDescent="0.3">
      <c r="A1778" s="92"/>
      <c r="B1778" s="172"/>
      <c r="C1778" s="172"/>
      <c r="D1778" s="172"/>
      <c r="E1778" s="215"/>
      <c r="F1778" s="169"/>
      <c r="G1778" s="128"/>
      <c r="H1778" s="71"/>
      <c r="I1778" s="71"/>
      <c r="J1778" s="52"/>
      <c r="K1778" s="52"/>
      <c r="L1778" s="52"/>
      <c r="M1778" s="52"/>
      <c r="N1778" s="52"/>
      <c r="O1778" s="52"/>
      <c r="P1778" s="52"/>
      <c r="Q1778" s="52"/>
      <c r="R1778" s="252"/>
      <c r="S1778" s="52"/>
      <c r="T1778" s="187"/>
      <c r="U1778" s="187"/>
      <c r="V1778" s="187"/>
      <c r="W1778" s="187"/>
      <c r="AI1778" s="202"/>
    </row>
    <row r="1779" spans="1:35" s="182" customFormat="1" ht="12.75" customHeight="1" x14ac:dyDescent="0.3">
      <c r="A1779" s="92"/>
      <c r="B1779" s="118"/>
      <c r="C1779" s="118"/>
      <c r="D1779" s="118"/>
      <c r="E1779" s="117"/>
      <c r="F1779" s="76"/>
      <c r="G1779" s="243"/>
      <c r="H1779" s="62"/>
      <c r="I1779" s="62"/>
      <c r="J1779" s="78"/>
      <c r="K1779" s="230"/>
      <c r="L1779" s="78"/>
      <c r="M1779" s="78"/>
      <c r="N1779" s="78"/>
      <c r="O1779" s="78"/>
      <c r="P1779" s="78"/>
      <c r="Q1779" s="217"/>
      <c r="R1779" s="233"/>
      <c r="S1779" s="78"/>
      <c r="T1779" s="187"/>
      <c r="U1779" s="187"/>
      <c r="V1779" s="187"/>
      <c r="W1779" s="187"/>
      <c r="AI1779" s="202"/>
    </row>
    <row r="1780" spans="1:35" s="182" customFormat="1" ht="12.75" customHeight="1" x14ac:dyDescent="0.3">
      <c r="A1780" s="92"/>
      <c r="B1780" s="172"/>
      <c r="C1780" s="172"/>
      <c r="D1780" s="172"/>
      <c r="E1780" s="215"/>
      <c r="F1780" s="169"/>
      <c r="G1780" s="65"/>
      <c r="H1780" s="75"/>
      <c r="I1780" s="75"/>
      <c r="J1780" s="52"/>
      <c r="K1780" s="52"/>
      <c r="L1780" s="52"/>
      <c r="M1780" s="52"/>
      <c r="N1780" s="52"/>
      <c r="O1780" s="52"/>
      <c r="P1780" s="111"/>
      <c r="Q1780" s="52"/>
      <c r="R1780" s="252"/>
      <c r="S1780" s="52"/>
      <c r="T1780" s="187"/>
      <c r="U1780" s="187"/>
      <c r="V1780" s="187"/>
      <c r="W1780" s="187"/>
      <c r="AI1780" s="202"/>
    </row>
    <row r="1781" spans="1:35" s="182" customFormat="1" ht="12.75" customHeight="1" x14ac:dyDescent="0.3">
      <c r="A1781" s="92"/>
      <c r="B1781" s="172"/>
      <c r="C1781" s="172"/>
      <c r="D1781" s="172"/>
      <c r="E1781" s="215"/>
      <c r="F1781" s="169"/>
      <c r="G1781" s="128"/>
      <c r="H1781" s="71"/>
      <c r="I1781" s="71"/>
      <c r="J1781" s="52"/>
      <c r="K1781" s="52"/>
      <c r="L1781" s="52"/>
      <c r="M1781" s="52"/>
      <c r="N1781" s="52"/>
      <c r="O1781" s="52"/>
      <c r="P1781" s="52"/>
      <c r="Q1781" s="52"/>
      <c r="R1781" s="252"/>
      <c r="S1781" s="52"/>
      <c r="T1781" s="187"/>
      <c r="U1781" s="187"/>
      <c r="V1781" s="187"/>
      <c r="W1781" s="187"/>
      <c r="AI1781" s="202"/>
    </row>
    <row r="1782" spans="1:35" s="182" customFormat="1" ht="12.75" customHeight="1" x14ac:dyDescent="0.3">
      <c r="A1782" s="92"/>
      <c r="B1782" s="118"/>
      <c r="C1782" s="118"/>
      <c r="D1782" s="118"/>
      <c r="E1782" s="117"/>
      <c r="F1782" s="76"/>
      <c r="G1782" s="243"/>
      <c r="H1782" s="62"/>
      <c r="I1782" s="62"/>
      <c r="J1782" s="78"/>
      <c r="K1782" s="230"/>
      <c r="L1782" s="78"/>
      <c r="M1782" s="78"/>
      <c r="N1782" s="78"/>
      <c r="O1782" s="78"/>
      <c r="P1782" s="78"/>
      <c r="Q1782" s="217"/>
      <c r="R1782" s="233"/>
      <c r="S1782" s="78"/>
      <c r="T1782" s="187"/>
      <c r="U1782" s="187"/>
      <c r="V1782" s="187"/>
      <c r="W1782" s="187"/>
      <c r="AI1782" s="202"/>
    </row>
    <row r="1783" spans="1:35" s="182" customFormat="1" ht="12.75" customHeight="1" x14ac:dyDescent="0.3">
      <c r="A1783" s="92"/>
      <c r="B1783" s="172"/>
      <c r="C1783" s="172"/>
      <c r="D1783" s="172"/>
      <c r="E1783" s="215"/>
      <c r="F1783" s="169"/>
      <c r="G1783" s="65"/>
      <c r="H1783" s="75"/>
      <c r="I1783" s="75"/>
      <c r="J1783" s="52"/>
      <c r="K1783" s="52"/>
      <c r="L1783" s="52"/>
      <c r="M1783" s="52"/>
      <c r="N1783" s="52"/>
      <c r="O1783" s="52"/>
      <c r="P1783" s="111"/>
      <c r="Q1783" s="52"/>
      <c r="R1783" s="252"/>
      <c r="S1783" s="52"/>
      <c r="T1783" s="187"/>
      <c r="U1783" s="187"/>
      <c r="V1783" s="187"/>
      <c r="W1783" s="187"/>
      <c r="AI1783" s="202"/>
    </row>
    <row r="1784" spans="1:35" s="182" customFormat="1" ht="12.75" customHeight="1" x14ac:dyDescent="0.3">
      <c r="A1784" s="92"/>
      <c r="B1784" s="172"/>
      <c r="C1784" s="172"/>
      <c r="D1784" s="172"/>
      <c r="E1784" s="215"/>
      <c r="F1784" s="169"/>
      <c r="G1784" s="128"/>
      <c r="H1784" s="71"/>
      <c r="I1784" s="71"/>
      <c r="J1784" s="52"/>
      <c r="K1784" s="52"/>
      <c r="L1784" s="52"/>
      <c r="M1784" s="52"/>
      <c r="N1784" s="52"/>
      <c r="O1784" s="52"/>
      <c r="P1784" s="52"/>
      <c r="Q1784" s="52"/>
      <c r="R1784" s="252"/>
      <c r="S1784" s="52"/>
      <c r="T1784" s="187"/>
      <c r="U1784" s="187"/>
      <c r="V1784" s="187"/>
      <c r="W1784" s="187"/>
      <c r="AI1784" s="202"/>
    </row>
    <row r="1785" spans="1:35" s="182" customFormat="1" ht="12.75" customHeight="1" x14ac:dyDescent="0.3">
      <c r="A1785" s="92"/>
      <c r="B1785" s="118"/>
      <c r="C1785" s="118"/>
      <c r="D1785" s="118"/>
      <c r="E1785" s="117"/>
      <c r="F1785" s="76"/>
      <c r="G1785" s="103"/>
      <c r="H1785" s="58"/>
      <c r="I1785" s="58"/>
      <c r="J1785" s="76"/>
      <c r="K1785" s="76"/>
      <c r="L1785" s="76"/>
      <c r="M1785" s="72"/>
      <c r="N1785" s="72"/>
      <c r="O1785" s="72"/>
      <c r="P1785" s="102"/>
      <c r="Q1785" s="72"/>
      <c r="R1785" s="143"/>
      <c r="S1785" s="72"/>
      <c r="T1785" s="187"/>
      <c r="U1785" s="187"/>
      <c r="V1785" s="187"/>
      <c r="W1785" s="187"/>
      <c r="AI1785" s="202"/>
    </row>
    <row r="1786" spans="1:35" s="182" customFormat="1" ht="12.75" customHeight="1" x14ac:dyDescent="0.3">
      <c r="A1786" s="92"/>
      <c r="B1786" s="118"/>
      <c r="C1786" s="118"/>
      <c r="D1786" s="118"/>
      <c r="E1786" s="117"/>
      <c r="F1786" s="76"/>
      <c r="G1786" s="243"/>
      <c r="H1786" s="62"/>
      <c r="I1786" s="62"/>
      <c r="J1786" s="78"/>
      <c r="K1786" s="230"/>
      <c r="L1786" s="78"/>
      <c r="M1786" s="78"/>
      <c r="N1786" s="78"/>
      <c r="O1786" s="78"/>
      <c r="P1786" s="78"/>
      <c r="Q1786" s="217"/>
      <c r="R1786" s="233"/>
      <c r="S1786" s="78"/>
      <c r="T1786" s="187"/>
      <c r="U1786" s="187"/>
      <c r="V1786" s="187"/>
      <c r="W1786" s="187"/>
      <c r="AI1786" s="202"/>
    </row>
    <row r="1787" spans="1:35" s="182" customFormat="1" ht="12.75" customHeight="1" x14ac:dyDescent="0.3">
      <c r="A1787" s="92"/>
      <c r="B1787" s="172"/>
      <c r="C1787" s="172"/>
      <c r="D1787" s="172"/>
      <c r="E1787" s="215"/>
      <c r="F1787" s="169"/>
      <c r="G1787" s="65"/>
      <c r="H1787" s="75"/>
      <c r="I1787" s="75"/>
      <c r="J1787" s="52"/>
      <c r="K1787" s="52"/>
      <c r="L1787" s="52"/>
      <c r="M1787" s="52"/>
      <c r="N1787" s="52"/>
      <c r="O1787" s="52"/>
      <c r="P1787" s="111"/>
      <c r="Q1787" s="52"/>
      <c r="R1787" s="252"/>
      <c r="S1787" s="52"/>
      <c r="T1787" s="187"/>
      <c r="U1787" s="187"/>
      <c r="V1787" s="187"/>
      <c r="W1787" s="187"/>
      <c r="AI1787" s="202"/>
    </row>
    <row r="1788" spans="1:35" s="182" customFormat="1" ht="12.75" customHeight="1" x14ac:dyDescent="0.3">
      <c r="A1788" s="92"/>
      <c r="B1788" s="172"/>
      <c r="C1788" s="172"/>
      <c r="D1788" s="172"/>
      <c r="E1788" s="215"/>
      <c r="F1788" s="169"/>
      <c r="G1788" s="128"/>
      <c r="H1788" s="71"/>
      <c r="I1788" s="71"/>
      <c r="J1788" s="52"/>
      <c r="K1788" s="52"/>
      <c r="L1788" s="52"/>
      <c r="M1788" s="52"/>
      <c r="N1788" s="52"/>
      <c r="O1788" s="52"/>
      <c r="P1788" s="52"/>
      <c r="Q1788" s="52"/>
      <c r="R1788" s="252"/>
      <c r="S1788" s="52"/>
      <c r="T1788" s="187"/>
      <c r="U1788" s="187"/>
      <c r="V1788" s="187"/>
      <c r="W1788" s="187"/>
      <c r="AI1788" s="202"/>
    </row>
    <row r="1789" spans="1:35" s="182" customFormat="1" ht="12.75" customHeight="1" x14ac:dyDescent="0.3">
      <c r="A1789" s="92"/>
      <c r="B1789" s="118"/>
      <c r="C1789" s="118"/>
      <c r="D1789" s="118"/>
      <c r="E1789" s="117"/>
      <c r="F1789" s="76"/>
      <c r="G1789" s="243"/>
      <c r="H1789" s="62"/>
      <c r="I1789" s="62"/>
      <c r="J1789" s="78"/>
      <c r="K1789" s="230"/>
      <c r="L1789" s="78"/>
      <c r="M1789" s="78"/>
      <c r="N1789" s="78"/>
      <c r="O1789" s="78"/>
      <c r="P1789" s="78"/>
      <c r="Q1789" s="217"/>
      <c r="R1789" s="233"/>
      <c r="S1789" s="78"/>
      <c r="T1789" s="187"/>
      <c r="U1789" s="187"/>
      <c r="V1789" s="187"/>
      <c r="W1789" s="187"/>
      <c r="AI1789" s="202"/>
    </row>
    <row r="1790" spans="1:35" s="182" customFormat="1" ht="12.75" customHeight="1" x14ac:dyDescent="0.3">
      <c r="A1790" s="92"/>
      <c r="B1790" s="172"/>
      <c r="C1790" s="172"/>
      <c r="D1790" s="172"/>
      <c r="E1790" s="215"/>
      <c r="F1790" s="169"/>
      <c r="G1790" s="65"/>
      <c r="H1790" s="75"/>
      <c r="I1790" s="75"/>
      <c r="J1790" s="52"/>
      <c r="K1790" s="52"/>
      <c r="L1790" s="52"/>
      <c r="M1790" s="52"/>
      <c r="N1790" s="52"/>
      <c r="O1790" s="52"/>
      <c r="P1790" s="111"/>
      <c r="Q1790" s="52"/>
      <c r="R1790" s="252"/>
      <c r="S1790" s="52"/>
      <c r="T1790" s="187"/>
      <c r="U1790" s="187"/>
      <c r="V1790" s="187"/>
      <c r="W1790" s="187"/>
      <c r="AI1790" s="202"/>
    </row>
    <row r="1791" spans="1:35" s="182" customFormat="1" ht="12.75" customHeight="1" x14ac:dyDescent="0.3">
      <c r="A1791" s="92"/>
      <c r="B1791" s="172"/>
      <c r="C1791" s="172"/>
      <c r="D1791" s="172"/>
      <c r="E1791" s="215"/>
      <c r="F1791" s="169"/>
      <c r="G1791" s="128"/>
      <c r="H1791" s="71"/>
      <c r="I1791" s="71"/>
      <c r="J1791" s="52"/>
      <c r="K1791" s="52"/>
      <c r="L1791" s="52"/>
      <c r="M1791" s="52"/>
      <c r="N1791" s="52"/>
      <c r="O1791" s="52"/>
      <c r="P1791" s="52"/>
      <c r="Q1791" s="52"/>
      <c r="R1791" s="252"/>
      <c r="S1791" s="52"/>
      <c r="T1791" s="187"/>
      <c r="U1791" s="187"/>
      <c r="V1791" s="187"/>
      <c r="W1791" s="187"/>
      <c r="AI1791" s="202"/>
    </row>
    <row r="1792" spans="1:35" s="182" customFormat="1" ht="12.75" customHeight="1" x14ac:dyDescent="0.3">
      <c r="A1792" s="92"/>
      <c r="B1792" s="118"/>
      <c r="C1792" s="118"/>
      <c r="D1792" s="118"/>
      <c r="E1792" s="117"/>
      <c r="F1792" s="76"/>
      <c r="G1792" s="243"/>
      <c r="H1792" s="62"/>
      <c r="I1792" s="62"/>
      <c r="J1792" s="78"/>
      <c r="K1792" s="230"/>
      <c r="L1792" s="78"/>
      <c r="M1792" s="78"/>
      <c r="N1792" s="78"/>
      <c r="O1792" s="78"/>
      <c r="P1792" s="78"/>
      <c r="Q1792" s="217"/>
      <c r="R1792" s="233"/>
      <c r="S1792" s="78"/>
      <c r="T1792" s="187"/>
      <c r="U1792" s="187"/>
      <c r="V1792" s="187"/>
      <c r="W1792" s="187"/>
      <c r="AI1792" s="202"/>
    </row>
    <row r="1793" spans="1:35" s="182" customFormat="1" ht="12.75" customHeight="1" x14ac:dyDescent="0.3">
      <c r="A1793" s="92"/>
      <c r="B1793" s="172"/>
      <c r="C1793" s="172"/>
      <c r="D1793" s="172"/>
      <c r="E1793" s="215"/>
      <c r="F1793" s="169"/>
      <c r="G1793" s="65"/>
      <c r="H1793" s="75"/>
      <c r="I1793" s="75"/>
      <c r="J1793" s="52"/>
      <c r="K1793" s="52"/>
      <c r="L1793" s="52"/>
      <c r="M1793" s="52"/>
      <c r="N1793" s="52"/>
      <c r="O1793" s="52"/>
      <c r="P1793" s="111"/>
      <c r="Q1793" s="52"/>
      <c r="R1793" s="252"/>
      <c r="S1793" s="52"/>
      <c r="T1793" s="187"/>
      <c r="U1793" s="187"/>
      <c r="V1793" s="187"/>
      <c r="W1793" s="187"/>
      <c r="AI1793" s="202"/>
    </row>
    <row r="1794" spans="1:35" s="182" customFormat="1" ht="12.75" customHeight="1" x14ac:dyDescent="0.3">
      <c r="A1794" s="92"/>
      <c r="B1794" s="172"/>
      <c r="C1794" s="172"/>
      <c r="D1794" s="172"/>
      <c r="E1794" s="215"/>
      <c r="F1794" s="169"/>
      <c r="G1794" s="128"/>
      <c r="H1794" s="71"/>
      <c r="I1794" s="71"/>
      <c r="J1794" s="52"/>
      <c r="K1794" s="52"/>
      <c r="L1794" s="52"/>
      <c r="M1794" s="52"/>
      <c r="N1794" s="52"/>
      <c r="O1794" s="52"/>
      <c r="P1794" s="52"/>
      <c r="Q1794" s="52"/>
      <c r="R1794" s="252"/>
      <c r="S1794" s="52"/>
      <c r="T1794" s="187"/>
      <c r="U1794" s="187"/>
      <c r="V1794" s="187"/>
      <c r="W1794" s="187"/>
      <c r="AI1794" s="202"/>
    </row>
    <row r="1795" spans="1:35" s="182" customFormat="1" ht="12.75" customHeight="1" x14ac:dyDescent="0.3">
      <c r="A1795" s="92"/>
      <c r="B1795" s="118"/>
      <c r="C1795" s="118"/>
      <c r="D1795" s="118"/>
      <c r="E1795" s="117"/>
      <c r="F1795" s="76"/>
      <c r="G1795" s="243"/>
      <c r="H1795" s="62"/>
      <c r="I1795" s="62"/>
      <c r="J1795" s="78"/>
      <c r="K1795" s="230"/>
      <c r="L1795" s="78"/>
      <c r="M1795" s="78"/>
      <c r="N1795" s="78"/>
      <c r="O1795" s="78"/>
      <c r="P1795" s="78"/>
      <c r="Q1795" s="217"/>
      <c r="R1795" s="233"/>
      <c r="S1795" s="78"/>
      <c r="T1795" s="187"/>
      <c r="U1795" s="187"/>
      <c r="V1795" s="187"/>
      <c r="W1795" s="187"/>
      <c r="AI1795" s="202"/>
    </row>
    <row r="1796" spans="1:35" s="182" customFormat="1" ht="12.75" customHeight="1" x14ac:dyDescent="0.3">
      <c r="A1796" s="92"/>
      <c r="B1796" s="172"/>
      <c r="C1796" s="172"/>
      <c r="D1796" s="172"/>
      <c r="E1796" s="215"/>
      <c r="F1796" s="169"/>
      <c r="G1796" s="65"/>
      <c r="H1796" s="75"/>
      <c r="I1796" s="75"/>
      <c r="J1796" s="52"/>
      <c r="K1796" s="52"/>
      <c r="L1796" s="52"/>
      <c r="M1796" s="52"/>
      <c r="N1796" s="52"/>
      <c r="O1796" s="52"/>
      <c r="P1796" s="111"/>
      <c r="Q1796" s="52"/>
      <c r="R1796" s="252"/>
      <c r="S1796" s="52"/>
      <c r="T1796" s="187"/>
      <c r="U1796" s="187"/>
      <c r="V1796" s="187"/>
      <c r="W1796" s="187"/>
      <c r="AI1796" s="202"/>
    </row>
    <row r="1797" spans="1:35" s="182" customFormat="1" ht="12.75" customHeight="1" x14ac:dyDescent="0.3">
      <c r="A1797" s="92"/>
      <c r="B1797" s="172"/>
      <c r="C1797" s="172"/>
      <c r="D1797" s="172"/>
      <c r="E1797" s="215"/>
      <c r="F1797" s="169"/>
      <c r="G1797" s="128"/>
      <c r="H1797" s="71"/>
      <c r="I1797" s="71"/>
      <c r="J1797" s="52"/>
      <c r="K1797" s="52"/>
      <c r="L1797" s="52"/>
      <c r="M1797" s="52"/>
      <c r="N1797" s="52"/>
      <c r="O1797" s="52"/>
      <c r="P1797" s="52"/>
      <c r="Q1797" s="52"/>
      <c r="R1797" s="252"/>
      <c r="S1797" s="52"/>
      <c r="T1797" s="187"/>
      <c r="U1797" s="187"/>
      <c r="V1797" s="187"/>
      <c r="W1797" s="187"/>
      <c r="AI1797" s="202"/>
    </row>
    <row r="1798" spans="1:35" s="182" customFormat="1" ht="12.75" customHeight="1" x14ac:dyDescent="0.3">
      <c r="A1798" s="92"/>
      <c r="B1798" s="118"/>
      <c r="C1798" s="118"/>
      <c r="D1798" s="118"/>
      <c r="E1798" s="108"/>
      <c r="F1798" s="124"/>
      <c r="G1798" s="137"/>
      <c r="H1798" s="82"/>
      <c r="I1798" s="82"/>
      <c r="J1798" s="222"/>
      <c r="K1798" s="222"/>
      <c r="L1798" s="222"/>
      <c r="M1798" s="222"/>
      <c r="N1798" s="222"/>
      <c r="O1798" s="222"/>
      <c r="P1798" s="222"/>
      <c r="Q1798" s="222"/>
      <c r="R1798" s="72"/>
      <c r="S1798" s="77"/>
      <c r="T1798" s="187"/>
      <c r="U1798" s="187"/>
      <c r="V1798" s="187"/>
      <c r="W1798" s="187"/>
      <c r="AI1798" s="202"/>
    </row>
    <row r="1799" spans="1:35" s="182" customFormat="1" ht="12.75" customHeight="1" x14ac:dyDescent="0.3">
      <c r="A1799" s="92"/>
      <c r="B1799" s="118"/>
      <c r="C1799" s="118"/>
      <c r="D1799" s="118"/>
      <c r="E1799" s="117"/>
      <c r="F1799" s="117"/>
      <c r="G1799" s="236"/>
      <c r="H1799" s="62"/>
      <c r="I1799" s="62"/>
      <c r="J1799" s="249"/>
      <c r="K1799" s="249"/>
      <c r="L1799" s="249"/>
      <c r="M1799" s="249"/>
      <c r="N1799" s="249"/>
      <c r="O1799" s="249"/>
      <c r="P1799" s="249"/>
      <c r="Q1799" s="228"/>
      <c r="R1799" s="224"/>
      <c r="S1799" s="223"/>
      <c r="T1799" s="187"/>
      <c r="U1799" s="187"/>
      <c r="V1799" s="187"/>
      <c r="W1799" s="187"/>
      <c r="AI1799" s="202"/>
    </row>
    <row r="1800" spans="1:35" s="182" customFormat="1" ht="12.75" customHeight="1" x14ac:dyDescent="0.3">
      <c r="A1800" s="92"/>
      <c r="B1800" s="118"/>
      <c r="C1800" s="118"/>
      <c r="D1800" s="118"/>
      <c r="E1800" s="213"/>
      <c r="F1800" s="213"/>
      <c r="G1800" s="236"/>
      <c r="H1800" s="220"/>
      <c r="I1800" s="220"/>
      <c r="J1800" s="104"/>
      <c r="K1800" s="104"/>
      <c r="L1800" s="104"/>
      <c r="M1800" s="104"/>
      <c r="N1800" s="104"/>
      <c r="O1800" s="104"/>
      <c r="P1800" s="104"/>
      <c r="Q1800" s="225"/>
      <c r="R1800" s="86"/>
      <c r="S1800" s="223"/>
      <c r="T1800" s="187"/>
      <c r="U1800" s="187"/>
      <c r="V1800" s="187"/>
      <c r="W1800" s="187"/>
      <c r="AI1800" s="202"/>
    </row>
    <row r="1801" spans="1:35" s="182" customFormat="1" ht="12.75" customHeight="1" x14ac:dyDescent="0.3">
      <c r="A1801" s="92"/>
      <c r="B1801" s="219"/>
      <c r="C1801" s="219"/>
      <c r="D1801" s="219"/>
      <c r="E1801" s="213"/>
      <c r="F1801" s="213"/>
      <c r="G1801" s="132"/>
      <c r="H1801" s="125"/>
      <c r="I1801" s="125"/>
      <c r="J1801" s="221"/>
      <c r="K1801" s="221"/>
      <c r="L1801" s="221"/>
      <c r="M1801" s="221"/>
      <c r="N1801" s="221"/>
      <c r="O1801" s="221"/>
      <c r="P1801" s="79"/>
      <c r="Q1801" s="225"/>
      <c r="R1801" s="207"/>
      <c r="S1801" s="223"/>
      <c r="T1801" s="187"/>
      <c r="U1801" s="187"/>
      <c r="V1801" s="187"/>
      <c r="W1801" s="187"/>
      <c r="AI1801" s="202"/>
    </row>
    <row r="1802" spans="1:35" s="182" customFormat="1" ht="12.75" customHeight="1" x14ac:dyDescent="0.3">
      <c r="A1802" s="92"/>
      <c r="B1802" s="118"/>
      <c r="C1802" s="118"/>
      <c r="D1802" s="118"/>
      <c r="E1802" s="213"/>
      <c r="F1802" s="213"/>
      <c r="G1802" s="236"/>
      <c r="H1802" s="125"/>
      <c r="I1802" s="125"/>
      <c r="J1802" s="221"/>
      <c r="K1802" s="221"/>
      <c r="L1802" s="221"/>
      <c r="M1802" s="221"/>
      <c r="N1802" s="221"/>
      <c r="O1802" s="221"/>
      <c r="P1802" s="79"/>
      <c r="Q1802" s="225"/>
      <c r="R1802" s="86"/>
      <c r="S1802" s="223"/>
      <c r="T1802" s="187"/>
      <c r="U1802" s="187"/>
      <c r="V1802" s="187"/>
      <c r="W1802" s="187"/>
      <c r="AI1802" s="202"/>
    </row>
    <row r="1803" spans="1:35" s="182" customFormat="1" ht="12.75" customHeight="1" x14ac:dyDescent="0.3">
      <c r="A1803" s="92"/>
      <c r="B1803" s="219"/>
      <c r="C1803" s="219"/>
      <c r="D1803" s="219"/>
      <c r="E1803" s="213"/>
      <c r="F1803" s="213"/>
      <c r="G1803" s="218"/>
      <c r="H1803" s="125"/>
      <c r="I1803" s="125"/>
      <c r="J1803" s="221"/>
      <c r="K1803" s="221"/>
      <c r="L1803" s="221"/>
      <c r="M1803" s="221"/>
      <c r="N1803" s="221"/>
      <c r="O1803" s="221"/>
      <c r="P1803" s="79"/>
      <c r="Q1803" s="225"/>
      <c r="R1803" s="52"/>
      <c r="S1803" s="223"/>
      <c r="T1803" s="187"/>
      <c r="U1803" s="187"/>
      <c r="V1803" s="187"/>
      <c r="W1803" s="187"/>
      <c r="AI1803" s="202"/>
    </row>
    <row r="1804" spans="1:35" s="182" customFormat="1" ht="12.75" customHeight="1" x14ac:dyDescent="0.3">
      <c r="A1804" s="92"/>
      <c r="B1804" s="118"/>
      <c r="C1804" s="118"/>
      <c r="D1804" s="118"/>
      <c r="E1804" s="117"/>
      <c r="F1804" s="76"/>
      <c r="G1804" s="76"/>
      <c r="H1804" s="103"/>
      <c r="I1804" s="103"/>
      <c r="J1804" s="76"/>
      <c r="K1804" s="76"/>
      <c r="L1804" s="76"/>
      <c r="M1804" s="72"/>
      <c r="N1804" s="72"/>
      <c r="O1804" s="72"/>
      <c r="P1804" s="102"/>
      <c r="Q1804" s="72"/>
      <c r="R1804" s="73"/>
      <c r="S1804" s="72"/>
      <c r="T1804" s="187"/>
      <c r="U1804" s="187"/>
      <c r="V1804" s="187"/>
      <c r="W1804" s="187"/>
      <c r="AI1804" s="202"/>
    </row>
    <row r="1805" spans="1:35" s="182" customFormat="1" ht="12.75" customHeight="1" x14ac:dyDescent="0.3">
      <c r="A1805" s="92"/>
      <c r="B1805" s="214"/>
      <c r="C1805" s="214"/>
      <c r="D1805" s="214"/>
      <c r="E1805" s="214"/>
      <c r="F1805" s="214"/>
      <c r="G1805" s="78"/>
      <c r="H1805" s="62"/>
      <c r="I1805" s="62"/>
      <c r="J1805" s="78"/>
      <c r="K1805" s="230"/>
      <c r="L1805" s="78"/>
      <c r="M1805" s="78"/>
      <c r="N1805" s="78"/>
      <c r="O1805" s="78"/>
      <c r="P1805" s="78"/>
      <c r="Q1805" s="217"/>
      <c r="R1805" s="233"/>
      <c r="S1805" s="78"/>
      <c r="T1805" s="187"/>
      <c r="U1805" s="187"/>
      <c r="V1805" s="187"/>
      <c r="W1805" s="187"/>
      <c r="AI1805" s="202"/>
    </row>
    <row r="1806" spans="1:35" s="182" customFormat="1" ht="12.75" customHeight="1" x14ac:dyDescent="0.3">
      <c r="A1806" s="92"/>
      <c r="B1806" s="180"/>
      <c r="C1806" s="180"/>
      <c r="D1806" s="180"/>
      <c r="E1806" s="180"/>
      <c r="F1806" s="180"/>
      <c r="G1806" s="254"/>
      <c r="H1806" s="75"/>
      <c r="I1806" s="75"/>
      <c r="J1806" s="52"/>
      <c r="K1806" s="52"/>
      <c r="L1806" s="52"/>
      <c r="M1806" s="121"/>
      <c r="N1806" s="52"/>
      <c r="O1806" s="52"/>
      <c r="P1806" s="52"/>
      <c r="Q1806" s="52"/>
      <c r="R1806" s="235"/>
      <c r="S1806" s="78"/>
      <c r="T1806" s="187"/>
      <c r="U1806" s="187"/>
      <c r="V1806" s="187"/>
      <c r="W1806" s="187"/>
      <c r="AI1806" s="202"/>
    </row>
    <row r="1807" spans="1:35" s="182" customFormat="1" ht="12.75" customHeight="1" x14ac:dyDescent="0.3">
      <c r="A1807" s="92"/>
      <c r="B1807" s="180"/>
      <c r="C1807" s="180"/>
      <c r="D1807" s="180"/>
      <c r="E1807" s="124"/>
      <c r="F1807" s="124"/>
      <c r="G1807" s="254"/>
      <c r="H1807" s="71"/>
      <c r="I1807" s="71"/>
      <c r="J1807" s="52"/>
      <c r="K1807" s="52"/>
      <c r="L1807" s="52"/>
      <c r="M1807" s="121"/>
      <c r="N1807" s="52"/>
      <c r="O1807" s="52"/>
      <c r="P1807" s="52"/>
      <c r="Q1807" s="52"/>
      <c r="R1807" s="108"/>
      <c r="S1807" s="126"/>
      <c r="T1807" s="187"/>
      <c r="U1807" s="187"/>
      <c r="V1807" s="187"/>
      <c r="W1807" s="187"/>
      <c r="AI1807" s="202"/>
    </row>
    <row r="1808" spans="1:35" s="81" customFormat="1" x14ac:dyDescent="0.2">
      <c r="A1808" s="92"/>
      <c r="B1808" s="255"/>
      <c r="C1808" s="255"/>
      <c r="D1808" s="255"/>
      <c r="E1808" s="99"/>
      <c r="F1808" s="99"/>
      <c r="G1808" s="256"/>
      <c r="H1808" s="75"/>
      <c r="I1808" s="75"/>
      <c r="J1808" s="76"/>
      <c r="K1808" s="76"/>
      <c r="L1808" s="76"/>
      <c r="M1808" s="72"/>
      <c r="N1808" s="72"/>
      <c r="O1808" s="72"/>
      <c r="P1808" s="102"/>
      <c r="Q1808" s="72"/>
      <c r="R1808" s="53"/>
      <c r="S1808" s="127"/>
      <c r="T1808" s="187"/>
    </row>
    <row r="1809" spans="1:23" customFormat="1" ht="12.75" customHeight="1" x14ac:dyDescent="0.25">
      <c r="A1809" s="92"/>
      <c r="B1809" s="255"/>
      <c r="C1809" s="255"/>
      <c r="D1809" s="255"/>
      <c r="E1809" s="99"/>
      <c r="F1809" s="99"/>
      <c r="G1809" s="256"/>
      <c r="H1809" s="71"/>
      <c r="I1809" s="71"/>
      <c r="J1809" s="52"/>
      <c r="K1809" s="52"/>
      <c r="L1809" s="52"/>
      <c r="M1809" s="121"/>
      <c r="N1809" s="52"/>
      <c r="O1809" s="52"/>
      <c r="P1809" s="52"/>
      <c r="Q1809" s="52"/>
      <c r="R1809" s="53"/>
      <c r="S1809" s="127"/>
      <c r="T1809" s="187"/>
      <c r="U1809" s="203"/>
      <c r="V1809" s="203"/>
      <c r="W1809" s="203"/>
    </row>
    <row r="1810" spans="1:23" s="81" customFormat="1" x14ac:dyDescent="0.2">
      <c r="A1810" s="92"/>
      <c r="B1810" s="255"/>
      <c r="C1810" s="255"/>
      <c r="D1810" s="255"/>
      <c r="E1810" s="99"/>
      <c r="F1810" s="99"/>
      <c r="G1810" s="256"/>
      <c r="H1810" s="71"/>
      <c r="I1810" s="71"/>
      <c r="J1810" s="52"/>
      <c r="K1810" s="52"/>
      <c r="L1810" s="52"/>
      <c r="M1810" s="121"/>
      <c r="N1810" s="52"/>
      <c r="O1810" s="52"/>
      <c r="P1810" s="52"/>
      <c r="Q1810" s="52"/>
      <c r="R1810" s="53"/>
      <c r="S1810" s="127"/>
      <c r="T1810" s="187"/>
    </row>
    <row r="1811" spans="1:23" x14ac:dyDescent="0.2">
      <c r="A1811" s="92"/>
      <c r="B1811" s="118"/>
      <c r="C1811" s="118"/>
      <c r="D1811" s="118"/>
      <c r="E1811" s="117"/>
      <c r="F1811" s="76"/>
      <c r="G1811" s="103"/>
      <c r="H1811" s="58"/>
      <c r="I1811" s="58"/>
      <c r="J1811" s="76"/>
      <c r="K1811" s="76"/>
      <c r="L1811" s="76"/>
      <c r="M1811" s="72"/>
      <c r="N1811" s="72"/>
      <c r="O1811" s="72"/>
      <c r="P1811" s="102"/>
      <c r="Q1811" s="72"/>
      <c r="R1811" s="72"/>
      <c r="S1811" s="72"/>
    </row>
    <row r="1812" spans="1:23" x14ac:dyDescent="0.2">
      <c r="A1812" s="92"/>
      <c r="B1812" s="172"/>
      <c r="C1812" s="172"/>
      <c r="D1812" s="172"/>
      <c r="E1812" s="214"/>
      <c r="F1812" s="214"/>
      <c r="G1812" s="243"/>
      <c r="H1812" s="62"/>
      <c r="I1812" s="62"/>
      <c r="J1812" s="78"/>
      <c r="K1812" s="230"/>
      <c r="L1812" s="78"/>
      <c r="M1812" s="78"/>
      <c r="N1812" s="78"/>
      <c r="O1812" s="78"/>
      <c r="P1812" s="78"/>
      <c r="Q1812" s="217"/>
      <c r="R1812" s="52"/>
      <c r="S1812" s="78"/>
    </row>
    <row r="1813" spans="1:23" x14ac:dyDescent="0.2">
      <c r="A1813" s="92"/>
      <c r="B1813" s="118"/>
      <c r="C1813" s="118"/>
      <c r="D1813" s="118"/>
      <c r="E1813" s="180"/>
      <c r="F1813" s="180"/>
      <c r="G1813" s="238"/>
      <c r="H1813" s="75"/>
      <c r="I1813" s="75"/>
      <c r="J1813" s="52"/>
      <c r="K1813" s="52"/>
      <c r="L1813" s="52"/>
      <c r="M1813" s="121"/>
      <c r="N1813" s="52"/>
      <c r="O1813" s="52"/>
      <c r="P1813" s="52"/>
      <c r="Q1813" s="52"/>
      <c r="R1813" s="52"/>
      <c r="S1813" s="78"/>
    </row>
    <row r="1814" spans="1:23" x14ac:dyDescent="0.2">
      <c r="A1814" s="92"/>
      <c r="B1814" s="118"/>
      <c r="C1814" s="118"/>
      <c r="D1814" s="118"/>
      <c r="E1814" s="180"/>
      <c r="F1814" s="180"/>
      <c r="G1814" s="238"/>
      <c r="H1814" s="71"/>
      <c r="I1814" s="71"/>
      <c r="J1814" s="52"/>
      <c r="K1814" s="52"/>
      <c r="L1814" s="52"/>
      <c r="M1814" s="121"/>
      <c r="N1814" s="52"/>
      <c r="O1814" s="52"/>
      <c r="P1814" s="52"/>
      <c r="Q1814" s="52"/>
      <c r="R1814" s="52"/>
      <c r="S1814" s="78"/>
    </row>
    <row r="1815" spans="1:23" x14ac:dyDescent="0.2">
      <c r="A1815" s="92"/>
      <c r="B1815" s="118"/>
      <c r="C1815" s="118"/>
      <c r="D1815" s="118"/>
      <c r="E1815" s="124"/>
      <c r="F1815" s="124"/>
      <c r="G1815" s="137"/>
      <c r="H1815" s="75"/>
      <c r="I1815" s="75"/>
      <c r="J1815" s="52"/>
      <c r="K1815" s="52"/>
      <c r="L1815" s="52"/>
      <c r="M1815" s="121"/>
      <c r="N1815" s="52"/>
      <c r="O1815" s="52"/>
      <c r="P1815" s="52"/>
      <c r="Q1815" s="52"/>
      <c r="R1815" s="52"/>
      <c r="S1815" s="126"/>
    </row>
    <row r="1816" spans="1:23" x14ac:dyDescent="0.2">
      <c r="A1816" s="92"/>
      <c r="B1816" s="118"/>
      <c r="C1816" s="118"/>
      <c r="D1816" s="118"/>
      <c r="E1816" s="124"/>
      <c r="F1816" s="124"/>
      <c r="G1816" s="137"/>
      <c r="H1816" s="71"/>
      <c r="I1816" s="71"/>
      <c r="J1816" s="52"/>
      <c r="K1816" s="52"/>
      <c r="L1816" s="52"/>
      <c r="M1816" s="121"/>
      <c r="N1816" s="52"/>
      <c r="O1816" s="52"/>
      <c r="P1816" s="52"/>
      <c r="Q1816" s="52"/>
      <c r="R1816" s="52"/>
      <c r="S1816" s="126"/>
    </row>
    <row r="1817" spans="1:23" x14ac:dyDescent="0.2">
      <c r="A1817" s="92"/>
      <c r="B1817" s="118"/>
      <c r="C1817" s="118"/>
      <c r="D1817" s="118"/>
      <c r="E1817" s="117"/>
      <c r="F1817" s="76"/>
      <c r="G1817" s="135"/>
      <c r="H1817" s="58"/>
      <c r="I1817" s="58"/>
      <c r="J1817" s="76"/>
      <c r="K1817" s="76"/>
      <c r="L1817" s="76"/>
      <c r="M1817" s="72"/>
      <c r="N1817" s="72"/>
      <c r="O1817" s="72"/>
      <c r="P1817" s="102"/>
      <c r="Q1817" s="72"/>
      <c r="R1817" s="72"/>
      <c r="S1817" s="72"/>
    </row>
    <row r="1818" spans="1:23" x14ac:dyDescent="0.2">
      <c r="A1818" s="92"/>
      <c r="B1818" s="172"/>
      <c r="C1818" s="172"/>
      <c r="D1818" s="172"/>
      <c r="E1818" s="214"/>
      <c r="F1818" s="214"/>
      <c r="G1818" s="243"/>
      <c r="H1818" s="62"/>
      <c r="I1818" s="62"/>
      <c r="J1818" s="78"/>
      <c r="K1818" s="230"/>
      <c r="L1818" s="78"/>
      <c r="M1818" s="78"/>
      <c r="N1818" s="78"/>
      <c r="O1818" s="78"/>
      <c r="P1818" s="78"/>
      <c r="Q1818" s="217"/>
      <c r="R1818" s="52"/>
      <c r="S1818" s="78"/>
    </row>
    <row r="1819" spans="1:23" x14ac:dyDescent="0.2">
      <c r="A1819" s="92"/>
      <c r="B1819" s="118"/>
      <c r="C1819" s="118"/>
      <c r="D1819" s="118"/>
      <c r="E1819" s="180"/>
      <c r="F1819" s="180"/>
      <c r="G1819" s="238"/>
      <c r="H1819" s="75"/>
      <c r="I1819" s="75"/>
      <c r="J1819" s="52"/>
      <c r="K1819" s="52"/>
      <c r="L1819" s="52"/>
      <c r="M1819" s="121"/>
      <c r="N1819" s="52"/>
      <c r="O1819" s="52"/>
      <c r="P1819" s="52"/>
      <c r="Q1819" s="52"/>
      <c r="R1819" s="52"/>
      <c r="S1819" s="78"/>
    </row>
    <row r="1820" spans="1:23" x14ac:dyDescent="0.2">
      <c r="A1820" s="92"/>
      <c r="B1820" s="118"/>
      <c r="C1820" s="118"/>
      <c r="D1820" s="118"/>
      <c r="E1820" s="180"/>
      <c r="F1820" s="180"/>
      <c r="G1820" s="238"/>
      <c r="H1820" s="71"/>
      <c r="I1820" s="71"/>
      <c r="J1820" s="52"/>
      <c r="K1820" s="52"/>
      <c r="L1820" s="52"/>
      <c r="M1820" s="121"/>
      <c r="N1820" s="52"/>
      <c r="O1820" s="52"/>
      <c r="P1820" s="52"/>
      <c r="Q1820" s="52"/>
      <c r="R1820" s="52"/>
      <c r="S1820" s="78"/>
    </row>
    <row r="1821" spans="1:23" x14ac:dyDescent="0.2">
      <c r="A1821" s="92"/>
      <c r="B1821" s="118"/>
      <c r="C1821" s="118"/>
      <c r="D1821" s="118"/>
      <c r="E1821" s="180"/>
      <c r="F1821" s="180"/>
      <c r="G1821" s="238"/>
      <c r="H1821" s="75"/>
      <c r="I1821" s="75"/>
      <c r="J1821" s="52"/>
      <c r="K1821" s="52"/>
      <c r="L1821" s="52"/>
      <c r="M1821" s="121"/>
      <c r="N1821" s="52"/>
      <c r="O1821" s="52"/>
      <c r="P1821" s="52"/>
      <c r="Q1821" s="52"/>
      <c r="R1821" s="52"/>
      <c r="S1821" s="78"/>
    </row>
    <row r="1822" spans="1:23" x14ac:dyDescent="0.2">
      <c r="A1822" s="92"/>
      <c r="B1822" s="118"/>
      <c r="C1822" s="118"/>
      <c r="D1822" s="118"/>
      <c r="E1822" s="180"/>
      <c r="F1822" s="180"/>
      <c r="G1822" s="238"/>
      <c r="H1822" s="71"/>
      <c r="I1822" s="71"/>
      <c r="J1822" s="52"/>
      <c r="K1822" s="52"/>
      <c r="L1822" s="52"/>
      <c r="M1822" s="121"/>
      <c r="N1822" s="52"/>
      <c r="O1822" s="52"/>
      <c r="P1822" s="52"/>
      <c r="Q1822" s="52"/>
      <c r="R1822" s="52"/>
      <c r="S1822" s="78"/>
    </row>
    <row r="1823" spans="1:23" x14ac:dyDescent="0.2">
      <c r="A1823" s="92"/>
      <c r="B1823" s="145"/>
      <c r="C1823" s="145"/>
      <c r="D1823" s="145"/>
      <c r="E1823" s="138"/>
      <c r="F1823" s="138"/>
      <c r="G1823" s="103"/>
      <c r="H1823" s="100"/>
      <c r="I1823" s="270"/>
      <c r="J1823" s="208"/>
      <c r="K1823" s="208"/>
      <c r="L1823" s="208"/>
      <c r="M1823" s="208"/>
      <c r="N1823" s="208"/>
      <c r="O1823" s="208"/>
      <c r="P1823" s="250"/>
      <c r="Q1823" s="208"/>
      <c r="R1823" s="143"/>
      <c r="S1823" s="143"/>
    </row>
    <row r="1824" spans="1:23" x14ac:dyDescent="0.2">
      <c r="A1824" s="92"/>
      <c r="B1824" s="145"/>
      <c r="C1824" s="145"/>
      <c r="D1824" s="145"/>
      <c r="E1824" s="138"/>
      <c r="F1824" s="138"/>
      <c r="G1824" s="253"/>
      <c r="H1824" s="140"/>
      <c r="I1824" s="140"/>
      <c r="J1824" s="208"/>
      <c r="K1824" s="208"/>
      <c r="L1824" s="208"/>
      <c r="M1824" s="208"/>
      <c r="N1824" s="208"/>
      <c r="O1824" s="208"/>
      <c r="P1824" s="250"/>
      <c r="Q1824" s="208"/>
      <c r="R1824" s="141"/>
      <c r="S1824" s="143"/>
    </row>
    <row r="1825" spans="1:19" x14ac:dyDescent="0.2">
      <c r="A1825" s="92"/>
      <c r="B1825" s="210"/>
      <c r="C1825" s="210"/>
      <c r="D1825" s="210"/>
      <c r="E1825" s="153"/>
      <c r="F1825" s="153"/>
      <c r="G1825" s="257"/>
      <c r="H1825" s="142"/>
      <c r="I1825" s="142"/>
      <c r="J1825" s="208"/>
      <c r="K1825" s="208"/>
      <c r="L1825" s="208"/>
      <c r="M1825" s="208"/>
      <c r="N1825" s="208"/>
      <c r="O1825" s="208"/>
      <c r="P1825" s="208"/>
      <c r="Q1825" s="208"/>
      <c r="R1825" s="154"/>
      <c r="S1825" s="143"/>
    </row>
    <row r="1826" spans="1:19" x14ac:dyDescent="0.2">
      <c r="A1826" s="92"/>
      <c r="B1826" s="145"/>
      <c r="C1826" s="145"/>
      <c r="D1826" s="145"/>
      <c r="E1826" s="138"/>
      <c r="F1826" s="138"/>
      <c r="G1826" s="253"/>
      <c r="H1826" s="140"/>
      <c r="I1826" s="140"/>
      <c r="J1826" s="208"/>
      <c r="K1826" s="208"/>
      <c r="L1826" s="208"/>
      <c r="M1826" s="208"/>
      <c r="N1826" s="208"/>
      <c r="O1826" s="208"/>
      <c r="P1826" s="250"/>
      <c r="Q1826" s="208"/>
      <c r="R1826" s="141"/>
      <c r="S1826" s="143"/>
    </row>
    <row r="1827" spans="1:19" x14ac:dyDescent="0.2">
      <c r="A1827" s="92"/>
      <c r="B1827" s="210"/>
      <c r="C1827" s="210"/>
      <c r="D1827" s="210"/>
      <c r="E1827" s="153"/>
      <c r="F1827" s="153"/>
      <c r="G1827" s="257"/>
      <c r="H1827" s="142"/>
      <c r="I1827" s="142"/>
      <c r="J1827" s="208"/>
      <c r="K1827" s="208"/>
      <c r="L1827" s="208"/>
      <c r="M1827" s="208"/>
      <c r="N1827" s="208"/>
      <c r="O1827" s="208"/>
      <c r="P1827" s="208"/>
      <c r="Q1827" s="208"/>
      <c r="R1827" s="154"/>
      <c r="S1827" s="143"/>
    </row>
    <row r="1828" spans="1:19" x14ac:dyDescent="0.2">
      <c r="A1828" s="92"/>
      <c r="B1828" s="210"/>
      <c r="C1828" s="210"/>
      <c r="D1828" s="210"/>
      <c r="E1828" s="153"/>
      <c r="F1828" s="153"/>
      <c r="G1828" s="257"/>
      <c r="H1828" s="142"/>
      <c r="I1828" s="142"/>
      <c r="J1828" s="208"/>
      <c r="K1828" s="208"/>
      <c r="L1828" s="208"/>
      <c r="M1828" s="208"/>
      <c r="N1828" s="208"/>
      <c r="O1828" s="208"/>
      <c r="P1828" s="208"/>
      <c r="Q1828" s="208"/>
      <c r="R1828" s="154"/>
      <c r="S1828" s="143"/>
    </row>
    <row r="1829" spans="1:19" x14ac:dyDescent="0.2">
      <c r="A1829" s="92"/>
      <c r="B1829" s="210"/>
      <c r="C1829" s="210"/>
      <c r="D1829" s="210"/>
      <c r="E1829" s="153"/>
      <c r="F1829" s="153"/>
      <c r="G1829" s="257"/>
      <c r="H1829" s="142"/>
      <c r="I1829" s="142"/>
      <c r="J1829" s="208"/>
      <c r="K1829" s="208"/>
      <c r="L1829" s="208"/>
      <c r="M1829" s="208"/>
      <c r="N1829" s="208"/>
      <c r="O1829" s="208"/>
      <c r="P1829" s="208"/>
      <c r="Q1829" s="208"/>
      <c r="R1829" s="154"/>
      <c r="S1829" s="143"/>
    </row>
    <row r="1830" spans="1:19" x14ac:dyDescent="0.2">
      <c r="A1830" s="92"/>
      <c r="B1830" s="210"/>
      <c r="C1830" s="210"/>
      <c r="D1830" s="210"/>
      <c r="E1830" s="153"/>
      <c r="F1830" s="153"/>
      <c r="G1830" s="257"/>
      <c r="H1830" s="142"/>
      <c r="I1830" s="142"/>
      <c r="J1830" s="208"/>
      <c r="K1830" s="208"/>
      <c r="L1830" s="208"/>
      <c r="M1830" s="208"/>
      <c r="N1830" s="208"/>
      <c r="O1830" s="208"/>
      <c r="P1830" s="208"/>
      <c r="Q1830" s="208"/>
      <c r="R1830" s="154"/>
      <c r="S1830" s="143"/>
    </row>
    <row r="1831" spans="1:19" x14ac:dyDescent="0.2">
      <c r="A1831" s="92"/>
      <c r="B1831" s="210"/>
      <c r="C1831" s="210"/>
      <c r="D1831" s="210"/>
      <c r="E1831" s="153"/>
      <c r="F1831" s="153"/>
      <c r="G1831" s="257"/>
      <c r="H1831" s="142"/>
      <c r="I1831" s="142"/>
      <c r="J1831" s="208"/>
      <c r="K1831" s="208"/>
      <c r="L1831" s="208"/>
      <c r="M1831" s="208"/>
      <c r="N1831" s="208"/>
      <c r="O1831" s="208"/>
      <c r="P1831" s="208"/>
      <c r="Q1831" s="208"/>
      <c r="R1831" s="154"/>
      <c r="S1831" s="143"/>
    </row>
    <row r="1832" spans="1:19" x14ac:dyDescent="0.2">
      <c r="A1832" s="92"/>
      <c r="B1832" s="210"/>
      <c r="C1832" s="210"/>
      <c r="D1832" s="210"/>
      <c r="E1832" s="153"/>
      <c r="F1832" s="153"/>
      <c r="G1832" s="257"/>
      <c r="H1832" s="142"/>
      <c r="I1832" s="142"/>
      <c r="J1832" s="208"/>
      <c r="K1832" s="208"/>
      <c r="L1832" s="208"/>
      <c r="M1832" s="208"/>
      <c r="N1832" s="208"/>
      <c r="O1832" s="208"/>
      <c r="P1832" s="208"/>
      <c r="Q1832" s="208"/>
      <c r="R1832" s="154"/>
      <c r="S1832" s="143"/>
    </row>
    <row r="1833" spans="1:19" x14ac:dyDescent="0.2">
      <c r="A1833" s="92"/>
      <c r="B1833" s="210"/>
      <c r="C1833" s="210"/>
      <c r="D1833" s="210"/>
      <c r="E1833" s="153"/>
      <c r="F1833" s="153"/>
      <c r="G1833" s="257"/>
      <c r="H1833" s="142"/>
      <c r="I1833" s="142"/>
      <c r="J1833" s="208"/>
      <c r="K1833" s="208"/>
      <c r="L1833" s="208"/>
      <c r="M1833" s="208"/>
      <c r="N1833" s="208"/>
      <c r="O1833" s="208"/>
      <c r="P1833" s="208"/>
      <c r="Q1833" s="208"/>
      <c r="R1833" s="154"/>
      <c r="S1833" s="143"/>
    </row>
    <row r="1834" spans="1:19" x14ac:dyDescent="0.2">
      <c r="A1834" s="92"/>
      <c r="B1834" s="210"/>
      <c r="C1834" s="210"/>
      <c r="D1834" s="210"/>
      <c r="E1834" s="153"/>
      <c r="F1834" s="153"/>
      <c r="G1834" s="257"/>
      <c r="H1834" s="142"/>
      <c r="I1834" s="142"/>
      <c r="J1834" s="208"/>
      <c r="K1834" s="208"/>
      <c r="L1834" s="208"/>
      <c r="M1834" s="208"/>
      <c r="N1834" s="208"/>
      <c r="O1834" s="208"/>
      <c r="P1834" s="208"/>
      <c r="Q1834" s="208"/>
      <c r="R1834" s="154"/>
      <c r="S1834" s="143"/>
    </row>
    <row r="1835" spans="1:19" x14ac:dyDescent="0.2">
      <c r="A1835" s="92"/>
      <c r="B1835" s="210"/>
      <c r="C1835" s="210"/>
      <c r="D1835" s="210"/>
      <c r="E1835" s="153"/>
      <c r="F1835" s="153"/>
      <c r="G1835" s="257"/>
      <c r="H1835" s="142"/>
      <c r="I1835" s="142"/>
      <c r="J1835" s="208"/>
      <c r="K1835" s="208"/>
      <c r="L1835" s="208"/>
      <c r="M1835" s="208"/>
      <c r="N1835" s="208"/>
      <c r="O1835" s="208"/>
      <c r="P1835" s="208"/>
      <c r="Q1835" s="208"/>
      <c r="R1835" s="154"/>
      <c r="S1835" s="143"/>
    </row>
    <row r="1836" spans="1:19" x14ac:dyDescent="0.2">
      <c r="A1836" s="92"/>
      <c r="B1836" s="145"/>
      <c r="C1836" s="145"/>
      <c r="D1836" s="145"/>
      <c r="E1836" s="138"/>
      <c r="F1836" s="138"/>
      <c r="G1836" s="253"/>
      <c r="H1836" s="140"/>
      <c r="I1836" s="140"/>
      <c r="J1836" s="208"/>
      <c r="K1836" s="208"/>
      <c r="L1836" s="208"/>
      <c r="M1836" s="208"/>
      <c r="N1836" s="208"/>
      <c r="O1836" s="208"/>
      <c r="P1836" s="250"/>
      <c r="Q1836" s="208"/>
      <c r="R1836" s="141"/>
      <c r="S1836" s="143"/>
    </row>
    <row r="1837" spans="1:19" x14ac:dyDescent="0.2">
      <c r="A1837" s="92"/>
      <c r="B1837" s="210"/>
      <c r="C1837" s="210"/>
      <c r="D1837" s="210"/>
      <c r="E1837" s="153"/>
      <c r="F1837" s="153"/>
      <c r="G1837" s="257"/>
      <c r="H1837" s="142"/>
      <c r="I1837" s="142"/>
      <c r="J1837" s="208"/>
      <c r="K1837" s="208"/>
      <c r="L1837" s="208"/>
      <c r="M1837" s="208"/>
      <c r="N1837" s="208"/>
      <c r="O1837" s="208"/>
      <c r="P1837" s="208"/>
      <c r="Q1837" s="208"/>
      <c r="R1837" s="154"/>
      <c r="S1837" s="143"/>
    </row>
    <row r="1838" spans="1:19" x14ac:dyDescent="0.2">
      <c r="A1838" s="92"/>
      <c r="B1838" s="210"/>
      <c r="C1838" s="210"/>
      <c r="D1838" s="210"/>
      <c r="E1838" s="153"/>
      <c r="F1838" s="153"/>
      <c r="G1838" s="257"/>
      <c r="H1838" s="142"/>
      <c r="I1838" s="142"/>
      <c r="J1838" s="208"/>
      <c r="K1838" s="208"/>
      <c r="L1838" s="208"/>
      <c r="M1838" s="208"/>
      <c r="N1838" s="208"/>
      <c r="O1838" s="208"/>
      <c r="P1838" s="208"/>
      <c r="Q1838" s="208"/>
      <c r="R1838" s="154"/>
      <c r="S1838" s="143"/>
    </row>
    <row r="1839" spans="1:19" x14ac:dyDescent="0.2">
      <c r="A1839" s="92"/>
      <c r="B1839" s="210"/>
      <c r="C1839" s="210"/>
      <c r="D1839" s="210"/>
      <c r="E1839" s="153"/>
      <c r="F1839" s="153"/>
      <c r="G1839" s="257"/>
      <c r="H1839" s="142"/>
      <c r="I1839" s="142"/>
      <c r="J1839" s="208"/>
      <c r="K1839" s="208"/>
      <c r="L1839" s="208"/>
      <c r="M1839" s="208"/>
      <c r="N1839" s="208"/>
      <c r="O1839" s="208"/>
      <c r="P1839" s="208"/>
      <c r="Q1839" s="208"/>
      <c r="R1839" s="154"/>
      <c r="S1839" s="143"/>
    </row>
    <row r="1840" spans="1:19" x14ac:dyDescent="0.2">
      <c r="A1840" s="92"/>
      <c r="B1840" s="210"/>
      <c r="C1840" s="210"/>
      <c r="D1840" s="210"/>
      <c r="E1840" s="153"/>
      <c r="F1840" s="153"/>
      <c r="G1840" s="257"/>
      <c r="H1840" s="142"/>
      <c r="I1840" s="142"/>
      <c r="J1840" s="208"/>
      <c r="K1840" s="208"/>
      <c r="L1840" s="208"/>
      <c r="M1840" s="208"/>
      <c r="N1840" s="208"/>
      <c r="O1840" s="208"/>
      <c r="P1840" s="208"/>
      <c r="Q1840" s="208"/>
      <c r="R1840" s="154"/>
      <c r="S1840" s="143"/>
    </row>
    <row r="1841" spans="1:23" x14ac:dyDescent="0.2">
      <c r="A1841" s="92"/>
      <c r="B1841" s="210"/>
      <c r="C1841" s="210"/>
      <c r="D1841" s="210"/>
      <c r="E1841" s="153"/>
      <c r="F1841" s="153"/>
      <c r="G1841" s="257"/>
      <c r="H1841" s="142"/>
      <c r="I1841" s="142"/>
      <c r="J1841" s="208"/>
      <c r="K1841" s="208"/>
      <c r="L1841" s="208"/>
      <c r="M1841" s="208"/>
      <c r="N1841" s="208"/>
      <c r="O1841" s="208"/>
      <c r="P1841" s="208"/>
      <c r="Q1841" s="208"/>
      <c r="R1841" s="154"/>
      <c r="S1841" s="143"/>
    </row>
    <row r="1842" spans="1:23" x14ac:dyDescent="0.2">
      <c r="A1842" s="92"/>
      <c r="B1842" s="210"/>
      <c r="C1842" s="210"/>
      <c r="D1842" s="210"/>
      <c r="E1842" s="153"/>
      <c r="F1842" s="153"/>
      <c r="G1842" s="257"/>
      <c r="H1842" s="142"/>
      <c r="I1842" s="142"/>
      <c r="J1842" s="208"/>
      <c r="K1842" s="208"/>
      <c r="L1842" s="208"/>
      <c r="M1842" s="208"/>
      <c r="N1842" s="208"/>
      <c r="O1842" s="208"/>
      <c r="P1842" s="208"/>
      <c r="Q1842" s="208"/>
      <c r="R1842" s="154"/>
      <c r="S1842" s="143"/>
    </row>
    <row r="1843" spans="1:23" x14ac:dyDescent="0.2">
      <c r="A1843" s="92"/>
      <c r="B1843" s="210"/>
      <c r="C1843" s="210"/>
      <c r="D1843" s="210"/>
      <c r="E1843" s="153"/>
      <c r="F1843" s="153"/>
      <c r="G1843" s="257"/>
      <c r="H1843" s="142"/>
      <c r="I1843" s="142"/>
      <c r="J1843" s="208"/>
      <c r="K1843" s="208"/>
      <c r="L1843" s="208"/>
      <c r="M1843" s="208"/>
      <c r="N1843" s="208"/>
      <c r="O1843" s="208"/>
      <c r="P1843" s="208"/>
      <c r="Q1843" s="208"/>
      <c r="R1843" s="154"/>
      <c r="S1843" s="143"/>
    </row>
    <row r="1844" spans="1:23" x14ac:dyDescent="0.2">
      <c r="A1844" s="92"/>
      <c r="B1844" s="210"/>
      <c r="C1844" s="210"/>
      <c r="D1844" s="210"/>
      <c r="E1844" s="153"/>
      <c r="F1844" s="153"/>
      <c r="G1844" s="257"/>
      <c r="H1844" s="142"/>
      <c r="I1844" s="142"/>
      <c r="J1844" s="208"/>
      <c r="K1844" s="208"/>
      <c r="L1844" s="208"/>
      <c r="M1844" s="208"/>
      <c r="N1844" s="208"/>
      <c r="O1844" s="208"/>
      <c r="P1844" s="208"/>
      <c r="Q1844" s="208"/>
      <c r="R1844" s="154"/>
      <c r="S1844" s="143"/>
    </row>
    <row r="1845" spans="1:23" x14ac:dyDescent="0.2">
      <c r="A1845" s="92"/>
      <c r="B1845" s="145"/>
      <c r="C1845" s="145"/>
      <c r="D1845" s="145"/>
      <c r="E1845" s="138"/>
      <c r="F1845" s="138"/>
      <c r="G1845" s="103"/>
      <c r="H1845" s="100"/>
      <c r="I1845" s="270"/>
      <c r="J1845" s="208"/>
      <c r="K1845" s="208"/>
      <c r="L1845" s="208"/>
      <c r="M1845" s="208"/>
      <c r="N1845" s="208"/>
      <c r="O1845" s="208"/>
      <c r="P1845" s="250"/>
      <c r="Q1845" s="208"/>
      <c r="R1845" s="143"/>
      <c r="S1845" s="143"/>
    </row>
    <row r="1846" spans="1:23" x14ac:dyDescent="0.2">
      <c r="A1846" s="92"/>
      <c r="B1846" s="145"/>
      <c r="C1846" s="145"/>
      <c r="D1846" s="145"/>
      <c r="E1846" s="138"/>
      <c r="F1846" s="138"/>
      <c r="G1846" s="253"/>
      <c r="H1846" s="140"/>
      <c r="I1846" s="140"/>
      <c r="J1846" s="208"/>
      <c r="K1846" s="208"/>
      <c r="L1846" s="208"/>
      <c r="M1846" s="208"/>
      <c r="N1846" s="208"/>
      <c r="O1846" s="208"/>
      <c r="P1846" s="250"/>
      <c r="Q1846" s="208"/>
      <c r="R1846" s="141"/>
      <c r="S1846" s="143"/>
    </row>
    <row r="1847" spans="1:23" x14ac:dyDescent="0.2">
      <c r="A1847" s="92"/>
      <c r="B1847" s="210"/>
      <c r="C1847" s="210"/>
      <c r="D1847" s="210"/>
      <c r="E1847" s="153"/>
      <c r="F1847" s="153"/>
      <c r="G1847" s="257"/>
      <c r="H1847" s="142"/>
      <c r="I1847" s="142"/>
      <c r="J1847" s="208"/>
      <c r="K1847" s="208"/>
      <c r="L1847" s="208"/>
      <c r="M1847" s="208"/>
      <c r="N1847" s="208"/>
      <c r="O1847" s="208"/>
      <c r="P1847" s="208"/>
      <c r="Q1847" s="208"/>
      <c r="R1847" s="154"/>
      <c r="S1847" s="143"/>
    </row>
    <row r="1848" spans="1:23" x14ac:dyDescent="0.2">
      <c r="A1848" s="92"/>
      <c r="B1848" s="145"/>
      <c r="C1848" s="145"/>
      <c r="D1848" s="145"/>
      <c r="E1848" s="138"/>
      <c r="F1848" s="138"/>
      <c r="G1848" s="253"/>
      <c r="H1848" s="140"/>
      <c r="I1848" s="140"/>
      <c r="J1848" s="208"/>
      <c r="K1848" s="208"/>
      <c r="L1848" s="208"/>
      <c r="M1848" s="208"/>
      <c r="N1848" s="208"/>
      <c r="O1848" s="208"/>
      <c r="P1848" s="250"/>
      <c r="Q1848" s="208"/>
      <c r="R1848" s="141"/>
      <c r="S1848" s="143"/>
    </row>
    <row r="1849" spans="1:23" x14ac:dyDescent="0.2">
      <c r="A1849" s="92"/>
      <c r="B1849" s="210"/>
      <c r="C1849" s="210"/>
      <c r="D1849" s="210"/>
      <c r="E1849" s="153"/>
      <c r="F1849" s="153"/>
      <c r="G1849" s="257"/>
      <c r="H1849" s="142"/>
      <c r="I1849" s="142"/>
      <c r="J1849" s="208"/>
      <c r="K1849" s="208"/>
      <c r="L1849" s="208"/>
      <c r="M1849" s="208"/>
      <c r="N1849" s="208"/>
      <c r="O1849" s="208"/>
      <c r="P1849" s="208"/>
      <c r="Q1849" s="208"/>
      <c r="R1849" s="154"/>
      <c r="S1849" s="143"/>
    </row>
    <row r="1850" spans="1:23" x14ac:dyDescent="0.2">
      <c r="A1850" s="92"/>
      <c r="B1850" s="145"/>
      <c r="C1850" s="145"/>
      <c r="D1850" s="145"/>
      <c r="E1850" s="138"/>
      <c r="F1850" s="138"/>
      <c r="G1850" s="253"/>
      <c r="H1850" s="140"/>
      <c r="I1850" s="140"/>
      <c r="J1850" s="208"/>
      <c r="K1850" s="208"/>
      <c r="L1850" s="208"/>
      <c r="M1850" s="208"/>
      <c r="N1850" s="208"/>
      <c r="O1850" s="208"/>
      <c r="P1850" s="250"/>
      <c r="Q1850" s="208"/>
      <c r="R1850" s="141"/>
      <c r="S1850" s="143"/>
    </row>
    <row r="1851" spans="1:23" customFormat="1" ht="12.75" customHeight="1" x14ac:dyDescent="0.25">
      <c r="A1851" s="92"/>
      <c r="B1851" s="210"/>
      <c r="C1851" s="210"/>
      <c r="D1851" s="210"/>
      <c r="E1851" s="153"/>
      <c r="F1851" s="153"/>
      <c r="G1851" s="257"/>
      <c r="H1851" s="142"/>
      <c r="I1851" s="142"/>
      <c r="J1851" s="208"/>
      <c r="K1851" s="208"/>
      <c r="L1851" s="208"/>
      <c r="M1851" s="208"/>
      <c r="N1851" s="208"/>
      <c r="O1851" s="208"/>
      <c r="P1851" s="208"/>
      <c r="Q1851" s="208"/>
      <c r="R1851" s="154"/>
      <c r="S1851" s="143"/>
      <c r="T1851" s="139"/>
      <c r="U1851" s="139"/>
      <c r="V1851" s="139"/>
      <c r="W1851" s="139"/>
    </row>
    <row r="1852" spans="1:23" customFormat="1" ht="12.75" customHeight="1" x14ac:dyDescent="0.25">
      <c r="A1852" s="92"/>
      <c r="B1852" s="145"/>
      <c r="C1852" s="145"/>
      <c r="D1852" s="145"/>
      <c r="E1852" s="138"/>
      <c r="F1852" s="138"/>
      <c r="G1852" s="253"/>
      <c r="H1852" s="140"/>
      <c r="I1852" s="140"/>
      <c r="J1852" s="208"/>
      <c r="K1852" s="208"/>
      <c r="L1852" s="208"/>
      <c r="M1852" s="208"/>
      <c r="N1852" s="208"/>
      <c r="O1852" s="208"/>
      <c r="P1852" s="250"/>
      <c r="Q1852" s="208"/>
      <c r="R1852" s="141"/>
      <c r="S1852" s="143"/>
      <c r="T1852" s="139"/>
      <c r="U1852" s="139"/>
      <c r="V1852" s="139"/>
      <c r="W1852" s="139"/>
    </row>
    <row r="1853" spans="1:23" x14ac:dyDescent="0.2">
      <c r="A1853" s="92"/>
      <c r="B1853" s="210"/>
      <c r="C1853" s="210"/>
      <c r="D1853" s="210"/>
      <c r="E1853" s="153"/>
      <c r="F1853" s="153"/>
      <c r="G1853" s="257"/>
      <c r="H1853" s="142"/>
      <c r="I1853" s="142"/>
      <c r="J1853" s="208"/>
      <c r="K1853" s="208"/>
      <c r="L1853" s="208"/>
      <c r="M1853" s="208"/>
      <c r="N1853" s="208"/>
      <c r="O1853" s="208"/>
      <c r="P1853" s="208"/>
      <c r="Q1853" s="208"/>
      <c r="R1853" s="154"/>
      <c r="S1853" s="143"/>
      <c r="T1853" s="187"/>
    </row>
    <row r="1854" spans="1:23" x14ac:dyDescent="0.2">
      <c r="A1854" s="92"/>
      <c r="B1854" s="145"/>
      <c r="C1854" s="145"/>
      <c r="D1854" s="145"/>
      <c r="E1854" s="138"/>
      <c r="F1854" s="138"/>
      <c r="G1854" s="103"/>
      <c r="H1854" s="100"/>
      <c r="I1854" s="270"/>
      <c r="J1854" s="208"/>
      <c r="K1854" s="208"/>
      <c r="L1854" s="208"/>
      <c r="M1854" s="208"/>
      <c r="N1854" s="208"/>
      <c r="O1854" s="208"/>
      <c r="P1854" s="250"/>
      <c r="Q1854" s="208"/>
      <c r="R1854" s="143"/>
      <c r="S1854" s="143"/>
      <c r="T1854" s="187"/>
    </row>
    <row r="1855" spans="1:23" x14ac:dyDescent="0.2">
      <c r="A1855" s="92"/>
      <c r="B1855" s="145"/>
      <c r="C1855" s="145"/>
      <c r="D1855" s="145"/>
      <c r="E1855" s="138"/>
      <c r="F1855" s="138"/>
      <c r="G1855" s="253"/>
      <c r="H1855" s="140"/>
      <c r="I1855" s="140"/>
      <c r="J1855" s="208"/>
      <c r="K1855" s="208"/>
      <c r="L1855" s="208"/>
      <c r="M1855" s="208"/>
      <c r="N1855" s="208"/>
      <c r="O1855" s="208"/>
      <c r="P1855" s="250"/>
      <c r="Q1855" s="208"/>
      <c r="R1855" s="141"/>
      <c r="S1855" s="143"/>
      <c r="T1855" s="187"/>
    </row>
    <row r="1856" spans="1:23" x14ac:dyDescent="0.2">
      <c r="A1856" s="92"/>
      <c r="B1856" s="210"/>
      <c r="C1856" s="210"/>
      <c r="D1856" s="210"/>
      <c r="E1856" s="153"/>
      <c r="F1856" s="153"/>
      <c r="G1856" s="257"/>
      <c r="H1856" s="142"/>
      <c r="I1856" s="142"/>
      <c r="J1856" s="208"/>
      <c r="K1856" s="208"/>
      <c r="L1856" s="208"/>
      <c r="M1856" s="208"/>
      <c r="N1856" s="208"/>
      <c r="O1856" s="208"/>
      <c r="P1856" s="208"/>
      <c r="Q1856" s="208"/>
      <c r="R1856" s="154"/>
      <c r="S1856" s="143"/>
      <c r="T1856" s="187"/>
    </row>
    <row r="1857" spans="1:20" x14ac:dyDescent="0.2">
      <c r="A1857" s="92"/>
      <c r="B1857" s="98"/>
      <c r="C1857" s="98"/>
      <c r="D1857" s="98"/>
      <c r="E1857" s="89"/>
      <c r="F1857" s="89"/>
      <c r="G1857" s="204"/>
      <c r="H1857" s="155"/>
      <c r="I1857" s="155"/>
      <c r="J1857" s="52"/>
      <c r="K1857" s="158"/>
      <c r="L1857" s="52"/>
      <c r="M1857" s="52"/>
      <c r="N1857" s="52"/>
      <c r="O1857" s="52"/>
      <c r="P1857" s="111"/>
      <c r="Q1857" s="52"/>
      <c r="R1857" s="77"/>
      <c r="S1857" s="109"/>
      <c r="T1857" s="187"/>
    </row>
    <row r="1858" spans="1:20" x14ac:dyDescent="0.2">
      <c r="A1858" s="92"/>
      <c r="B1858" s="145"/>
      <c r="C1858" s="145"/>
      <c r="D1858" s="145"/>
      <c r="E1858" s="138"/>
      <c r="F1858" s="138"/>
      <c r="G1858" s="103"/>
      <c r="H1858" s="100"/>
      <c r="I1858" s="270"/>
      <c r="J1858" s="208"/>
      <c r="K1858" s="208"/>
      <c r="L1858" s="208"/>
      <c r="M1858" s="208"/>
      <c r="N1858" s="208"/>
      <c r="O1858" s="208"/>
      <c r="P1858" s="250"/>
      <c r="Q1858" s="208"/>
      <c r="R1858" s="143"/>
      <c r="S1858" s="143"/>
      <c r="T1858" s="187"/>
    </row>
    <row r="1859" spans="1:20" x14ac:dyDescent="0.2">
      <c r="A1859" s="92"/>
      <c r="B1859" s="145"/>
      <c r="C1859" s="145"/>
      <c r="D1859" s="145"/>
      <c r="E1859" s="138"/>
      <c r="F1859" s="138"/>
      <c r="G1859" s="253"/>
      <c r="H1859" s="140"/>
      <c r="I1859" s="140"/>
      <c r="J1859" s="208"/>
      <c r="K1859" s="208"/>
      <c r="L1859" s="208"/>
      <c r="M1859" s="208"/>
      <c r="N1859" s="208"/>
      <c r="O1859" s="208"/>
      <c r="P1859" s="250"/>
      <c r="Q1859" s="208"/>
      <c r="R1859" s="141"/>
      <c r="S1859" s="143"/>
      <c r="T1859" s="187"/>
    </row>
    <row r="1860" spans="1:20" x14ac:dyDescent="0.2">
      <c r="A1860" s="92"/>
      <c r="B1860" s="145"/>
      <c r="C1860" s="145"/>
      <c r="D1860" s="145"/>
      <c r="E1860" s="138"/>
      <c r="F1860" s="138"/>
      <c r="G1860" s="253"/>
      <c r="H1860" s="151"/>
      <c r="I1860" s="151"/>
      <c r="J1860" s="208"/>
      <c r="K1860" s="208"/>
      <c r="L1860" s="208"/>
      <c r="M1860" s="208"/>
      <c r="N1860" s="208"/>
      <c r="O1860" s="208"/>
      <c r="P1860" s="208"/>
      <c r="Q1860" s="208"/>
      <c r="R1860" s="141"/>
      <c r="S1860" s="143"/>
      <c r="T1860" s="187"/>
    </row>
    <row r="1861" spans="1:20" x14ac:dyDescent="0.2">
      <c r="A1861" s="92"/>
      <c r="B1861" s="98"/>
      <c r="C1861" s="98"/>
      <c r="D1861" s="98"/>
      <c r="E1861" s="89"/>
      <c r="F1861" s="89"/>
      <c r="G1861" s="204"/>
      <c r="H1861" s="155"/>
      <c r="I1861" s="155"/>
      <c r="J1861" s="52"/>
      <c r="K1861" s="158"/>
      <c r="L1861" s="52"/>
      <c r="M1861" s="52"/>
      <c r="N1861" s="52"/>
      <c r="O1861" s="52"/>
      <c r="P1861" s="111"/>
      <c r="Q1861" s="52"/>
      <c r="R1861" s="77"/>
      <c r="S1861" s="109"/>
      <c r="T1861" s="187"/>
    </row>
    <row r="1862" spans="1:20" x14ac:dyDescent="0.2">
      <c r="A1862" s="92"/>
      <c r="B1862" s="145"/>
      <c r="C1862" s="271"/>
      <c r="D1862" s="271"/>
      <c r="E1862" s="89"/>
      <c r="F1862" s="89"/>
      <c r="G1862" s="204"/>
      <c r="H1862" s="156"/>
      <c r="I1862" s="156"/>
      <c r="J1862" s="52"/>
      <c r="K1862" s="158"/>
      <c r="L1862" s="52"/>
      <c r="M1862" s="52"/>
      <c r="N1862" s="52"/>
      <c r="O1862" s="52"/>
      <c r="P1862" s="111"/>
      <c r="Q1862" s="52"/>
      <c r="R1862" s="77"/>
      <c r="S1862" s="109"/>
    </row>
    <row r="1863" spans="1:20" x14ac:dyDescent="0.2">
      <c r="A1863" s="92"/>
      <c r="B1863" s="145"/>
      <c r="C1863" s="145"/>
      <c r="D1863" s="145"/>
      <c r="E1863" s="138"/>
      <c r="F1863" s="138"/>
      <c r="G1863" s="253"/>
      <c r="H1863" s="151"/>
      <c r="I1863" s="151"/>
      <c r="J1863" s="208"/>
      <c r="K1863" s="208"/>
      <c r="L1863" s="208"/>
      <c r="M1863" s="208"/>
      <c r="N1863" s="208"/>
      <c r="O1863" s="208"/>
      <c r="P1863" s="208"/>
      <c r="Q1863" s="208"/>
      <c r="R1863" s="141"/>
      <c r="S1863" s="143"/>
    </row>
    <row r="1864" spans="1:20" x14ac:dyDescent="0.2">
      <c r="A1864" s="92"/>
      <c r="B1864" s="98"/>
      <c r="C1864" s="98"/>
      <c r="D1864" s="98"/>
      <c r="E1864" s="89"/>
      <c r="F1864" s="89"/>
      <c r="G1864" s="204"/>
      <c r="H1864" s="155"/>
      <c r="I1864" s="155"/>
      <c r="J1864" s="52"/>
      <c r="K1864" s="158"/>
      <c r="L1864" s="52"/>
      <c r="M1864" s="52"/>
      <c r="N1864" s="52"/>
      <c r="O1864" s="52"/>
      <c r="P1864" s="111"/>
      <c r="Q1864" s="52"/>
      <c r="R1864" s="77"/>
      <c r="S1864" s="109"/>
    </row>
    <row r="1865" spans="1:20" x14ac:dyDescent="0.2">
      <c r="A1865" s="92"/>
      <c r="B1865" s="145"/>
      <c r="C1865" s="145"/>
      <c r="D1865" s="145"/>
      <c r="E1865" s="138"/>
      <c r="F1865" s="138"/>
      <c r="G1865" s="103"/>
      <c r="H1865" s="100"/>
      <c r="I1865" s="270"/>
      <c r="J1865" s="208"/>
      <c r="K1865" s="208"/>
      <c r="L1865" s="208"/>
      <c r="M1865" s="208"/>
      <c r="N1865" s="208"/>
      <c r="O1865" s="208"/>
      <c r="P1865" s="250"/>
      <c r="Q1865" s="208"/>
      <c r="R1865" s="143"/>
      <c r="S1865" s="143"/>
    </row>
    <row r="1866" spans="1:20" x14ac:dyDescent="0.2">
      <c r="A1866" s="92"/>
      <c r="B1866" s="145"/>
      <c r="C1866" s="145"/>
      <c r="D1866" s="145"/>
      <c r="E1866" s="138"/>
      <c r="F1866" s="138"/>
      <c r="G1866" s="253"/>
      <c r="H1866" s="140"/>
      <c r="I1866" s="140"/>
      <c r="J1866" s="208"/>
      <c r="K1866" s="208"/>
      <c r="L1866" s="208"/>
      <c r="M1866" s="208"/>
      <c r="N1866" s="208"/>
      <c r="O1866" s="208"/>
      <c r="P1866" s="250"/>
      <c r="Q1866" s="208"/>
      <c r="R1866" s="141"/>
      <c r="S1866" s="143"/>
    </row>
    <row r="1867" spans="1:20" x14ac:dyDescent="0.2">
      <c r="A1867" s="92"/>
      <c r="B1867" s="210"/>
      <c r="C1867" s="210"/>
      <c r="D1867" s="210"/>
      <c r="E1867" s="153"/>
      <c r="F1867" s="153"/>
      <c r="G1867" s="257"/>
      <c r="H1867" s="142"/>
      <c r="I1867" s="142"/>
      <c r="J1867" s="208"/>
      <c r="K1867" s="208"/>
      <c r="L1867" s="208"/>
      <c r="M1867" s="208"/>
      <c r="N1867" s="208"/>
      <c r="O1867" s="208"/>
      <c r="P1867" s="208"/>
      <c r="Q1867" s="208"/>
      <c r="R1867" s="154"/>
      <c r="S1867" s="143"/>
    </row>
    <row r="1868" spans="1:20" x14ac:dyDescent="0.2">
      <c r="A1868" s="92"/>
      <c r="B1868" s="98"/>
      <c r="C1868" s="98"/>
      <c r="D1868" s="98"/>
      <c r="E1868" s="89"/>
      <c r="F1868" s="89"/>
      <c r="G1868" s="204"/>
      <c r="H1868" s="155"/>
      <c r="I1868" s="155"/>
      <c r="J1868" s="52"/>
      <c r="K1868" s="158"/>
      <c r="L1868" s="52"/>
      <c r="M1868" s="52"/>
      <c r="N1868" s="52"/>
      <c r="O1868" s="52"/>
      <c r="P1868" s="111"/>
      <c r="Q1868" s="52"/>
      <c r="R1868" s="77"/>
      <c r="S1868" s="109"/>
    </row>
    <row r="1869" spans="1:20" x14ac:dyDescent="0.2">
      <c r="A1869" s="92"/>
      <c r="B1869" s="98"/>
      <c r="C1869" s="98"/>
      <c r="D1869" s="98"/>
      <c r="E1869" s="89"/>
      <c r="F1869" s="89"/>
      <c r="G1869" s="204"/>
      <c r="H1869" s="155"/>
      <c r="I1869" s="155"/>
      <c r="J1869" s="52"/>
      <c r="K1869" s="158"/>
      <c r="L1869" s="52"/>
      <c r="M1869" s="52"/>
      <c r="N1869" s="52"/>
      <c r="O1869" s="52"/>
      <c r="P1869" s="111"/>
      <c r="Q1869" s="52"/>
      <c r="R1869" s="77"/>
      <c r="S1869" s="109"/>
    </row>
    <row r="1870" spans="1:20" x14ac:dyDescent="0.2">
      <c r="A1870" s="92"/>
      <c r="B1870" s="145"/>
      <c r="C1870" s="145"/>
      <c r="D1870" s="145"/>
      <c r="E1870" s="138"/>
      <c r="F1870" s="138"/>
      <c r="G1870" s="253"/>
      <c r="H1870" s="140"/>
      <c r="I1870" s="140"/>
      <c r="J1870" s="208"/>
      <c r="K1870" s="208"/>
      <c r="L1870" s="208"/>
      <c r="M1870" s="208"/>
      <c r="N1870" s="208"/>
      <c r="O1870" s="208"/>
      <c r="P1870" s="250"/>
      <c r="Q1870" s="208"/>
      <c r="R1870" s="141"/>
      <c r="S1870" s="143"/>
    </row>
    <row r="1871" spans="1:20" x14ac:dyDescent="0.2">
      <c r="A1871" s="92"/>
      <c r="B1871" s="210"/>
      <c r="C1871" s="210"/>
      <c r="D1871" s="210"/>
      <c r="E1871" s="153"/>
      <c r="F1871" s="153"/>
      <c r="G1871" s="257"/>
      <c r="H1871" s="142"/>
      <c r="I1871" s="142"/>
      <c r="J1871" s="208"/>
      <c r="K1871" s="208"/>
      <c r="L1871" s="208"/>
      <c r="M1871" s="208"/>
      <c r="N1871" s="208"/>
      <c r="O1871" s="208"/>
      <c r="P1871" s="208"/>
      <c r="Q1871" s="208"/>
      <c r="R1871" s="154"/>
      <c r="S1871" s="143"/>
    </row>
    <row r="1872" spans="1:20" x14ac:dyDescent="0.2">
      <c r="A1872" s="92"/>
      <c r="B1872" s="210"/>
      <c r="C1872" s="210"/>
      <c r="D1872" s="210"/>
      <c r="E1872" s="153"/>
      <c r="F1872" s="153"/>
      <c r="G1872" s="257"/>
      <c r="H1872" s="142"/>
      <c r="I1872" s="142"/>
      <c r="J1872" s="208"/>
      <c r="K1872" s="208"/>
      <c r="L1872" s="208"/>
      <c r="M1872" s="208"/>
      <c r="N1872" s="208"/>
      <c r="O1872" s="208"/>
      <c r="P1872" s="208"/>
      <c r="Q1872" s="208"/>
      <c r="R1872" s="154"/>
      <c r="S1872" s="143"/>
    </row>
    <row r="1873" spans="1:19" x14ac:dyDescent="0.2">
      <c r="A1873" s="92"/>
      <c r="B1873" s="210"/>
      <c r="C1873" s="210"/>
      <c r="D1873" s="210"/>
      <c r="E1873" s="153"/>
      <c r="F1873" s="153"/>
      <c r="G1873" s="257"/>
      <c r="H1873" s="142"/>
      <c r="I1873" s="142"/>
      <c r="J1873" s="208"/>
      <c r="K1873" s="208"/>
      <c r="L1873" s="208"/>
      <c r="M1873" s="208"/>
      <c r="N1873" s="208"/>
      <c r="O1873" s="208"/>
      <c r="P1873" s="208"/>
      <c r="Q1873" s="208"/>
      <c r="R1873" s="154"/>
      <c r="S1873" s="143"/>
    </row>
    <row r="1874" spans="1:19" x14ac:dyDescent="0.2">
      <c r="A1874" s="92"/>
      <c r="B1874" s="162"/>
      <c r="C1874" s="162"/>
      <c r="D1874" s="162"/>
      <c r="E1874" s="76"/>
      <c r="F1874" s="76"/>
      <c r="G1874" s="103"/>
      <c r="H1874" s="100"/>
      <c r="I1874" s="100"/>
      <c r="J1874" s="52"/>
      <c r="K1874" s="52"/>
      <c r="L1874" s="52"/>
      <c r="M1874" s="52"/>
      <c r="N1874" s="52"/>
      <c r="O1874" s="52"/>
      <c r="P1874" s="111"/>
      <c r="Q1874" s="52"/>
      <c r="R1874" s="72"/>
      <c r="S1874" s="72"/>
    </row>
    <row r="1875" spans="1:19" x14ac:dyDescent="0.2">
      <c r="A1875" s="92"/>
      <c r="B1875" s="98"/>
      <c r="C1875" s="98"/>
      <c r="D1875" s="98"/>
      <c r="E1875" s="89"/>
      <c r="F1875" s="89"/>
      <c r="G1875" s="204"/>
      <c r="H1875" s="156"/>
      <c r="I1875" s="156"/>
      <c r="J1875" s="52"/>
      <c r="K1875" s="158"/>
      <c r="L1875" s="52"/>
      <c r="M1875" s="52"/>
      <c r="N1875" s="52"/>
      <c r="O1875" s="52"/>
      <c r="P1875" s="111"/>
      <c r="Q1875" s="52"/>
      <c r="R1875" s="77"/>
      <c r="S1875" s="109"/>
    </row>
    <row r="1876" spans="1:19" x14ac:dyDescent="0.2">
      <c r="A1876" s="92"/>
      <c r="B1876" s="98"/>
      <c r="C1876" s="98"/>
      <c r="D1876" s="98"/>
      <c r="E1876" s="89"/>
      <c r="F1876" s="89"/>
      <c r="G1876" s="204"/>
      <c r="H1876" s="157"/>
      <c r="I1876" s="157"/>
      <c r="J1876" s="52"/>
      <c r="K1876" s="158"/>
      <c r="L1876" s="52"/>
      <c r="M1876" s="52"/>
      <c r="N1876" s="52"/>
      <c r="O1876" s="52"/>
      <c r="P1876" s="111"/>
      <c r="Q1876" s="52"/>
      <c r="R1876" s="77"/>
      <c r="S1876" s="109"/>
    </row>
    <row r="1877" spans="1:19" x14ac:dyDescent="0.2">
      <c r="A1877" s="92"/>
      <c r="B1877" s="98"/>
      <c r="C1877" s="98"/>
      <c r="D1877" s="98"/>
      <c r="E1877" s="89"/>
      <c r="F1877" s="89"/>
      <c r="G1877" s="204"/>
      <c r="H1877" s="155"/>
      <c r="I1877" s="155"/>
      <c r="J1877" s="52"/>
      <c r="K1877" s="158"/>
      <c r="L1877" s="52"/>
      <c r="M1877" s="52"/>
      <c r="N1877" s="52"/>
      <c r="O1877" s="52"/>
      <c r="P1877" s="111"/>
      <c r="Q1877" s="52"/>
      <c r="R1877" s="77"/>
      <c r="S1877" s="109"/>
    </row>
    <row r="1878" spans="1:19" x14ac:dyDescent="0.2">
      <c r="A1878" s="92"/>
      <c r="B1878" s="145"/>
      <c r="C1878" s="145"/>
      <c r="D1878" s="145"/>
      <c r="E1878" s="138"/>
      <c r="F1878" s="138"/>
      <c r="G1878" s="103"/>
      <c r="H1878" s="100"/>
      <c r="I1878" s="270"/>
      <c r="J1878" s="208"/>
      <c r="K1878" s="208"/>
      <c r="L1878" s="208"/>
      <c r="M1878" s="208"/>
      <c r="N1878" s="208"/>
      <c r="O1878" s="208"/>
      <c r="P1878" s="250"/>
      <c r="Q1878" s="208"/>
      <c r="R1878" s="143"/>
      <c r="S1878" s="143"/>
    </row>
    <row r="1879" spans="1:19" x14ac:dyDescent="0.2">
      <c r="A1879" s="92"/>
      <c r="B1879" s="98"/>
      <c r="C1879" s="98"/>
      <c r="D1879" s="98"/>
      <c r="E1879" s="89"/>
      <c r="F1879" s="89"/>
      <c r="G1879" s="204"/>
      <c r="H1879" s="156"/>
      <c r="I1879" s="156"/>
      <c r="J1879" s="52"/>
      <c r="K1879" s="158"/>
      <c r="L1879" s="52"/>
      <c r="M1879" s="52"/>
      <c r="N1879" s="52"/>
      <c r="O1879" s="52"/>
      <c r="P1879" s="111"/>
      <c r="Q1879" s="52"/>
      <c r="R1879" s="77"/>
      <c r="S1879" s="109"/>
    </row>
    <row r="1880" spans="1:19" x14ac:dyDescent="0.2">
      <c r="A1880" s="92"/>
      <c r="B1880" s="98"/>
      <c r="C1880" s="98"/>
      <c r="D1880" s="98"/>
      <c r="E1880" s="89"/>
      <c r="F1880" s="89"/>
      <c r="G1880" s="204"/>
      <c r="H1880" s="157"/>
      <c r="I1880" s="157"/>
      <c r="J1880" s="52"/>
      <c r="K1880" s="158"/>
      <c r="L1880" s="52"/>
      <c r="M1880" s="52"/>
      <c r="N1880" s="52"/>
      <c r="O1880" s="52"/>
      <c r="P1880" s="111"/>
      <c r="Q1880" s="52"/>
      <c r="R1880" s="77"/>
      <c r="S1880" s="109"/>
    </row>
    <row r="1881" spans="1:19" x14ac:dyDescent="0.2">
      <c r="A1881" s="92"/>
      <c r="B1881" s="98"/>
      <c r="C1881" s="98"/>
      <c r="D1881" s="98"/>
      <c r="E1881" s="89"/>
      <c r="F1881" s="89"/>
      <c r="G1881" s="204"/>
      <c r="H1881" s="155"/>
      <c r="I1881" s="155"/>
      <c r="J1881" s="52"/>
      <c r="K1881" s="158"/>
      <c r="L1881" s="52"/>
      <c r="M1881" s="52"/>
      <c r="N1881" s="52"/>
      <c r="O1881" s="52"/>
      <c r="P1881" s="111"/>
      <c r="Q1881" s="52"/>
      <c r="R1881" s="77"/>
      <c r="S1881" s="109"/>
    </row>
    <row r="1882" spans="1:19" x14ac:dyDescent="0.2">
      <c r="A1882" s="92"/>
      <c r="B1882" s="162"/>
      <c r="C1882" s="162"/>
      <c r="D1882" s="162"/>
      <c r="E1882" s="76"/>
      <c r="F1882" s="76"/>
      <c r="G1882" s="103"/>
      <c r="H1882" s="100"/>
      <c r="I1882" s="100"/>
      <c r="J1882" s="52"/>
      <c r="K1882" s="52"/>
      <c r="L1882" s="52"/>
      <c r="M1882" s="52"/>
      <c r="N1882" s="52"/>
      <c r="O1882" s="52"/>
      <c r="P1882" s="111"/>
      <c r="Q1882" s="52"/>
      <c r="R1882" s="72"/>
      <c r="S1882" s="72"/>
    </row>
    <row r="1883" spans="1:19" x14ac:dyDescent="0.2">
      <c r="A1883" s="92"/>
      <c r="B1883" s="98"/>
      <c r="C1883" s="98"/>
      <c r="D1883" s="98"/>
      <c r="E1883" s="89"/>
      <c r="F1883" s="89"/>
      <c r="G1883" s="204"/>
      <c r="H1883" s="156"/>
      <c r="I1883" s="156"/>
      <c r="J1883" s="52"/>
      <c r="K1883" s="158"/>
      <c r="L1883" s="52"/>
      <c r="M1883" s="52"/>
      <c r="N1883" s="52"/>
      <c r="O1883" s="52"/>
      <c r="P1883" s="111"/>
      <c r="Q1883" s="52"/>
      <c r="R1883" s="77"/>
      <c r="S1883" s="109"/>
    </row>
    <row r="1884" spans="1:19" x14ac:dyDescent="0.2">
      <c r="A1884" s="92"/>
      <c r="B1884" s="98"/>
      <c r="C1884" s="98"/>
      <c r="D1884" s="98"/>
      <c r="E1884" s="89"/>
      <c r="F1884" s="89"/>
      <c r="G1884" s="204"/>
      <c r="H1884" s="157"/>
      <c r="I1884" s="157"/>
      <c r="J1884" s="52"/>
      <c r="K1884" s="158"/>
      <c r="L1884" s="52"/>
      <c r="M1884" s="52"/>
      <c r="N1884" s="52"/>
      <c r="O1884" s="52"/>
      <c r="P1884" s="111"/>
      <c r="Q1884" s="52"/>
      <c r="R1884" s="77"/>
      <c r="S1884" s="109"/>
    </row>
    <row r="1885" spans="1:19" x14ac:dyDescent="0.2">
      <c r="A1885" s="92"/>
      <c r="B1885" s="98"/>
      <c r="C1885" s="98"/>
      <c r="D1885" s="98"/>
      <c r="E1885" s="89"/>
      <c r="F1885" s="89"/>
      <c r="G1885" s="204"/>
      <c r="H1885" s="157"/>
      <c r="I1885" s="157"/>
      <c r="J1885" s="52"/>
      <c r="K1885" s="158"/>
      <c r="L1885" s="52"/>
      <c r="M1885" s="52"/>
      <c r="N1885" s="52"/>
      <c r="O1885" s="52"/>
      <c r="P1885" s="111"/>
      <c r="Q1885" s="52"/>
      <c r="R1885" s="77"/>
      <c r="S1885" s="109"/>
    </row>
    <row r="1886" spans="1:19" x14ac:dyDescent="0.2">
      <c r="A1886" s="92"/>
      <c r="B1886" s="98"/>
      <c r="C1886" s="98"/>
      <c r="D1886" s="98"/>
      <c r="E1886" s="89"/>
      <c r="F1886" s="89"/>
      <c r="G1886" s="204"/>
      <c r="H1886" s="155"/>
      <c r="I1886" s="155"/>
      <c r="J1886" s="52"/>
      <c r="K1886" s="158"/>
      <c r="L1886" s="52"/>
      <c r="M1886" s="52"/>
      <c r="N1886" s="52"/>
      <c r="O1886" s="52"/>
      <c r="P1886" s="111"/>
      <c r="Q1886" s="52"/>
      <c r="R1886" s="77"/>
      <c r="S1886" s="109"/>
    </row>
    <row r="1887" spans="1:19" x14ac:dyDescent="0.2">
      <c r="A1887" s="92"/>
      <c r="B1887" s="145"/>
      <c r="C1887" s="145"/>
      <c r="D1887" s="145"/>
      <c r="E1887" s="138"/>
      <c r="F1887" s="138"/>
      <c r="G1887" s="103"/>
      <c r="H1887" s="100"/>
      <c r="I1887" s="270"/>
      <c r="J1887" s="208"/>
      <c r="K1887" s="208"/>
      <c r="L1887" s="208"/>
      <c r="M1887" s="208"/>
      <c r="N1887" s="208"/>
      <c r="O1887" s="208"/>
      <c r="P1887" s="250"/>
      <c r="Q1887" s="208"/>
      <c r="R1887" s="143"/>
      <c r="S1887" s="143"/>
    </row>
    <row r="1888" spans="1:19" x14ac:dyDescent="0.2">
      <c r="A1888" s="92"/>
      <c r="B1888" s="98"/>
      <c r="C1888" s="98"/>
      <c r="D1888" s="98"/>
      <c r="E1888" s="89"/>
      <c r="F1888" s="89"/>
      <c r="G1888" s="204"/>
      <c r="H1888" s="156"/>
      <c r="I1888" s="156"/>
      <c r="J1888" s="52"/>
      <c r="K1888" s="158"/>
      <c r="L1888" s="52"/>
      <c r="M1888" s="52"/>
      <c r="N1888" s="52"/>
      <c r="O1888" s="52"/>
      <c r="P1888" s="111"/>
      <c r="Q1888" s="52"/>
      <c r="R1888" s="77"/>
      <c r="S1888" s="109"/>
    </row>
    <row r="1889" spans="1:19" x14ac:dyDescent="0.2">
      <c r="A1889" s="92"/>
      <c r="B1889" s="98"/>
      <c r="C1889" s="98"/>
      <c r="D1889" s="98"/>
      <c r="E1889" s="89"/>
      <c r="F1889" s="89"/>
      <c r="G1889" s="204"/>
      <c r="H1889" s="157"/>
      <c r="I1889" s="157"/>
      <c r="J1889" s="52"/>
      <c r="K1889" s="158"/>
      <c r="L1889" s="52"/>
      <c r="M1889" s="52"/>
      <c r="N1889" s="52"/>
      <c r="O1889" s="52"/>
      <c r="P1889" s="111"/>
      <c r="Q1889" s="52"/>
      <c r="R1889" s="77"/>
      <c r="S1889" s="109"/>
    </row>
    <row r="1890" spans="1:19" x14ac:dyDescent="0.2">
      <c r="A1890" s="92"/>
      <c r="B1890" s="98"/>
      <c r="C1890" s="98"/>
      <c r="D1890" s="98"/>
      <c r="E1890" s="89"/>
      <c r="F1890" s="89"/>
      <c r="G1890" s="204"/>
      <c r="H1890" s="155"/>
      <c r="I1890" s="155"/>
      <c r="J1890" s="52"/>
      <c r="K1890" s="158"/>
      <c r="L1890" s="52"/>
      <c r="M1890" s="52"/>
      <c r="N1890" s="52"/>
      <c r="O1890" s="52"/>
      <c r="P1890" s="111"/>
      <c r="Q1890" s="52"/>
      <c r="R1890" s="77"/>
      <c r="S1890" s="109"/>
    </row>
    <row r="1891" spans="1:19" x14ac:dyDescent="0.2">
      <c r="A1891" s="92"/>
      <c r="B1891" s="98"/>
      <c r="C1891" s="98"/>
      <c r="D1891" s="98"/>
      <c r="E1891" s="89"/>
      <c r="F1891" s="89"/>
      <c r="G1891" s="204"/>
      <c r="H1891" s="157"/>
      <c r="I1891" s="157"/>
      <c r="J1891" s="52"/>
      <c r="K1891" s="158"/>
      <c r="L1891" s="52"/>
      <c r="M1891" s="52"/>
      <c r="N1891" s="52"/>
      <c r="O1891" s="52"/>
      <c r="P1891" s="111"/>
      <c r="Q1891" s="52"/>
      <c r="R1891" s="77"/>
      <c r="S1891" s="109"/>
    </row>
    <row r="1892" spans="1:19" x14ac:dyDescent="0.2">
      <c r="A1892" s="92"/>
      <c r="B1892" s="98"/>
      <c r="C1892" s="98"/>
      <c r="D1892" s="98"/>
      <c r="E1892" s="89"/>
      <c r="F1892" s="89"/>
      <c r="G1892" s="204"/>
      <c r="H1892" s="155"/>
      <c r="I1892" s="155"/>
      <c r="J1892" s="52"/>
      <c r="K1892" s="158"/>
      <c r="L1892" s="52"/>
      <c r="M1892" s="52"/>
      <c r="N1892" s="52"/>
      <c r="O1892" s="52"/>
      <c r="P1892" s="111"/>
      <c r="Q1892" s="52"/>
      <c r="R1892" s="77"/>
      <c r="S1892" s="109"/>
    </row>
    <row r="1893" spans="1:19" x14ac:dyDescent="0.2">
      <c r="A1893" s="92"/>
      <c r="B1893" s="145"/>
      <c r="C1893" s="145"/>
      <c r="D1893" s="145"/>
      <c r="E1893" s="138"/>
      <c r="F1893" s="138"/>
      <c r="G1893" s="103"/>
      <c r="H1893" s="100"/>
      <c r="I1893" s="270"/>
      <c r="J1893" s="208"/>
      <c r="K1893" s="208"/>
      <c r="L1893" s="208"/>
      <c r="M1893" s="208"/>
      <c r="N1893" s="208"/>
      <c r="O1893" s="208"/>
      <c r="P1893" s="250"/>
      <c r="Q1893" s="208"/>
      <c r="R1893" s="143"/>
      <c r="S1893" s="143"/>
    </row>
    <row r="1894" spans="1:19" x14ac:dyDescent="0.2">
      <c r="A1894" s="92"/>
      <c r="B1894" s="98"/>
      <c r="C1894" s="98"/>
      <c r="D1894" s="98"/>
      <c r="E1894" s="89"/>
      <c r="F1894" s="89"/>
      <c r="G1894" s="204"/>
      <c r="H1894" s="156"/>
      <c r="I1894" s="156"/>
      <c r="J1894" s="52"/>
      <c r="K1894" s="158"/>
      <c r="L1894" s="52"/>
      <c r="M1894" s="52"/>
      <c r="N1894" s="52"/>
      <c r="O1894" s="52"/>
      <c r="P1894" s="111"/>
      <c r="Q1894" s="52"/>
      <c r="R1894" s="77"/>
      <c r="S1894" s="109"/>
    </row>
    <row r="1895" spans="1:19" x14ac:dyDescent="0.2">
      <c r="A1895" s="92"/>
      <c r="B1895" s="98"/>
      <c r="C1895" s="98"/>
      <c r="D1895" s="98"/>
      <c r="E1895" s="89"/>
      <c r="F1895" s="89"/>
      <c r="G1895" s="204"/>
      <c r="H1895" s="157"/>
      <c r="I1895" s="157"/>
      <c r="J1895" s="52"/>
      <c r="K1895" s="158"/>
      <c r="L1895" s="52"/>
      <c r="M1895" s="52"/>
      <c r="N1895" s="52"/>
      <c r="O1895" s="52"/>
      <c r="P1895" s="111"/>
      <c r="Q1895" s="52"/>
      <c r="R1895" s="77"/>
      <c r="S1895" s="109"/>
    </row>
    <row r="1896" spans="1:19" x14ac:dyDescent="0.2">
      <c r="A1896" s="92"/>
      <c r="B1896" s="98"/>
      <c r="C1896" s="98"/>
      <c r="D1896" s="98"/>
      <c r="E1896" s="89"/>
      <c r="F1896" s="89"/>
      <c r="G1896" s="204"/>
      <c r="H1896" s="155"/>
      <c r="I1896" s="155"/>
      <c r="J1896" s="52"/>
      <c r="K1896" s="158"/>
      <c r="L1896" s="52"/>
      <c r="M1896" s="52"/>
      <c r="N1896" s="52"/>
      <c r="O1896" s="52"/>
      <c r="P1896" s="111"/>
      <c r="Q1896" s="52"/>
      <c r="R1896" s="77"/>
      <c r="S1896" s="109"/>
    </row>
    <row r="1897" spans="1:19" x14ac:dyDescent="0.2">
      <c r="A1897" s="92"/>
      <c r="B1897" s="162"/>
      <c r="C1897" s="162"/>
      <c r="D1897" s="162"/>
      <c r="E1897" s="76"/>
      <c r="F1897" s="76"/>
      <c r="G1897" s="103"/>
      <c r="H1897" s="100"/>
      <c r="I1897" s="100"/>
      <c r="J1897" s="52"/>
      <c r="K1897" s="52"/>
      <c r="L1897" s="52"/>
      <c r="M1897" s="52"/>
      <c r="N1897" s="52"/>
      <c r="O1897" s="52"/>
      <c r="P1897" s="111"/>
      <c r="Q1897" s="52"/>
      <c r="R1897" s="72"/>
      <c r="S1897" s="72"/>
    </row>
    <row r="1898" spans="1:19" x14ac:dyDescent="0.2">
      <c r="A1898" s="92"/>
      <c r="B1898" s="98"/>
      <c r="C1898" s="98"/>
      <c r="D1898" s="98"/>
      <c r="E1898" s="89"/>
      <c r="F1898" s="89"/>
      <c r="G1898" s="204"/>
      <c r="H1898" s="156"/>
      <c r="I1898" s="156"/>
      <c r="J1898" s="52"/>
      <c r="K1898" s="158"/>
      <c r="L1898" s="52"/>
      <c r="M1898" s="52"/>
      <c r="N1898" s="52"/>
      <c r="O1898" s="52"/>
      <c r="P1898" s="111"/>
      <c r="Q1898" s="52"/>
      <c r="R1898" s="77"/>
      <c r="S1898" s="109"/>
    </row>
    <row r="1899" spans="1:19" x14ac:dyDescent="0.2">
      <c r="A1899" s="92"/>
      <c r="B1899" s="98"/>
      <c r="C1899" s="98"/>
      <c r="D1899" s="98"/>
      <c r="E1899" s="89"/>
      <c r="F1899" s="89"/>
      <c r="G1899" s="204"/>
      <c r="H1899" s="157"/>
      <c r="I1899" s="157"/>
      <c r="J1899" s="52"/>
      <c r="K1899" s="158"/>
      <c r="L1899" s="52"/>
      <c r="M1899" s="52"/>
      <c r="N1899" s="52"/>
      <c r="O1899" s="52"/>
      <c r="P1899" s="111"/>
      <c r="Q1899" s="52"/>
      <c r="R1899" s="77"/>
      <c r="S1899" s="109"/>
    </row>
    <row r="1900" spans="1:19" x14ac:dyDescent="0.2">
      <c r="A1900" s="92"/>
      <c r="B1900" s="98"/>
      <c r="C1900" s="98"/>
      <c r="D1900" s="98"/>
      <c r="E1900" s="89"/>
      <c r="F1900" s="89"/>
      <c r="G1900" s="204"/>
      <c r="H1900" s="157"/>
      <c r="I1900" s="157"/>
      <c r="J1900" s="52"/>
      <c r="K1900" s="158"/>
      <c r="L1900" s="52"/>
      <c r="M1900" s="52"/>
      <c r="N1900" s="52"/>
      <c r="O1900" s="52"/>
      <c r="P1900" s="111"/>
      <c r="Q1900" s="52"/>
      <c r="R1900" s="77"/>
      <c r="S1900" s="109"/>
    </row>
    <row r="1901" spans="1:19" x14ac:dyDescent="0.2">
      <c r="A1901" s="92"/>
      <c r="B1901" s="98"/>
      <c r="C1901" s="98"/>
      <c r="D1901" s="98"/>
      <c r="E1901" s="89"/>
      <c r="F1901" s="89"/>
      <c r="G1901" s="204"/>
      <c r="H1901" s="155"/>
      <c r="I1901" s="155"/>
      <c r="J1901" s="52"/>
      <c r="K1901" s="158"/>
      <c r="L1901" s="52"/>
      <c r="M1901" s="52"/>
      <c r="N1901" s="52"/>
      <c r="O1901" s="52"/>
      <c r="P1901" s="111"/>
      <c r="Q1901" s="52"/>
      <c r="R1901" s="77"/>
      <c r="S1901" s="109"/>
    </row>
    <row r="1902" spans="1:19" x14ac:dyDescent="0.2">
      <c r="A1902" s="92"/>
      <c r="B1902" s="145"/>
      <c r="C1902" s="145"/>
      <c r="D1902" s="145"/>
      <c r="E1902" s="138"/>
      <c r="F1902" s="138"/>
      <c r="G1902" s="103"/>
      <c r="H1902" s="100"/>
      <c r="I1902" s="270"/>
      <c r="J1902" s="208"/>
      <c r="K1902" s="208"/>
      <c r="L1902" s="208"/>
      <c r="M1902" s="208"/>
      <c r="N1902" s="208"/>
      <c r="O1902" s="208"/>
      <c r="P1902" s="250"/>
      <c r="Q1902" s="208"/>
      <c r="R1902" s="143"/>
      <c r="S1902" s="143"/>
    </row>
    <row r="1903" spans="1:19" x14ac:dyDescent="0.2">
      <c r="A1903" s="92"/>
      <c r="B1903" s="98"/>
      <c r="C1903" s="98"/>
      <c r="D1903" s="98"/>
      <c r="E1903" s="89"/>
      <c r="F1903" s="89"/>
      <c r="G1903" s="204"/>
      <c r="H1903" s="156"/>
      <c r="I1903" s="156"/>
      <c r="J1903" s="52"/>
      <c r="K1903" s="158"/>
      <c r="L1903" s="52"/>
      <c r="M1903" s="52"/>
      <c r="N1903" s="52"/>
      <c r="O1903" s="52"/>
      <c r="P1903" s="111"/>
      <c r="Q1903" s="52"/>
      <c r="R1903" s="77"/>
      <c r="S1903" s="109"/>
    </row>
    <row r="1904" spans="1:19" x14ac:dyDescent="0.2">
      <c r="A1904" s="92"/>
      <c r="B1904" s="98"/>
      <c r="C1904" s="98"/>
      <c r="D1904" s="98"/>
      <c r="E1904" s="89"/>
      <c r="F1904" s="89"/>
      <c r="G1904" s="204"/>
      <c r="H1904" s="157"/>
      <c r="I1904" s="157"/>
      <c r="J1904" s="52"/>
      <c r="K1904" s="158"/>
      <c r="L1904" s="52"/>
      <c r="M1904" s="52"/>
      <c r="N1904" s="52"/>
      <c r="O1904" s="52"/>
      <c r="P1904" s="111"/>
      <c r="Q1904" s="52"/>
      <c r="R1904" s="77"/>
      <c r="S1904" s="109"/>
    </row>
    <row r="1905" spans="1:19" x14ac:dyDescent="0.2">
      <c r="A1905" s="92"/>
      <c r="B1905" s="98"/>
      <c r="C1905" s="98"/>
      <c r="D1905" s="98"/>
      <c r="E1905" s="89"/>
      <c r="F1905" s="89"/>
      <c r="G1905" s="204"/>
      <c r="H1905" s="155"/>
      <c r="I1905" s="155"/>
      <c r="J1905" s="52"/>
      <c r="K1905" s="158"/>
      <c r="L1905" s="52"/>
      <c r="M1905" s="52"/>
      <c r="N1905" s="52"/>
      <c r="O1905" s="52"/>
      <c r="P1905" s="111"/>
      <c r="Q1905" s="52"/>
      <c r="R1905" s="77"/>
      <c r="S1905" s="109"/>
    </row>
    <row r="1906" spans="1:19" x14ac:dyDescent="0.2">
      <c r="A1906" s="92"/>
      <c r="B1906" s="98"/>
      <c r="C1906" s="98"/>
      <c r="D1906" s="98"/>
      <c r="E1906" s="89"/>
      <c r="F1906" s="89"/>
      <c r="G1906" s="204"/>
      <c r="H1906" s="157"/>
      <c r="I1906" s="157"/>
      <c r="J1906" s="52"/>
      <c r="K1906" s="158"/>
      <c r="L1906" s="52"/>
      <c r="M1906" s="52"/>
      <c r="N1906" s="52"/>
      <c r="O1906" s="52"/>
      <c r="P1906" s="111"/>
      <c r="Q1906" s="52"/>
      <c r="R1906" s="77"/>
      <c r="S1906" s="109"/>
    </row>
    <row r="1907" spans="1:19" x14ac:dyDescent="0.2">
      <c r="A1907" s="92"/>
      <c r="B1907" s="98"/>
      <c r="C1907" s="98"/>
      <c r="D1907" s="98"/>
      <c r="E1907" s="89"/>
      <c r="F1907" s="89"/>
      <c r="G1907" s="204"/>
      <c r="H1907" s="155"/>
      <c r="I1907" s="155"/>
      <c r="J1907" s="52"/>
      <c r="K1907" s="158"/>
      <c r="L1907" s="52"/>
      <c r="M1907" s="52"/>
      <c r="N1907" s="52"/>
      <c r="O1907" s="52"/>
      <c r="P1907" s="111"/>
      <c r="Q1907" s="52"/>
      <c r="R1907" s="77"/>
      <c r="S1907" s="109"/>
    </row>
    <row r="1908" spans="1:19" x14ac:dyDescent="0.2">
      <c r="A1908" s="92"/>
      <c r="B1908" s="145"/>
      <c r="C1908" s="145"/>
      <c r="D1908" s="145"/>
      <c r="E1908" s="138"/>
      <c r="F1908" s="138"/>
      <c r="G1908" s="103"/>
      <c r="H1908" s="100"/>
      <c r="I1908" s="270"/>
      <c r="J1908" s="208"/>
      <c r="K1908" s="208"/>
      <c r="L1908" s="208"/>
      <c r="M1908" s="208"/>
      <c r="N1908" s="208"/>
      <c r="O1908" s="208"/>
      <c r="P1908" s="250"/>
      <c r="Q1908" s="208"/>
      <c r="R1908" s="143"/>
      <c r="S1908" s="143"/>
    </row>
    <row r="1909" spans="1:19" x14ac:dyDescent="0.2">
      <c r="A1909" s="92"/>
      <c r="B1909" s="98"/>
      <c r="C1909" s="98"/>
      <c r="D1909" s="98"/>
      <c r="E1909" s="89"/>
      <c r="F1909" s="89"/>
      <c r="G1909" s="204"/>
      <c r="H1909" s="156"/>
      <c r="I1909" s="156"/>
      <c r="J1909" s="52"/>
      <c r="K1909" s="158"/>
      <c r="L1909" s="52"/>
      <c r="M1909" s="52"/>
      <c r="N1909" s="52"/>
      <c r="O1909" s="52"/>
      <c r="P1909" s="111"/>
      <c r="Q1909" s="52"/>
      <c r="R1909" s="77"/>
      <c r="S1909" s="109"/>
    </row>
    <row r="1910" spans="1:19" x14ac:dyDescent="0.2">
      <c r="A1910" s="92"/>
      <c r="B1910" s="98"/>
      <c r="C1910" s="98"/>
      <c r="D1910" s="98"/>
      <c r="E1910" s="89"/>
      <c r="F1910" s="89"/>
      <c r="G1910" s="204"/>
      <c r="H1910" s="157"/>
      <c r="I1910" s="157"/>
      <c r="J1910" s="52"/>
      <c r="K1910" s="158"/>
      <c r="L1910" s="52"/>
      <c r="M1910" s="52"/>
      <c r="N1910" s="52"/>
      <c r="O1910" s="52"/>
      <c r="P1910" s="111"/>
      <c r="Q1910" s="52"/>
      <c r="R1910" s="77"/>
      <c r="S1910" s="109"/>
    </row>
    <row r="1911" spans="1:19" x14ac:dyDescent="0.2">
      <c r="A1911" s="92"/>
      <c r="B1911" s="98"/>
      <c r="C1911" s="98"/>
      <c r="D1911" s="98"/>
      <c r="E1911" s="89"/>
      <c r="F1911" s="89"/>
      <c r="G1911" s="204"/>
      <c r="H1911" s="155"/>
      <c r="I1911" s="155"/>
      <c r="J1911" s="52"/>
      <c r="K1911" s="158"/>
      <c r="L1911" s="52"/>
      <c r="M1911" s="52"/>
      <c r="N1911" s="52"/>
      <c r="O1911" s="52"/>
      <c r="P1911" s="111"/>
      <c r="Q1911" s="52"/>
      <c r="R1911" s="77"/>
      <c r="S1911" s="109"/>
    </row>
    <row r="1912" spans="1:19" x14ac:dyDescent="0.2">
      <c r="A1912" s="92"/>
      <c r="B1912" s="162"/>
      <c r="C1912" s="162"/>
      <c r="D1912" s="162"/>
      <c r="E1912" s="76"/>
      <c r="F1912" s="76"/>
      <c r="G1912" s="103"/>
      <c r="H1912" s="100"/>
      <c r="I1912" s="100"/>
      <c r="J1912" s="52"/>
      <c r="K1912" s="52"/>
      <c r="L1912" s="52"/>
      <c r="M1912" s="52"/>
      <c r="N1912" s="52"/>
      <c r="O1912" s="52"/>
      <c r="P1912" s="111"/>
      <c r="Q1912" s="52"/>
      <c r="R1912" s="72"/>
      <c r="S1912" s="72"/>
    </row>
    <row r="1913" spans="1:19" x14ac:dyDescent="0.2">
      <c r="A1913" s="92"/>
      <c r="B1913" s="98"/>
      <c r="C1913" s="98"/>
      <c r="D1913" s="98"/>
      <c r="E1913" s="89"/>
      <c r="F1913" s="89"/>
      <c r="G1913" s="204"/>
      <c r="H1913" s="156"/>
      <c r="I1913" s="156"/>
      <c r="J1913" s="52"/>
      <c r="K1913" s="158"/>
      <c r="L1913" s="52"/>
      <c r="M1913" s="52"/>
      <c r="N1913" s="52"/>
      <c r="O1913" s="52"/>
      <c r="P1913" s="111"/>
      <c r="Q1913" s="52"/>
      <c r="R1913" s="77"/>
      <c r="S1913" s="109"/>
    </row>
    <row r="1914" spans="1:19" x14ac:dyDescent="0.2">
      <c r="A1914" s="92"/>
      <c r="B1914" s="98"/>
      <c r="C1914" s="98"/>
      <c r="D1914" s="98"/>
      <c r="E1914" s="89"/>
      <c r="F1914" s="89"/>
      <c r="G1914" s="204"/>
      <c r="H1914" s="157"/>
      <c r="I1914" s="157"/>
      <c r="J1914" s="52"/>
      <c r="K1914" s="158"/>
      <c r="L1914" s="52"/>
      <c r="M1914" s="52"/>
      <c r="N1914" s="52"/>
      <c r="O1914" s="52"/>
      <c r="P1914" s="111"/>
      <c r="Q1914" s="52"/>
      <c r="R1914" s="77"/>
      <c r="S1914" s="109"/>
    </row>
    <row r="1915" spans="1:19" x14ac:dyDescent="0.2">
      <c r="A1915" s="92"/>
      <c r="B1915" s="98"/>
      <c r="C1915" s="98"/>
      <c r="D1915" s="98"/>
      <c r="E1915" s="89"/>
      <c r="F1915" s="89"/>
      <c r="G1915" s="204"/>
      <c r="H1915" s="157"/>
      <c r="I1915" s="157"/>
      <c r="J1915" s="52"/>
      <c r="K1915" s="158"/>
      <c r="L1915" s="52"/>
      <c r="M1915" s="52"/>
      <c r="N1915" s="52"/>
      <c r="O1915" s="52"/>
      <c r="P1915" s="111"/>
      <c r="Q1915" s="52"/>
      <c r="R1915" s="77"/>
      <c r="S1915" s="109"/>
    </row>
    <row r="1916" spans="1:19" x14ac:dyDescent="0.2">
      <c r="A1916" s="92"/>
      <c r="B1916" s="98"/>
      <c r="C1916" s="98"/>
      <c r="D1916" s="98"/>
      <c r="E1916" s="89"/>
      <c r="F1916" s="89"/>
      <c r="G1916" s="204"/>
      <c r="H1916" s="155"/>
      <c r="I1916" s="155"/>
      <c r="J1916" s="52"/>
      <c r="K1916" s="158"/>
      <c r="L1916" s="52"/>
      <c r="M1916" s="52"/>
      <c r="N1916" s="52"/>
      <c r="O1916" s="52"/>
      <c r="P1916" s="111"/>
      <c r="Q1916" s="52"/>
      <c r="R1916" s="77"/>
      <c r="S1916" s="109"/>
    </row>
    <row r="1917" spans="1:19" x14ac:dyDescent="0.2">
      <c r="A1917" s="92"/>
      <c r="B1917" s="145"/>
      <c r="C1917" s="145"/>
      <c r="D1917" s="145"/>
      <c r="E1917" s="138"/>
      <c r="F1917" s="138"/>
      <c r="G1917" s="103"/>
      <c r="H1917" s="100"/>
      <c r="I1917" s="270"/>
      <c r="J1917" s="208"/>
      <c r="K1917" s="208"/>
      <c r="L1917" s="208"/>
      <c r="M1917" s="208"/>
      <c r="N1917" s="208"/>
      <c r="O1917" s="208"/>
      <c r="P1917" s="250"/>
      <c r="Q1917" s="208"/>
      <c r="R1917" s="143"/>
      <c r="S1917" s="143"/>
    </row>
    <row r="1918" spans="1:19" x14ac:dyDescent="0.2">
      <c r="A1918" s="92"/>
      <c r="B1918" s="98"/>
      <c r="C1918" s="98"/>
      <c r="D1918" s="98"/>
      <c r="E1918" s="89"/>
      <c r="F1918" s="89"/>
      <c r="G1918" s="204"/>
      <c r="H1918" s="156"/>
      <c r="I1918" s="156"/>
      <c r="J1918" s="52"/>
      <c r="K1918" s="158"/>
      <c r="L1918" s="52"/>
      <c r="M1918" s="52"/>
      <c r="N1918" s="52"/>
      <c r="O1918" s="52"/>
      <c r="P1918" s="111"/>
      <c r="Q1918" s="52"/>
      <c r="R1918" s="77"/>
      <c r="S1918" s="109"/>
    </row>
    <row r="1919" spans="1:19" x14ac:dyDescent="0.2">
      <c r="A1919" s="92"/>
      <c r="B1919" s="98"/>
      <c r="C1919" s="98"/>
      <c r="D1919" s="98"/>
      <c r="E1919" s="89"/>
      <c r="F1919" s="89"/>
      <c r="G1919" s="204"/>
      <c r="H1919" s="157"/>
      <c r="I1919" s="157"/>
      <c r="J1919" s="52"/>
      <c r="K1919" s="158"/>
      <c r="L1919" s="52"/>
      <c r="M1919" s="52"/>
      <c r="N1919" s="52"/>
      <c r="O1919" s="52"/>
      <c r="P1919" s="111"/>
      <c r="Q1919" s="52"/>
      <c r="R1919" s="77"/>
      <c r="S1919" s="109"/>
    </row>
    <row r="1920" spans="1:19" x14ac:dyDescent="0.2">
      <c r="A1920" s="92"/>
      <c r="B1920" s="98"/>
      <c r="C1920" s="98"/>
      <c r="D1920" s="98"/>
      <c r="E1920" s="89"/>
      <c r="F1920" s="89"/>
      <c r="G1920" s="204"/>
      <c r="H1920" s="155"/>
      <c r="I1920" s="155"/>
      <c r="J1920" s="52"/>
      <c r="K1920" s="158"/>
      <c r="L1920" s="52"/>
      <c r="M1920" s="52"/>
      <c r="N1920" s="52"/>
      <c r="O1920" s="52"/>
      <c r="P1920" s="111"/>
      <c r="Q1920" s="52"/>
      <c r="R1920" s="77"/>
      <c r="S1920" s="109"/>
    </row>
    <row r="1921" spans="1:19" x14ac:dyDescent="0.2">
      <c r="A1921" s="92"/>
      <c r="B1921" s="98"/>
      <c r="C1921" s="98"/>
      <c r="D1921" s="98"/>
      <c r="E1921" s="89"/>
      <c r="F1921" s="89"/>
      <c r="G1921" s="204"/>
      <c r="H1921" s="157"/>
      <c r="I1921" s="157"/>
      <c r="J1921" s="52"/>
      <c r="K1921" s="158"/>
      <c r="L1921" s="52"/>
      <c r="M1921" s="52"/>
      <c r="N1921" s="52"/>
      <c r="O1921" s="52"/>
      <c r="P1921" s="111"/>
      <c r="Q1921" s="52"/>
      <c r="R1921" s="77"/>
      <c r="S1921" s="109"/>
    </row>
    <row r="1922" spans="1:19" x14ac:dyDescent="0.2">
      <c r="A1922" s="92"/>
      <c r="B1922" s="98"/>
      <c r="C1922" s="98"/>
      <c r="D1922" s="98"/>
      <c r="E1922" s="89"/>
      <c r="F1922" s="89"/>
      <c r="G1922" s="204"/>
      <c r="H1922" s="155"/>
      <c r="I1922" s="155"/>
      <c r="J1922" s="52"/>
      <c r="K1922" s="158"/>
      <c r="L1922" s="52"/>
      <c r="M1922" s="52"/>
      <c r="N1922" s="52"/>
      <c r="O1922" s="52"/>
      <c r="P1922" s="111"/>
      <c r="Q1922" s="52"/>
      <c r="R1922" s="77"/>
      <c r="S1922" s="109"/>
    </row>
    <row r="1923" spans="1:19" x14ac:dyDescent="0.2">
      <c r="A1923" s="92"/>
      <c r="B1923" s="145"/>
      <c r="C1923" s="145"/>
      <c r="D1923" s="145"/>
      <c r="E1923" s="138"/>
      <c r="F1923" s="138"/>
      <c r="G1923" s="103"/>
      <c r="H1923" s="100"/>
      <c r="I1923" s="270"/>
      <c r="J1923" s="208"/>
      <c r="K1923" s="208"/>
      <c r="L1923" s="208"/>
      <c r="M1923" s="208"/>
      <c r="N1923" s="208"/>
      <c r="O1923" s="208"/>
      <c r="P1923" s="250"/>
      <c r="Q1923" s="208"/>
      <c r="R1923" s="143"/>
      <c r="S1923" s="143"/>
    </row>
    <row r="1924" spans="1:19" x14ac:dyDescent="0.2">
      <c r="A1924" s="92"/>
      <c r="B1924" s="98"/>
      <c r="C1924" s="98"/>
      <c r="D1924" s="98"/>
      <c r="E1924" s="89"/>
      <c r="F1924" s="89"/>
      <c r="G1924" s="204"/>
      <c r="H1924" s="156"/>
      <c r="I1924" s="156"/>
      <c r="J1924" s="52"/>
      <c r="K1924" s="158"/>
      <c r="L1924" s="52"/>
      <c r="M1924" s="52"/>
      <c r="N1924" s="52"/>
      <c r="O1924" s="52"/>
      <c r="P1924" s="111"/>
      <c r="Q1924" s="52"/>
      <c r="R1924" s="77"/>
      <c r="S1924" s="109"/>
    </row>
    <row r="1925" spans="1:19" x14ac:dyDescent="0.2">
      <c r="A1925" s="92"/>
      <c r="B1925" s="98"/>
      <c r="C1925" s="98"/>
      <c r="D1925" s="98"/>
      <c r="E1925" s="89"/>
      <c r="F1925" s="89"/>
      <c r="G1925" s="204"/>
      <c r="H1925" s="157"/>
      <c r="I1925" s="157"/>
      <c r="J1925" s="52"/>
      <c r="K1925" s="158"/>
      <c r="L1925" s="52"/>
      <c r="M1925" s="52"/>
      <c r="N1925" s="52"/>
      <c r="O1925" s="52"/>
      <c r="P1925" s="111"/>
      <c r="Q1925" s="52"/>
      <c r="R1925" s="77"/>
      <c r="S1925" s="109"/>
    </row>
    <row r="1926" spans="1:19" x14ac:dyDescent="0.2">
      <c r="A1926" s="92"/>
      <c r="B1926" s="98"/>
      <c r="C1926" s="98"/>
      <c r="D1926" s="98"/>
      <c r="E1926" s="89"/>
      <c r="F1926" s="89"/>
      <c r="G1926" s="204"/>
      <c r="H1926" s="155"/>
      <c r="I1926" s="155"/>
      <c r="J1926" s="52"/>
      <c r="K1926" s="158"/>
      <c r="L1926" s="52"/>
      <c r="M1926" s="52"/>
      <c r="N1926" s="52"/>
      <c r="O1926" s="52"/>
      <c r="P1926" s="111"/>
      <c r="Q1926" s="52"/>
      <c r="R1926" s="77"/>
      <c r="S1926" s="109"/>
    </row>
    <row r="1927" spans="1:19" x14ac:dyDescent="0.2">
      <c r="A1927" s="92"/>
      <c r="B1927" s="162"/>
      <c r="C1927" s="162"/>
      <c r="D1927" s="162"/>
      <c r="E1927" s="76"/>
      <c r="F1927" s="76"/>
      <c r="G1927" s="103"/>
      <c r="H1927" s="100"/>
      <c r="I1927" s="100"/>
      <c r="J1927" s="52"/>
      <c r="K1927" s="52"/>
      <c r="L1927" s="52"/>
      <c r="M1927" s="52"/>
      <c r="N1927" s="52"/>
      <c r="O1927" s="52"/>
      <c r="P1927" s="111"/>
      <c r="Q1927" s="52"/>
      <c r="R1927" s="72"/>
      <c r="S1927" s="72"/>
    </row>
    <row r="1928" spans="1:19" x14ac:dyDescent="0.2">
      <c r="A1928" s="92"/>
      <c r="B1928" s="98"/>
      <c r="C1928" s="98"/>
      <c r="D1928" s="98"/>
      <c r="E1928" s="89"/>
      <c r="F1928" s="89"/>
      <c r="G1928" s="204"/>
      <c r="H1928" s="156"/>
      <c r="I1928" s="156"/>
      <c r="J1928" s="52"/>
      <c r="K1928" s="158"/>
      <c r="L1928" s="52"/>
      <c r="M1928" s="52"/>
      <c r="N1928" s="52"/>
      <c r="O1928" s="52"/>
      <c r="P1928" s="111"/>
      <c r="Q1928" s="52"/>
      <c r="R1928" s="77"/>
      <c r="S1928" s="109"/>
    </row>
    <row r="1929" spans="1:19" x14ac:dyDescent="0.2">
      <c r="A1929" s="92"/>
      <c r="B1929" s="98"/>
      <c r="C1929" s="98"/>
      <c r="D1929" s="98"/>
      <c r="E1929" s="89"/>
      <c r="F1929" s="89"/>
      <c r="G1929" s="204"/>
      <c r="H1929" s="157"/>
      <c r="I1929" s="157"/>
      <c r="J1929" s="52"/>
      <c r="K1929" s="158"/>
      <c r="L1929" s="52"/>
      <c r="M1929" s="52"/>
      <c r="N1929" s="52"/>
      <c r="O1929" s="52"/>
      <c r="P1929" s="111"/>
      <c r="Q1929" s="52"/>
      <c r="R1929" s="77"/>
      <c r="S1929" s="109"/>
    </row>
    <row r="1930" spans="1:19" x14ac:dyDescent="0.2">
      <c r="A1930" s="92"/>
      <c r="B1930" s="98"/>
      <c r="C1930" s="98"/>
      <c r="D1930" s="98"/>
      <c r="E1930" s="89"/>
      <c r="F1930" s="89"/>
      <c r="G1930" s="204"/>
      <c r="H1930" s="157"/>
      <c r="I1930" s="157"/>
      <c r="J1930" s="52"/>
      <c r="K1930" s="158"/>
      <c r="L1930" s="52"/>
      <c r="M1930" s="52"/>
      <c r="N1930" s="52"/>
      <c r="O1930" s="52"/>
      <c r="P1930" s="111"/>
      <c r="Q1930" s="52"/>
      <c r="R1930" s="77"/>
      <c r="S1930" s="109"/>
    </row>
    <row r="1931" spans="1:19" x14ac:dyDescent="0.2">
      <c r="A1931" s="92"/>
      <c r="B1931" s="98"/>
      <c r="C1931" s="98"/>
      <c r="D1931" s="98"/>
      <c r="E1931" s="89"/>
      <c r="F1931" s="89"/>
      <c r="G1931" s="204"/>
      <c r="H1931" s="155"/>
      <c r="I1931" s="155"/>
      <c r="J1931" s="52"/>
      <c r="K1931" s="158"/>
      <c r="L1931" s="52"/>
      <c r="M1931" s="52"/>
      <c r="N1931" s="52"/>
      <c r="O1931" s="52"/>
      <c r="P1931" s="111"/>
      <c r="Q1931" s="52"/>
      <c r="R1931" s="77"/>
      <c r="S1931" s="109"/>
    </row>
    <row r="1932" spans="1:19" x14ac:dyDescent="0.2">
      <c r="A1932" s="92"/>
      <c r="B1932" s="145"/>
      <c r="C1932" s="145"/>
      <c r="D1932" s="145"/>
      <c r="E1932" s="138"/>
      <c r="F1932" s="138"/>
      <c r="G1932" s="103"/>
      <c r="H1932" s="100"/>
      <c r="I1932" s="270"/>
      <c r="J1932" s="208"/>
      <c r="K1932" s="208"/>
      <c r="L1932" s="208"/>
      <c r="M1932" s="208"/>
      <c r="N1932" s="208"/>
      <c r="O1932" s="208"/>
      <c r="P1932" s="250"/>
      <c r="Q1932" s="208"/>
      <c r="R1932" s="143"/>
      <c r="S1932" s="143"/>
    </row>
    <row r="1933" spans="1:19" x14ac:dyDescent="0.2">
      <c r="A1933" s="92"/>
      <c r="B1933" s="98"/>
      <c r="C1933" s="98"/>
      <c r="D1933" s="98"/>
      <c r="E1933" s="89"/>
      <c r="F1933" s="89"/>
      <c r="G1933" s="204"/>
      <c r="H1933" s="156"/>
      <c r="I1933" s="156"/>
      <c r="J1933" s="52"/>
      <c r="K1933" s="158"/>
      <c r="L1933" s="52"/>
      <c r="M1933" s="52"/>
      <c r="N1933" s="52"/>
      <c r="O1933" s="52"/>
      <c r="P1933" s="111"/>
      <c r="Q1933" s="52"/>
      <c r="R1933" s="77"/>
      <c r="S1933" s="109"/>
    </row>
    <row r="1934" spans="1:19" x14ac:dyDescent="0.2">
      <c r="A1934" s="92"/>
      <c r="B1934" s="98"/>
      <c r="C1934" s="98"/>
      <c r="D1934" s="98"/>
      <c r="E1934" s="89"/>
      <c r="F1934" s="89"/>
      <c r="G1934" s="204"/>
      <c r="H1934" s="157"/>
      <c r="I1934" s="157"/>
      <c r="J1934" s="52"/>
      <c r="K1934" s="158"/>
      <c r="L1934" s="52"/>
      <c r="M1934" s="52"/>
      <c r="N1934" s="52"/>
      <c r="O1934" s="52"/>
      <c r="P1934" s="111"/>
      <c r="Q1934" s="52"/>
      <c r="R1934" s="77"/>
      <c r="S1934" s="109"/>
    </row>
    <row r="1935" spans="1:19" x14ac:dyDescent="0.2">
      <c r="A1935" s="92"/>
      <c r="B1935" s="98"/>
      <c r="C1935" s="98"/>
      <c r="D1935" s="98"/>
      <c r="E1935" s="89"/>
      <c r="F1935" s="89"/>
      <c r="G1935" s="204"/>
      <c r="H1935" s="155"/>
      <c r="I1935" s="155"/>
      <c r="J1935" s="52"/>
      <c r="K1935" s="158"/>
      <c r="L1935" s="52"/>
      <c r="M1935" s="52"/>
      <c r="N1935" s="52"/>
      <c r="O1935" s="52"/>
      <c r="P1935" s="111"/>
      <c r="Q1935" s="52"/>
      <c r="R1935" s="77"/>
      <c r="S1935" s="109"/>
    </row>
    <row r="1936" spans="1:19" x14ac:dyDescent="0.2">
      <c r="A1936" s="92"/>
      <c r="B1936" s="98"/>
      <c r="C1936" s="98"/>
      <c r="D1936" s="98"/>
      <c r="E1936" s="89"/>
      <c r="F1936" s="89"/>
      <c r="G1936" s="204"/>
      <c r="H1936" s="157"/>
      <c r="I1936" s="157"/>
      <c r="J1936" s="52"/>
      <c r="K1936" s="158"/>
      <c r="L1936" s="52"/>
      <c r="M1936" s="52"/>
      <c r="N1936" s="52"/>
      <c r="O1936" s="52"/>
      <c r="P1936" s="111"/>
      <c r="Q1936" s="52"/>
      <c r="R1936" s="77"/>
      <c r="S1936" s="109"/>
    </row>
    <row r="1937" spans="1:19" x14ac:dyDescent="0.2">
      <c r="A1937" s="92"/>
      <c r="B1937" s="98"/>
      <c r="C1937" s="98"/>
      <c r="D1937" s="98"/>
      <c r="E1937" s="89"/>
      <c r="F1937" s="89"/>
      <c r="G1937" s="204"/>
      <c r="H1937" s="155"/>
      <c r="I1937" s="155"/>
      <c r="J1937" s="52"/>
      <c r="K1937" s="158"/>
      <c r="L1937" s="52"/>
      <c r="M1937" s="52"/>
      <c r="N1937" s="52"/>
      <c r="O1937" s="52"/>
      <c r="P1937" s="111"/>
      <c r="Q1937" s="52"/>
      <c r="R1937" s="77"/>
      <c r="S1937" s="109"/>
    </row>
    <row r="1938" spans="1:19" x14ac:dyDescent="0.2">
      <c r="A1938" s="92"/>
      <c r="B1938" s="145"/>
      <c r="C1938" s="145"/>
      <c r="D1938" s="145"/>
      <c r="E1938" s="138"/>
      <c r="F1938" s="138"/>
      <c r="G1938" s="103"/>
      <c r="H1938" s="100"/>
      <c r="I1938" s="270"/>
      <c r="J1938" s="208"/>
      <c r="K1938" s="208"/>
      <c r="L1938" s="208"/>
      <c r="M1938" s="208"/>
      <c r="N1938" s="208"/>
      <c r="O1938" s="208"/>
      <c r="P1938" s="250"/>
      <c r="Q1938" s="208"/>
      <c r="R1938" s="143"/>
      <c r="S1938" s="143"/>
    </row>
    <row r="1939" spans="1:19" x14ac:dyDescent="0.2">
      <c r="A1939" s="92"/>
      <c r="B1939" s="98"/>
      <c r="C1939" s="98"/>
      <c r="D1939" s="98"/>
      <c r="E1939" s="89"/>
      <c r="F1939" s="89"/>
      <c r="G1939" s="204"/>
      <c r="H1939" s="156"/>
      <c r="I1939" s="156"/>
      <c r="J1939" s="52"/>
      <c r="K1939" s="158"/>
      <c r="L1939" s="52"/>
      <c r="M1939" s="52"/>
      <c r="N1939" s="52"/>
      <c r="O1939" s="52"/>
      <c r="P1939" s="111"/>
      <c r="Q1939" s="52"/>
      <c r="R1939" s="77"/>
      <c r="S1939" s="109"/>
    </row>
    <row r="1940" spans="1:19" x14ac:dyDescent="0.2">
      <c r="A1940" s="92"/>
      <c r="B1940" s="98"/>
      <c r="C1940" s="98"/>
      <c r="D1940" s="98"/>
      <c r="E1940" s="89"/>
      <c r="F1940" s="89"/>
      <c r="G1940" s="204"/>
      <c r="H1940" s="157"/>
      <c r="I1940" s="157"/>
      <c r="J1940" s="52"/>
      <c r="K1940" s="158"/>
      <c r="L1940" s="52"/>
      <c r="M1940" s="52"/>
      <c r="N1940" s="52"/>
      <c r="O1940" s="52"/>
      <c r="P1940" s="111"/>
      <c r="Q1940" s="52"/>
      <c r="R1940" s="77"/>
      <c r="S1940" s="109"/>
    </row>
    <row r="1941" spans="1:19" x14ac:dyDescent="0.2">
      <c r="A1941" s="92"/>
      <c r="B1941" s="98"/>
      <c r="C1941" s="98"/>
      <c r="D1941" s="98"/>
      <c r="E1941" s="89"/>
      <c r="F1941" s="89"/>
      <c r="G1941" s="204"/>
      <c r="H1941" s="155"/>
      <c r="I1941" s="155"/>
      <c r="J1941" s="52"/>
      <c r="K1941" s="158"/>
      <c r="L1941" s="52"/>
      <c r="M1941" s="52"/>
      <c r="N1941" s="52"/>
      <c r="O1941" s="52"/>
      <c r="P1941" s="111"/>
      <c r="Q1941" s="52"/>
      <c r="R1941" s="77"/>
      <c r="S1941" s="109"/>
    </row>
    <row r="1942" spans="1:19" x14ac:dyDescent="0.2">
      <c r="A1942" s="92"/>
      <c r="B1942" s="162"/>
      <c r="C1942" s="162"/>
      <c r="D1942" s="162"/>
      <c r="E1942" s="76"/>
      <c r="F1942" s="76"/>
      <c r="G1942" s="103"/>
      <c r="H1942" s="100"/>
      <c r="I1942" s="100"/>
      <c r="J1942" s="52"/>
      <c r="K1942" s="52"/>
      <c r="L1942" s="52"/>
      <c r="M1942" s="52"/>
      <c r="N1942" s="52"/>
      <c r="O1942" s="52"/>
      <c r="P1942" s="111"/>
      <c r="Q1942" s="52"/>
      <c r="R1942" s="72"/>
      <c r="S1942" s="72"/>
    </row>
    <row r="1943" spans="1:19" x14ac:dyDescent="0.2">
      <c r="A1943" s="92"/>
      <c r="B1943" s="98"/>
      <c r="C1943" s="98"/>
      <c r="D1943" s="98"/>
      <c r="E1943" s="89"/>
      <c r="F1943" s="89"/>
      <c r="G1943" s="204"/>
      <c r="H1943" s="156"/>
      <c r="I1943" s="156"/>
      <c r="J1943" s="52"/>
      <c r="K1943" s="158"/>
      <c r="L1943" s="52"/>
      <c r="M1943" s="52"/>
      <c r="N1943" s="52"/>
      <c r="O1943" s="52"/>
      <c r="P1943" s="111"/>
      <c r="Q1943" s="52"/>
      <c r="R1943" s="77"/>
      <c r="S1943" s="109"/>
    </row>
    <row r="1944" spans="1:19" x14ac:dyDescent="0.2">
      <c r="A1944" s="92"/>
      <c r="B1944" s="98"/>
      <c r="C1944" s="98"/>
      <c r="D1944" s="98"/>
      <c r="E1944" s="89"/>
      <c r="F1944" s="89"/>
      <c r="G1944" s="204"/>
      <c r="H1944" s="157"/>
      <c r="I1944" s="157"/>
      <c r="J1944" s="52"/>
      <c r="K1944" s="158"/>
      <c r="L1944" s="52"/>
      <c r="M1944" s="52"/>
      <c r="N1944" s="52"/>
      <c r="O1944" s="52"/>
      <c r="P1944" s="111"/>
      <c r="Q1944" s="52"/>
      <c r="R1944" s="77"/>
      <c r="S1944" s="109"/>
    </row>
    <row r="1945" spans="1:19" x14ac:dyDescent="0.2">
      <c r="A1945" s="92"/>
      <c r="B1945" s="98"/>
      <c r="C1945" s="98"/>
      <c r="D1945" s="98"/>
      <c r="E1945" s="89"/>
      <c r="F1945" s="89"/>
      <c r="G1945" s="204"/>
      <c r="H1945" s="157"/>
      <c r="I1945" s="157"/>
      <c r="J1945" s="52"/>
      <c r="K1945" s="158"/>
      <c r="L1945" s="52"/>
      <c r="M1945" s="52"/>
      <c r="N1945" s="52"/>
      <c r="O1945" s="52"/>
      <c r="P1945" s="111"/>
      <c r="Q1945" s="52"/>
      <c r="R1945" s="77"/>
      <c r="S1945" s="109"/>
    </row>
    <row r="1946" spans="1:19" x14ac:dyDescent="0.2">
      <c r="A1946" s="92"/>
      <c r="B1946" s="98"/>
      <c r="C1946" s="98"/>
      <c r="D1946" s="98"/>
      <c r="E1946" s="89"/>
      <c r="F1946" s="89"/>
      <c r="G1946" s="204"/>
      <c r="H1946" s="155"/>
      <c r="I1946" s="155"/>
      <c r="J1946" s="52"/>
      <c r="K1946" s="158"/>
      <c r="L1946" s="52"/>
      <c r="M1946" s="52"/>
      <c r="N1946" s="52"/>
      <c r="O1946" s="52"/>
      <c r="P1946" s="111"/>
      <c r="Q1946" s="52"/>
      <c r="R1946" s="77"/>
      <c r="S1946" s="109"/>
    </row>
    <row r="1947" spans="1:19" x14ac:dyDescent="0.2">
      <c r="A1947" s="92"/>
      <c r="B1947" s="145"/>
      <c r="C1947" s="145"/>
      <c r="D1947" s="145"/>
      <c r="E1947" s="138"/>
      <c r="F1947" s="138"/>
      <c r="G1947" s="103"/>
      <c r="H1947" s="100"/>
      <c r="I1947" s="270"/>
      <c r="J1947" s="208"/>
      <c r="K1947" s="208"/>
      <c r="L1947" s="208"/>
      <c r="M1947" s="208"/>
      <c r="N1947" s="208"/>
      <c r="O1947" s="208"/>
      <c r="P1947" s="250"/>
      <c r="Q1947" s="208"/>
      <c r="R1947" s="143"/>
      <c r="S1947" s="143"/>
    </row>
    <row r="1948" spans="1:19" x14ac:dyDescent="0.2">
      <c r="A1948" s="92"/>
      <c r="B1948" s="98"/>
      <c r="C1948" s="98"/>
      <c r="D1948" s="98"/>
      <c r="E1948" s="89"/>
      <c r="F1948" s="89"/>
      <c r="G1948" s="204"/>
      <c r="H1948" s="156"/>
      <c r="I1948" s="156"/>
      <c r="J1948" s="52"/>
      <c r="K1948" s="158"/>
      <c r="L1948" s="52"/>
      <c r="M1948" s="52"/>
      <c r="N1948" s="52"/>
      <c r="O1948" s="52"/>
      <c r="P1948" s="111"/>
      <c r="Q1948" s="52"/>
      <c r="R1948" s="77"/>
      <c r="S1948" s="109"/>
    </row>
    <row r="1949" spans="1:19" x14ac:dyDescent="0.2">
      <c r="A1949" s="92"/>
      <c r="B1949" s="98"/>
      <c r="C1949" s="98"/>
      <c r="D1949" s="98"/>
      <c r="E1949" s="89"/>
      <c r="F1949" s="89"/>
      <c r="G1949" s="204"/>
      <c r="H1949" s="157"/>
      <c r="I1949" s="157"/>
      <c r="J1949" s="52"/>
      <c r="K1949" s="158"/>
      <c r="L1949" s="52"/>
      <c r="M1949" s="52"/>
      <c r="N1949" s="52"/>
      <c r="O1949" s="52"/>
      <c r="P1949" s="111"/>
      <c r="Q1949" s="52"/>
      <c r="R1949" s="77"/>
      <c r="S1949" s="109"/>
    </row>
    <row r="1950" spans="1:19" x14ac:dyDescent="0.2">
      <c r="A1950" s="92"/>
      <c r="B1950" s="98"/>
      <c r="C1950" s="98"/>
      <c r="D1950" s="98"/>
      <c r="E1950" s="89"/>
      <c r="F1950" s="89"/>
      <c r="G1950" s="204"/>
      <c r="H1950" s="155"/>
      <c r="I1950" s="155"/>
      <c r="J1950" s="52"/>
      <c r="K1950" s="158"/>
      <c r="L1950" s="52"/>
      <c r="M1950" s="52"/>
      <c r="N1950" s="52"/>
      <c r="O1950" s="52"/>
      <c r="P1950" s="111"/>
      <c r="Q1950" s="52"/>
      <c r="R1950" s="77"/>
      <c r="S1950" s="109"/>
    </row>
    <row r="1951" spans="1:19" x14ac:dyDescent="0.2">
      <c r="A1951" s="92"/>
      <c r="B1951" s="98"/>
      <c r="C1951" s="98"/>
      <c r="D1951" s="98"/>
      <c r="E1951" s="89"/>
      <c r="F1951" s="89"/>
      <c r="G1951" s="204"/>
      <c r="H1951" s="157"/>
      <c r="I1951" s="157"/>
      <c r="J1951" s="52"/>
      <c r="K1951" s="158"/>
      <c r="L1951" s="52"/>
      <c r="M1951" s="52"/>
      <c r="N1951" s="52"/>
      <c r="O1951" s="52"/>
      <c r="P1951" s="111"/>
      <c r="Q1951" s="52"/>
      <c r="R1951" s="77"/>
      <c r="S1951" s="109"/>
    </row>
    <row r="1952" spans="1:19" x14ac:dyDescent="0.2">
      <c r="A1952" s="92"/>
      <c r="B1952" s="98"/>
      <c r="C1952" s="98"/>
      <c r="D1952" s="98"/>
      <c r="E1952" s="89"/>
      <c r="F1952" s="89"/>
      <c r="G1952" s="204"/>
      <c r="H1952" s="155"/>
      <c r="I1952" s="155"/>
      <c r="J1952" s="52"/>
      <c r="K1952" s="158"/>
      <c r="L1952" s="52"/>
      <c r="M1952" s="52"/>
      <c r="N1952" s="52"/>
      <c r="O1952" s="52"/>
      <c r="P1952" s="111"/>
      <c r="Q1952" s="52"/>
      <c r="R1952" s="77"/>
      <c r="S1952" s="109"/>
    </row>
    <row r="1953" spans="1:19" x14ac:dyDescent="0.2">
      <c r="A1953" s="92"/>
      <c r="B1953" s="145"/>
      <c r="C1953" s="145"/>
      <c r="D1953" s="145"/>
      <c r="E1953" s="138"/>
      <c r="F1953" s="138"/>
      <c r="G1953" s="103"/>
      <c r="H1953" s="100"/>
      <c r="I1953" s="270"/>
      <c r="J1953" s="208"/>
      <c r="K1953" s="208"/>
      <c r="L1953" s="208"/>
      <c r="M1953" s="208"/>
      <c r="N1953" s="208"/>
      <c r="O1953" s="208"/>
      <c r="P1953" s="250"/>
      <c r="Q1953" s="208"/>
      <c r="R1953" s="143"/>
      <c r="S1953" s="143"/>
    </row>
    <row r="1954" spans="1:19" x14ac:dyDescent="0.2">
      <c r="A1954" s="92"/>
      <c r="B1954" s="98"/>
      <c r="C1954" s="98"/>
      <c r="D1954" s="98"/>
      <c r="E1954" s="89"/>
      <c r="F1954" s="89"/>
      <c r="G1954" s="204"/>
      <c r="H1954" s="156"/>
      <c r="I1954" s="156"/>
      <c r="J1954" s="52"/>
      <c r="K1954" s="158"/>
      <c r="L1954" s="52"/>
      <c r="M1954" s="52"/>
      <c r="N1954" s="52"/>
      <c r="O1954" s="52"/>
      <c r="P1954" s="111"/>
      <c r="Q1954" s="52"/>
      <c r="R1954" s="77"/>
      <c r="S1954" s="109"/>
    </row>
    <row r="1955" spans="1:19" x14ac:dyDescent="0.2">
      <c r="A1955" s="92"/>
      <c r="B1955" s="98"/>
      <c r="C1955" s="98"/>
      <c r="D1955" s="98"/>
      <c r="E1955" s="89"/>
      <c r="F1955" s="89"/>
      <c r="G1955" s="204"/>
      <c r="H1955" s="157"/>
      <c r="I1955" s="157"/>
      <c r="J1955" s="52"/>
      <c r="K1955" s="158"/>
      <c r="L1955" s="52"/>
      <c r="M1955" s="52"/>
      <c r="N1955" s="52"/>
      <c r="O1955" s="52"/>
      <c r="P1955" s="111"/>
      <c r="Q1955" s="52"/>
      <c r="R1955" s="77"/>
      <c r="S1955" s="109"/>
    </row>
    <row r="1956" spans="1:19" x14ac:dyDescent="0.2">
      <c r="A1956" s="92"/>
      <c r="B1956" s="98"/>
      <c r="C1956" s="98"/>
      <c r="D1956" s="98"/>
      <c r="E1956" s="89"/>
      <c r="F1956" s="89"/>
      <c r="G1956" s="204"/>
      <c r="H1956" s="155"/>
      <c r="I1956" s="155"/>
      <c r="J1956" s="52"/>
      <c r="K1956" s="158"/>
      <c r="L1956" s="52"/>
      <c r="M1956" s="52"/>
      <c r="N1956" s="52"/>
      <c r="O1956" s="52"/>
      <c r="P1956" s="111"/>
      <c r="Q1956" s="52"/>
      <c r="R1956" s="77"/>
      <c r="S1956" s="109"/>
    </row>
    <row r="1957" spans="1:19" x14ac:dyDescent="0.2">
      <c r="A1957" s="92"/>
      <c r="B1957" s="162"/>
      <c r="C1957" s="162"/>
      <c r="D1957" s="162"/>
      <c r="E1957" s="76"/>
      <c r="F1957" s="76"/>
      <c r="G1957" s="103"/>
      <c r="H1957" s="100"/>
      <c r="I1957" s="100"/>
      <c r="J1957" s="52"/>
      <c r="K1957" s="52"/>
      <c r="L1957" s="52"/>
      <c r="M1957" s="52"/>
      <c r="N1957" s="52"/>
      <c r="O1957" s="52"/>
      <c r="P1957" s="111"/>
      <c r="Q1957" s="52"/>
      <c r="R1957" s="72"/>
      <c r="S1957" s="72"/>
    </row>
    <row r="1958" spans="1:19" x14ac:dyDescent="0.2">
      <c r="A1958" s="92"/>
      <c r="B1958" s="98"/>
      <c r="C1958" s="98"/>
      <c r="D1958" s="98"/>
      <c r="E1958" s="89"/>
      <c r="F1958" s="89"/>
      <c r="G1958" s="204"/>
      <c r="H1958" s="156"/>
      <c r="I1958" s="156"/>
      <c r="J1958" s="52"/>
      <c r="K1958" s="158"/>
      <c r="L1958" s="52"/>
      <c r="M1958" s="52"/>
      <c r="N1958" s="52"/>
      <c r="O1958" s="52"/>
      <c r="P1958" s="111"/>
      <c r="Q1958" s="52"/>
      <c r="R1958" s="77"/>
      <c r="S1958" s="109"/>
    </row>
    <row r="1959" spans="1:19" x14ac:dyDescent="0.2">
      <c r="A1959" s="92"/>
      <c r="B1959" s="98"/>
      <c r="C1959" s="98"/>
      <c r="D1959" s="98"/>
      <c r="E1959" s="89"/>
      <c r="F1959" s="89"/>
      <c r="G1959" s="204"/>
      <c r="H1959" s="157"/>
      <c r="I1959" s="157"/>
      <c r="J1959" s="52"/>
      <c r="K1959" s="158"/>
      <c r="L1959" s="52"/>
      <c r="M1959" s="52"/>
      <c r="N1959" s="52"/>
      <c r="O1959" s="52"/>
      <c r="P1959" s="111"/>
      <c r="Q1959" s="52"/>
      <c r="R1959" s="77"/>
      <c r="S1959" s="109"/>
    </row>
    <row r="1960" spans="1:19" x14ac:dyDescent="0.2">
      <c r="A1960" s="92"/>
      <c r="B1960" s="98"/>
      <c r="C1960" s="98"/>
      <c r="D1960" s="98"/>
      <c r="E1960" s="89"/>
      <c r="F1960" s="89"/>
      <c r="G1960" s="204"/>
      <c r="H1960" s="157"/>
      <c r="I1960" s="157"/>
      <c r="J1960" s="52"/>
      <c r="K1960" s="158"/>
      <c r="L1960" s="52"/>
      <c r="M1960" s="52"/>
      <c r="N1960" s="52"/>
      <c r="O1960" s="52"/>
      <c r="P1960" s="111"/>
      <c r="Q1960" s="52"/>
      <c r="R1960" s="77"/>
      <c r="S1960" s="109"/>
    </row>
    <row r="1961" spans="1:19" x14ac:dyDescent="0.2">
      <c r="A1961" s="92"/>
      <c r="B1961" s="98"/>
      <c r="C1961" s="98"/>
      <c r="D1961" s="98"/>
      <c r="E1961" s="89"/>
      <c r="F1961" s="89"/>
      <c r="G1961" s="204"/>
      <c r="H1961" s="155"/>
      <c r="I1961" s="155"/>
      <c r="J1961" s="52"/>
      <c r="K1961" s="158"/>
      <c r="L1961" s="52"/>
      <c r="M1961" s="52"/>
      <c r="N1961" s="52"/>
      <c r="O1961" s="52"/>
      <c r="P1961" s="111"/>
      <c r="Q1961" s="52"/>
      <c r="R1961" s="77"/>
      <c r="S1961" s="109"/>
    </row>
    <row r="1962" spans="1:19" x14ac:dyDescent="0.2">
      <c r="A1962" s="92"/>
      <c r="B1962" s="145"/>
      <c r="C1962" s="145"/>
      <c r="D1962" s="145"/>
      <c r="E1962" s="138"/>
      <c r="F1962" s="138"/>
      <c r="G1962" s="103"/>
      <c r="H1962" s="100"/>
      <c r="I1962" s="270"/>
      <c r="J1962" s="208"/>
      <c r="K1962" s="208"/>
      <c r="L1962" s="208"/>
      <c r="M1962" s="208"/>
      <c r="N1962" s="208"/>
      <c r="O1962" s="208"/>
      <c r="P1962" s="250"/>
      <c r="Q1962" s="208"/>
      <c r="R1962" s="143"/>
      <c r="S1962" s="143"/>
    </row>
    <row r="1963" spans="1:19" x14ac:dyDescent="0.2">
      <c r="A1963" s="92"/>
      <c r="B1963" s="98"/>
      <c r="C1963" s="98"/>
      <c r="D1963" s="98"/>
      <c r="E1963" s="89"/>
      <c r="F1963" s="89"/>
      <c r="G1963" s="204"/>
      <c r="H1963" s="156"/>
      <c r="I1963" s="156"/>
      <c r="J1963" s="52"/>
      <c r="K1963" s="158"/>
      <c r="L1963" s="52"/>
      <c r="M1963" s="52"/>
      <c r="N1963" s="52"/>
      <c r="O1963" s="52"/>
      <c r="P1963" s="111"/>
      <c r="Q1963" s="52"/>
      <c r="R1963" s="77"/>
      <c r="S1963" s="109"/>
    </row>
    <row r="1964" spans="1:19" x14ac:dyDescent="0.2">
      <c r="A1964" s="92"/>
      <c r="B1964" s="98"/>
      <c r="C1964" s="98"/>
      <c r="D1964" s="98"/>
      <c r="E1964" s="89"/>
      <c r="F1964" s="89"/>
      <c r="G1964" s="204"/>
      <c r="H1964" s="157"/>
      <c r="I1964" s="157"/>
      <c r="J1964" s="52"/>
      <c r="K1964" s="158"/>
      <c r="L1964" s="52"/>
      <c r="M1964" s="52"/>
      <c r="N1964" s="52"/>
      <c r="O1964" s="52"/>
      <c r="P1964" s="111"/>
      <c r="Q1964" s="52"/>
      <c r="R1964" s="77"/>
      <c r="S1964" s="109"/>
    </row>
    <row r="1965" spans="1:19" x14ac:dyDescent="0.2">
      <c r="A1965" s="92"/>
      <c r="B1965" s="98"/>
      <c r="C1965" s="98"/>
      <c r="D1965" s="98"/>
      <c r="E1965" s="89"/>
      <c r="F1965" s="89"/>
      <c r="G1965" s="204"/>
      <c r="H1965" s="155"/>
      <c r="I1965" s="155"/>
      <c r="J1965" s="52"/>
      <c r="K1965" s="158"/>
      <c r="L1965" s="52"/>
      <c r="M1965" s="52"/>
      <c r="N1965" s="52"/>
      <c r="O1965" s="52"/>
      <c r="P1965" s="111"/>
      <c r="Q1965" s="52"/>
      <c r="R1965" s="77"/>
      <c r="S1965" s="109"/>
    </row>
    <row r="1966" spans="1:19" x14ac:dyDescent="0.2">
      <c r="A1966" s="92"/>
      <c r="B1966" s="98"/>
      <c r="C1966" s="98"/>
      <c r="D1966" s="98"/>
      <c r="E1966" s="89"/>
      <c r="F1966" s="89"/>
      <c r="G1966" s="204"/>
      <c r="H1966" s="157"/>
      <c r="I1966" s="157"/>
      <c r="J1966" s="52"/>
      <c r="K1966" s="158"/>
      <c r="L1966" s="52"/>
      <c r="M1966" s="52"/>
      <c r="N1966" s="52"/>
      <c r="O1966" s="52"/>
      <c r="P1966" s="111"/>
      <c r="Q1966" s="52"/>
      <c r="R1966" s="77"/>
      <c r="S1966" s="109"/>
    </row>
    <row r="1967" spans="1:19" x14ac:dyDescent="0.2">
      <c r="A1967" s="92"/>
      <c r="B1967" s="98"/>
      <c r="C1967" s="98"/>
      <c r="D1967" s="98"/>
      <c r="E1967" s="89"/>
      <c r="F1967" s="89"/>
      <c r="G1967" s="204"/>
      <c r="H1967" s="155"/>
      <c r="I1967" s="155"/>
      <c r="J1967" s="52"/>
      <c r="K1967" s="158"/>
      <c r="L1967" s="52"/>
      <c r="M1967" s="52"/>
      <c r="N1967" s="52"/>
      <c r="O1967" s="52"/>
      <c r="P1967" s="111"/>
      <c r="Q1967" s="52"/>
      <c r="R1967" s="77"/>
      <c r="S1967" s="109"/>
    </row>
    <row r="1968" spans="1:19" x14ac:dyDescent="0.2">
      <c r="A1968" s="92"/>
      <c r="B1968" s="145"/>
      <c r="C1968" s="145"/>
      <c r="D1968" s="145"/>
      <c r="E1968" s="138"/>
      <c r="F1968" s="138"/>
      <c r="G1968" s="103"/>
      <c r="H1968" s="100"/>
      <c r="I1968" s="270"/>
      <c r="J1968" s="208"/>
      <c r="K1968" s="208"/>
      <c r="L1968" s="208"/>
      <c r="M1968" s="208"/>
      <c r="N1968" s="208"/>
      <c r="O1968" s="208"/>
      <c r="P1968" s="250"/>
      <c r="Q1968" s="208"/>
      <c r="R1968" s="143"/>
      <c r="S1968" s="143"/>
    </row>
    <row r="1969" spans="1:19" x14ac:dyDescent="0.2">
      <c r="A1969" s="92"/>
      <c r="B1969" s="98"/>
      <c r="C1969" s="98"/>
      <c r="D1969" s="98"/>
      <c r="E1969" s="89"/>
      <c r="F1969" s="89"/>
      <c r="G1969" s="204"/>
      <c r="H1969" s="156"/>
      <c r="I1969" s="156"/>
      <c r="J1969" s="52"/>
      <c r="K1969" s="158"/>
      <c r="L1969" s="52"/>
      <c r="M1969" s="52"/>
      <c r="N1969" s="52"/>
      <c r="O1969" s="52"/>
      <c r="P1969" s="111"/>
      <c r="Q1969" s="52"/>
      <c r="R1969" s="77"/>
      <c r="S1969" s="109"/>
    </row>
    <row r="1970" spans="1:19" x14ac:dyDescent="0.2">
      <c r="A1970" s="92"/>
      <c r="B1970" s="98"/>
      <c r="C1970" s="98"/>
      <c r="D1970" s="98"/>
      <c r="E1970" s="89"/>
      <c r="F1970" s="89"/>
      <c r="G1970" s="204"/>
      <c r="H1970" s="157"/>
      <c r="I1970" s="157"/>
      <c r="J1970" s="52"/>
      <c r="K1970" s="158"/>
      <c r="L1970" s="52"/>
      <c r="M1970" s="52"/>
      <c r="N1970" s="52"/>
      <c r="O1970" s="52"/>
      <c r="P1970" s="111"/>
      <c r="Q1970" s="52"/>
      <c r="R1970" s="77"/>
      <c r="S1970" s="109"/>
    </row>
    <row r="1971" spans="1:19" x14ac:dyDescent="0.2">
      <c r="A1971" s="92"/>
      <c r="B1971" s="98"/>
      <c r="C1971" s="98"/>
      <c r="D1971" s="98"/>
      <c r="E1971" s="89"/>
      <c r="F1971" s="89"/>
      <c r="G1971" s="204"/>
      <c r="H1971" s="155"/>
      <c r="I1971" s="155"/>
      <c r="J1971" s="52"/>
      <c r="K1971" s="158"/>
      <c r="L1971" s="52"/>
      <c r="M1971" s="52"/>
      <c r="N1971" s="52"/>
      <c r="O1971" s="52"/>
      <c r="P1971" s="111"/>
      <c r="Q1971" s="52"/>
      <c r="R1971" s="77"/>
      <c r="S1971" s="109"/>
    </row>
    <row r="1972" spans="1:19" x14ac:dyDescent="0.2">
      <c r="A1972" s="92"/>
      <c r="B1972" s="162"/>
      <c r="C1972" s="162"/>
      <c r="D1972" s="162"/>
      <c r="E1972" s="76"/>
      <c r="F1972" s="76"/>
      <c r="G1972" s="103"/>
      <c r="H1972" s="100"/>
      <c r="I1972" s="100"/>
      <c r="J1972" s="52"/>
      <c r="K1972" s="52"/>
      <c r="L1972" s="52"/>
      <c r="M1972" s="52"/>
      <c r="N1972" s="52"/>
      <c r="O1972" s="52"/>
      <c r="P1972" s="111"/>
      <c r="Q1972" s="52"/>
      <c r="R1972" s="72"/>
      <c r="S1972" s="72"/>
    </row>
    <row r="1973" spans="1:19" x14ac:dyDescent="0.2">
      <c r="A1973" s="92"/>
      <c r="B1973" s="98"/>
      <c r="C1973" s="98"/>
      <c r="D1973" s="98"/>
      <c r="E1973" s="89"/>
      <c r="F1973" s="89"/>
      <c r="G1973" s="204"/>
      <c r="H1973" s="156"/>
      <c r="I1973" s="156"/>
      <c r="J1973" s="52"/>
      <c r="K1973" s="158"/>
      <c r="L1973" s="52"/>
      <c r="M1973" s="52"/>
      <c r="N1973" s="52"/>
      <c r="O1973" s="52"/>
      <c r="P1973" s="111"/>
      <c r="Q1973" s="52"/>
      <c r="R1973" s="77"/>
      <c r="S1973" s="109"/>
    </row>
    <row r="1974" spans="1:19" x14ac:dyDescent="0.2">
      <c r="A1974" s="92"/>
      <c r="B1974" s="98"/>
      <c r="C1974" s="98"/>
      <c r="D1974" s="98"/>
      <c r="E1974" s="89"/>
      <c r="F1974" s="89"/>
      <c r="G1974" s="204"/>
      <c r="H1974" s="157"/>
      <c r="I1974" s="157"/>
      <c r="J1974" s="52"/>
      <c r="K1974" s="158"/>
      <c r="L1974" s="52"/>
      <c r="M1974" s="52"/>
      <c r="N1974" s="52"/>
      <c r="O1974" s="52"/>
      <c r="P1974" s="111"/>
      <c r="Q1974" s="52"/>
      <c r="R1974" s="77"/>
      <c r="S1974" s="109"/>
    </row>
    <row r="1975" spans="1:19" x14ac:dyDescent="0.2">
      <c r="A1975" s="92"/>
      <c r="B1975" s="98"/>
      <c r="C1975" s="98"/>
      <c r="D1975" s="98"/>
      <c r="E1975" s="89"/>
      <c r="F1975" s="89"/>
      <c r="G1975" s="204"/>
      <c r="H1975" s="157"/>
      <c r="I1975" s="157"/>
      <c r="J1975" s="52"/>
      <c r="K1975" s="158"/>
      <c r="L1975" s="52"/>
      <c r="M1975" s="52"/>
      <c r="N1975" s="52"/>
      <c r="O1975" s="52"/>
      <c r="P1975" s="111"/>
      <c r="Q1975" s="52"/>
      <c r="R1975" s="77"/>
      <c r="S1975" s="109"/>
    </row>
    <row r="1976" spans="1:19" x14ac:dyDescent="0.2">
      <c r="A1976" s="92"/>
      <c r="B1976" s="98"/>
      <c r="C1976" s="98"/>
      <c r="D1976" s="98"/>
      <c r="E1976" s="89"/>
      <c r="F1976" s="89"/>
      <c r="G1976" s="204"/>
      <c r="H1976" s="155"/>
      <c r="I1976" s="155"/>
      <c r="J1976" s="52"/>
      <c r="K1976" s="158"/>
      <c r="L1976" s="52"/>
      <c r="M1976" s="52"/>
      <c r="N1976" s="52"/>
      <c r="O1976" s="52"/>
      <c r="P1976" s="111"/>
      <c r="Q1976" s="52"/>
      <c r="R1976" s="77"/>
      <c r="S1976" s="109"/>
    </row>
    <row r="1977" spans="1:19" x14ac:dyDescent="0.2">
      <c r="A1977" s="92"/>
      <c r="B1977" s="145"/>
      <c r="C1977" s="145"/>
      <c r="D1977" s="145"/>
      <c r="E1977" s="138"/>
      <c r="F1977" s="138"/>
      <c r="G1977" s="103"/>
      <c r="H1977" s="100"/>
      <c r="I1977" s="270"/>
      <c r="J1977" s="208"/>
      <c r="K1977" s="208"/>
      <c r="L1977" s="208"/>
      <c r="M1977" s="208"/>
      <c r="N1977" s="208"/>
      <c r="O1977" s="208"/>
      <c r="P1977" s="250"/>
      <c r="Q1977" s="208"/>
      <c r="R1977" s="143"/>
      <c r="S1977" s="143"/>
    </row>
    <row r="1978" spans="1:19" x14ac:dyDescent="0.2">
      <c r="A1978" s="92"/>
      <c r="B1978" s="98"/>
      <c r="C1978" s="98"/>
      <c r="D1978" s="98"/>
      <c r="E1978" s="89"/>
      <c r="F1978" s="89"/>
      <c r="G1978" s="204"/>
      <c r="H1978" s="156"/>
      <c r="I1978" s="156"/>
      <c r="J1978" s="52"/>
      <c r="K1978" s="158"/>
      <c r="L1978" s="52"/>
      <c r="M1978" s="52"/>
      <c r="N1978" s="52"/>
      <c r="O1978" s="52"/>
      <c r="P1978" s="111"/>
      <c r="Q1978" s="52"/>
      <c r="R1978" s="77"/>
      <c r="S1978" s="109"/>
    </row>
    <row r="1979" spans="1:19" x14ac:dyDescent="0.2">
      <c r="A1979" s="92"/>
      <c r="B1979" s="98"/>
      <c r="C1979" s="98"/>
      <c r="D1979" s="98"/>
      <c r="E1979" s="89"/>
      <c r="F1979" s="89"/>
      <c r="G1979" s="204"/>
      <c r="H1979" s="157"/>
      <c r="I1979" s="157"/>
      <c r="J1979" s="52"/>
      <c r="K1979" s="158"/>
      <c r="L1979" s="52"/>
      <c r="M1979" s="52"/>
      <c r="N1979" s="52"/>
      <c r="O1979" s="52"/>
      <c r="P1979" s="111"/>
      <c r="Q1979" s="52"/>
      <c r="R1979" s="77"/>
      <c r="S1979" s="109"/>
    </row>
    <row r="1980" spans="1:19" x14ac:dyDescent="0.2">
      <c r="A1980" s="92"/>
      <c r="B1980" s="98"/>
      <c r="C1980" s="98"/>
      <c r="D1980" s="98"/>
      <c r="E1980" s="89"/>
      <c r="F1980" s="89"/>
      <c r="G1980" s="204"/>
      <c r="H1980" s="155"/>
      <c r="I1980" s="155"/>
      <c r="J1980" s="52"/>
      <c r="K1980" s="158"/>
      <c r="L1980" s="52"/>
      <c r="M1980" s="52"/>
      <c r="N1980" s="52"/>
      <c r="O1980" s="52"/>
      <c r="P1980" s="111"/>
      <c r="Q1980" s="52"/>
      <c r="R1980" s="77"/>
      <c r="S1980" s="109"/>
    </row>
    <row r="1981" spans="1:19" x14ac:dyDescent="0.2">
      <c r="A1981" s="92"/>
      <c r="B1981" s="98"/>
      <c r="C1981" s="98"/>
      <c r="D1981" s="98"/>
      <c r="E1981" s="89"/>
      <c r="F1981" s="89"/>
      <c r="G1981" s="204"/>
      <c r="H1981" s="157"/>
      <c r="I1981" s="157"/>
      <c r="J1981" s="52"/>
      <c r="K1981" s="158"/>
      <c r="L1981" s="52"/>
      <c r="M1981" s="52"/>
      <c r="N1981" s="52"/>
      <c r="O1981" s="52"/>
      <c r="P1981" s="111"/>
      <c r="Q1981" s="52"/>
      <c r="R1981" s="77"/>
      <c r="S1981" s="109"/>
    </row>
    <row r="1982" spans="1:19" x14ac:dyDescent="0.2">
      <c r="A1982" s="92"/>
      <c r="B1982" s="98"/>
      <c r="C1982" s="98"/>
      <c r="D1982" s="98"/>
      <c r="E1982" s="89"/>
      <c r="F1982" s="89"/>
      <c r="G1982" s="204"/>
      <c r="H1982" s="155"/>
      <c r="I1982" s="155"/>
      <c r="J1982" s="52"/>
      <c r="K1982" s="158"/>
      <c r="L1982" s="52"/>
      <c r="M1982" s="52"/>
      <c r="N1982" s="52"/>
      <c r="O1982" s="52"/>
      <c r="P1982" s="111"/>
      <c r="Q1982" s="52"/>
      <c r="R1982" s="77"/>
      <c r="S1982" s="109"/>
    </row>
    <row r="1983" spans="1:19" x14ac:dyDescent="0.2">
      <c r="A1983" s="92"/>
      <c r="B1983" s="145"/>
      <c r="C1983" s="145"/>
      <c r="D1983" s="145"/>
      <c r="E1983" s="138"/>
      <c r="F1983" s="138"/>
      <c r="G1983" s="103"/>
      <c r="H1983" s="100"/>
      <c r="I1983" s="270"/>
      <c r="J1983" s="208"/>
      <c r="K1983" s="208"/>
      <c r="L1983" s="208"/>
      <c r="M1983" s="208"/>
      <c r="N1983" s="208"/>
      <c r="O1983" s="208"/>
      <c r="P1983" s="250"/>
      <c r="Q1983" s="208"/>
      <c r="R1983" s="143"/>
      <c r="S1983" s="143"/>
    </row>
    <row r="1984" spans="1:19" x14ac:dyDescent="0.2">
      <c r="A1984" s="92"/>
      <c r="B1984" s="98"/>
      <c r="C1984" s="98"/>
      <c r="D1984" s="98"/>
      <c r="E1984" s="89"/>
      <c r="F1984" s="89"/>
      <c r="G1984" s="204"/>
      <c r="H1984" s="156"/>
      <c r="I1984" s="156"/>
      <c r="J1984" s="52"/>
      <c r="K1984" s="158"/>
      <c r="L1984" s="52"/>
      <c r="M1984" s="52"/>
      <c r="N1984" s="52"/>
      <c r="O1984" s="52"/>
      <c r="P1984" s="111"/>
      <c r="Q1984" s="52"/>
      <c r="R1984" s="77"/>
      <c r="S1984" s="109"/>
    </row>
    <row r="1985" spans="1:35" s="46" customFormat="1" x14ac:dyDescent="0.2">
      <c r="A1985" s="92"/>
      <c r="B1985" s="98"/>
      <c r="C1985" s="98"/>
      <c r="D1985" s="98"/>
      <c r="E1985" s="89"/>
      <c r="F1985" s="89"/>
      <c r="G1985" s="204"/>
      <c r="H1985" s="157"/>
      <c r="I1985" s="157"/>
      <c r="J1985" s="52"/>
      <c r="K1985" s="158"/>
      <c r="L1985" s="52"/>
      <c r="M1985" s="52"/>
      <c r="N1985" s="52"/>
      <c r="O1985" s="52"/>
      <c r="P1985" s="111"/>
      <c r="Q1985" s="52"/>
      <c r="R1985" s="77"/>
      <c r="S1985" s="109"/>
    </row>
    <row r="1986" spans="1:35" s="46" customFormat="1" x14ac:dyDescent="0.2">
      <c r="A1986" s="92"/>
      <c r="B1986" s="98"/>
      <c r="C1986" s="98"/>
      <c r="D1986" s="98"/>
      <c r="E1986" s="89"/>
      <c r="F1986" s="89"/>
      <c r="G1986" s="204"/>
      <c r="H1986" s="155"/>
      <c r="I1986" s="155"/>
      <c r="J1986" s="52"/>
      <c r="K1986" s="158"/>
      <c r="L1986" s="52"/>
      <c r="M1986" s="52"/>
      <c r="N1986" s="52"/>
      <c r="O1986" s="52"/>
      <c r="P1986" s="111"/>
      <c r="Q1986" s="52"/>
      <c r="R1986" s="77"/>
      <c r="S1986" s="109"/>
    </row>
    <row r="1987" spans="1:35" s="46" customFormat="1" x14ac:dyDescent="0.2">
      <c r="A1987" s="92"/>
      <c r="B1987" s="162"/>
      <c r="C1987" s="162"/>
      <c r="D1987" s="162"/>
      <c r="E1987" s="76"/>
      <c r="F1987" s="76"/>
      <c r="G1987" s="103"/>
      <c r="H1987" s="100"/>
      <c r="I1987" s="100"/>
      <c r="J1987" s="52"/>
      <c r="K1987" s="52"/>
      <c r="L1987" s="52"/>
      <c r="M1987" s="52"/>
      <c r="N1987" s="52"/>
      <c r="O1987" s="52"/>
      <c r="P1987" s="111"/>
      <c r="Q1987" s="52"/>
      <c r="R1987" s="72"/>
      <c r="S1987" s="72"/>
    </row>
    <row r="1988" spans="1:35" s="46" customFormat="1" x14ac:dyDescent="0.2">
      <c r="A1988" s="92"/>
      <c r="B1988" s="98"/>
      <c r="C1988" s="98"/>
      <c r="D1988" s="98"/>
      <c r="E1988" s="89"/>
      <c r="F1988" s="89"/>
      <c r="G1988" s="204"/>
      <c r="H1988" s="156"/>
      <c r="I1988" s="156"/>
      <c r="J1988" s="52"/>
      <c r="K1988" s="158"/>
      <c r="L1988" s="52"/>
      <c r="M1988" s="52"/>
      <c r="N1988" s="52"/>
      <c r="O1988" s="52"/>
      <c r="P1988" s="111"/>
      <c r="Q1988" s="52"/>
      <c r="R1988" s="77"/>
      <c r="S1988" s="109"/>
    </row>
    <row r="1989" spans="1:35" s="46" customFormat="1" x14ac:dyDescent="0.2">
      <c r="A1989" s="92"/>
      <c r="B1989" s="98"/>
      <c r="C1989" s="98"/>
      <c r="D1989" s="98"/>
      <c r="E1989" s="89"/>
      <c r="F1989" s="89"/>
      <c r="G1989" s="204"/>
      <c r="H1989" s="157"/>
      <c r="I1989" s="157"/>
      <c r="J1989" s="52"/>
      <c r="K1989" s="158"/>
      <c r="L1989" s="52"/>
      <c r="M1989" s="52"/>
      <c r="N1989" s="52"/>
      <c r="O1989" s="52"/>
      <c r="P1989" s="111"/>
      <c r="Q1989" s="52"/>
      <c r="R1989" s="77"/>
      <c r="S1989" s="109"/>
    </row>
    <row r="1990" spans="1:35" s="46" customFormat="1" x14ac:dyDescent="0.2">
      <c r="A1990" s="92"/>
      <c r="B1990" s="98"/>
      <c r="C1990" s="98"/>
      <c r="D1990" s="98"/>
      <c r="E1990" s="89"/>
      <c r="F1990" s="89"/>
      <c r="G1990" s="204"/>
      <c r="H1990" s="157"/>
      <c r="I1990" s="157"/>
      <c r="J1990" s="52"/>
      <c r="K1990" s="158"/>
      <c r="L1990" s="52"/>
      <c r="M1990" s="52"/>
      <c r="N1990" s="52"/>
      <c r="O1990" s="52"/>
      <c r="P1990" s="111"/>
      <c r="Q1990" s="52"/>
      <c r="R1990" s="77"/>
      <c r="S1990" s="109"/>
    </row>
    <row r="1991" spans="1:35" s="46" customFormat="1" x14ac:dyDescent="0.2">
      <c r="A1991" s="92"/>
      <c r="B1991" s="98"/>
      <c r="C1991" s="98"/>
      <c r="D1991" s="98"/>
      <c r="E1991" s="89"/>
      <c r="F1991" s="89"/>
      <c r="G1991" s="204"/>
      <c r="H1991" s="155"/>
      <c r="I1991" s="155"/>
      <c r="J1991" s="52"/>
      <c r="K1991" s="158"/>
      <c r="L1991" s="52"/>
      <c r="M1991" s="52"/>
      <c r="N1991" s="52"/>
      <c r="O1991" s="52"/>
      <c r="P1991" s="111"/>
      <c r="Q1991" s="52"/>
      <c r="R1991" s="77"/>
      <c r="S1991" s="109"/>
    </row>
    <row r="1992" spans="1:35" s="46" customFormat="1" x14ac:dyDescent="0.2">
      <c r="A1992" s="92"/>
      <c r="B1992" s="145"/>
      <c r="C1992" s="145"/>
      <c r="D1992" s="145"/>
      <c r="E1992" s="138"/>
      <c r="F1992" s="138"/>
      <c r="G1992" s="103"/>
      <c r="H1992" s="100"/>
      <c r="I1992" s="270"/>
      <c r="J1992" s="208"/>
      <c r="K1992" s="208"/>
      <c r="L1992" s="208"/>
      <c r="M1992" s="208"/>
      <c r="N1992" s="208"/>
      <c r="O1992" s="208"/>
      <c r="P1992" s="250"/>
      <c r="Q1992" s="208"/>
      <c r="R1992" s="143"/>
      <c r="S1992" s="143"/>
    </row>
    <row r="1993" spans="1:35" s="46" customFormat="1" x14ac:dyDescent="0.2">
      <c r="A1993" s="92"/>
      <c r="B1993" s="98"/>
      <c r="C1993" s="98"/>
      <c r="D1993" s="98"/>
      <c r="E1993" s="89"/>
      <c r="F1993" s="89"/>
      <c r="G1993" s="204"/>
      <c r="H1993" s="156"/>
      <c r="I1993" s="156"/>
      <c r="J1993" s="52"/>
      <c r="K1993" s="158"/>
      <c r="L1993" s="52"/>
      <c r="M1993" s="52"/>
      <c r="N1993" s="52"/>
      <c r="O1993" s="52"/>
      <c r="P1993" s="111"/>
      <c r="Q1993" s="52"/>
      <c r="R1993" s="77"/>
      <c r="S1993" s="109"/>
    </row>
    <row r="1994" spans="1:35" customFormat="1" ht="12.75" customHeight="1" x14ac:dyDescent="0.25">
      <c r="A1994" s="92"/>
      <c r="B1994" s="98"/>
      <c r="C1994" s="98"/>
      <c r="D1994" s="98"/>
      <c r="E1994" s="89"/>
      <c r="F1994" s="89"/>
      <c r="G1994" s="204"/>
      <c r="H1994" s="157"/>
      <c r="I1994" s="157"/>
      <c r="J1994" s="52"/>
      <c r="K1994" s="158"/>
      <c r="L1994" s="52"/>
      <c r="M1994" s="52"/>
      <c r="N1994" s="52"/>
      <c r="O1994" s="52"/>
      <c r="P1994" s="111"/>
      <c r="Q1994" s="52"/>
      <c r="R1994" s="77"/>
      <c r="S1994" s="109"/>
      <c r="T1994" s="203"/>
      <c r="U1994" s="203"/>
      <c r="V1994" s="203"/>
      <c r="W1994" s="203"/>
    </row>
    <row r="1995" spans="1:35" customFormat="1" ht="12.75" customHeight="1" x14ac:dyDescent="0.25">
      <c r="A1995" s="92"/>
      <c r="B1995" s="98"/>
      <c r="C1995" s="98"/>
      <c r="D1995" s="98"/>
      <c r="E1995" s="89"/>
      <c r="F1995" s="89"/>
      <c r="G1995" s="204"/>
      <c r="H1995" s="155"/>
      <c r="I1995" s="155"/>
      <c r="J1995" s="52"/>
      <c r="K1995" s="158"/>
      <c r="L1995" s="52"/>
      <c r="M1995" s="52"/>
      <c r="N1995" s="52"/>
      <c r="O1995" s="52"/>
      <c r="P1995" s="111"/>
      <c r="Q1995" s="52"/>
      <c r="R1995" s="77"/>
      <c r="S1995" s="109"/>
      <c r="T1995" s="203"/>
      <c r="U1995" s="203"/>
      <c r="V1995" s="203"/>
      <c r="W1995" s="203"/>
    </row>
    <row r="1996" spans="1:35" customFormat="1" ht="12.75" customHeight="1" x14ac:dyDescent="0.25">
      <c r="A1996" s="92"/>
      <c r="B1996" s="98"/>
      <c r="C1996" s="98"/>
      <c r="D1996" s="98"/>
      <c r="E1996" s="89"/>
      <c r="F1996" s="89"/>
      <c r="G1996" s="204"/>
      <c r="H1996" s="157"/>
      <c r="I1996" s="157"/>
      <c r="J1996" s="52"/>
      <c r="K1996" s="158"/>
      <c r="L1996" s="52"/>
      <c r="M1996" s="52"/>
      <c r="N1996" s="52"/>
      <c r="O1996" s="52"/>
      <c r="P1996" s="111"/>
      <c r="Q1996" s="52"/>
      <c r="R1996" s="77"/>
      <c r="S1996" s="109"/>
      <c r="T1996" s="203"/>
      <c r="U1996" s="203"/>
      <c r="V1996" s="203"/>
      <c r="W1996" s="203"/>
    </row>
    <row r="1997" spans="1:35" customFormat="1" ht="12.75" customHeight="1" x14ac:dyDescent="0.25">
      <c r="A1997" s="92"/>
      <c r="B1997" s="98"/>
      <c r="C1997" s="98"/>
      <c r="D1997" s="98"/>
      <c r="E1997" s="89"/>
      <c r="F1997" s="89"/>
      <c r="G1997" s="204"/>
      <c r="H1997" s="155"/>
      <c r="I1997" s="155"/>
      <c r="J1997" s="52"/>
      <c r="K1997" s="158"/>
      <c r="L1997" s="52"/>
      <c r="M1997" s="52"/>
      <c r="N1997" s="52"/>
      <c r="O1997" s="52"/>
      <c r="P1997" s="111"/>
      <c r="Q1997" s="52"/>
      <c r="R1997" s="77"/>
      <c r="S1997" s="109"/>
      <c r="T1997" s="203"/>
      <c r="U1997" s="203"/>
      <c r="V1997" s="203"/>
      <c r="W1997" s="203"/>
    </row>
    <row r="1998" spans="1:35" ht="12.75" customHeight="1" x14ac:dyDescent="0.2">
      <c r="A1998" s="92"/>
      <c r="B1998" s="145"/>
      <c r="C1998" s="145"/>
      <c r="D1998" s="145"/>
      <c r="E1998" s="138"/>
      <c r="F1998" s="138"/>
      <c r="G1998" s="103"/>
      <c r="H1998" s="100"/>
      <c r="I1998" s="270"/>
      <c r="J1998" s="208"/>
      <c r="K1998" s="208"/>
      <c r="L1998" s="208"/>
      <c r="M1998" s="208"/>
      <c r="N1998" s="208"/>
      <c r="O1998" s="208"/>
      <c r="P1998" s="250"/>
      <c r="Q1998" s="208"/>
      <c r="R1998" s="143"/>
      <c r="S1998" s="143"/>
    </row>
    <row r="1999" spans="1:35" s="182" customFormat="1" ht="12.75" customHeight="1" x14ac:dyDescent="0.3">
      <c r="A1999" s="92"/>
      <c r="B1999" s="98"/>
      <c r="C1999" s="98"/>
      <c r="D1999" s="98"/>
      <c r="E1999" s="89"/>
      <c r="F1999" s="89"/>
      <c r="G1999" s="204"/>
      <c r="H1999" s="156"/>
      <c r="I1999" s="156"/>
      <c r="J1999" s="52"/>
      <c r="K1999" s="158"/>
      <c r="L1999" s="52"/>
      <c r="M1999" s="52"/>
      <c r="N1999" s="52"/>
      <c r="O1999" s="52"/>
      <c r="P1999" s="111"/>
      <c r="Q1999" s="52"/>
      <c r="R1999" s="77"/>
      <c r="S1999" s="109"/>
      <c r="T1999" s="187"/>
      <c r="U1999" s="187"/>
      <c r="V1999" s="187"/>
      <c r="W1999" s="187"/>
      <c r="AI1999" s="202"/>
    </row>
    <row r="2000" spans="1:35" ht="12.75" customHeight="1" x14ac:dyDescent="0.2">
      <c r="A2000" s="92"/>
      <c r="B2000" s="98"/>
      <c r="C2000" s="98"/>
      <c r="D2000" s="98"/>
      <c r="E2000" s="89"/>
      <c r="F2000" s="89"/>
      <c r="G2000" s="204"/>
      <c r="H2000" s="157"/>
      <c r="I2000" s="157"/>
      <c r="J2000" s="52"/>
      <c r="K2000" s="158"/>
      <c r="L2000" s="52"/>
      <c r="M2000" s="52"/>
      <c r="N2000" s="52"/>
      <c r="O2000" s="52"/>
      <c r="P2000" s="111"/>
      <c r="Q2000" s="52"/>
      <c r="R2000" s="77"/>
      <c r="S2000" s="109"/>
    </row>
    <row r="2001" spans="1:35" ht="12.75" customHeight="1" x14ac:dyDescent="0.2">
      <c r="A2001" s="92"/>
      <c r="B2001" s="98"/>
      <c r="C2001" s="98"/>
      <c r="D2001" s="98"/>
      <c r="E2001" s="89"/>
      <c r="F2001" s="89"/>
      <c r="G2001" s="204"/>
      <c r="H2001" s="155"/>
      <c r="I2001" s="155"/>
      <c r="J2001" s="52"/>
      <c r="K2001" s="158"/>
      <c r="L2001" s="52"/>
      <c r="M2001" s="52"/>
      <c r="N2001" s="52"/>
      <c r="O2001" s="52"/>
      <c r="P2001" s="111"/>
      <c r="Q2001" s="52"/>
      <c r="R2001" s="77"/>
      <c r="S2001" s="109"/>
    </row>
    <row r="2002" spans="1:35" ht="12.75" customHeight="1" x14ac:dyDescent="0.2">
      <c r="A2002" s="92"/>
      <c r="B2002" s="162"/>
      <c r="C2002" s="162"/>
      <c r="D2002" s="162"/>
      <c r="E2002" s="76"/>
      <c r="F2002" s="76"/>
      <c r="G2002" s="103"/>
      <c r="H2002" s="100"/>
      <c r="I2002" s="100"/>
      <c r="J2002" s="52"/>
      <c r="K2002" s="52"/>
      <c r="L2002" s="52"/>
      <c r="M2002" s="52"/>
      <c r="N2002" s="52"/>
      <c r="O2002" s="52"/>
      <c r="P2002" s="111"/>
      <c r="Q2002" s="52"/>
      <c r="R2002" s="72"/>
      <c r="S2002" s="72"/>
    </row>
    <row r="2003" spans="1:35" ht="12.75" customHeight="1" x14ac:dyDescent="0.2">
      <c r="A2003" s="92"/>
      <c r="B2003" s="98"/>
      <c r="C2003" s="98"/>
      <c r="D2003" s="98"/>
      <c r="E2003" s="89"/>
      <c r="F2003" s="89"/>
      <c r="G2003" s="204"/>
      <c r="H2003" s="156"/>
      <c r="I2003" s="156"/>
      <c r="J2003" s="52"/>
      <c r="K2003" s="158"/>
      <c r="L2003" s="52"/>
      <c r="M2003" s="52"/>
      <c r="N2003" s="52"/>
      <c r="O2003" s="52"/>
      <c r="P2003" s="111"/>
      <c r="Q2003" s="52"/>
      <c r="R2003" s="77"/>
      <c r="S2003" s="109"/>
    </row>
    <row r="2004" spans="1:35" ht="12.75" customHeight="1" x14ac:dyDescent="0.2">
      <c r="A2004" s="92"/>
      <c r="B2004" s="98"/>
      <c r="C2004" s="98"/>
      <c r="D2004" s="98"/>
      <c r="E2004" s="89"/>
      <c r="F2004" s="89"/>
      <c r="G2004" s="204"/>
      <c r="H2004" s="157"/>
      <c r="I2004" s="157"/>
      <c r="J2004" s="52"/>
      <c r="K2004" s="158"/>
      <c r="L2004" s="52"/>
      <c r="M2004" s="52"/>
      <c r="N2004" s="52"/>
      <c r="O2004" s="52"/>
      <c r="P2004" s="111"/>
      <c r="Q2004" s="52"/>
      <c r="R2004" s="77"/>
      <c r="S2004" s="109"/>
    </row>
    <row r="2005" spans="1:35" ht="12.75" customHeight="1" x14ac:dyDescent="0.2">
      <c r="A2005" s="92"/>
      <c r="B2005" s="98"/>
      <c r="C2005" s="98"/>
      <c r="D2005" s="98"/>
      <c r="E2005" s="89"/>
      <c r="F2005" s="89"/>
      <c r="G2005" s="204"/>
      <c r="H2005" s="157"/>
      <c r="I2005" s="157"/>
      <c r="J2005" s="52"/>
      <c r="K2005" s="158"/>
      <c r="L2005" s="52"/>
      <c r="M2005" s="52"/>
      <c r="N2005" s="52"/>
      <c r="O2005" s="52"/>
      <c r="P2005" s="111"/>
      <c r="Q2005" s="52"/>
      <c r="R2005" s="77"/>
      <c r="S2005" s="109"/>
    </row>
    <row r="2006" spans="1:35" ht="12.75" customHeight="1" x14ac:dyDescent="0.2">
      <c r="A2006" s="92"/>
      <c r="B2006" s="98"/>
      <c r="C2006" s="98"/>
      <c r="D2006" s="98"/>
      <c r="E2006" s="89"/>
      <c r="F2006" s="89"/>
      <c r="G2006" s="204"/>
      <c r="H2006" s="155"/>
      <c r="I2006" s="155"/>
      <c r="J2006" s="52"/>
      <c r="K2006" s="158"/>
      <c r="L2006" s="52"/>
      <c r="M2006" s="52"/>
      <c r="N2006" s="52"/>
      <c r="O2006" s="52"/>
      <c r="P2006" s="111"/>
      <c r="Q2006" s="52"/>
      <c r="R2006" s="77"/>
      <c r="S2006" s="109"/>
    </row>
    <row r="2007" spans="1:35" s="182" customFormat="1" ht="12.75" customHeight="1" x14ac:dyDescent="0.3">
      <c r="A2007" s="92"/>
      <c r="B2007" s="145"/>
      <c r="C2007" s="145"/>
      <c r="D2007" s="145"/>
      <c r="E2007" s="138"/>
      <c r="F2007" s="138"/>
      <c r="G2007" s="103"/>
      <c r="H2007" s="100"/>
      <c r="I2007" s="270"/>
      <c r="J2007" s="208"/>
      <c r="K2007" s="208"/>
      <c r="L2007" s="208"/>
      <c r="M2007" s="208"/>
      <c r="N2007" s="208"/>
      <c r="O2007" s="208"/>
      <c r="P2007" s="250"/>
      <c r="Q2007" s="208"/>
      <c r="R2007" s="143"/>
      <c r="S2007" s="143"/>
      <c r="T2007" s="80"/>
      <c r="U2007" s="187"/>
      <c r="V2007" s="187"/>
      <c r="W2007" s="187"/>
      <c r="AI2007" s="202"/>
    </row>
    <row r="2008" spans="1:35" s="182" customFormat="1" ht="12.75" customHeight="1" x14ac:dyDescent="0.3">
      <c r="A2008" s="92"/>
      <c r="B2008" s="98"/>
      <c r="C2008" s="98"/>
      <c r="D2008" s="98"/>
      <c r="E2008" s="89"/>
      <c r="F2008" s="89"/>
      <c r="G2008" s="204"/>
      <c r="H2008" s="156"/>
      <c r="I2008" s="156"/>
      <c r="J2008" s="52"/>
      <c r="K2008" s="158"/>
      <c r="L2008" s="52"/>
      <c r="M2008" s="52"/>
      <c r="N2008" s="52"/>
      <c r="O2008" s="52"/>
      <c r="P2008" s="111"/>
      <c r="Q2008" s="52"/>
      <c r="R2008" s="77"/>
      <c r="S2008" s="109"/>
      <c r="T2008" s="80"/>
      <c r="U2008" s="187"/>
      <c r="V2008" s="187"/>
      <c r="W2008" s="187"/>
      <c r="AI2008" s="202"/>
    </row>
    <row r="2009" spans="1:35" s="182" customFormat="1" ht="12.75" customHeight="1" x14ac:dyDescent="0.3">
      <c r="A2009" s="92"/>
      <c r="B2009" s="98"/>
      <c r="C2009" s="98"/>
      <c r="D2009" s="98"/>
      <c r="E2009" s="89"/>
      <c r="F2009" s="89"/>
      <c r="G2009" s="204"/>
      <c r="H2009" s="157"/>
      <c r="I2009" s="157"/>
      <c r="J2009" s="52"/>
      <c r="K2009" s="158"/>
      <c r="L2009" s="52"/>
      <c r="M2009" s="52"/>
      <c r="N2009" s="52"/>
      <c r="O2009" s="52"/>
      <c r="P2009" s="111"/>
      <c r="Q2009" s="52"/>
      <c r="R2009" s="77"/>
      <c r="S2009" s="109"/>
      <c r="T2009" s="80"/>
      <c r="U2009" s="187"/>
      <c r="V2009" s="187"/>
      <c r="W2009" s="187"/>
      <c r="AI2009" s="202"/>
    </row>
    <row r="2010" spans="1:35" s="182" customFormat="1" ht="12.75" customHeight="1" x14ac:dyDescent="0.3">
      <c r="A2010" s="92"/>
      <c r="B2010" s="98"/>
      <c r="C2010" s="98"/>
      <c r="D2010" s="98"/>
      <c r="E2010" s="89"/>
      <c r="F2010" s="89"/>
      <c r="G2010" s="204"/>
      <c r="H2010" s="155"/>
      <c r="I2010" s="155"/>
      <c r="J2010" s="52"/>
      <c r="K2010" s="158"/>
      <c r="L2010" s="52"/>
      <c r="M2010" s="52"/>
      <c r="N2010" s="52"/>
      <c r="O2010" s="52"/>
      <c r="P2010" s="111"/>
      <c r="Q2010" s="52"/>
      <c r="R2010" s="77"/>
      <c r="S2010" s="109"/>
      <c r="T2010" s="80"/>
      <c r="U2010" s="187"/>
      <c r="V2010" s="187"/>
      <c r="W2010" s="187"/>
      <c r="AI2010" s="202"/>
    </row>
    <row r="2011" spans="1:35" s="182" customFormat="1" ht="12.75" customHeight="1" x14ac:dyDescent="0.3">
      <c r="A2011" s="92"/>
      <c r="B2011" s="98"/>
      <c r="C2011" s="98"/>
      <c r="D2011" s="98"/>
      <c r="E2011" s="89"/>
      <c r="F2011" s="89"/>
      <c r="G2011" s="204"/>
      <c r="H2011" s="157"/>
      <c r="I2011" s="157"/>
      <c r="J2011" s="52"/>
      <c r="K2011" s="158"/>
      <c r="L2011" s="52"/>
      <c r="M2011" s="52"/>
      <c r="N2011" s="52"/>
      <c r="O2011" s="52"/>
      <c r="P2011" s="111"/>
      <c r="Q2011" s="52"/>
      <c r="R2011" s="77"/>
      <c r="S2011" s="109"/>
      <c r="T2011" s="80"/>
      <c r="U2011" s="187"/>
      <c r="V2011" s="187"/>
      <c r="W2011" s="187"/>
      <c r="AI2011" s="202"/>
    </row>
    <row r="2012" spans="1:35" s="182" customFormat="1" ht="12.75" customHeight="1" x14ac:dyDescent="0.3">
      <c r="A2012" s="92"/>
      <c r="B2012" s="98"/>
      <c r="C2012" s="98"/>
      <c r="D2012" s="98"/>
      <c r="E2012" s="89"/>
      <c r="F2012" s="89"/>
      <c r="G2012" s="204"/>
      <c r="H2012" s="155"/>
      <c r="I2012" s="155"/>
      <c r="J2012" s="52"/>
      <c r="K2012" s="158"/>
      <c r="L2012" s="52"/>
      <c r="M2012" s="52"/>
      <c r="N2012" s="52"/>
      <c r="O2012" s="52"/>
      <c r="P2012" s="111"/>
      <c r="Q2012" s="52"/>
      <c r="R2012" s="77"/>
      <c r="S2012" s="109"/>
      <c r="T2012" s="80"/>
      <c r="U2012" s="187"/>
      <c r="V2012" s="187"/>
      <c r="W2012" s="187"/>
      <c r="AI2012" s="202"/>
    </row>
    <row r="2013" spans="1:35" s="182" customFormat="1" ht="12.75" customHeight="1" x14ac:dyDescent="0.3">
      <c r="A2013" s="92"/>
      <c r="B2013" s="145"/>
      <c r="C2013" s="145"/>
      <c r="D2013" s="145"/>
      <c r="E2013" s="138"/>
      <c r="F2013" s="138"/>
      <c r="G2013" s="103"/>
      <c r="H2013" s="100"/>
      <c r="I2013" s="270"/>
      <c r="J2013" s="208"/>
      <c r="K2013" s="208"/>
      <c r="L2013" s="208"/>
      <c r="M2013" s="208"/>
      <c r="N2013" s="208"/>
      <c r="O2013" s="208"/>
      <c r="P2013" s="250"/>
      <c r="Q2013" s="208"/>
      <c r="R2013" s="143"/>
      <c r="S2013" s="143"/>
      <c r="T2013" s="80"/>
      <c r="U2013" s="187"/>
      <c r="V2013" s="187"/>
      <c r="W2013" s="187"/>
      <c r="AI2013" s="202"/>
    </row>
    <row r="2014" spans="1:35" s="182" customFormat="1" ht="12.75" customHeight="1" x14ac:dyDescent="0.3">
      <c r="A2014" s="92"/>
      <c r="B2014" s="98"/>
      <c r="C2014" s="98"/>
      <c r="D2014" s="98"/>
      <c r="E2014" s="89"/>
      <c r="F2014" s="89"/>
      <c r="G2014" s="204"/>
      <c r="H2014" s="156"/>
      <c r="I2014" s="156"/>
      <c r="J2014" s="52"/>
      <c r="K2014" s="158"/>
      <c r="L2014" s="52"/>
      <c r="M2014" s="52"/>
      <c r="N2014" s="52"/>
      <c r="O2014" s="52"/>
      <c r="P2014" s="111"/>
      <c r="Q2014" s="52"/>
      <c r="R2014" s="77"/>
      <c r="S2014" s="109"/>
      <c r="T2014" s="80"/>
      <c r="U2014" s="187"/>
      <c r="V2014" s="187"/>
      <c r="W2014" s="187"/>
      <c r="AI2014" s="202"/>
    </row>
    <row r="2015" spans="1:35" s="182" customFormat="1" ht="12.75" customHeight="1" x14ac:dyDescent="0.3">
      <c r="A2015" s="92"/>
      <c r="B2015" s="98"/>
      <c r="C2015" s="98"/>
      <c r="D2015" s="98"/>
      <c r="E2015" s="89"/>
      <c r="F2015" s="89"/>
      <c r="G2015" s="204"/>
      <c r="H2015" s="157"/>
      <c r="I2015" s="157"/>
      <c r="J2015" s="52"/>
      <c r="K2015" s="158"/>
      <c r="L2015" s="52"/>
      <c r="M2015" s="52"/>
      <c r="N2015" s="52"/>
      <c r="O2015" s="52"/>
      <c r="P2015" s="111"/>
      <c r="Q2015" s="52"/>
      <c r="R2015" s="77"/>
      <c r="S2015" s="109"/>
      <c r="T2015" s="80"/>
      <c r="U2015" s="187"/>
      <c r="V2015" s="187"/>
      <c r="W2015" s="187"/>
      <c r="AI2015" s="202"/>
    </row>
    <row r="2016" spans="1:35" s="182" customFormat="1" ht="12.75" customHeight="1" x14ac:dyDescent="0.3">
      <c r="A2016" s="92"/>
      <c r="B2016" s="98"/>
      <c r="C2016" s="98"/>
      <c r="D2016" s="98"/>
      <c r="E2016" s="89"/>
      <c r="F2016" s="89"/>
      <c r="G2016" s="204"/>
      <c r="H2016" s="155"/>
      <c r="I2016" s="155"/>
      <c r="J2016" s="52"/>
      <c r="K2016" s="158"/>
      <c r="L2016" s="52"/>
      <c r="M2016" s="52"/>
      <c r="N2016" s="52"/>
      <c r="O2016" s="52"/>
      <c r="P2016" s="111"/>
      <c r="Q2016" s="52"/>
      <c r="R2016" s="77"/>
      <c r="S2016" s="109"/>
      <c r="T2016" s="80"/>
      <c r="U2016" s="187"/>
      <c r="V2016" s="187"/>
      <c r="W2016" s="187"/>
      <c r="AI2016" s="202"/>
    </row>
    <row r="2017" spans="1:35" s="182" customFormat="1" ht="12.75" customHeight="1" x14ac:dyDescent="0.3">
      <c r="A2017" s="92"/>
      <c r="B2017" s="162"/>
      <c r="C2017" s="162"/>
      <c r="D2017" s="162"/>
      <c r="E2017" s="76"/>
      <c r="F2017" s="76"/>
      <c r="G2017" s="103"/>
      <c r="H2017" s="100"/>
      <c r="I2017" s="100"/>
      <c r="J2017" s="52"/>
      <c r="K2017" s="52"/>
      <c r="L2017" s="52"/>
      <c r="M2017" s="52"/>
      <c r="N2017" s="52"/>
      <c r="O2017" s="52"/>
      <c r="P2017" s="111"/>
      <c r="Q2017" s="52"/>
      <c r="R2017" s="72"/>
      <c r="S2017" s="72"/>
      <c r="T2017" s="80"/>
      <c r="U2017" s="187"/>
      <c r="V2017" s="187"/>
      <c r="W2017" s="187"/>
      <c r="AI2017" s="202"/>
    </row>
    <row r="2018" spans="1:35" s="182" customFormat="1" ht="12.75" customHeight="1" x14ac:dyDescent="0.3">
      <c r="A2018" s="92"/>
      <c r="B2018" s="98"/>
      <c r="C2018" s="98"/>
      <c r="D2018" s="98"/>
      <c r="E2018" s="89"/>
      <c r="F2018" s="89"/>
      <c r="G2018" s="204"/>
      <c r="H2018" s="156"/>
      <c r="I2018" s="156"/>
      <c r="J2018" s="52"/>
      <c r="K2018" s="158"/>
      <c r="L2018" s="52"/>
      <c r="M2018" s="52"/>
      <c r="N2018" s="52"/>
      <c r="O2018" s="52"/>
      <c r="P2018" s="111"/>
      <c r="Q2018" s="52"/>
      <c r="R2018" s="77"/>
      <c r="S2018" s="109"/>
      <c r="T2018" s="80"/>
      <c r="U2018" s="187"/>
      <c r="V2018" s="187"/>
      <c r="W2018" s="187"/>
      <c r="AI2018" s="202"/>
    </row>
    <row r="2019" spans="1:35" s="182" customFormat="1" ht="12.75" customHeight="1" x14ac:dyDescent="0.3">
      <c r="A2019" s="92"/>
      <c r="B2019" s="98"/>
      <c r="C2019" s="98"/>
      <c r="D2019" s="98"/>
      <c r="E2019" s="89"/>
      <c r="F2019" s="89"/>
      <c r="G2019" s="204"/>
      <c r="H2019" s="157"/>
      <c r="I2019" s="157"/>
      <c r="J2019" s="52"/>
      <c r="K2019" s="158"/>
      <c r="L2019" s="52"/>
      <c r="M2019" s="52"/>
      <c r="N2019" s="52"/>
      <c r="O2019" s="52"/>
      <c r="P2019" s="111"/>
      <c r="Q2019" s="52"/>
      <c r="R2019" s="77"/>
      <c r="S2019" s="109"/>
      <c r="T2019" s="80"/>
      <c r="U2019" s="187"/>
      <c r="V2019" s="187"/>
      <c r="W2019" s="187"/>
      <c r="AI2019" s="202"/>
    </row>
    <row r="2020" spans="1:35" s="182" customFormat="1" ht="12.75" customHeight="1" x14ac:dyDescent="0.3">
      <c r="A2020" s="92"/>
      <c r="B2020" s="98"/>
      <c r="C2020" s="98"/>
      <c r="D2020" s="98"/>
      <c r="E2020" s="89"/>
      <c r="F2020" s="89"/>
      <c r="G2020" s="204"/>
      <c r="H2020" s="157"/>
      <c r="I2020" s="157"/>
      <c r="J2020" s="52"/>
      <c r="K2020" s="158"/>
      <c r="L2020" s="52"/>
      <c r="M2020" s="52"/>
      <c r="N2020" s="52"/>
      <c r="O2020" s="52"/>
      <c r="P2020" s="111"/>
      <c r="Q2020" s="52"/>
      <c r="R2020" s="77"/>
      <c r="S2020" s="109"/>
      <c r="T2020" s="80"/>
      <c r="U2020" s="187"/>
      <c r="V2020" s="187"/>
      <c r="W2020" s="187"/>
      <c r="AI2020" s="202"/>
    </row>
    <row r="2021" spans="1:35" s="182" customFormat="1" ht="12.75" customHeight="1" x14ac:dyDescent="0.3">
      <c r="A2021" s="92"/>
      <c r="B2021" s="98"/>
      <c r="C2021" s="98"/>
      <c r="D2021" s="98"/>
      <c r="E2021" s="89"/>
      <c r="F2021" s="89"/>
      <c r="G2021" s="204"/>
      <c r="H2021" s="155"/>
      <c r="I2021" s="155"/>
      <c r="J2021" s="52"/>
      <c r="K2021" s="158"/>
      <c r="L2021" s="52"/>
      <c r="M2021" s="52"/>
      <c r="N2021" s="52"/>
      <c r="O2021" s="52"/>
      <c r="P2021" s="111"/>
      <c r="Q2021" s="52"/>
      <c r="R2021" s="77"/>
      <c r="S2021" s="109"/>
      <c r="T2021" s="80"/>
      <c r="U2021" s="187"/>
      <c r="V2021" s="187"/>
      <c r="W2021" s="187"/>
      <c r="AI2021" s="202"/>
    </row>
    <row r="2022" spans="1:35" s="182" customFormat="1" ht="12.75" customHeight="1" x14ac:dyDescent="0.3">
      <c r="A2022" s="92"/>
      <c r="B2022" s="145"/>
      <c r="C2022" s="145"/>
      <c r="D2022" s="145"/>
      <c r="E2022" s="138"/>
      <c r="F2022" s="138"/>
      <c r="G2022" s="103"/>
      <c r="H2022" s="100"/>
      <c r="I2022" s="270"/>
      <c r="J2022" s="208"/>
      <c r="K2022" s="208"/>
      <c r="L2022" s="208"/>
      <c r="M2022" s="208"/>
      <c r="N2022" s="208"/>
      <c r="O2022" s="208"/>
      <c r="P2022" s="250"/>
      <c r="Q2022" s="208"/>
      <c r="R2022" s="143"/>
      <c r="S2022" s="143"/>
      <c r="T2022" s="80"/>
      <c r="U2022" s="187"/>
      <c r="V2022" s="187"/>
      <c r="W2022" s="187"/>
      <c r="AI2022" s="202"/>
    </row>
    <row r="2023" spans="1:35" s="182" customFormat="1" ht="12.75" customHeight="1" x14ac:dyDescent="0.3">
      <c r="A2023" s="92"/>
      <c r="B2023" s="98"/>
      <c r="C2023" s="98"/>
      <c r="D2023" s="98"/>
      <c r="E2023" s="89"/>
      <c r="F2023" s="89"/>
      <c r="G2023" s="204"/>
      <c r="H2023" s="156"/>
      <c r="I2023" s="156"/>
      <c r="J2023" s="52"/>
      <c r="K2023" s="158"/>
      <c r="L2023" s="52"/>
      <c r="M2023" s="52"/>
      <c r="N2023" s="52"/>
      <c r="O2023" s="52"/>
      <c r="P2023" s="111"/>
      <c r="Q2023" s="52"/>
      <c r="R2023" s="77"/>
      <c r="S2023" s="109"/>
      <c r="T2023" s="80"/>
      <c r="U2023" s="187"/>
      <c r="V2023" s="187"/>
      <c r="W2023" s="187"/>
      <c r="AI2023" s="202"/>
    </row>
    <row r="2024" spans="1:35" s="182" customFormat="1" ht="12.75" customHeight="1" x14ac:dyDescent="0.3">
      <c r="A2024" s="92"/>
      <c r="B2024" s="98"/>
      <c r="C2024" s="98"/>
      <c r="D2024" s="98"/>
      <c r="E2024" s="89"/>
      <c r="F2024" s="89"/>
      <c r="G2024" s="204"/>
      <c r="H2024" s="157"/>
      <c r="I2024" s="157"/>
      <c r="J2024" s="52"/>
      <c r="K2024" s="158"/>
      <c r="L2024" s="52"/>
      <c r="M2024" s="52"/>
      <c r="N2024" s="52"/>
      <c r="O2024" s="52"/>
      <c r="P2024" s="111"/>
      <c r="Q2024" s="52"/>
      <c r="R2024" s="77"/>
      <c r="S2024" s="109"/>
      <c r="T2024" s="80"/>
      <c r="U2024" s="187"/>
      <c r="V2024" s="187"/>
      <c r="W2024" s="187"/>
      <c r="AI2024" s="202"/>
    </row>
    <row r="2025" spans="1:35" s="182" customFormat="1" ht="12.75" customHeight="1" x14ac:dyDescent="0.3">
      <c r="A2025" s="92"/>
      <c r="B2025" s="98"/>
      <c r="C2025" s="98"/>
      <c r="D2025" s="98"/>
      <c r="E2025" s="89"/>
      <c r="F2025" s="89"/>
      <c r="G2025" s="204"/>
      <c r="H2025" s="155"/>
      <c r="I2025" s="155"/>
      <c r="J2025" s="52"/>
      <c r="K2025" s="158"/>
      <c r="L2025" s="52"/>
      <c r="M2025" s="52"/>
      <c r="N2025" s="52"/>
      <c r="O2025" s="52"/>
      <c r="P2025" s="111"/>
      <c r="Q2025" s="52"/>
      <c r="R2025" s="77"/>
      <c r="S2025" s="109"/>
      <c r="T2025" s="80"/>
      <c r="U2025" s="187"/>
      <c r="V2025" s="187"/>
      <c r="W2025" s="187"/>
      <c r="AI2025" s="202"/>
    </row>
    <row r="2026" spans="1:35" s="182" customFormat="1" ht="12.75" customHeight="1" x14ac:dyDescent="0.3">
      <c r="A2026" s="92"/>
      <c r="B2026" s="98"/>
      <c r="C2026" s="98"/>
      <c r="D2026" s="98"/>
      <c r="E2026" s="89"/>
      <c r="F2026" s="89"/>
      <c r="G2026" s="204"/>
      <c r="H2026" s="157"/>
      <c r="I2026" s="157"/>
      <c r="J2026" s="52"/>
      <c r="K2026" s="158"/>
      <c r="L2026" s="52"/>
      <c r="M2026" s="52"/>
      <c r="N2026" s="52"/>
      <c r="O2026" s="52"/>
      <c r="P2026" s="111"/>
      <c r="Q2026" s="52"/>
      <c r="R2026" s="77"/>
      <c r="S2026" s="109"/>
      <c r="T2026" s="80"/>
      <c r="U2026" s="187"/>
      <c r="V2026" s="187"/>
      <c r="W2026" s="187"/>
      <c r="AI2026" s="202"/>
    </row>
    <row r="2027" spans="1:35" s="182" customFormat="1" ht="12.75" customHeight="1" x14ac:dyDescent="0.3">
      <c r="A2027" s="92"/>
      <c r="B2027" s="98"/>
      <c r="C2027" s="98"/>
      <c r="D2027" s="98"/>
      <c r="E2027" s="89"/>
      <c r="F2027" s="89"/>
      <c r="G2027" s="204"/>
      <c r="H2027" s="155"/>
      <c r="I2027" s="155"/>
      <c r="J2027" s="52"/>
      <c r="K2027" s="158"/>
      <c r="L2027" s="52"/>
      <c r="M2027" s="52"/>
      <c r="N2027" s="52"/>
      <c r="O2027" s="52"/>
      <c r="P2027" s="111"/>
      <c r="Q2027" s="52"/>
      <c r="R2027" s="77"/>
      <c r="S2027" s="109"/>
      <c r="T2027" s="80"/>
      <c r="U2027" s="187"/>
      <c r="V2027" s="187"/>
      <c r="W2027" s="187"/>
      <c r="AI2027" s="202"/>
    </row>
    <row r="2028" spans="1:35" s="182" customFormat="1" ht="12.75" customHeight="1" x14ac:dyDescent="0.3">
      <c r="A2028" s="92"/>
      <c r="B2028" s="145"/>
      <c r="C2028" s="145"/>
      <c r="D2028" s="145"/>
      <c r="E2028" s="138"/>
      <c r="F2028" s="138"/>
      <c r="G2028" s="103"/>
      <c r="H2028" s="100"/>
      <c r="I2028" s="270"/>
      <c r="J2028" s="208"/>
      <c r="K2028" s="208"/>
      <c r="L2028" s="208"/>
      <c r="M2028" s="208"/>
      <c r="N2028" s="208"/>
      <c r="O2028" s="208"/>
      <c r="P2028" s="250"/>
      <c r="Q2028" s="208"/>
      <c r="R2028" s="143"/>
      <c r="S2028" s="143"/>
      <c r="T2028" s="80"/>
      <c r="U2028" s="187"/>
      <c r="V2028" s="187"/>
      <c r="W2028" s="187"/>
      <c r="AI2028" s="202"/>
    </row>
    <row r="2029" spans="1:35" s="182" customFormat="1" ht="12.75" customHeight="1" x14ac:dyDescent="0.3">
      <c r="A2029" s="92"/>
      <c r="B2029" s="98"/>
      <c r="C2029" s="98"/>
      <c r="D2029" s="98"/>
      <c r="E2029" s="89"/>
      <c r="F2029" s="89"/>
      <c r="G2029" s="204"/>
      <c r="H2029" s="156"/>
      <c r="I2029" s="156"/>
      <c r="J2029" s="52"/>
      <c r="K2029" s="158"/>
      <c r="L2029" s="52"/>
      <c r="M2029" s="52"/>
      <c r="N2029" s="52"/>
      <c r="O2029" s="52"/>
      <c r="P2029" s="111"/>
      <c r="Q2029" s="52"/>
      <c r="R2029" s="77"/>
      <c r="S2029" s="109"/>
      <c r="T2029" s="80"/>
      <c r="U2029" s="187"/>
      <c r="V2029" s="187"/>
      <c r="W2029" s="187"/>
      <c r="AI2029" s="202"/>
    </row>
    <row r="2030" spans="1:35" s="182" customFormat="1" ht="12.75" customHeight="1" x14ac:dyDescent="0.3">
      <c r="A2030" s="92"/>
      <c r="B2030" s="98"/>
      <c r="C2030" s="98"/>
      <c r="D2030" s="98"/>
      <c r="E2030" s="89"/>
      <c r="F2030" s="89"/>
      <c r="G2030" s="204"/>
      <c r="H2030" s="157"/>
      <c r="I2030" s="157"/>
      <c r="J2030" s="52"/>
      <c r="K2030" s="158"/>
      <c r="L2030" s="52"/>
      <c r="M2030" s="52"/>
      <c r="N2030" s="52"/>
      <c r="O2030" s="52"/>
      <c r="P2030" s="111"/>
      <c r="Q2030" s="52"/>
      <c r="R2030" s="77"/>
      <c r="S2030" s="109"/>
      <c r="T2030" s="80"/>
      <c r="U2030" s="187"/>
      <c r="V2030" s="187"/>
      <c r="W2030" s="187"/>
      <c r="AI2030" s="202"/>
    </row>
    <row r="2031" spans="1:35" s="182" customFormat="1" ht="12.75" customHeight="1" x14ac:dyDescent="0.3">
      <c r="A2031" s="92"/>
      <c r="B2031" s="98"/>
      <c r="C2031" s="98"/>
      <c r="D2031" s="98"/>
      <c r="E2031" s="89"/>
      <c r="F2031" s="89"/>
      <c r="G2031" s="204"/>
      <c r="H2031" s="155"/>
      <c r="I2031" s="155"/>
      <c r="J2031" s="52"/>
      <c r="K2031" s="158"/>
      <c r="L2031" s="52"/>
      <c r="M2031" s="52"/>
      <c r="N2031" s="52"/>
      <c r="O2031" s="52"/>
      <c r="P2031" s="111"/>
      <c r="Q2031" s="52"/>
      <c r="R2031" s="77"/>
      <c r="S2031" s="109"/>
      <c r="T2031" s="80"/>
      <c r="U2031" s="187"/>
      <c r="V2031" s="187"/>
      <c r="W2031" s="187"/>
      <c r="AI2031" s="202"/>
    </row>
    <row r="2032" spans="1:35" s="182" customFormat="1" ht="12.75" customHeight="1" x14ac:dyDescent="0.3">
      <c r="A2032" s="92"/>
      <c r="B2032" s="162"/>
      <c r="C2032" s="162"/>
      <c r="D2032" s="162"/>
      <c r="E2032" s="76"/>
      <c r="F2032" s="76"/>
      <c r="G2032" s="103"/>
      <c r="H2032" s="100"/>
      <c r="I2032" s="100"/>
      <c r="J2032" s="52"/>
      <c r="K2032" s="52"/>
      <c r="L2032" s="52"/>
      <c r="M2032" s="52"/>
      <c r="N2032" s="52"/>
      <c r="O2032" s="52"/>
      <c r="P2032" s="111"/>
      <c r="Q2032" s="52"/>
      <c r="R2032" s="72"/>
      <c r="S2032" s="72"/>
      <c r="T2032" s="80"/>
      <c r="U2032" s="187"/>
      <c r="V2032" s="187"/>
      <c r="W2032" s="187"/>
      <c r="AI2032" s="202"/>
    </row>
    <row r="2033" spans="1:35" s="182" customFormat="1" ht="12.75" customHeight="1" x14ac:dyDescent="0.3">
      <c r="A2033" s="92"/>
      <c r="B2033" s="98"/>
      <c r="C2033" s="98"/>
      <c r="D2033" s="98"/>
      <c r="E2033" s="89"/>
      <c r="F2033" s="89"/>
      <c r="G2033" s="204"/>
      <c r="H2033" s="156"/>
      <c r="I2033" s="156"/>
      <c r="J2033" s="52"/>
      <c r="K2033" s="158"/>
      <c r="L2033" s="52"/>
      <c r="M2033" s="52"/>
      <c r="N2033" s="52"/>
      <c r="O2033" s="52"/>
      <c r="P2033" s="111"/>
      <c r="Q2033" s="52"/>
      <c r="R2033" s="77"/>
      <c r="S2033" s="109"/>
      <c r="T2033" s="80"/>
      <c r="U2033" s="187"/>
      <c r="V2033" s="187"/>
      <c r="W2033" s="187"/>
      <c r="AI2033" s="202"/>
    </row>
    <row r="2034" spans="1:35" s="182" customFormat="1" ht="12.75" customHeight="1" x14ac:dyDescent="0.3">
      <c r="A2034" s="92"/>
      <c r="B2034" s="98"/>
      <c r="C2034" s="98"/>
      <c r="D2034" s="98"/>
      <c r="E2034" s="89"/>
      <c r="F2034" s="89"/>
      <c r="G2034" s="204"/>
      <c r="H2034" s="157"/>
      <c r="I2034" s="157"/>
      <c r="J2034" s="52"/>
      <c r="K2034" s="158"/>
      <c r="L2034" s="52"/>
      <c r="M2034" s="52"/>
      <c r="N2034" s="52"/>
      <c r="O2034" s="52"/>
      <c r="P2034" s="111"/>
      <c r="Q2034" s="52"/>
      <c r="R2034" s="77"/>
      <c r="S2034" s="109"/>
      <c r="T2034" s="80"/>
      <c r="U2034" s="187"/>
      <c r="V2034" s="187"/>
      <c r="W2034" s="187"/>
      <c r="AI2034" s="202"/>
    </row>
    <row r="2035" spans="1:35" s="182" customFormat="1" ht="12.75" customHeight="1" x14ac:dyDescent="0.3">
      <c r="A2035" s="92"/>
      <c r="B2035" s="98"/>
      <c r="C2035" s="98"/>
      <c r="D2035" s="98"/>
      <c r="E2035" s="89"/>
      <c r="F2035" s="89"/>
      <c r="G2035" s="204"/>
      <c r="H2035" s="157"/>
      <c r="I2035" s="157"/>
      <c r="J2035" s="52"/>
      <c r="K2035" s="158"/>
      <c r="L2035" s="52"/>
      <c r="M2035" s="52"/>
      <c r="N2035" s="52"/>
      <c r="O2035" s="52"/>
      <c r="P2035" s="111"/>
      <c r="Q2035" s="52"/>
      <c r="R2035" s="77"/>
      <c r="S2035" s="109"/>
      <c r="T2035" s="80"/>
      <c r="U2035" s="187"/>
      <c r="V2035" s="187"/>
      <c r="W2035" s="187"/>
      <c r="AI2035" s="202"/>
    </row>
    <row r="2036" spans="1:35" s="182" customFormat="1" ht="12.75" customHeight="1" x14ac:dyDescent="0.3">
      <c r="A2036" s="92"/>
      <c r="B2036" s="98"/>
      <c r="C2036" s="98"/>
      <c r="D2036" s="98"/>
      <c r="E2036" s="89"/>
      <c r="F2036" s="89"/>
      <c r="G2036" s="204"/>
      <c r="H2036" s="155"/>
      <c r="I2036" s="155"/>
      <c r="J2036" s="52"/>
      <c r="K2036" s="158"/>
      <c r="L2036" s="52"/>
      <c r="M2036" s="52"/>
      <c r="N2036" s="52"/>
      <c r="O2036" s="52"/>
      <c r="P2036" s="111"/>
      <c r="Q2036" s="52"/>
      <c r="R2036" s="77"/>
      <c r="S2036" s="109"/>
      <c r="T2036" s="80"/>
      <c r="U2036" s="187"/>
      <c r="V2036" s="187"/>
      <c r="W2036" s="187"/>
      <c r="AI2036" s="202"/>
    </row>
    <row r="2037" spans="1:35" s="182" customFormat="1" ht="12.75" customHeight="1" x14ac:dyDescent="0.3">
      <c r="A2037" s="92"/>
      <c r="B2037" s="145"/>
      <c r="C2037" s="145"/>
      <c r="D2037" s="145"/>
      <c r="E2037" s="138"/>
      <c r="F2037" s="138"/>
      <c r="G2037" s="103"/>
      <c r="H2037" s="100"/>
      <c r="I2037" s="270"/>
      <c r="J2037" s="208"/>
      <c r="K2037" s="208"/>
      <c r="L2037" s="208"/>
      <c r="M2037" s="208"/>
      <c r="N2037" s="208"/>
      <c r="O2037" s="208"/>
      <c r="P2037" s="250"/>
      <c r="Q2037" s="208"/>
      <c r="R2037" s="143"/>
      <c r="S2037" s="143"/>
      <c r="T2037" s="80"/>
      <c r="U2037" s="187"/>
      <c r="V2037" s="187"/>
      <c r="W2037" s="187"/>
      <c r="AI2037" s="202"/>
    </row>
    <row r="2038" spans="1:35" s="182" customFormat="1" ht="12.75" customHeight="1" x14ac:dyDescent="0.3">
      <c r="A2038" s="92"/>
      <c r="B2038" s="98"/>
      <c r="C2038" s="98"/>
      <c r="D2038" s="98"/>
      <c r="E2038" s="89"/>
      <c r="F2038" s="89"/>
      <c r="G2038" s="204"/>
      <c r="H2038" s="156"/>
      <c r="I2038" s="156"/>
      <c r="J2038" s="52"/>
      <c r="K2038" s="158"/>
      <c r="L2038" s="52"/>
      <c r="M2038" s="52"/>
      <c r="N2038" s="52"/>
      <c r="O2038" s="52"/>
      <c r="P2038" s="111"/>
      <c r="Q2038" s="52"/>
      <c r="R2038" s="77"/>
      <c r="S2038" s="109"/>
      <c r="T2038" s="80"/>
      <c r="U2038" s="187"/>
      <c r="V2038" s="187"/>
      <c r="W2038" s="187"/>
      <c r="AI2038" s="202"/>
    </row>
    <row r="2039" spans="1:35" s="182" customFormat="1" ht="12.75" customHeight="1" x14ac:dyDescent="0.3">
      <c r="A2039" s="92"/>
      <c r="B2039" s="98"/>
      <c r="C2039" s="98"/>
      <c r="D2039" s="98"/>
      <c r="E2039" s="89"/>
      <c r="F2039" s="89"/>
      <c r="G2039" s="204"/>
      <c r="H2039" s="157"/>
      <c r="I2039" s="157"/>
      <c r="J2039" s="52"/>
      <c r="K2039" s="158"/>
      <c r="L2039" s="52"/>
      <c r="M2039" s="52"/>
      <c r="N2039" s="52"/>
      <c r="O2039" s="52"/>
      <c r="P2039" s="111"/>
      <c r="Q2039" s="52"/>
      <c r="R2039" s="77"/>
      <c r="S2039" s="109"/>
      <c r="T2039" s="80"/>
      <c r="U2039" s="187"/>
      <c r="V2039" s="187"/>
      <c r="W2039" s="187"/>
      <c r="AI2039" s="202"/>
    </row>
    <row r="2040" spans="1:35" s="182" customFormat="1" ht="12.75" customHeight="1" x14ac:dyDescent="0.3">
      <c r="A2040" s="92"/>
      <c r="B2040" s="98"/>
      <c r="C2040" s="98"/>
      <c r="D2040" s="98"/>
      <c r="E2040" s="89"/>
      <c r="F2040" s="89"/>
      <c r="G2040" s="204"/>
      <c r="H2040" s="155"/>
      <c r="I2040" s="155"/>
      <c r="J2040" s="52"/>
      <c r="K2040" s="158"/>
      <c r="L2040" s="52"/>
      <c r="M2040" s="52"/>
      <c r="N2040" s="52"/>
      <c r="O2040" s="52"/>
      <c r="P2040" s="111"/>
      <c r="Q2040" s="52"/>
      <c r="R2040" s="77"/>
      <c r="S2040" s="109"/>
      <c r="T2040" s="80"/>
      <c r="U2040" s="187"/>
      <c r="V2040" s="187"/>
      <c r="W2040" s="187"/>
      <c r="AI2040" s="202"/>
    </row>
    <row r="2041" spans="1:35" s="182" customFormat="1" ht="12.75" customHeight="1" x14ac:dyDescent="0.3">
      <c r="A2041" s="92"/>
      <c r="B2041" s="98"/>
      <c r="C2041" s="98"/>
      <c r="D2041" s="98"/>
      <c r="E2041" s="89"/>
      <c r="F2041" s="89"/>
      <c r="G2041" s="204"/>
      <c r="H2041" s="157"/>
      <c r="I2041" s="157"/>
      <c r="J2041" s="52"/>
      <c r="K2041" s="158"/>
      <c r="L2041" s="52"/>
      <c r="M2041" s="52"/>
      <c r="N2041" s="52"/>
      <c r="O2041" s="52"/>
      <c r="P2041" s="111"/>
      <c r="Q2041" s="52"/>
      <c r="R2041" s="77"/>
      <c r="S2041" s="109"/>
      <c r="T2041" s="80"/>
      <c r="U2041" s="187"/>
      <c r="V2041" s="187"/>
      <c r="W2041" s="187"/>
      <c r="AI2041" s="202"/>
    </row>
    <row r="2042" spans="1:35" s="182" customFormat="1" ht="12.75" customHeight="1" x14ac:dyDescent="0.3">
      <c r="A2042" s="92"/>
      <c r="B2042" s="98"/>
      <c r="C2042" s="98"/>
      <c r="D2042" s="98"/>
      <c r="E2042" s="89"/>
      <c r="F2042" s="89"/>
      <c r="G2042" s="204"/>
      <c r="H2042" s="155"/>
      <c r="I2042" s="155"/>
      <c r="J2042" s="52"/>
      <c r="K2042" s="158"/>
      <c r="L2042" s="52"/>
      <c r="M2042" s="52"/>
      <c r="N2042" s="52"/>
      <c r="O2042" s="52"/>
      <c r="P2042" s="111"/>
      <c r="Q2042" s="52"/>
      <c r="R2042" s="77"/>
      <c r="S2042" s="109"/>
      <c r="T2042" s="80"/>
      <c r="U2042" s="187"/>
      <c r="V2042" s="187"/>
      <c r="W2042" s="187"/>
      <c r="AI2042" s="202"/>
    </row>
    <row r="2043" spans="1:35" s="182" customFormat="1" ht="12.75" customHeight="1" x14ac:dyDescent="0.3">
      <c r="A2043" s="92"/>
      <c r="B2043" s="145"/>
      <c r="C2043" s="145"/>
      <c r="D2043" s="145"/>
      <c r="E2043" s="138"/>
      <c r="F2043" s="138"/>
      <c r="G2043" s="103"/>
      <c r="H2043" s="100"/>
      <c r="I2043" s="270"/>
      <c r="J2043" s="208"/>
      <c r="K2043" s="208"/>
      <c r="L2043" s="208"/>
      <c r="M2043" s="208"/>
      <c r="N2043" s="208"/>
      <c r="O2043" s="208"/>
      <c r="P2043" s="250"/>
      <c r="Q2043" s="208"/>
      <c r="R2043" s="143"/>
      <c r="S2043" s="143"/>
      <c r="T2043" s="80"/>
      <c r="U2043" s="187"/>
      <c r="V2043" s="187"/>
      <c r="W2043" s="187"/>
      <c r="AI2043" s="202"/>
    </row>
    <row r="2044" spans="1:35" s="182" customFormat="1" ht="12.75" customHeight="1" x14ac:dyDescent="0.3">
      <c r="A2044" s="92"/>
      <c r="B2044" s="98"/>
      <c r="C2044" s="98"/>
      <c r="D2044" s="98"/>
      <c r="E2044" s="89"/>
      <c r="F2044" s="89"/>
      <c r="G2044" s="204"/>
      <c r="H2044" s="156"/>
      <c r="I2044" s="156"/>
      <c r="J2044" s="52"/>
      <c r="K2044" s="158"/>
      <c r="L2044" s="52"/>
      <c r="M2044" s="52"/>
      <c r="N2044" s="52"/>
      <c r="O2044" s="52"/>
      <c r="P2044" s="111"/>
      <c r="Q2044" s="52"/>
      <c r="R2044" s="77"/>
      <c r="S2044" s="109"/>
      <c r="T2044" s="80"/>
      <c r="U2044" s="187"/>
      <c r="V2044" s="187"/>
      <c r="W2044" s="187"/>
      <c r="AI2044" s="202"/>
    </row>
    <row r="2045" spans="1:35" s="182" customFormat="1" ht="12.75" customHeight="1" x14ac:dyDescent="0.3">
      <c r="A2045" s="92"/>
      <c r="B2045" s="98"/>
      <c r="C2045" s="98"/>
      <c r="D2045" s="98"/>
      <c r="E2045" s="89"/>
      <c r="F2045" s="89"/>
      <c r="G2045" s="204"/>
      <c r="H2045" s="157"/>
      <c r="I2045" s="157"/>
      <c r="J2045" s="52"/>
      <c r="K2045" s="158"/>
      <c r="L2045" s="52"/>
      <c r="M2045" s="52"/>
      <c r="N2045" s="52"/>
      <c r="O2045" s="52"/>
      <c r="P2045" s="111"/>
      <c r="Q2045" s="52"/>
      <c r="R2045" s="77"/>
      <c r="S2045" s="109"/>
      <c r="T2045" s="80"/>
      <c r="U2045" s="187"/>
      <c r="V2045" s="187"/>
      <c r="W2045" s="187"/>
      <c r="AI2045" s="202"/>
    </row>
    <row r="2046" spans="1:35" s="182" customFormat="1" ht="12.75" customHeight="1" x14ac:dyDescent="0.3">
      <c r="A2046" s="92"/>
      <c r="B2046" s="98"/>
      <c r="C2046" s="98"/>
      <c r="D2046" s="98"/>
      <c r="E2046" s="89"/>
      <c r="F2046" s="89"/>
      <c r="G2046" s="204"/>
      <c r="H2046" s="155"/>
      <c r="I2046" s="155"/>
      <c r="J2046" s="52"/>
      <c r="K2046" s="158"/>
      <c r="L2046" s="52"/>
      <c r="M2046" s="52"/>
      <c r="N2046" s="52"/>
      <c r="O2046" s="52"/>
      <c r="P2046" s="111"/>
      <c r="Q2046" s="52"/>
      <c r="R2046" s="77"/>
      <c r="S2046" s="109"/>
      <c r="T2046" s="80"/>
      <c r="U2046" s="187"/>
      <c r="V2046" s="187"/>
      <c r="W2046" s="187"/>
      <c r="AI2046" s="202"/>
    </row>
    <row r="2047" spans="1:35" s="182" customFormat="1" ht="12.75" customHeight="1" x14ac:dyDescent="0.3">
      <c r="A2047" s="92"/>
      <c r="B2047" s="162"/>
      <c r="C2047" s="162"/>
      <c r="D2047" s="162"/>
      <c r="E2047" s="76"/>
      <c r="F2047" s="76"/>
      <c r="G2047" s="103"/>
      <c r="H2047" s="100"/>
      <c r="I2047" s="100"/>
      <c r="J2047" s="52"/>
      <c r="K2047" s="52"/>
      <c r="L2047" s="52"/>
      <c r="M2047" s="52"/>
      <c r="N2047" s="52"/>
      <c r="O2047" s="52"/>
      <c r="P2047" s="111"/>
      <c r="Q2047" s="52"/>
      <c r="R2047" s="72"/>
      <c r="S2047" s="72"/>
      <c r="T2047" s="80"/>
      <c r="U2047" s="187"/>
      <c r="V2047" s="187"/>
      <c r="W2047" s="187"/>
      <c r="AI2047" s="202"/>
    </row>
    <row r="2048" spans="1:35" s="182" customFormat="1" ht="12.75" customHeight="1" x14ac:dyDescent="0.3">
      <c r="A2048" s="92"/>
      <c r="B2048" s="98"/>
      <c r="C2048" s="98"/>
      <c r="D2048" s="98"/>
      <c r="E2048" s="89"/>
      <c r="F2048" s="89"/>
      <c r="G2048" s="204"/>
      <c r="H2048" s="156"/>
      <c r="I2048" s="156"/>
      <c r="J2048" s="52"/>
      <c r="K2048" s="158"/>
      <c r="L2048" s="52"/>
      <c r="M2048" s="52"/>
      <c r="N2048" s="52"/>
      <c r="O2048" s="52"/>
      <c r="P2048" s="111"/>
      <c r="Q2048" s="52"/>
      <c r="R2048" s="77"/>
      <c r="S2048" s="109"/>
      <c r="T2048" s="80"/>
      <c r="U2048" s="187"/>
      <c r="V2048" s="187"/>
      <c r="W2048" s="187"/>
      <c r="AI2048" s="202"/>
    </row>
    <row r="2049" spans="1:35" s="182" customFormat="1" ht="12.75" customHeight="1" x14ac:dyDescent="0.3">
      <c r="A2049" s="92"/>
      <c r="B2049" s="98"/>
      <c r="C2049" s="98"/>
      <c r="D2049" s="98"/>
      <c r="E2049" s="89"/>
      <c r="F2049" s="89"/>
      <c r="G2049" s="204"/>
      <c r="H2049" s="157"/>
      <c r="I2049" s="157"/>
      <c r="J2049" s="52"/>
      <c r="K2049" s="158"/>
      <c r="L2049" s="52"/>
      <c r="M2049" s="52"/>
      <c r="N2049" s="52"/>
      <c r="O2049" s="52"/>
      <c r="P2049" s="111"/>
      <c r="Q2049" s="52"/>
      <c r="R2049" s="77"/>
      <c r="S2049" s="109"/>
      <c r="T2049" s="80"/>
      <c r="U2049" s="187"/>
      <c r="V2049" s="187"/>
      <c r="W2049" s="187"/>
      <c r="AI2049" s="202"/>
    </row>
    <row r="2050" spans="1:35" s="182" customFormat="1" ht="12.75" customHeight="1" x14ac:dyDescent="0.3">
      <c r="A2050" s="92"/>
      <c r="B2050" s="98"/>
      <c r="C2050" s="98"/>
      <c r="D2050" s="98"/>
      <c r="E2050" s="89"/>
      <c r="F2050" s="89"/>
      <c r="G2050" s="204"/>
      <c r="H2050" s="157"/>
      <c r="I2050" s="157"/>
      <c r="J2050" s="52"/>
      <c r="K2050" s="158"/>
      <c r="L2050" s="52"/>
      <c r="M2050" s="52"/>
      <c r="N2050" s="52"/>
      <c r="O2050" s="52"/>
      <c r="P2050" s="111"/>
      <c r="Q2050" s="52"/>
      <c r="R2050" s="77"/>
      <c r="S2050" s="109"/>
      <c r="T2050" s="80"/>
      <c r="U2050" s="187"/>
      <c r="V2050" s="187"/>
      <c r="W2050" s="187"/>
      <c r="AI2050" s="202"/>
    </row>
    <row r="2051" spans="1:35" s="182" customFormat="1" ht="12.75" customHeight="1" x14ac:dyDescent="0.3">
      <c r="A2051" s="92"/>
      <c r="B2051" s="98"/>
      <c r="C2051" s="98"/>
      <c r="D2051" s="98"/>
      <c r="E2051" s="89"/>
      <c r="F2051" s="89"/>
      <c r="G2051" s="204"/>
      <c r="H2051" s="155"/>
      <c r="I2051" s="155"/>
      <c r="J2051" s="52"/>
      <c r="K2051" s="158"/>
      <c r="L2051" s="52"/>
      <c r="M2051" s="52"/>
      <c r="N2051" s="52"/>
      <c r="O2051" s="52"/>
      <c r="P2051" s="111"/>
      <c r="Q2051" s="52"/>
      <c r="R2051" s="77"/>
      <c r="S2051" s="109"/>
      <c r="T2051" s="80"/>
      <c r="U2051" s="187"/>
      <c r="V2051" s="187"/>
      <c r="W2051" s="187"/>
      <c r="AI2051" s="202"/>
    </row>
    <row r="2052" spans="1:35" s="182" customFormat="1" ht="12.75" customHeight="1" x14ac:dyDescent="0.3">
      <c r="A2052" s="92"/>
      <c r="B2052" s="145"/>
      <c r="C2052" s="145"/>
      <c r="D2052" s="145"/>
      <c r="E2052" s="138"/>
      <c r="F2052" s="138"/>
      <c r="G2052" s="103"/>
      <c r="H2052" s="100"/>
      <c r="I2052" s="270"/>
      <c r="J2052" s="208"/>
      <c r="K2052" s="208"/>
      <c r="L2052" s="208"/>
      <c r="M2052" s="208"/>
      <c r="N2052" s="208"/>
      <c r="O2052" s="208"/>
      <c r="P2052" s="250"/>
      <c r="Q2052" s="208"/>
      <c r="R2052" s="143"/>
      <c r="S2052" s="143"/>
      <c r="T2052" s="80"/>
      <c r="U2052" s="187"/>
      <c r="V2052" s="187"/>
      <c r="W2052" s="187"/>
      <c r="AI2052" s="202"/>
    </row>
    <row r="2053" spans="1:35" s="182" customFormat="1" ht="12.75" customHeight="1" x14ac:dyDescent="0.3">
      <c r="A2053" s="92"/>
      <c r="B2053" s="98"/>
      <c r="C2053" s="98"/>
      <c r="D2053" s="98"/>
      <c r="E2053" s="89"/>
      <c r="F2053" s="89"/>
      <c r="G2053" s="204"/>
      <c r="H2053" s="156"/>
      <c r="I2053" s="156"/>
      <c r="J2053" s="52"/>
      <c r="K2053" s="158"/>
      <c r="L2053" s="52"/>
      <c r="M2053" s="52"/>
      <c r="N2053" s="52"/>
      <c r="O2053" s="52"/>
      <c r="P2053" s="111"/>
      <c r="Q2053" s="52"/>
      <c r="R2053" s="77"/>
      <c r="S2053" s="109"/>
      <c r="T2053" s="80"/>
      <c r="U2053" s="187"/>
      <c r="V2053" s="187"/>
      <c r="W2053" s="187"/>
      <c r="AI2053" s="202"/>
    </row>
    <row r="2054" spans="1:35" s="182" customFormat="1" ht="12.75" customHeight="1" x14ac:dyDescent="0.3">
      <c r="A2054" s="92"/>
      <c r="B2054" s="98"/>
      <c r="C2054" s="98"/>
      <c r="D2054" s="98"/>
      <c r="E2054" s="89"/>
      <c r="F2054" s="89"/>
      <c r="G2054" s="204"/>
      <c r="H2054" s="157"/>
      <c r="I2054" s="157"/>
      <c r="J2054" s="52"/>
      <c r="K2054" s="158"/>
      <c r="L2054" s="52"/>
      <c r="M2054" s="52"/>
      <c r="N2054" s="52"/>
      <c r="O2054" s="52"/>
      <c r="P2054" s="111"/>
      <c r="Q2054" s="52"/>
      <c r="R2054" s="77"/>
      <c r="S2054" s="109"/>
      <c r="T2054" s="80"/>
      <c r="U2054" s="187"/>
      <c r="V2054" s="187"/>
      <c r="W2054" s="187"/>
      <c r="AI2054" s="202"/>
    </row>
    <row r="2055" spans="1:35" s="182" customFormat="1" ht="12.75" customHeight="1" x14ac:dyDescent="0.3">
      <c r="A2055" s="92"/>
      <c r="B2055" s="98"/>
      <c r="C2055" s="98"/>
      <c r="D2055" s="98"/>
      <c r="E2055" s="89"/>
      <c r="F2055" s="89"/>
      <c r="G2055" s="204"/>
      <c r="H2055" s="155"/>
      <c r="I2055" s="155"/>
      <c r="J2055" s="52"/>
      <c r="K2055" s="158"/>
      <c r="L2055" s="52"/>
      <c r="M2055" s="52"/>
      <c r="N2055" s="52"/>
      <c r="O2055" s="52"/>
      <c r="P2055" s="111"/>
      <c r="Q2055" s="52"/>
      <c r="R2055" s="77"/>
      <c r="S2055" s="109"/>
      <c r="T2055" s="80"/>
      <c r="U2055" s="187"/>
      <c r="V2055" s="187"/>
      <c r="W2055" s="187"/>
      <c r="AI2055" s="202"/>
    </row>
    <row r="2056" spans="1:35" s="182" customFormat="1" ht="12.75" customHeight="1" x14ac:dyDescent="0.3">
      <c r="A2056" s="92"/>
      <c r="B2056" s="98"/>
      <c r="C2056" s="98"/>
      <c r="D2056" s="98"/>
      <c r="E2056" s="89"/>
      <c r="F2056" s="89"/>
      <c r="G2056" s="204"/>
      <c r="H2056" s="157"/>
      <c r="I2056" s="157"/>
      <c r="J2056" s="52"/>
      <c r="K2056" s="158"/>
      <c r="L2056" s="52"/>
      <c r="M2056" s="52"/>
      <c r="N2056" s="52"/>
      <c r="O2056" s="52"/>
      <c r="P2056" s="111"/>
      <c r="Q2056" s="52"/>
      <c r="R2056" s="77"/>
      <c r="S2056" s="109"/>
      <c r="T2056" s="80"/>
      <c r="U2056" s="187"/>
      <c r="V2056" s="187"/>
      <c r="W2056" s="187"/>
      <c r="AI2056" s="202"/>
    </row>
    <row r="2057" spans="1:35" s="182" customFormat="1" ht="12.75" customHeight="1" x14ac:dyDescent="0.3">
      <c r="A2057" s="92"/>
      <c r="B2057" s="98"/>
      <c r="C2057" s="98"/>
      <c r="D2057" s="98"/>
      <c r="E2057" s="89"/>
      <c r="F2057" s="89"/>
      <c r="G2057" s="204"/>
      <c r="H2057" s="155"/>
      <c r="I2057" s="155"/>
      <c r="J2057" s="52"/>
      <c r="K2057" s="158"/>
      <c r="L2057" s="52"/>
      <c r="M2057" s="52"/>
      <c r="N2057" s="52"/>
      <c r="O2057" s="52"/>
      <c r="P2057" s="111"/>
      <c r="Q2057" s="52"/>
      <c r="R2057" s="77"/>
      <c r="S2057" s="109"/>
      <c r="T2057" s="80"/>
      <c r="U2057" s="187"/>
      <c r="V2057" s="187"/>
      <c r="W2057" s="187"/>
      <c r="AI2057" s="202"/>
    </row>
    <row r="2058" spans="1:35" s="182" customFormat="1" ht="12.75" customHeight="1" x14ac:dyDescent="0.3">
      <c r="A2058" s="92"/>
      <c r="B2058" s="145"/>
      <c r="C2058" s="145"/>
      <c r="D2058" s="145"/>
      <c r="E2058" s="138"/>
      <c r="F2058" s="138"/>
      <c r="G2058" s="103"/>
      <c r="H2058" s="100"/>
      <c r="I2058" s="270"/>
      <c r="J2058" s="208"/>
      <c r="K2058" s="208"/>
      <c r="L2058" s="208"/>
      <c r="M2058" s="208"/>
      <c r="N2058" s="208"/>
      <c r="O2058" s="208"/>
      <c r="P2058" s="250"/>
      <c r="Q2058" s="208"/>
      <c r="R2058" s="143"/>
      <c r="S2058" s="143"/>
      <c r="T2058" s="80"/>
      <c r="U2058" s="187"/>
      <c r="V2058" s="187"/>
      <c r="W2058" s="187"/>
      <c r="AI2058" s="202"/>
    </row>
    <row r="2059" spans="1:35" s="182" customFormat="1" ht="12.75" customHeight="1" x14ac:dyDescent="0.3">
      <c r="A2059" s="92"/>
      <c r="B2059" s="98"/>
      <c r="C2059" s="98"/>
      <c r="D2059" s="98"/>
      <c r="E2059" s="89"/>
      <c r="F2059" s="89"/>
      <c r="G2059" s="204"/>
      <c r="H2059" s="156"/>
      <c r="I2059" s="156"/>
      <c r="J2059" s="52"/>
      <c r="K2059" s="158"/>
      <c r="L2059" s="52"/>
      <c r="M2059" s="52"/>
      <c r="N2059" s="52"/>
      <c r="O2059" s="52"/>
      <c r="P2059" s="111"/>
      <c r="Q2059" s="52"/>
      <c r="R2059" s="77"/>
      <c r="S2059" s="109"/>
      <c r="T2059" s="80"/>
      <c r="U2059" s="187"/>
      <c r="V2059" s="187"/>
      <c r="W2059" s="187"/>
      <c r="AI2059" s="202"/>
    </row>
    <row r="2060" spans="1:35" s="182" customFormat="1" ht="12.75" customHeight="1" x14ac:dyDescent="0.3">
      <c r="A2060" s="92"/>
      <c r="B2060" s="98"/>
      <c r="C2060" s="98"/>
      <c r="D2060" s="98"/>
      <c r="E2060" s="89"/>
      <c r="F2060" s="89"/>
      <c r="G2060" s="204"/>
      <c r="H2060" s="157"/>
      <c r="I2060" s="157"/>
      <c r="J2060" s="52"/>
      <c r="K2060" s="158"/>
      <c r="L2060" s="52"/>
      <c r="M2060" s="52"/>
      <c r="N2060" s="52"/>
      <c r="O2060" s="52"/>
      <c r="P2060" s="111"/>
      <c r="Q2060" s="52"/>
      <c r="R2060" s="77"/>
      <c r="S2060" s="109"/>
      <c r="T2060" s="80"/>
      <c r="U2060" s="187"/>
      <c r="V2060" s="187"/>
      <c r="W2060" s="187"/>
      <c r="AI2060" s="202"/>
    </row>
    <row r="2061" spans="1:35" s="182" customFormat="1" ht="12.75" customHeight="1" x14ac:dyDescent="0.3">
      <c r="A2061" s="92"/>
      <c r="B2061" s="98"/>
      <c r="C2061" s="98"/>
      <c r="D2061" s="98"/>
      <c r="E2061" s="89"/>
      <c r="F2061" s="89"/>
      <c r="G2061" s="204"/>
      <c r="H2061" s="155"/>
      <c r="I2061" s="155"/>
      <c r="J2061" s="52"/>
      <c r="K2061" s="158"/>
      <c r="L2061" s="52"/>
      <c r="M2061" s="52"/>
      <c r="N2061" s="52"/>
      <c r="O2061" s="52"/>
      <c r="P2061" s="111"/>
      <c r="Q2061" s="52"/>
      <c r="R2061" s="77"/>
      <c r="S2061" s="109"/>
      <c r="T2061" s="80"/>
      <c r="U2061" s="187"/>
      <c r="V2061" s="187"/>
      <c r="W2061" s="187"/>
      <c r="AI2061" s="202"/>
    </row>
    <row r="2062" spans="1:35" s="182" customFormat="1" ht="12.75" customHeight="1" x14ac:dyDescent="0.3">
      <c r="A2062" s="92"/>
      <c r="B2062" s="162"/>
      <c r="C2062" s="162"/>
      <c r="D2062" s="162"/>
      <c r="E2062" s="76"/>
      <c r="F2062" s="76"/>
      <c r="G2062" s="103"/>
      <c r="H2062" s="100"/>
      <c r="I2062" s="100"/>
      <c r="J2062" s="52"/>
      <c r="K2062" s="52"/>
      <c r="L2062" s="52"/>
      <c r="M2062" s="52"/>
      <c r="N2062" s="52"/>
      <c r="O2062" s="52"/>
      <c r="P2062" s="111"/>
      <c r="Q2062" s="52"/>
      <c r="R2062" s="72"/>
      <c r="S2062" s="72"/>
      <c r="T2062" s="80"/>
      <c r="U2062" s="187"/>
      <c r="V2062" s="187"/>
      <c r="W2062" s="187"/>
      <c r="AI2062" s="202"/>
    </row>
    <row r="2063" spans="1:35" s="182" customFormat="1" ht="12.75" customHeight="1" x14ac:dyDescent="0.3">
      <c r="A2063" s="92"/>
      <c r="B2063" s="98"/>
      <c r="C2063" s="98"/>
      <c r="D2063" s="98"/>
      <c r="E2063" s="89"/>
      <c r="F2063" s="89"/>
      <c r="G2063" s="204"/>
      <c r="H2063" s="156"/>
      <c r="I2063" s="156"/>
      <c r="J2063" s="52"/>
      <c r="K2063" s="158"/>
      <c r="L2063" s="52"/>
      <c r="M2063" s="52"/>
      <c r="N2063" s="52"/>
      <c r="O2063" s="52"/>
      <c r="P2063" s="111"/>
      <c r="Q2063" s="52"/>
      <c r="R2063" s="77"/>
      <c r="S2063" s="109"/>
      <c r="T2063" s="80"/>
      <c r="U2063" s="187"/>
      <c r="V2063" s="187"/>
      <c r="W2063" s="187"/>
      <c r="AI2063" s="202"/>
    </row>
    <row r="2064" spans="1:35" s="182" customFormat="1" ht="12.75" customHeight="1" x14ac:dyDescent="0.3">
      <c r="A2064" s="92"/>
      <c r="B2064" s="98"/>
      <c r="C2064" s="98"/>
      <c r="D2064" s="98"/>
      <c r="E2064" s="89"/>
      <c r="F2064" s="89"/>
      <c r="G2064" s="204"/>
      <c r="H2064" s="157"/>
      <c r="I2064" s="157"/>
      <c r="J2064" s="52"/>
      <c r="K2064" s="158"/>
      <c r="L2064" s="52"/>
      <c r="M2064" s="52"/>
      <c r="N2064" s="52"/>
      <c r="O2064" s="52"/>
      <c r="P2064" s="111"/>
      <c r="Q2064" s="52"/>
      <c r="R2064" s="77"/>
      <c r="S2064" s="109"/>
      <c r="T2064" s="80"/>
      <c r="U2064" s="187"/>
      <c r="V2064" s="187"/>
      <c r="W2064" s="187"/>
      <c r="AI2064" s="202"/>
    </row>
    <row r="2065" spans="1:35" s="182" customFormat="1" ht="12.75" customHeight="1" x14ac:dyDescent="0.3">
      <c r="A2065" s="92"/>
      <c r="B2065" s="98"/>
      <c r="C2065" s="98"/>
      <c r="D2065" s="98"/>
      <c r="E2065" s="89"/>
      <c r="F2065" s="89"/>
      <c r="G2065" s="204"/>
      <c r="H2065" s="157"/>
      <c r="I2065" s="157"/>
      <c r="J2065" s="52"/>
      <c r="K2065" s="158"/>
      <c r="L2065" s="52"/>
      <c r="M2065" s="52"/>
      <c r="N2065" s="52"/>
      <c r="O2065" s="52"/>
      <c r="P2065" s="111"/>
      <c r="Q2065" s="52"/>
      <c r="R2065" s="77"/>
      <c r="S2065" s="109"/>
      <c r="T2065" s="80"/>
      <c r="U2065" s="187"/>
      <c r="V2065" s="187"/>
      <c r="W2065" s="187"/>
      <c r="AI2065" s="202"/>
    </row>
    <row r="2066" spans="1:35" s="182" customFormat="1" ht="12.75" customHeight="1" x14ac:dyDescent="0.3">
      <c r="A2066" s="92"/>
      <c r="B2066" s="98"/>
      <c r="C2066" s="98"/>
      <c r="D2066" s="98"/>
      <c r="E2066" s="89"/>
      <c r="F2066" s="89"/>
      <c r="G2066" s="204"/>
      <c r="H2066" s="155"/>
      <c r="I2066" s="155"/>
      <c r="J2066" s="52"/>
      <c r="K2066" s="158"/>
      <c r="L2066" s="52"/>
      <c r="M2066" s="52"/>
      <c r="N2066" s="52"/>
      <c r="O2066" s="52"/>
      <c r="P2066" s="111"/>
      <c r="Q2066" s="52"/>
      <c r="R2066" s="77"/>
      <c r="S2066" s="109"/>
      <c r="T2066" s="80"/>
      <c r="U2066" s="187"/>
      <c r="V2066" s="187"/>
      <c r="W2066" s="187"/>
      <c r="AI2066" s="202"/>
    </row>
    <row r="2067" spans="1:35" s="182" customFormat="1" ht="12.75" customHeight="1" x14ac:dyDescent="0.3">
      <c r="A2067" s="92"/>
      <c r="B2067" s="145"/>
      <c r="C2067" s="145"/>
      <c r="D2067" s="145"/>
      <c r="E2067" s="138"/>
      <c r="F2067" s="138"/>
      <c r="G2067" s="103"/>
      <c r="H2067" s="100"/>
      <c r="I2067" s="270"/>
      <c r="J2067" s="208"/>
      <c r="K2067" s="208"/>
      <c r="L2067" s="208"/>
      <c r="M2067" s="208"/>
      <c r="N2067" s="208"/>
      <c r="O2067" s="208"/>
      <c r="P2067" s="250"/>
      <c r="Q2067" s="208"/>
      <c r="R2067" s="143"/>
      <c r="S2067" s="143"/>
      <c r="T2067" s="80"/>
      <c r="U2067" s="187"/>
      <c r="V2067" s="187"/>
      <c r="W2067" s="187"/>
      <c r="AI2067" s="202"/>
    </row>
    <row r="2068" spans="1:35" s="182" customFormat="1" ht="12.75" customHeight="1" x14ac:dyDescent="0.3">
      <c r="A2068" s="92"/>
      <c r="B2068" s="98"/>
      <c r="C2068" s="98"/>
      <c r="D2068" s="98"/>
      <c r="E2068" s="89"/>
      <c r="F2068" s="89"/>
      <c r="G2068" s="204"/>
      <c r="H2068" s="156"/>
      <c r="I2068" s="156"/>
      <c r="J2068" s="52"/>
      <c r="K2068" s="158"/>
      <c r="L2068" s="52"/>
      <c r="M2068" s="52"/>
      <c r="N2068" s="52"/>
      <c r="O2068" s="52"/>
      <c r="P2068" s="111"/>
      <c r="Q2068" s="52"/>
      <c r="R2068" s="77"/>
      <c r="S2068" s="109"/>
      <c r="T2068" s="80"/>
      <c r="U2068" s="187"/>
      <c r="V2068" s="187"/>
      <c r="W2068" s="187"/>
      <c r="AI2068" s="202"/>
    </row>
    <row r="2069" spans="1:35" s="182" customFormat="1" ht="12.75" customHeight="1" x14ac:dyDescent="0.3">
      <c r="A2069" s="92"/>
      <c r="B2069" s="98"/>
      <c r="C2069" s="98"/>
      <c r="D2069" s="98"/>
      <c r="E2069" s="89"/>
      <c r="F2069" s="89"/>
      <c r="G2069" s="204"/>
      <c r="H2069" s="157"/>
      <c r="I2069" s="157"/>
      <c r="J2069" s="52"/>
      <c r="K2069" s="158"/>
      <c r="L2069" s="52"/>
      <c r="M2069" s="52"/>
      <c r="N2069" s="52"/>
      <c r="O2069" s="52"/>
      <c r="P2069" s="111"/>
      <c r="Q2069" s="52"/>
      <c r="R2069" s="77"/>
      <c r="S2069" s="109"/>
      <c r="T2069" s="80"/>
      <c r="U2069" s="187"/>
      <c r="V2069" s="187"/>
      <c r="W2069" s="187"/>
      <c r="AI2069" s="202"/>
    </row>
    <row r="2070" spans="1:35" s="182" customFormat="1" ht="12.75" customHeight="1" x14ac:dyDescent="0.3">
      <c r="A2070" s="92"/>
      <c r="B2070" s="98"/>
      <c r="C2070" s="98"/>
      <c r="D2070" s="98"/>
      <c r="E2070" s="89"/>
      <c r="F2070" s="89"/>
      <c r="G2070" s="204"/>
      <c r="H2070" s="155"/>
      <c r="I2070" s="155"/>
      <c r="J2070" s="52"/>
      <c r="K2070" s="158"/>
      <c r="L2070" s="52"/>
      <c r="M2070" s="52"/>
      <c r="N2070" s="52"/>
      <c r="O2070" s="52"/>
      <c r="P2070" s="111"/>
      <c r="Q2070" s="52"/>
      <c r="R2070" s="77"/>
      <c r="S2070" s="109"/>
      <c r="T2070" s="80"/>
      <c r="U2070" s="187"/>
      <c r="V2070" s="187"/>
      <c r="W2070" s="187"/>
      <c r="AI2070" s="202"/>
    </row>
    <row r="2071" spans="1:35" s="182" customFormat="1" ht="12.75" customHeight="1" x14ac:dyDescent="0.3">
      <c r="A2071" s="92"/>
      <c r="B2071" s="98"/>
      <c r="C2071" s="98"/>
      <c r="D2071" s="98"/>
      <c r="E2071" s="89"/>
      <c r="F2071" s="89"/>
      <c r="G2071" s="204"/>
      <c r="H2071" s="157"/>
      <c r="I2071" s="157"/>
      <c r="J2071" s="52"/>
      <c r="K2071" s="158"/>
      <c r="L2071" s="52"/>
      <c r="M2071" s="52"/>
      <c r="N2071" s="52"/>
      <c r="O2071" s="52"/>
      <c r="P2071" s="111"/>
      <c r="Q2071" s="52"/>
      <c r="R2071" s="77"/>
      <c r="S2071" s="109"/>
      <c r="T2071" s="80"/>
      <c r="U2071" s="187"/>
      <c r="V2071" s="187"/>
      <c r="W2071" s="187"/>
      <c r="AI2071" s="202"/>
    </row>
    <row r="2072" spans="1:35" s="182" customFormat="1" ht="12.75" customHeight="1" x14ac:dyDescent="0.3">
      <c r="A2072" s="92"/>
      <c r="B2072" s="98"/>
      <c r="C2072" s="98"/>
      <c r="D2072" s="98"/>
      <c r="E2072" s="89"/>
      <c r="F2072" s="89"/>
      <c r="G2072" s="204"/>
      <c r="H2072" s="155"/>
      <c r="I2072" s="155"/>
      <c r="J2072" s="52"/>
      <c r="K2072" s="158"/>
      <c r="L2072" s="52"/>
      <c r="M2072" s="52"/>
      <c r="N2072" s="52"/>
      <c r="O2072" s="52"/>
      <c r="P2072" s="111"/>
      <c r="Q2072" s="52"/>
      <c r="R2072" s="77"/>
      <c r="S2072" s="109"/>
      <c r="T2072" s="80"/>
      <c r="U2072" s="187"/>
      <c r="V2072" s="187"/>
      <c r="W2072" s="187"/>
      <c r="AI2072" s="202"/>
    </row>
    <row r="2073" spans="1:35" s="182" customFormat="1" ht="12.75" customHeight="1" x14ac:dyDescent="0.3">
      <c r="A2073" s="92"/>
      <c r="B2073" s="145"/>
      <c r="C2073" s="145"/>
      <c r="D2073" s="145"/>
      <c r="E2073" s="138"/>
      <c r="F2073" s="138"/>
      <c r="G2073" s="103"/>
      <c r="H2073" s="100"/>
      <c r="I2073" s="270"/>
      <c r="J2073" s="208"/>
      <c r="K2073" s="208"/>
      <c r="L2073" s="208"/>
      <c r="M2073" s="208"/>
      <c r="N2073" s="208"/>
      <c r="O2073" s="208"/>
      <c r="P2073" s="250"/>
      <c r="Q2073" s="208"/>
      <c r="R2073" s="143"/>
      <c r="S2073" s="143"/>
      <c r="T2073" s="80"/>
      <c r="U2073" s="187"/>
      <c r="V2073" s="187"/>
      <c r="W2073" s="187"/>
      <c r="AI2073" s="202"/>
    </row>
    <row r="2074" spans="1:35" s="182" customFormat="1" ht="12.75" customHeight="1" x14ac:dyDescent="0.3">
      <c r="A2074" s="92"/>
      <c r="B2074" s="98"/>
      <c r="C2074" s="98"/>
      <c r="D2074" s="98"/>
      <c r="E2074" s="89"/>
      <c r="F2074" s="89"/>
      <c r="G2074" s="204"/>
      <c r="H2074" s="156"/>
      <c r="I2074" s="156"/>
      <c r="J2074" s="52"/>
      <c r="K2074" s="158"/>
      <c r="L2074" s="52"/>
      <c r="M2074" s="52"/>
      <c r="N2074" s="52"/>
      <c r="O2074" s="52"/>
      <c r="P2074" s="111"/>
      <c r="Q2074" s="52"/>
      <c r="R2074" s="77"/>
      <c r="S2074" s="109"/>
      <c r="T2074" s="80"/>
      <c r="U2074" s="187"/>
      <c r="V2074" s="187"/>
      <c r="W2074" s="187"/>
      <c r="AI2074" s="202"/>
    </row>
    <row r="2075" spans="1:35" s="182" customFormat="1" ht="12.75" customHeight="1" x14ac:dyDescent="0.3">
      <c r="A2075" s="92"/>
      <c r="B2075" s="98"/>
      <c r="C2075" s="98"/>
      <c r="D2075" s="98"/>
      <c r="E2075" s="89"/>
      <c r="F2075" s="89"/>
      <c r="G2075" s="204"/>
      <c r="H2075" s="157"/>
      <c r="I2075" s="157"/>
      <c r="J2075" s="52"/>
      <c r="K2075" s="158"/>
      <c r="L2075" s="52"/>
      <c r="M2075" s="52"/>
      <c r="N2075" s="52"/>
      <c r="O2075" s="52"/>
      <c r="P2075" s="111"/>
      <c r="Q2075" s="52"/>
      <c r="R2075" s="77"/>
      <c r="S2075" s="109"/>
      <c r="T2075" s="80"/>
      <c r="U2075" s="187"/>
      <c r="V2075" s="187"/>
      <c r="W2075" s="187"/>
      <c r="AI2075" s="202"/>
    </row>
    <row r="2076" spans="1:35" s="182" customFormat="1" ht="12.75" customHeight="1" x14ac:dyDescent="0.3">
      <c r="A2076" s="92"/>
      <c r="B2076" s="98"/>
      <c r="C2076" s="98"/>
      <c r="D2076" s="98"/>
      <c r="E2076" s="89"/>
      <c r="F2076" s="89"/>
      <c r="G2076" s="204"/>
      <c r="H2076" s="155"/>
      <c r="I2076" s="155"/>
      <c r="J2076" s="52"/>
      <c r="K2076" s="158"/>
      <c r="L2076" s="52"/>
      <c r="M2076" s="52"/>
      <c r="N2076" s="52"/>
      <c r="O2076" s="52"/>
      <c r="P2076" s="111"/>
      <c r="Q2076" s="52"/>
      <c r="R2076" s="77"/>
      <c r="S2076" s="109"/>
      <c r="T2076" s="80"/>
      <c r="U2076" s="187"/>
      <c r="V2076" s="187"/>
      <c r="W2076" s="187"/>
      <c r="AI2076" s="202"/>
    </row>
    <row r="2077" spans="1:35" s="182" customFormat="1" ht="12.75" customHeight="1" x14ac:dyDescent="0.3">
      <c r="A2077" s="92"/>
      <c r="B2077" s="162"/>
      <c r="C2077" s="162"/>
      <c r="D2077" s="162"/>
      <c r="E2077" s="76"/>
      <c r="F2077" s="76"/>
      <c r="G2077" s="103"/>
      <c r="H2077" s="100"/>
      <c r="I2077" s="100"/>
      <c r="J2077" s="52"/>
      <c r="K2077" s="52"/>
      <c r="L2077" s="52"/>
      <c r="M2077" s="52"/>
      <c r="N2077" s="52"/>
      <c r="O2077" s="52"/>
      <c r="P2077" s="111"/>
      <c r="Q2077" s="52"/>
      <c r="R2077" s="72"/>
      <c r="S2077" s="72"/>
      <c r="T2077" s="80"/>
      <c r="U2077" s="187"/>
      <c r="V2077" s="187"/>
      <c r="W2077" s="187"/>
      <c r="AI2077" s="202"/>
    </row>
    <row r="2078" spans="1:35" s="182" customFormat="1" ht="12.75" customHeight="1" x14ac:dyDescent="0.3">
      <c r="A2078" s="92"/>
      <c r="B2078" s="98"/>
      <c r="C2078" s="98"/>
      <c r="D2078" s="98"/>
      <c r="E2078" s="89"/>
      <c r="F2078" s="89"/>
      <c r="G2078" s="204"/>
      <c r="H2078" s="156"/>
      <c r="I2078" s="156"/>
      <c r="J2078" s="52"/>
      <c r="K2078" s="158"/>
      <c r="L2078" s="52"/>
      <c r="M2078" s="52"/>
      <c r="N2078" s="52"/>
      <c r="O2078" s="52"/>
      <c r="P2078" s="111"/>
      <c r="Q2078" s="52"/>
      <c r="R2078" s="77"/>
      <c r="S2078" s="109"/>
      <c r="T2078" s="80"/>
      <c r="U2078" s="187"/>
      <c r="V2078" s="187"/>
      <c r="W2078" s="187"/>
      <c r="AI2078" s="202"/>
    </row>
    <row r="2079" spans="1:35" s="182" customFormat="1" ht="12.75" customHeight="1" x14ac:dyDescent="0.3">
      <c r="A2079" s="92"/>
      <c r="B2079" s="98"/>
      <c r="C2079" s="98"/>
      <c r="D2079" s="98"/>
      <c r="E2079" s="89"/>
      <c r="F2079" s="89"/>
      <c r="G2079" s="204"/>
      <c r="H2079" s="157"/>
      <c r="I2079" s="157"/>
      <c r="J2079" s="52"/>
      <c r="K2079" s="158"/>
      <c r="L2079" s="52"/>
      <c r="M2079" s="52"/>
      <c r="N2079" s="52"/>
      <c r="O2079" s="52"/>
      <c r="P2079" s="111"/>
      <c r="Q2079" s="52"/>
      <c r="R2079" s="77"/>
      <c r="S2079" s="109"/>
      <c r="T2079" s="80"/>
      <c r="U2079" s="187"/>
      <c r="V2079" s="187"/>
      <c r="W2079" s="187"/>
      <c r="AI2079" s="202"/>
    </row>
    <row r="2080" spans="1:35" s="182" customFormat="1" ht="12.75" customHeight="1" x14ac:dyDescent="0.3">
      <c r="A2080" s="92"/>
      <c r="B2080" s="98"/>
      <c r="C2080" s="98"/>
      <c r="D2080" s="98"/>
      <c r="E2080" s="89"/>
      <c r="F2080" s="89"/>
      <c r="G2080" s="204"/>
      <c r="H2080" s="157"/>
      <c r="I2080" s="157"/>
      <c r="J2080" s="52"/>
      <c r="K2080" s="158"/>
      <c r="L2080" s="52"/>
      <c r="M2080" s="52"/>
      <c r="N2080" s="52"/>
      <c r="O2080" s="52"/>
      <c r="P2080" s="111"/>
      <c r="Q2080" s="52"/>
      <c r="R2080" s="77"/>
      <c r="S2080" s="109"/>
      <c r="T2080" s="80"/>
      <c r="U2080" s="187"/>
      <c r="V2080" s="187"/>
      <c r="W2080" s="187"/>
      <c r="AI2080" s="202"/>
    </row>
    <row r="2081" spans="1:35" s="182" customFormat="1" ht="12.75" customHeight="1" x14ac:dyDescent="0.3">
      <c r="A2081" s="92"/>
      <c r="B2081" s="98"/>
      <c r="C2081" s="98"/>
      <c r="D2081" s="98"/>
      <c r="E2081" s="89"/>
      <c r="F2081" s="89"/>
      <c r="G2081" s="204"/>
      <c r="H2081" s="155"/>
      <c r="I2081" s="155"/>
      <c r="J2081" s="52"/>
      <c r="K2081" s="158"/>
      <c r="L2081" s="52"/>
      <c r="M2081" s="52"/>
      <c r="N2081" s="52"/>
      <c r="O2081" s="52"/>
      <c r="P2081" s="111"/>
      <c r="Q2081" s="52"/>
      <c r="R2081" s="77"/>
      <c r="S2081" s="109"/>
      <c r="T2081" s="80"/>
      <c r="U2081" s="187"/>
      <c r="V2081" s="187"/>
      <c r="W2081" s="187"/>
      <c r="AI2081" s="202"/>
    </row>
    <row r="2082" spans="1:35" s="182" customFormat="1" ht="12.75" customHeight="1" x14ac:dyDescent="0.3">
      <c r="A2082" s="92"/>
      <c r="B2082" s="145"/>
      <c r="C2082" s="145"/>
      <c r="D2082" s="145"/>
      <c r="E2082" s="138"/>
      <c r="F2082" s="138"/>
      <c r="G2082" s="103"/>
      <c r="H2082" s="100"/>
      <c r="I2082" s="270"/>
      <c r="J2082" s="208"/>
      <c r="K2082" s="208"/>
      <c r="L2082" s="208"/>
      <c r="M2082" s="208"/>
      <c r="N2082" s="208"/>
      <c r="O2082" s="208"/>
      <c r="P2082" s="250"/>
      <c r="Q2082" s="208"/>
      <c r="R2082" s="143"/>
      <c r="S2082" s="143"/>
      <c r="T2082" s="80"/>
      <c r="U2082" s="187"/>
      <c r="V2082" s="187"/>
      <c r="W2082" s="187"/>
      <c r="AI2082" s="202"/>
    </row>
    <row r="2083" spans="1:35" s="182" customFormat="1" ht="12.75" customHeight="1" x14ac:dyDescent="0.3">
      <c r="A2083" s="92"/>
      <c r="B2083" s="98"/>
      <c r="C2083" s="98"/>
      <c r="D2083" s="98"/>
      <c r="E2083" s="89"/>
      <c r="F2083" s="89"/>
      <c r="G2083" s="204"/>
      <c r="H2083" s="156"/>
      <c r="I2083" s="156"/>
      <c r="J2083" s="52"/>
      <c r="K2083" s="158"/>
      <c r="L2083" s="52"/>
      <c r="M2083" s="52"/>
      <c r="N2083" s="52"/>
      <c r="O2083" s="52"/>
      <c r="P2083" s="111"/>
      <c r="Q2083" s="52"/>
      <c r="R2083" s="77"/>
      <c r="S2083" s="109"/>
      <c r="T2083" s="80"/>
      <c r="U2083" s="187"/>
      <c r="V2083" s="187"/>
      <c r="W2083" s="187"/>
      <c r="AI2083" s="202"/>
    </row>
    <row r="2084" spans="1:35" s="182" customFormat="1" ht="12.75" customHeight="1" x14ac:dyDescent="0.3">
      <c r="A2084" s="92"/>
      <c r="B2084" s="98"/>
      <c r="C2084" s="98"/>
      <c r="D2084" s="98"/>
      <c r="E2084" s="89"/>
      <c r="F2084" s="89"/>
      <c r="G2084" s="204"/>
      <c r="H2084" s="157"/>
      <c r="I2084" s="157"/>
      <c r="J2084" s="52"/>
      <c r="K2084" s="158"/>
      <c r="L2084" s="52"/>
      <c r="M2084" s="52"/>
      <c r="N2084" s="52"/>
      <c r="O2084" s="52"/>
      <c r="P2084" s="111"/>
      <c r="Q2084" s="52"/>
      <c r="R2084" s="77"/>
      <c r="S2084" s="109"/>
      <c r="T2084" s="80"/>
      <c r="U2084" s="187"/>
      <c r="V2084" s="187"/>
      <c r="W2084" s="187"/>
      <c r="AI2084" s="202"/>
    </row>
    <row r="2085" spans="1:35" s="182" customFormat="1" ht="12.75" customHeight="1" x14ac:dyDescent="0.3">
      <c r="A2085" s="92"/>
      <c r="B2085" s="98"/>
      <c r="C2085" s="98"/>
      <c r="D2085" s="98"/>
      <c r="E2085" s="89"/>
      <c r="F2085" s="89"/>
      <c r="G2085" s="204"/>
      <c r="H2085" s="155"/>
      <c r="I2085" s="155"/>
      <c r="J2085" s="52"/>
      <c r="K2085" s="158"/>
      <c r="L2085" s="52"/>
      <c r="M2085" s="52"/>
      <c r="N2085" s="52"/>
      <c r="O2085" s="52"/>
      <c r="P2085" s="111"/>
      <c r="Q2085" s="52"/>
      <c r="R2085" s="77"/>
      <c r="S2085" s="109"/>
      <c r="T2085" s="80"/>
      <c r="U2085" s="187"/>
      <c r="V2085" s="187"/>
      <c r="W2085" s="187"/>
      <c r="AI2085" s="202"/>
    </row>
    <row r="2086" spans="1:35" s="182" customFormat="1" ht="12.75" customHeight="1" x14ac:dyDescent="0.3">
      <c r="A2086" s="92"/>
      <c r="B2086" s="98"/>
      <c r="C2086" s="98"/>
      <c r="D2086" s="98"/>
      <c r="E2086" s="89"/>
      <c r="F2086" s="89"/>
      <c r="G2086" s="204"/>
      <c r="H2086" s="157"/>
      <c r="I2086" s="157"/>
      <c r="J2086" s="52"/>
      <c r="K2086" s="158"/>
      <c r="L2086" s="52"/>
      <c r="M2086" s="52"/>
      <c r="N2086" s="52"/>
      <c r="O2086" s="52"/>
      <c r="P2086" s="111"/>
      <c r="Q2086" s="52"/>
      <c r="R2086" s="77"/>
      <c r="S2086" s="109"/>
      <c r="T2086" s="80"/>
      <c r="U2086" s="187"/>
      <c r="V2086" s="187"/>
      <c r="W2086" s="187"/>
      <c r="AI2086" s="202"/>
    </row>
    <row r="2087" spans="1:35" s="182" customFormat="1" ht="12.75" customHeight="1" x14ac:dyDescent="0.3">
      <c r="A2087" s="92"/>
      <c r="B2087" s="98"/>
      <c r="C2087" s="98"/>
      <c r="D2087" s="98"/>
      <c r="E2087" s="89"/>
      <c r="F2087" s="89"/>
      <c r="G2087" s="204"/>
      <c r="H2087" s="155"/>
      <c r="I2087" s="155"/>
      <c r="J2087" s="52"/>
      <c r="K2087" s="158"/>
      <c r="L2087" s="52"/>
      <c r="M2087" s="52"/>
      <c r="N2087" s="52"/>
      <c r="O2087" s="52"/>
      <c r="P2087" s="111"/>
      <c r="Q2087" s="52"/>
      <c r="R2087" s="77"/>
      <c r="S2087" s="109"/>
      <c r="T2087" s="80"/>
      <c r="U2087" s="187"/>
      <c r="V2087" s="187"/>
      <c r="W2087" s="187"/>
      <c r="AI2087" s="202"/>
    </row>
    <row r="2088" spans="1:35" s="182" customFormat="1" ht="12.75" customHeight="1" x14ac:dyDescent="0.3">
      <c r="A2088" s="92"/>
      <c r="B2088" s="145"/>
      <c r="C2088" s="145"/>
      <c r="D2088" s="145"/>
      <c r="E2088" s="138"/>
      <c r="F2088" s="138"/>
      <c r="G2088" s="103"/>
      <c r="H2088" s="100"/>
      <c r="I2088" s="270"/>
      <c r="J2088" s="208"/>
      <c r="K2088" s="208"/>
      <c r="L2088" s="208"/>
      <c r="M2088" s="208"/>
      <c r="N2088" s="208"/>
      <c r="O2088" s="208"/>
      <c r="P2088" s="250"/>
      <c r="Q2088" s="208"/>
      <c r="R2088" s="143"/>
      <c r="S2088" s="143"/>
      <c r="T2088" s="80"/>
      <c r="U2088" s="187"/>
      <c r="V2088" s="187"/>
      <c r="W2088" s="187"/>
      <c r="AI2088" s="202"/>
    </row>
    <row r="2089" spans="1:35" s="182" customFormat="1" ht="12.75" customHeight="1" x14ac:dyDescent="0.3">
      <c r="A2089" s="92"/>
      <c r="B2089" s="98"/>
      <c r="C2089" s="98"/>
      <c r="D2089" s="98"/>
      <c r="E2089" s="89"/>
      <c r="F2089" s="89"/>
      <c r="G2089" s="204"/>
      <c r="H2089" s="156"/>
      <c r="I2089" s="156"/>
      <c r="J2089" s="52"/>
      <c r="K2089" s="158"/>
      <c r="L2089" s="52"/>
      <c r="M2089" s="52"/>
      <c r="N2089" s="52"/>
      <c r="O2089" s="52"/>
      <c r="P2089" s="111"/>
      <c r="Q2089" s="52"/>
      <c r="R2089" s="77"/>
      <c r="S2089" s="109"/>
      <c r="T2089" s="80"/>
      <c r="U2089" s="187"/>
      <c r="V2089" s="187"/>
      <c r="W2089" s="187"/>
      <c r="AI2089" s="202"/>
    </row>
    <row r="2090" spans="1:35" s="182" customFormat="1" ht="12.75" customHeight="1" x14ac:dyDescent="0.3">
      <c r="A2090" s="92"/>
      <c r="B2090" s="98"/>
      <c r="C2090" s="98"/>
      <c r="D2090" s="98"/>
      <c r="E2090" s="89"/>
      <c r="F2090" s="89"/>
      <c r="G2090" s="204"/>
      <c r="H2090" s="157"/>
      <c r="I2090" s="157"/>
      <c r="J2090" s="52"/>
      <c r="K2090" s="158"/>
      <c r="L2090" s="52"/>
      <c r="M2090" s="52"/>
      <c r="N2090" s="52"/>
      <c r="O2090" s="52"/>
      <c r="P2090" s="111"/>
      <c r="Q2090" s="52"/>
      <c r="R2090" s="77"/>
      <c r="S2090" s="109"/>
      <c r="T2090" s="80"/>
      <c r="U2090" s="187"/>
      <c r="V2090" s="187"/>
      <c r="W2090" s="187"/>
      <c r="AI2090" s="202"/>
    </row>
    <row r="2091" spans="1:35" s="182" customFormat="1" ht="12.75" customHeight="1" x14ac:dyDescent="0.3">
      <c r="A2091" s="92"/>
      <c r="B2091" s="98"/>
      <c r="C2091" s="98"/>
      <c r="D2091" s="98"/>
      <c r="E2091" s="89"/>
      <c r="F2091" s="89"/>
      <c r="G2091" s="204"/>
      <c r="H2091" s="155"/>
      <c r="I2091" s="155"/>
      <c r="J2091" s="52"/>
      <c r="K2091" s="158"/>
      <c r="L2091" s="52"/>
      <c r="M2091" s="52"/>
      <c r="N2091" s="52"/>
      <c r="O2091" s="52"/>
      <c r="P2091" s="111"/>
      <c r="Q2091" s="52"/>
      <c r="R2091" s="77"/>
      <c r="S2091" s="109"/>
      <c r="T2091" s="80"/>
      <c r="U2091" s="187"/>
      <c r="V2091" s="187"/>
      <c r="W2091" s="187"/>
      <c r="AI2091" s="202"/>
    </row>
    <row r="2092" spans="1:35" s="182" customFormat="1" ht="12.75" customHeight="1" x14ac:dyDescent="0.3">
      <c r="A2092" s="92"/>
      <c r="B2092" s="162"/>
      <c r="C2092" s="162"/>
      <c r="D2092" s="162"/>
      <c r="E2092" s="76"/>
      <c r="F2092" s="76"/>
      <c r="G2092" s="103"/>
      <c r="H2092" s="100"/>
      <c r="I2092" s="100"/>
      <c r="J2092" s="52"/>
      <c r="K2092" s="52"/>
      <c r="L2092" s="52"/>
      <c r="M2092" s="52"/>
      <c r="N2092" s="52"/>
      <c r="O2092" s="52"/>
      <c r="P2092" s="111"/>
      <c r="Q2092" s="52"/>
      <c r="R2092" s="72"/>
      <c r="S2092" s="72"/>
      <c r="T2092" s="80"/>
      <c r="U2092" s="187"/>
      <c r="V2092" s="187"/>
      <c r="W2092" s="187"/>
      <c r="AI2092" s="202"/>
    </row>
    <row r="2093" spans="1:35" s="182" customFormat="1" ht="12.75" customHeight="1" x14ac:dyDescent="0.3">
      <c r="A2093" s="92"/>
      <c r="B2093" s="98"/>
      <c r="C2093" s="98"/>
      <c r="D2093" s="98"/>
      <c r="E2093" s="89"/>
      <c r="F2093" s="89"/>
      <c r="G2093" s="204"/>
      <c r="H2093" s="156"/>
      <c r="I2093" s="156"/>
      <c r="J2093" s="52"/>
      <c r="K2093" s="158"/>
      <c r="L2093" s="52"/>
      <c r="M2093" s="52"/>
      <c r="N2093" s="52"/>
      <c r="O2093" s="52"/>
      <c r="P2093" s="111"/>
      <c r="Q2093" s="52"/>
      <c r="R2093" s="77"/>
      <c r="S2093" s="109"/>
      <c r="T2093" s="80"/>
      <c r="U2093" s="187"/>
      <c r="V2093" s="187"/>
      <c r="W2093" s="187"/>
      <c r="AI2093" s="202"/>
    </row>
    <row r="2094" spans="1:35" s="182" customFormat="1" ht="12.75" customHeight="1" x14ac:dyDescent="0.3">
      <c r="A2094" s="92"/>
      <c r="B2094" s="98"/>
      <c r="C2094" s="98"/>
      <c r="D2094" s="98"/>
      <c r="E2094" s="89"/>
      <c r="F2094" s="89"/>
      <c r="G2094" s="204"/>
      <c r="H2094" s="157"/>
      <c r="I2094" s="157"/>
      <c r="J2094" s="52"/>
      <c r="K2094" s="158"/>
      <c r="L2094" s="52"/>
      <c r="M2094" s="52"/>
      <c r="N2094" s="52"/>
      <c r="O2094" s="52"/>
      <c r="P2094" s="111"/>
      <c r="Q2094" s="52"/>
      <c r="R2094" s="77"/>
      <c r="S2094" s="109"/>
      <c r="T2094" s="80"/>
      <c r="U2094" s="187"/>
      <c r="V2094" s="187"/>
      <c r="W2094" s="187"/>
      <c r="AI2094" s="202"/>
    </row>
    <row r="2095" spans="1:35" s="182" customFormat="1" ht="12.75" customHeight="1" x14ac:dyDescent="0.3">
      <c r="A2095" s="92"/>
      <c r="B2095" s="98"/>
      <c r="C2095" s="98"/>
      <c r="D2095" s="98"/>
      <c r="E2095" s="89"/>
      <c r="F2095" s="89"/>
      <c r="G2095" s="204"/>
      <c r="H2095" s="157"/>
      <c r="I2095" s="157"/>
      <c r="J2095" s="52"/>
      <c r="K2095" s="158"/>
      <c r="L2095" s="52"/>
      <c r="M2095" s="52"/>
      <c r="N2095" s="52"/>
      <c r="O2095" s="52"/>
      <c r="P2095" s="111"/>
      <c r="Q2095" s="52"/>
      <c r="R2095" s="77"/>
      <c r="S2095" s="109"/>
      <c r="T2095" s="80"/>
      <c r="U2095" s="187"/>
      <c r="V2095" s="187"/>
      <c r="W2095" s="187"/>
      <c r="AI2095" s="202"/>
    </row>
    <row r="2096" spans="1:35" s="182" customFormat="1" ht="12.75" customHeight="1" x14ac:dyDescent="0.3">
      <c r="A2096" s="92"/>
      <c r="B2096" s="98"/>
      <c r="C2096" s="98"/>
      <c r="D2096" s="98"/>
      <c r="E2096" s="89"/>
      <c r="F2096" s="89"/>
      <c r="G2096" s="204"/>
      <c r="H2096" s="155"/>
      <c r="I2096" s="155"/>
      <c r="J2096" s="52"/>
      <c r="K2096" s="158"/>
      <c r="L2096" s="52"/>
      <c r="M2096" s="52"/>
      <c r="N2096" s="52"/>
      <c r="O2096" s="52"/>
      <c r="P2096" s="111"/>
      <c r="Q2096" s="52"/>
      <c r="R2096" s="77"/>
      <c r="S2096" s="109"/>
      <c r="T2096" s="80"/>
      <c r="U2096" s="187"/>
      <c r="V2096" s="187"/>
      <c r="W2096" s="187"/>
      <c r="AI2096" s="202"/>
    </row>
    <row r="2097" spans="1:35" s="182" customFormat="1" ht="12.75" customHeight="1" x14ac:dyDescent="0.3">
      <c r="A2097" s="92"/>
      <c r="B2097" s="145"/>
      <c r="C2097" s="145"/>
      <c r="D2097" s="145"/>
      <c r="E2097" s="138"/>
      <c r="F2097" s="138"/>
      <c r="G2097" s="103"/>
      <c r="H2097" s="100"/>
      <c r="I2097" s="270"/>
      <c r="J2097" s="208"/>
      <c r="K2097" s="208"/>
      <c r="L2097" s="208"/>
      <c r="M2097" s="208"/>
      <c r="N2097" s="208"/>
      <c r="O2097" s="208"/>
      <c r="P2097" s="250"/>
      <c r="Q2097" s="208"/>
      <c r="R2097" s="143"/>
      <c r="S2097" s="143"/>
      <c r="T2097" s="80"/>
      <c r="U2097" s="187"/>
      <c r="V2097" s="187"/>
      <c r="W2097" s="187"/>
      <c r="AI2097" s="202"/>
    </row>
    <row r="2098" spans="1:35" s="182" customFormat="1" ht="12.75" customHeight="1" x14ac:dyDescent="0.3">
      <c r="A2098" s="92"/>
      <c r="B2098" s="98"/>
      <c r="C2098" s="98"/>
      <c r="D2098" s="98"/>
      <c r="E2098" s="89"/>
      <c r="F2098" s="89"/>
      <c r="G2098" s="204"/>
      <c r="H2098" s="156"/>
      <c r="I2098" s="156"/>
      <c r="J2098" s="52"/>
      <c r="K2098" s="158"/>
      <c r="L2098" s="52"/>
      <c r="M2098" s="52"/>
      <c r="N2098" s="52"/>
      <c r="O2098" s="52"/>
      <c r="P2098" s="111"/>
      <c r="Q2098" s="52"/>
      <c r="R2098" s="77"/>
      <c r="S2098" s="109"/>
      <c r="T2098" s="80"/>
      <c r="U2098" s="187"/>
      <c r="V2098" s="187"/>
      <c r="W2098" s="187"/>
      <c r="AI2098" s="202"/>
    </row>
    <row r="2099" spans="1:35" s="182" customFormat="1" ht="12.75" customHeight="1" x14ac:dyDescent="0.3">
      <c r="A2099" s="92"/>
      <c r="B2099" s="98"/>
      <c r="C2099" s="98"/>
      <c r="D2099" s="98"/>
      <c r="E2099" s="89"/>
      <c r="F2099" s="89"/>
      <c r="G2099" s="204"/>
      <c r="H2099" s="157"/>
      <c r="I2099" s="157"/>
      <c r="J2099" s="52"/>
      <c r="K2099" s="158"/>
      <c r="L2099" s="52"/>
      <c r="M2099" s="52"/>
      <c r="N2099" s="52"/>
      <c r="O2099" s="52"/>
      <c r="P2099" s="111"/>
      <c r="Q2099" s="52"/>
      <c r="R2099" s="77"/>
      <c r="S2099" s="109"/>
      <c r="T2099" s="80"/>
      <c r="U2099" s="187"/>
      <c r="V2099" s="187"/>
      <c r="W2099" s="187"/>
      <c r="AI2099" s="202"/>
    </row>
    <row r="2100" spans="1:35" s="182" customFormat="1" ht="12.75" customHeight="1" x14ac:dyDescent="0.3">
      <c r="A2100" s="92"/>
      <c r="B2100" s="98"/>
      <c r="C2100" s="98"/>
      <c r="D2100" s="98"/>
      <c r="E2100" s="89"/>
      <c r="F2100" s="89"/>
      <c r="G2100" s="204"/>
      <c r="H2100" s="155"/>
      <c r="I2100" s="155"/>
      <c r="J2100" s="52"/>
      <c r="K2100" s="158"/>
      <c r="L2100" s="52"/>
      <c r="M2100" s="52"/>
      <c r="N2100" s="52"/>
      <c r="O2100" s="52"/>
      <c r="P2100" s="111"/>
      <c r="Q2100" s="52"/>
      <c r="R2100" s="77"/>
      <c r="S2100" s="109"/>
      <c r="T2100" s="80"/>
      <c r="U2100" s="187"/>
      <c r="V2100" s="187"/>
      <c r="W2100" s="187"/>
      <c r="AI2100" s="202"/>
    </row>
    <row r="2101" spans="1:35" s="182" customFormat="1" ht="12.75" customHeight="1" x14ac:dyDescent="0.3">
      <c r="A2101" s="92"/>
      <c r="B2101" s="98"/>
      <c r="C2101" s="98"/>
      <c r="D2101" s="98"/>
      <c r="E2101" s="89"/>
      <c r="F2101" s="89"/>
      <c r="G2101" s="204"/>
      <c r="H2101" s="157"/>
      <c r="I2101" s="157"/>
      <c r="J2101" s="52"/>
      <c r="K2101" s="158"/>
      <c r="L2101" s="52"/>
      <c r="M2101" s="52"/>
      <c r="N2101" s="52"/>
      <c r="O2101" s="52"/>
      <c r="P2101" s="111"/>
      <c r="Q2101" s="52"/>
      <c r="R2101" s="77"/>
      <c r="S2101" s="109"/>
      <c r="T2101" s="80"/>
      <c r="U2101" s="187"/>
      <c r="V2101" s="187"/>
      <c r="W2101" s="187"/>
      <c r="AI2101" s="202"/>
    </row>
    <row r="2102" spans="1:35" s="182" customFormat="1" ht="12.75" customHeight="1" x14ac:dyDescent="0.3">
      <c r="A2102" s="92"/>
      <c r="B2102" s="98"/>
      <c r="C2102" s="98"/>
      <c r="D2102" s="98"/>
      <c r="E2102" s="89"/>
      <c r="F2102" s="89"/>
      <c r="G2102" s="204"/>
      <c r="H2102" s="155"/>
      <c r="I2102" s="155"/>
      <c r="J2102" s="52"/>
      <c r="K2102" s="158"/>
      <c r="L2102" s="52"/>
      <c r="M2102" s="52"/>
      <c r="N2102" s="52"/>
      <c r="O2102" s="52"/>
      <c r="P2102" s="111"/>
      <c r="Q2102" s="52"/>
      <c r="R2102" s="77"/>
      <c r="S2102" s="109"/>
      <c r="T2102" s="80"/>
      <c r="U2102" s="187"/>
      <c r="V2102" s="187"/>
      <c r="W2102" s="187"/>
      <c r="AI2102" s="202"/>
    </row>
    <row r="2103" spans="1:35" s="182" customFormat="1" ht="12.75" customHeight="1" x14ac:dyDescent="0.3">
      <c r="A2103" s="92"/>
      <c r="B2103" s="145"/>
      <c r="C2103" s="145"/>
      <c r="D2103" s="145"/>
      <c r="E2103" s="138"/>
      <c r="F2103" s="138"/>
      <c r="G2103" s="103"/>
      <c r="H2103" s="100"/>
      <c r="I2103" s="270"/>
      <c r="J2103" s="208"/>
      <c r="K2103" s="208"/>
      <c r="L2103" s="208"/>
      <c r="M2103" s="208"/>
      <c r="N2103" s="208"/>
      <c r="O2103" s="208"/>
      <c r="P2103" s="250"/>
      <c r="Q2103" s="208"/>
      <c r="R2103" s="143"/>
      <c r="S2103" s="143"/>
      <c r="T2103" s="80"/>
      <c r="U2103" s="187"/>
      <c r="V2103" s="187"/>
      <c r="W2103" s="187"/>
      <c r="AI2103" s="202"/>
    </row>
    <row r="2104" spans="1:35" s="182" customFormat="1" ht="12.75" customHeight="1" x14ac:dyDescent="0.3">
      <c r="A2104" s="92"/>
      <c r="B2104" s="98"/>
      <c r="C2104" s="98"/>
      <c r="D2104" s="98"/>
      <c r="E2104" s="89"/>
      <c r="F2104" s="89"/>
      <c r="G2104" s="204"/>
      <c r="H2104" s="156"/>
      <c r="I2104" s="156"/>
      <c r="J2104" s="52"/>
      <c r="K2104" s="158"/>
      <c r="L2104" s="52"/>
      <c r="M2104" s="52"/>
      <c r="N2104" s="52"/>
      <c r="O2104" s="52"/>
      <c r="P2104" s="111"/>
      <c r="Q2104" s="52"/>
      <c r="R2104" s="77"/>
      <c r="S2104" s="109"/>
      <c r="T2104" s="80"/>
      <c r="U2104" s="187"/>
      <c r="V2104" s="187"/>
      <c r="W2104" s="187"/>
      <c r="AI2104" s="202"/>
    </row>
    <row r="2105" spans="1:35" ht="12.75" customHeight="1" x14ac:dyDescent="0.2">
      <c r="A2105" s="92"/>
      <c r="B2105" s="98"/>
      <c r="C2105" s="98"/>
      <c r="D2105" s="98"/>
      <c r="E2105" s="89"/>
      <c r="F2105" s="89"/>
      <c r="G2105" s="204"/>
      <c r="H2105" s="157"/>
      <c r="I2105" s="157"/>
      <c r="J2105" s="52"/>
      <c r="K2105" s="158"/>
      <c r="L2105" s="52"/>
      <c r="M2105" s="52"/>
      <c r="N2105" s="52"/>
      <c r="O2105" s="52"/>
      <c r="P2105" s="111"/>
      <c r="Q2105" s="52"/>
      <c r="R2105" s="77"/>
      <c r="S2105" s="109"/>
    </row>
    <row r="2106" spans="1:35" customFormat="1" ht="12.75" customHeight="1" x14ac:dyDescent="0.25">
      <c r="A2106" s="92"/>
      <c r="B2106" s="98"/>
      <c r="C2106" s="98"/>
      <c r="D2106" s="98"/>
      <c r="E2106" s="89"/>
      <c r="F2106" s="89"/>
      <c r="G2106" s="204"/>
      <c r="H2106" s="155"/>
      <c r="I2106" s="155"/>
      <c r="J2106" s="52"/>
      <c r="K2106" s="158"/>
      <c r="L2106" s="52"/>
      <c r="M2106" s="52"/>
      <c r="N2106" s="52"/>
      <c r="O2106" s="52"/>
      <c r="P2106" s="111"/>
      <c r="Q2106" s="52"/>
      <c r="R2106" s="77"/>
      <c r="S2106" s="109"/>
      <c r="T2106" s="80"/>
      <c r="U2106" s="203"/>
      <c r="V2106" s="203"/>
      <c r="W2106" s="203"/>
    </row>
    <row r="2107" spans="1:35" s="81" customFormat="1" x14ac:dyDescent="0.2">
      <c r="A2107" s="92"/>
      <c r="B2107" s="162"/>
      <c r="C2107" s="162"/>
      <c r="D2107" s="162"/>
      <c r="E2107" s="76"/>
      <c r="F2107" s="76"/>
      <c r="G2107" s="103"/>
      <c r="H2107" s="100"/>
      <c r="I2107" s="100"/>
      <c r="J2107" s="52"/>
      <c r="K2107" s="52"/>
      <c r="L2107" s="52"/>
      <c r="M2107" s="52"/>
      <c r="N2107" s="52"/>
      <c r="O2107" s="52"/>
      <c r="P2107" s="111"/>
      <c r="Q2107" s="52"/>
      <c r="R2107" s="72"/>
      <c r="S2107" s="72"/>
      <c r="T2107" s="80"/>
    </row>
    <row r="2108" spans="1:35" x14ac:dyDescent="0.2">
      <c r="A2108" s="92"/>
      <c r="B2108" s="98"/>
      <c r="C2108" s="98"/>
      <c r="D2108" s="98"/>
      <c r="E2108" s="89"/>
      <c r="F2108" s="89"/>
      <c r="G2108" s="204"/>
      <c r="H2108" s="156"/>
      <c r="I2108" s="156"/>
      <c r="J2108" s="52"/>
      <c r="K2108" s="158"/>
      <c r="L2108" s="52"/>
      <c r="M2108" s="52"/>
      <c r="N2108" s="52"/>
      <c r="O2108" s="52"/>
      <c r="P2108" s="111"/>
      <c r="Q2108" s="52"/>
      <c r="R2108" s="77"/>
      <c r="S2108" s="109"/>
    </row>
    <row r="2109" spans="1:35" x14ac:dyDescent="0.2">
      <c r="A2109" s="92"/>
      <c r="B2109" s="98"/>
      <c r="C2109" s="98"/>
      <c r="D2109" s="98"/>
      <c r="E2109" s="89"/>
      <c r="F2109" s="89"/>
      <c r="G2109" s="204"/>
      <c r="H2109" s="157"/>
      <c r="I2109" s="157"/>
      <c r="J2109" s="52"/>
      <c r="K2109" s="158"/>
      <c r="L2109" s="52"/>
      <c r="M2109" s="52"/>
      <c r="N2109" s="52"/>
      <c r="O2109" s="52"/>
      <c r="P2109" s="111"/>
      <c r="Q2109" s="52"/>
      <c r="R2109" s="77"/>
      <c r="S2109" s="109"/>
    </row>
    <row r="2110" spans="1:35" x14ac:dyDescent="0.2">
      <c r="A2110" s="92"/>
      <c r="B2110" s="98"/>
      <c r="C2110" s="98"/>
      <c r="D2110" s="98"/>
      <c r="E2110" s="89"/>
      <c r="F2110" s="89"/>
      <c r="G2110" s="204"/>
      <c r="H2110" s="157"/>
      <c r="I2110" s="157"/>
      <c r="J2110" s="52"/>
      <c r="K2110" s="158"/>
      <c r="L2110" s="52"/>
      <c r="M2110" s="52"/>
      <c r="N2110" s="52"/>
      <c r="O2110" s="52"/>
      <c r="P2110" s="111"/>
      <c r="Q2110" s="52"/>
      <c r="R2110" s="77"/>
      <c r="S2110" s="109"/>
    </row>
    <row r="2111" spans="1:35" x14ac:dyDescent="0.2">
      <c r="A2111" s="92"/>
      <c r="B2111" s="98"/>
      <c r="C2111" s="98"/>
      <c r="D2111" s="98"/>
      <c r="E2111" s="89"/>
      <c r="F2111" s="89"/>
      <c r="G2111" s="204"/>
      <c r="H2111" s="155"/>
      <c r="I2111" s="155"/>
      <c r="J2111" s="52"/>
      <c r="K2111" s="158"/>
      <c r="L2111" s="52"/>
      <c r="M2111" s="52"/>
      <c r="N2111" s="52"/>
      <c r="O2111" s="52"/>
      <c r="P2111" s="111"/>
      <c r="Q2111" s="52"/>
      <c r="R2111" s="77"/>
      <c r="S2111" s="109"/>
    </row>
    <row r="2112" spans="1:35" x14ac:dyDescent="0.2">
      <c r="A2112" s="92"/>
      <c r="B2112" s="145"/>
      <c r="C2112" s="145"/>
      <c r="D2112" s="145"/>
      <c r="E2112" s="138"/>
      <c r="F2112" s="138"/>
      <c r="G2112" s="103"/>
      <c r="H2112" s="100"/>
      <c r="I2112" s="270"/>
      <c r="J2112" s="208"/>
      <c r="K2112" s="208"/>
      <c r="L2112" s="208"/>
      <c r="M2112" s="208"/>
      <c r="N2112" s="208"/>
      <c r="O2112" s="208"/>
      <c r="P2112" s="250"/>
      <c r="Q2112" s="208"/>
      <c r="R2112" s="143"/>
      <c r="S2112" s="143"/>
    </row>
    <row r="2113" spans="1:19" x14ac:dyDescent="0.2">
      <c r="A2113" s="92"/>
      <c r="B2113" s="98"/>
      <c r="C2113" s="98"/>
      <c r="D2113" s="98"/>
      <c r="E2113" s="89"/>
      <c r="F2113" s="89"/>
      <c r="G2113" s="204"/>
      <c r="H2113" s="156"/>
      <c r="I2113" s="156"/>
      <c r="J2113" s="52"/>
      <c r="K2113" s="158"/>
      <c r="L2113" s="52"/>
      <c r="M2113" s="52"/>
      <c r="N2113" s="52"/>
      <c r="O2113" s="52"/>
      <c r="P2113" s="111"/>
      <c r="Q2113" s="52"/>
      <c r="R2113" s="77"/>
      <c r="S2113" s="109"/>
    </row>
    <row r="2114" spans="1:19" x14ac:dyDescent="0.2">
      <c r="A2114" s="92"/>
      <c r="B2114" s="98"/>
      <c r="C2114" s="98"/>
      <c r="D2114" s="98"/>
      <c r="E2114" s="89"/>
      <c r="F2114" s="89"/>
      <c r="G2114" s="204"/>
      <c r="H2114" s="157"/>
      <c r="I2114" s="157"/>
      <c r="J2114" s="52"/>
      <c r="K2114" s="158"/>
      <c r="L2114" s="52"/>
      <c r="M2114" s="52"/>
      <c r="N2114" s="52"/>
      <c r="O2114" s="52"/>
      <c r="P2114" s="111"/>
      <c r="Q2114" s="52"/>
      <c r="R2114" s="77"/>
      <c r="S2114" s="109"/>
    </row>
    <row r="2115" spans="1:19" x14ac:dyDescent="0.2">
      <c r="A2115" s="92"/>
      <c r="B2115" s="98"/>
      <c r="C2115" s="98"/>
      <c r="D2115" s="98"/>
      <c r="E2115" s="89"/>
      <c r="F2115" s="89"/>
      <c r="G2115" s="204"/>
      <c r="H2115" s="155"/>
      <c r="I2115" s="155"/>
      <c r="J2115" s="52"/>
      <c r="K2115" s="158"/>
      <c r="L2115" s="52"/>
      <c r="M2115" s="52"/>
      <c r="N2115" s="52"/>
      <c r="O2115" s="52"/>
      <c r="P2115" s="111"/>
      <c r="Q2115" s="52"/>
      <c r="R2115" s="77"/>
      <c r="S2115" s="109"/>
    </row>
    <row r="2116" spans="1:19" x14ac:dyDescent="0.2">
      <c r="A2116" s="92"/>
      <c r="B2116" s="98"/>
      <c r="C2116" s="98"/>
      <c r="D2116" s="98"/>
      <c r="E2116" s="89"/>
      <c r="F2116" s="89"/>
      <c r="G2116" s="204"/>
      <c r="H2116" s="157"/>
      <c r="I2116" s="157"/>
      <c r="J2116" s="52"/>
      <c r="K2116" s="158"/>
      <c r="L2116" s="52"/>
      <c r="M2116" s="52"/>
      <c r="N2116" s="52"/>
      <c r="O2116" s="52"/>
      <c r="P2116" s="111"/>
      <c r="Q2116" s="52"/>
      <c r="R2116" s="77"/>
      <c r="S2116" s="109"/>
    </row>
    <row r="2117" spans="1:19" x14ac:dyDescent="0.2">
      <c r="A2117" s="92"/>
      <c r="B2117" s="98"/>
      <c r="C2117" s="98"/>
      <c r="D2117" s="98"/>
      <c r="E2117" s="89"/>
      <c r="F2117" s="89"/>
      <c r="G2117" s="204"/>
      <c r="H2117" s="155"/>
      <c r="I2117" s="155"/>
      <c r="J2117" s="52"/>
      <c r="K2117" s="158"/>
      <c r="L2117" s="52"/>
      <c r="M2117" s="52"/>
      <c r="N2117" s="52"/>
      <c r="O2117" s="52"/>
      <c r="P2117" s="111"/>
      <c r="Q2117" s="52"/>
      <c r="R2117" s="77"/>
      <c r="S2117" s="109"/>
    </row>
    <row r="2118" spans="1:19" x14ac:dyDescent="0.2">
      <c r="A2118" s="92"/>
      <c r="B2118" s="145"/>
      <c r="C2118" s="145"/>
      <c r="D2118" s="145"/>
      <c r="E2118" s="138"/>
      <c r="F2118" s="138"/>
      <c r="G2118" s="103"/>
      <c r="H2118" s="100"/>
      <c r="I2118" s="270"/>
      <c r="J2118" s="208"/>
      <c r="K2118" s="208"/>
      <c r="L2118" s="208"/>
      <c r="M2118" s="208"/>
      <c r="N2118" s="208"/>
      <c r="O2118" s="208"/>
      <c r="P2118" s="250"/>
      <c r="Q2118" s="208"/>
      <c r="R2118" s="143"/>
      <c r="S2118" s="143"/>
    </row>
    <row r="2119" spans="1:19" x14ac:dyDescent="0.2">
      <c r="A2119" s="92"/>
      <c r="B2119" s="98"/>
      <c r="C2119" s="98"/>
      <c r="D2119" s="98"/>
      <c r="E2119" s="89"/>
      <c r="F2119" s="89"/>
      <c r="G2119" s="204"/>
      <c r="H2119" s="156"/>
      <c r="I2119" s="156"/>
      <c r="J2119" s="52"/>
      <c r="K2119" s="158"/>
      <c r="L2119" s="52"/>
      <c r="M2119" s="52"/>
      <c r="N2119" s="52"/>
      <c r="O2119" s="52"/>
      <c r="P2119" s="111"/>
      <c r="Q2119" s="52"/>
      <c r="R2119" s="77"/>
      <c r="S2119" s="109"/>
    </row>
    <row r="2120" spans="1:19" x14ac:dyDescent="0.2">
      <c r="A2120" s="92"/>
      <c r="B2120" s="98"/>
      <c r="C2120" s="98"/>
      <c r="D2120" s="98"/>
      <c r="E2120" s="89"/>
      <c r="F2120" s="89"/>
      <c r="G2120" s="204"/>
      <c r="H2120" s="157"/>
      <c r="I2120" s="157"/>
      <c r="J2120" s="52"/>
      <c r="K2120" s="158"/>
      <c r="L2120" s="52"/>
      <c r="M2120" s="52"/>
      <c r="N2120" s="52"/>
      <c r="O2120" s="52"/>
      <c r="P2120" s="111"/>
      <c r="Q2120" s="52"/>
      <c r="R2120" s="77"/>
      <c r="S2120" s="109"/>
    </row>
    <row r="2121" spans="1:19" x14ac:dyDescent="0.2">
      <c r="A2121" s="92"/>
      <c r="B2121" s="98"/>
      <c r="C2121" s="98"/>
      <c r="D2121" s="98"/>
      <c r="E2121" s="89"/>
      <c r="F2121" s="89"/>
      <c r="G2121" s="204"/>
      <c r="H2121" s="155"/>
      <c r="I2121" s="155"/>
      <c r="J2121" s="52"/>
      <c r="K2121" s="158"/>
      <c r="L2121" s="52"/>
      <c r="M2121" s="52"/>
      <c r="N2121" s="52"/>
      <c r="O2121" s="52"/>
      <c r="P2121" s="111"/>
      <c r="Q2121" s="52"/>
      <c r="R2121" s="77"/>
      <c r="S2121" s="109"/>
    </row>
    <row r="2122" spans="1:19" x14ac:dyDescent="0.2">
      <c r="A2122" s="92"/>
      <c r="B2122" s="162"/>
      <c r="C2122" s="162"/>
      <c r="D2122" s="162"/>
      <c r="E2122" s="76"/>
      <c r="F2122" s="76"/>
      <c r="G2122" s="103"/>
      <c r="H2122" s="100"/>
      <c r="I2122" s="100"/>
      <c r="J2122" s="52"/>
      <c r="K2122" s="52"/>
      <c r="L2122" s="52"/>
      <c r="M2122" s="52"/>
      <c r="N2122" s="52"/>
      <c r="O2122" s="52"/>
      <c r="P2122" s="111"/>
      <c r="Q2122" s="52"/>
      <c r="R2122" s="72"/>
      <c r="S2122" s="72"/>
    </row>
    <row r="2123" spans="1:19" x14ac:dyDescent="0.2">
      <c r="A2123" s="92"/>
      <c r="B2123" s="98"/>
      <c r="C2123" s="98"/>
      <c r="D2123" s="98"/>
      <c r="E2123" s="89"/>
      <c r="F2123" s="89"/>
      <c r="G2123" s="204"/>
      <c r="H2123" s="156"/>
      <c r="I2123" s="156"/>
      <c r="J2123" s="52"/>
      <c r="K2123" s="158"/>
      <c r="L2123" s="52"/>
      <c r="M2123" s="52"/>
      <c r="N2123" s="52"/>
      <c r="O2123" s="52"/>
      <c r="P2123" s="111"/>
      <c r="Q2123" s="52"/>
      <c r="R2123" s="77"/>
      <c r="S2123" s="109"/>
    </row>
    <row r="2124" spans="1:19" x14ac:dyDescent="0.2">
      <c r="A2124" s="92"/>
      <c r="B2124" s="98"/>
      <c r="C2124" s="98"/>
      <c r="D2124" s="98"/>
      <c r="E2124" s="89"/>
      <c r="F2124" s="89"/>
      <c r="G2124" s="204"/>
      <c r="H2124" s="157"/>
      <c r="I2124" s="157"/>
      <c r="J2124" s="52"/>
      <c r="K2124" s="158"/>
      <c r="L2124" s="52"/>
      <c r="M2124" s="52"/>
      <c r="N2124" s="52"/>
      <c r="O2124" s="52"/>
      <c r="P2124" s="111"/>
      <c r="Q2124" s="52"/>
      <c r="R2124" s="77"/>
      <c r="S2124" s="109"/>
    </row>
    <row r="2125" spans="1:19" x14ac:dyDescent="0.2">
      <c r="A2125" s="92"/>
      <c r="B2125" s="98"/>
      <c r="C2125" s="98"/>
      <c r="D2125" s="98"/>
      <c r="E2125" s="89"/>
      <c r="F2125" s="89"/>
      <c r="G2125" s="204"/>
      <c r="H2125" s="157"/>
      <c r="I2125" s="157"/>
      <c r="J2125" s="52"/>
      <c r="K2125" s="158"/>
      <c r="L2125" s="52"/>
      <c r="M2125" s="52"/>
      <c r="N2125" s="52"/>
      <c r="O2125" s="52"/>
      <c r="P2125" s="111"/>
      <c r="Q2125" s="52"/>
      <c r="R2125" s="77"/>
      <c r="S2125" s="109"/>
    </row>
    <row r="2126" spans="1:19" x14ac:dyDescent="0.2">
      <c r="A2126" s="92"/>
      <c r="B2126" s="98"/>
      <c r="C2126" s="98"/>
      <c r="D2126" s="98"/>
      <c r="E2126" s="89"/>
      <c r="F2126" s="89"/>
      <c r="G2126" s="204"/>
      <c r="H2126" s="155"/>
      <c r="I2126" s="155"/>
      <c r="J2126" s="52"/>
      <c r="K2126" s="158"/>
      <c r="L2126" s="52"/>
      <c r="M2126" s="52"/>
      <c r="N2126" s="52"/>
      <c r="O2126" s="52"/>
      <c r="P2126" s="111"/>
      <c r="Q2126" s="52"/>
      <c r="R2126" s="77"/>
      <c r="S2126" s="109"/>
    </row>
    <row r="2127" spans="1:19" x14ac:dyDescent="0.2">
      <c r="A2127" s="92"/>
      <c r="B2127" s="145"/>
      <c r="C2127" s="145"/>
      <c r="D2127" s="145"/>
      <c r="E2127" s="138"/>
      <c r="F2127" s="138"/>
      <c r="G2127" s="103"/>
      <c r="H2127" s="100"/>
      <c r="I2127" s="270"/>
      <c r="J2127" s="208"/>
      <c r="K2127" s="208"/>
      <c r="L2127" s="208"/>
      <c r="M2127" s="208"/>
      <c r="N2127" s="208"/>
      <c r="O2127" s="208"/>
      <c r="P2127" s="250"/>
      <c r="Q2127" s="208"/>
      <c r="R2127" s="143"/>
      <c r="S2127" s="143"/>
    </row>
    <row r="2128" spans="1:19" x14ac:dyDescent="0.2">
      <c r="A2128" s="92"/>
      <c r="B2128" s="98"/>
      <c r="C2128" s="98"/>
      <c r="D2128" s="98"/>
      <c r="E2128" s="89"/>
      <c r="F2128" s="89"/>
      <c r="G2128" s="204"/>
      <c r="H2128" s="156"/>
      <c r="I2128" s="156"/>
      <c r="J2128" s="52"/>
      <c r="K2128" s="158"/>
      <c r="L2128" s="52"/>
      <c r="M2128" s="52"/>
      <c r="N2128" s="52"/>
      <c r="O2128" s="52"/>
      <c r="P2128" s="111"/>
      <c r="Q2128" s="52"/>
      <c r="R2128" s="77"/>
      <c r="S2128" s="109"/>
    </row>
    <row r="2129" spans="1:19" x14ac:dyDescent="0.2">
      <c r="A2129" s="92"/>
      <c r="B2129" s="98"/>
      <c r="C2129" s="98"/>
      <c r="D2129" s="98"/>
      <c r="E2129" s="89"/>
      <c r="F2129" s="89"/>
      <c r="G2129" s="204"/>
      <c r="H2129" s="157"/>
      <c r="I2129" s="157"/>
      <c r="J2129" s="52"/>
      <c r="K2129" s="158"/>
      <c r="L2129" s="52"/>
      <c r="M2129" s="52"/>
      <c r="N2129" s="52"/>
      <c r="O2129" s="52"/>
      <c r="P2129" s="111"/>
      <c r="Q2129" s="52"/>
      <c r="R2129" s="77"/>
      <c r="S2129" s="109"/>
    </row>
    <row r="2130" spans="1:19" x14ac:dyDescent="0.2">
      <c r="A2130" s="92"/>
      <c r="B2130" s="98"/>
      <c r="C2130" s="98"/>
      <c r="D2130" s="98"/>
      <c r="E2130" s="89"/>
      <c r="F2130" s="89"/>
      <c r="G2130" s="204"/>
      <c r="H2130" s="155"/>
      <c r="I2130" s="155"/>
      <c r="J2130" s="52"/>
      <c r="K2130" s="158"/>
      <c r="L2130" s="52"/>
      <c r="M2130" s="52"/>
      <c r="N2130" s="52"/>
      <c r="O2130" s="52"/>
      <c r="P2130" s="111"/>
      <c r="Q2130" s="52"/>
      <c r="R2130" s="77"/>
      <c r="S2130" s="109"/>
    </row>
    <row r="2131" spans="1:19" x14ac:dyDescent="0.2">
      <c r="A2131" s="92"/>
      <c r="B2131" s="98"/>
      <c r="C2131" s="98"/>
      <c r="D2131" s="98"/>
      <c r="E2131" s="89"/>
      <c r="F2131" s="89"/>
      <c r="G2131" s="204"/>
      <c r="H2131" s="157"/>
      <c r="I2131" s="157"/>
      <c r="J2131" s="52"/>
      <c r="K2131" s="158"/>
      <c r="L2131" s="52"/>
      <c r="M2131" s="52"/>
      <c r="N2131" s="52"/>
      <c r="O2131" s="52"/>
      <c r="P2131" s="111"/>
      <c r="Q2131" s="52"/>
      <c r="R2131" s="77"/>
      <c r="S2131" s="109"/>
    </row>
    <row r="2132" spans="1:19" x14ac:dyDescent="0.2">
      <c r="A2132" s="92"/>
      <c r="B2132" s="98"/>
      <c r="C2132" s="98"/>
      <c r="D2132" s="98"/>
      <c r="E2132" s="89"/>
      <c r="F2132" s="89"/>
      <c r="G2132" s="204"/>
      <c r="H2132" s="155"/>
      <c r="I2132" s="155"/>
      <c r="J2132" s="52"/>
      <c r="K2132" s="158"/>
      <c r="L2132" s="52"/>
      <c r="M2132" s="52"/>
      <c r="N2132" s="52"/>
      <c r="O2132" s="52"/>
      <c r="P2132" s="111"/>
      <c r="Q2132" s="52"/>
      <c r="R2132" s="77"/>
      <c r="S2132" s="109"/>
    </row>
    <row r="2133" spans="1:19" x14ac:dyDescent="0.2">
      <c r="A2133" s="92"/>
      <c r="B2133" s="145"/>
      <c r="C2133" s="145"/>
      <c r="D2133" s="145"/>
      <c r="E2133" s="138"/>
      <c r="F2133" s="138"/>
      <c r="G2133" s="103"/>
      <c r="H2133" s="100"/>
      <c r="I2133" s="270"/>
      <c r="J2133" s="208"/>
      <c r="K2133" s="208"/>
      <c r="L2133" s="208"/>
      <c r="M2133" s="208"/>
      <c r="N2133" s="208"/>
      <c r="O2133" s="208"/>
      <c r="P2133" s="250"/>
      <c r="Q2133" s="208"/>
      <c r="R2133" s="143"/>
      <c r="S2133" s="143"/>
    </row>
    <row r="2134" spans="1:19" x14ac:dyDescent="0.2">
      <c r="A2134" s="92"/>
      <c r="B2134" s="98"/>
      <c r="C2134" s="98"/>
      <c r="D2134" s="98"/>
      <c r="E2134" s="89"/>
      <c r="F2134" s="89"/>
      <c r="G2134" s="204"/>
      <c r="H2134" s="156"/>
      <c r="I2134" s="156"/>
      <c r="J2134" s="52"/>
      <c r="K2134" s="158"/>
      <c r="L2134" s="52"/>
      <c r="M2134" s="52"/>
      <c r="N2134" s="52"/>
      <c r="O2134" s="52"/>
      <c r="P2134" s="111"/>
      <c r="Q2134" s="52"/>
      <c r="R2134" s="77"/>
      <c r="S2134" s="109"/>
    </row>
    <row r="2135" spans="1:19" x14ac:dyDescent="0.2">
      <c r="A2135" s="92"/>
      <c r="B2135" s="98"/>
      <c r="C2135" s="98"/>
      <c r="D2135" s="98"/>
      <c r="E2135" s="89"/>
      <c r="F2135" s="89"/>
      <c r="G2135" s="204"/>
      <c r="H2135" s="157"/>
      <c r="I2135" s="157"/>
      <c r="J2135" s="52"/>
      <c r="K2135" s="158"/>
      <c r="L2135" s="52"/>
      <c r="M2135" s="52"/>
      <c r="N2135" s="52"/>
      <c r="O2135" s="52"/>
      <c r="P2135" s="111"/>
      <c r="Q2135" s="52"/>
      <c r="R2135" s="77"/>
      <c r="S2135" s="109"/>
    </row>
    <row r="2136" spans="1:19" x14ac:dyDescent="0.2">
      <c r="A2136" s="92"/>
      <c r="B2136" s="98"/>
      <c r="C2136" s="98"/>
      <c r="D2136" s="98"/>
      <c r="E2136" s="89"/>
      <c r="F2136" s="89"/>
      <c r="G2136" s="204"/>
      <c r="H2136" s="155"/>
      <c r="I2136" s="155"/>
      <c r="J2136" s="52"/>
      <c r="K2136" s="158"/>
      <c r="L2136" s="52"/>
      <c r="M2136" s="52"/>
      <c r="N2136" s="52"/>
      <c r="O2136" s="52"/>
      <c r="P2136" s="111"/>
      <c r="Q2136" s="52"/>
      <c r="R2136" s="77"/>
      <c r="S2136" s="109"/>
    </row>
    <row r="2137" spans="1:19" x14ac:dyDescent="0.2">
      <c r="A2137" s="92"/>
      <c r="B2137" s="162"/>
      <c r="C2137" s="162"/>
      <c r="D2137" s="162"/>
      <c r="E2137" s="76"/>
      <c r="F2137" s="76"/>
      <c r="G2137" s="103"/>
      <c r="H2137" s="100"/>
      <c r="I2137" s="100"/>
      <c r="J2137" s="52"/>
      <c r="K2137" s="52"/>
      <c r="L2137" s="52"/>
      <c r="M2137" s="52"/>
      <c r="N2137" s="52"/>
      <c r="O2137" s="52"/>
      <c r="P2137" s="111"/>
      <c r="Q2137" s="52"/>
      <c r="R2137" s="72"/>
      <c r="S2137" s="72"/>
    </row>
    <row r="2138" spans="1:19" x14ac:dyDescent="0.2">
      <c r="A2138" s="92"/>
      <c r="B2138" s="98"/>
      <c r="C2138" s="98"/>
      <c r="D2138" s="98"/>
      <c r="E2138" s="89"/>
      <c r="F2138" s="89"/>
      <c r="G2138" s="204"/>
      <c r="H2138" s="156"/>
      <c r="I2138" s="156"/>
      <c r="J2138" s="52"/>
      <c r="K2138" s="158"/>
      <c r="L2138" s="52"/>
      <c r="M2138" s="52"/>
      <c r="N2138" s="52"/>
      <c r="O2138" s="52"/>
      <c r="P2138" s="111"/>
      <c r="Q2138" s="52"/>
      <c r="R2138" s="77"/>
      <c r="S2138" s="109"/>
    </row>
    <row r="2139" spans="1:19" x14ac:dyDescent="0.2">
      <c r="A2139" s="92"/>
      <c r="B2139" s="98"/>
      <c r="C2139" s="98"/>
      <c r="D2139" s="98"/>
      <c r="E2139" s="89"/>
      <c r="F2139" s="89"/>
      <c r="G2139" s="204"/>
      <c r="H2139" s="157"/>
      <c r="I2139" s="157"/>
      <c r="J2139" s="52"/>
      <c r="K2139" s="158"/>
      <c r="L2139" s="52"/>
      <c r="M2139" s="52"/>
      <c r="N2139" s="52"/>
      <c r="O2139" s="52"/>
      <c r="P2139" s="111"/>
      <c r="Q2139" s="52"/>
      <c r="R2139" s="77"/>
      <c r="S2139" s="109"/>
    </row>
    <row r="2140" spans="1:19" x14ac:dyDescent="0.2">
      <c r="A2140" s="92"/>
      <c r="B2140" s="98"/>
      <c r="C2140" s="98"/>
      <c r="D2140" s="98"/>
      <c r="E2140" s="89"/>
      <c r="F2140" s="89"/>
      <c r="G2140" s="204"/>
      <c r="H2140" s="157"/>
      <c r="I2140" s="157"/>
      <c r="J2140" s="52"/>
      <c r="K2140" s="158"/>
      <c r="L2140" s="52"/>
      <c r="M2140" s="52"/>
      <c r="N2140" s="52"/>
      <c r="O2140" s="52"/>
      <c r="P2140" s="111"/>
      <c r="Q2140" s="52"/>
      <c r="R2140" s="77"/>
      <c r="S2140" s="109"/>
    </row>
    <row r="2141" spans="1:19" x14ac:dyDescent="0.2">
      <c r="A2141" s="92"/>
      <c r="B2141" s="98"/>
      <c r="C2141" s="98"/>
      <c r="D2141" s="98"/>
      <c r="E2141" s="89"/>
      <c r="F2141" s="89"/>
      <c r="G2141" s="204"/>
      <c r="H2141" s="155"/>
      <c r="I2141" s="155"/>
      <c r="J2141" s="52"/>
      <c r="K2141" s="158"/>
      <c r="L2141" s="52"/>
      <c r="M2141" s="52"/>
      <c r="N2141" s="52"/>
      <c r="O2141" s="52"/>
      <c r="P2141" s="111"/>
      <c r="Q2141" s="52"/>
      <c r="R2141" s="77"/>
      <c r="S2141" s="109"/>
    </row>
    <row r="2142" spans="1:19" x14ac:dyDescent="0.2">
      <c r="A2142" s="92"/>
      <c r="B2142" s="145"/>
      <c r="C2142" s="145"/>
      <c r="D2142" s="145"/>
      <c r="E2142" s="138"/>
      <c r="F2142" s="138"/>
      <c r="G2142" s="103"/>
      <c r="H2142" s="100"/>
      <c r="I2142" s="270"/>
      <c r="J2142" s="208"/>
      <c r="K2142" s="208"/>
      <c r="L2142" s="208"/>
      <c r="M2142" s="208"/>
      <c r="N2142" s="208"/>
      <c r="O2142" s="208"/>
      <c r="P2142" s="250"/>
      <c r="Q2142" s="208"/>
      <c r="R2142" s="143"/>
      <c r="S2142" s="143"/>
    </row>
    <row r="2143" spans="1:19" x14ac:dyDescent="0.2">
      <c r="A2143" s="92"/>
      <c r="B2143" s="98"/>
      <c r="C2143" s="98"/>
      <c r="D2143" s="98"/>
      <c r="E2143" s="89"/>
      <c r="F2143" s="89"/>
      <c r="G2143" s="204"/>
      <c r="H2143" s="156"/>
      <c r="I2143" s="156"/>
      <c r="J2143" s="52"/>
      <c r="K2143" s="158"/>
      <c r="L2143" s="52"/>
      <c r="M2143" s="52"/>
      <c r="N2143" s="52"/>
      <c r="O2143" s="52"/>
      <c r="P2143" s="111"/>
      <c r="Q2143" s="52"/>
      <c r="R2143" s="77"/>
      <c r="S2143" s="109"/>
    </row>
    <row r="2144" spans="1:19" x14ac:dyDescent="0.2">
      <c r="A2144" s="92"/>
      <c r="B2144" s="98"/>
      <c r="C2144" s="98"/>
      <c r="D2144" s="98"/>
      <c r="E2144" s="89"/>
      <c r="F2144" s="89"/>
      <c r="G2144" s="204"/>
      <c r="H2144" s="157"/>
      <c r="I2144" s="157"/>
      <c r="J2144" s="52"/>
      <c r="K2144" s="158"/>
      <c r="L2144" s="52"/>
      <c r="M2144" s="52"/>
      <c r="N2144" s="52"/>
      <c r="O2144" s="52"/>
      <c r="P2144" s="111"/>
      <c r="Q2144" s="52"/>
      <c r="R2144" s="77"/>
      <c r="S2144" s="109"/>
    </row>
    <row r="2145" spans="1:20" x14ac:dyDescent="0.2">
      <c r="A2145" s="92"/>
      <c r="B2145" s="98"/>
      <c r="C2145" s="98"/>
      <c r="D2145" s="98"/>
      <c r="E2145" s="89"/>
      <c r="F2145" s="89"/>
      <c r="G2145" s="204"/>
      <c r="H2145" s="155"/>
      <c r="I2145" s="155"/>
      <c r="J2145" s="52"/>
      <c r="K2145" s="158"/>
      <c r="L2145" s="52"/>
      <c r="M2145" s="52"/>
      <c r="N2145" s="52"/>
      <c r="O2145" s="52"/>
      <c r="P2145" s="111"/>
      <c r="Q2145" s="52"/>
      <c r="R2145" s="77"/>
      <c r="S2145" s="109"/>
    </row>
    <row r="2146" spans="1:20" x14ac:dyDescent="0.2">
      <c r="A2146" s="92"/>
      <c r="B2146" s="98"/>
      <c r="C2146" s="98"/>
      <c r="D2146" s="98"/>
      <c r="E2146" s="89"/>
      <c r="F2146" s="89"/>
      <c r="G2146" s="204"/>
      <c r="H2146" s="157"/>
      <c r="I2146" s="157"/>
      <c r="J2146" s="52"/>
      <c r="K2146" s="158"/>
      <c r="L2146" s="52"/>
      <c r="M2146" s="52"/>
      <c r="N2146" s="52"/>
      <c r="O2146" s="52"/>
      <c r="P2146" s="111"/>
      <c r="Q2146" s="52"/>
      <c r="R2146" s="77"/>
      <c r="S2146" s="109"/>
    </row>
    <row r="2147" spans="1:20" x14ac:dyDescent="0.2">
      <c r="A2147" s="92"/>
      <c r="B2147" s="98"/>
      <c r="C2147" s="98"/>
      <c r="D2147" s="98"/>
      <c r="E2147" s="89"/>
      <c r="F2147" s="89"/>
      <c r="G2147" s="204"/>
      <c r="H2147" s="155"/>
      <c r="I2147" s="155"/>
      <c r="J2147" s="52"/>
      <c r="K2147" s="158"/>
      <c r="L2147" s="52"/>
      <c r="M2147" s="52"/>
      <c r="N2147" s="52"/>
      <c r="O2147" s="52"/>
      <c r="P2147" s="111"/>
      <c r="Q2147" s="52"/>
      <c r="R2147" s="77"/>
      <c r="S2147" s="109"/>
    </row>
    <row r="2148" spans="1:20" s="98" customFormat="1" x14ac:dyDescent="0.2">
      <c r="A2148" s="92"/>
      <c r="B2148" s="145"/>
      <c r="C2148" s="145"/>
      <c r="D2148" s="145"/>
      <c r="E2148" s="138"/>
      <c r="F2148" s="138"/>
      <c r="G2148" s="103"/>
      <c r="H2148" s="100"/>
      <c r="I2148" s="270"/>
      <c r="J2148" s="208"/>
      <c r="K2148" s="208"/>
      <c r="L2148" s="208"/>
      <c r="M2148" s="208"/>
      <c r="N2148" s="208"/>
      <c r="O2148" s="208"/>
      <c r="P2148" s="250"/>
      <c r="Q2148" s="208"/>
      <c r="R2148" s="143"/>
      <c r="S2148" s="143"/>
      <c r="T2148" s="80"/>
    </row>
    <row r="2149" spans="1:20" s="46" customFormat="1" x14ac:dyDescent="0.2">
      <c r="A2149" s="92"/>
      <c r="B2149" s="98"/>
      <c r="C2149" s="98"/>
      <c r="D2149" s="98"/>
      <c r="E2149" s="89"/>
      <c r="F2149" s="89"/>
      <c r="G2149" s="204"/>
      <c r="H2149" s="156"/>
      <c r="I2149" s="156"/>
      <c r="J2149" s="52"/>
      <c r="K2149" s="158"/>
      <c r="L2149" s="52"/>
      <c r="M2149" s="52"/>
      <c r="N2149" s="52"/>
      <c r="O2149" s="52"/>
      <c r="P2149" s="111"/>
      <c r="Q2149" s="52"/>
      <c r="R2149" s="77"/>
      <c r="S2149" s="109"/>
      <c r="T2149" s="80"/>
    </row>
    <row r="2150" spans="1:20" s="46" customFormat="1" x14ac:dyDescent="0.2">
      <c r="A2150" s="92"/>
      <c r="B2150" s="98"/>
      <c r="C2150" s="98"/>
      <c r="D2150" s="98"/>
      <c r="E2150" s="89"/>
      <c r="F2150" s="89"/>
      <c r="G2150" s="204"/>
      <c r="H2150" s="157"/>
      <c r="I2150" s="157"/>
      <c r="J2150" s="52"/>
      <c r="K2150" s="158"/>
      <c r="L2150" s="52"/>
      <c r="M2150" s="52"/>
      <c r="N2150" s="52"/>
      <c r="O2150" s="52"/>
      <c r="P2150" s="111"/>
      <c r="Q2150" s="52"/>
      <c r="R2150" s="77"/>
      <c r="S2150" s="109"/>
      <c r="T2150" s="80"/>
    </row>
    <row r="2151" spans="1:20" s="46" customFormat="1" x14ac:dyDescent="0.2">
      <c r="A2151" s="92"/>
      <c r="B2151" s="98"/>
      <c r="C2151" s="98"/>
      <c r="D2151" s="98"/>
      <c r="E2151" s="89"/>
      <c r="F2151" s="89"/>
      <c r="G2151" s="204"/>
      <c r="H2151" s="155"/>
      <c r="I2151" s="155"/>
      <c r="J2151" s="52"/>
      <c r="K2151" s="158"/>
      <c r="L2151" s="52"/>
      <c r="M2151" s="52"/>
      <c r="N2151" s="52"/>
      <c r="O2151" s="52"/>
      <c r="P2151" s="111"/>
      <c r="Q2151" s="52"/>
      <c r="R2151" s="77"/>
      <c r="S2151" s="109"/>
      <c r="T2151" s="80"/>
    </row>
    <row r="2152" spans="1:20" s="46" customFormat="1" x14ac:dyDescent="0.2">
      <c r="A2152" s="92"/>
      <c r="B2152" s="162"/>
      <c r="C2152" s="162"/>
      <c r="D2152" s="162"/>
      <c r="E2152" s="76"/>
      <c r="F2152" s="76"/>
      <c r="G2152" s="103"/>
      <c r="H2152" s="100"/>
      <c r="I2152" s="100"/>
      <c r="J2152" s="52"/>
      <c r="K2152" s="52"/>
      <c r="L2152" s="52"/>
      <c r="M2152" s="52"/>
      <c r="N2152" s="52"/>
      <c r="O2152" s="52"/>
      <c r="P2152" s="111"/>
      <c r="Q2152" s="52"/>
      <c r="R2152" s="72"/>
      <c r="S2152" s="72"/>
      <c r="T2152" s="80"/>
    </row>
    <row r="2153" spans="1:20" x14ac:dyDescent="0.2">
      <c r="A2153" s="92"/>
      <c r="B2153" s="98"/>
      <c r="C2153" s="98"/>
      <c r="D2153" s="98"/>
      <c r="E2153" s="89"/>
      <c r="F2153" s="89"/>
      <c r="G2153" s="204"/>
      <c r="H2153" s="156"/>
      <c r="I2153" s="156"/>
      <c r="J2153" s="52"/>
      <c r="K2153" s="158"/>
      <c r="L2153" s="52"/>
      <c r="M2153" s="52"/>
      <c r="N2153" s="52"/>
      <c r="O2153" s="52"/>
      <c r="P2153" s="111"/>
      <c r="Q2153" s="52"/>
      <c r="R2153" s="77"/>
      <c r="S2153" s="109"/>
    </row>
    <row r="2154" spans="1:20" x14ac:dyDescent="0.2">
      <c r="A2154" s="92"/>
      <c r="B2154" s="98"/>
      <c r="C2154" s="98"/>
      <c r="D2154" s="98"/>
      <c r="E2154" s="89"/>
      <c r="F2154" s="89"/>
      <c r="G2154" s="204"/>
      <c r="H2154" s="157"/>
      <c r="I2154" s="157"/>
      <c r="J2154" s="52"/>
      <c r="K2154" s="158"/>
      <c r="L2154" s="52"/>
      <c r="M2154" s="52"/>
      <c r="N2154" s="52"/>
      <c r="O2154" s="52"/>
      <c r="P2154" s="111"/>
      <c r="Q2154" s="52"/>
      <c r="R2154" s="77"/>
      <c r="S2154" s="109"/>
    </row>
    <row r="2155" spans="1:20" x14ac:dyDescent="0.2">
      <c r="A2155" s="92"/>
      <c r="B2155" s="98"/>
      <c r="C2155" s="98"/>
      <c r="D2155" s="98"/>
      <c r="E2155" s="89"/>
      <c r="F2155" s="89"/>
      <c r="G2155" s="204"/>
      <c r="H2155" s="157"/>
      <c r="I2155" s="157"/>
      <c r="J2155" s="52"/>
      <c r="K2155" s="158"/>
      <c r="L2155" s="52"/>
      <c r="M2155" s="52"/>
      <c r="N2155" s="52"/>
      <c r="O2155" s="52"/>
      <c r="P2155" s="111"/>
      <c r="Q2155" s="52"/>
      <c r="R2155" s="77"/>
      <c r="S2155" s="109"/>
    </row>
    <row r="2156" spans="1:20" x14ac:dyDescent="0.2">
      <c r="A2156" s="92"/>
      <c r="B2156" s="98"/>
      <c r="C2156" s="98"/>
      <c r="D2156" s="98"/>
      <c r="E2156" s="89"/>
      <c r="F2156" s="89"/>
      <c r="G2156" s="204"/>
      <c r="H2156" s="155"/>
      <c r="I2156" s="155"/>
      <c r="J2156" s="52"/>
      <c r="K2156" s="158"/>
      <c r="L2156" s="52"/>
      <c r="M2156" s="52"/>
      <c r="N2156" s="52"/>
      <c r="O2156" s="52"/>
      <c r="P2156" s="111"/>
      <c r="Q2156" s="52"/>
      <c r="R2156" s="77"/>
      <c r="S2156" s="109"/>
    </row>
    <row r="2157" spans="1:20" x14ac:dyDescent="0.2">
      <c r="A2157" s="92"/>
      <c r="B2157" s="145"/>
      <c r="C2157" s="145"/>
      <c r="D2157" s="145"/>
      <c r="E2157" s="138"/>
      <c r="F2157" s="138"/>
      <c r="G2157" s="103"/>
      <c r="H2157" s="100"/>
      <c r="I2157" s="270"/>
      <c r="J2157" s="208"/>
      <c r="K2157" s="208"/>
      <c r="L2157" s="208"/>
      <c r="M2157" s="208"/>
      <c r="N2157" s="208"/>
      <c r="O2157" s="208"/>
      <c r="P2157" s="250"/>
      <c r="Q2157" s="208"/>
      <c r="R2157" s="143"/>
      <c r="S2157" s="143"/>
    </row>
    <row r="2158" spans="1:20" x14ac:dyDescent="0.2">
      <c r="A2158" s="92"/>
      <c r="B2158" s="98"/>
      <c r="C2158" s="98"/>
      <c r="D2158" s="98"/>
      <c r="E2158" s="89"/>
      <c r="F2158" s="89"/>
      <c r="G2158" s="204"/>
      <c r="H2158" s="156"/>
      <c r="I2158" s="156"/>
      <c r="J2158" s="52"/>
      <c r="K2158" s="158"/>
      <c r="L2158" s="52"/>
      <c r="M2158" s="52"/>
      <c r="N2158" s="52"/>
      <c r="O2158" s="52"/>
      <c r="P2158" s="111"/>
      <c r="Q2158" s="52"/>
      <c r="R2158" s="77"/>
      <c r="S2158" s="109"/>
    </row>
    <row r="2159" spans="1:20" x14ac:dyDescent="0.2">
      <c r="A2159" s="92"/>
      <c r="B2159" s="98"/>
      <c r="C2159" s="98"/>
      <c r="D2159" s="98"/>
      <c r="E2159" s="89"/>
      <c r="F2159" s="89"/>
      <c r="G2159" s="204"/>
      <c r="H2159" s="157"/>
      <c r="I2159" s="157"/>
      <c r="J2159" s="52"/>
      <c r="K2159" s="158"/>
      <c r="L2159" s="52"/>
      <c r="M2159" s="52"/>
      <c r="N2159" s="52"/>
      <c r="O2159" s="52"/>
      <c r="P2159" s="111"/>
      <c r="Q2159" s="52"/>
      <c r="R2159" s="77"/>
      <c r="S2159" s="109"/>
    </row>
    <row r="2160" spans="1:20" x14ac:dyDescent="0.2">
      <c r="A2160" s="92"/>
      <c r="B2160" s="98"/>
      <c r="C2160" s="98"/>
      <c r="D2160" s="98"/>
      <c r="E2160" s="89"/>
      <c r="F2160" s="89"/>
      <c r="G2160" s="204"/>
      <c r="H2160" s="155"/>
      <c r="I2160" s="155"/>
      <c r="J2160" s="52"/>
      <c r="K2160" s="158"/>
      <c r="L2160" s="52"/>
      <c r="M2160" s="52"/>
      <c r="N2160" s="52"/>
      <c r="O2160" s="52"/>
      <c r="P2160" s="111"/>
      <c r="Q2160" s="52"/>
      <c r="R2160" s="77"/>
      <c r="S2160" s="109"/>
    </row>
    <row r="2161" spans="1:19" x14ac:dyDescent="0.2">
      <c r="A2161" s="92"/>
      <c r="B2161" s="98"/>
      <c r="C2161" s="98"/>
      <c r="D2161" s="98"/>
      <c r="E2161" s="89"/>
      <c r="F2161" s="89"/>
      <c r="G2161" s="204"/>
      <c r="H2161" s="157"/>
      <c r="I2161" s="157"/>
      <c r="J2161" s="52"/>
      <c r="K2161" s="158"/>
      <c r="L2161" s="52"/>
      <c r="M2161" s="52"/>
      <c r="N2161" s="52"/>
      <c r="O2161" s="52"/>
      <c r="P2161" s="111"/>
      <c r="Q2161" s="52"/>
      <c r="R2161" s="77"/>
      <c r="S2161" s="109"/>
    </row>
    <row r="2162" spans="1:19" x14ac:dyDescent="0.2">
      <c r="A2162" s="92"/>
      <c r="B2162" s="98"/>
      <c r="C2162" s="98"/>
      <c r="D2162" s="98"/>
      <c r="E2162" s="89"/>
      <c r="F2162" s="89"/>
      <c r="G2162" s="204"/>
      <c r="H2162" s="155"/>
      <c r="I2162" s="155"/>
      <c r="J2162" s="52"/>
      <c r="K2162" s="158"/>
      <c r="L2162" s="52"/>
      <c r="M2162" s="52"/>
      <c r="N2162" s="52"/>
      <c r="O2162" s="52"/>
      <c r="P2162" s="111"/>
      <c r="Q2162" s="52"/>
      <c r="R2162" s="77"/>
      <c r="S2162" s="109"/>
    </row>
    <row r="2163" spans="1:19" x14ac:dyDescent="0.2">
      <c r="A2163" s="92"/>
      <c r="B2163" s="145"/>
      <c r="C2163" s="145"/>
      <c r="D2163" s="145"/>
      <c r="E2163" s="138"/>
      <c r="F2163" s="138"/>
      <c r="G2163" s="103"/>
      <c r="H2163" s="100"/>
      <c r="I2163" s="270"/>
      <c r="J2163" s="208"/>
      <c r="K2163" s="208"/>
      <c r="L2163" s="208"/>
      <c r="M2163" s="208"/>
      <c r="N2163" s="208"/>
      <c r="O2163" s="208"/>
      <c r="P2163" s="250"/>
      <c r="Q2163" s="208"/>
      <c r="R2163" s="143"/>
      <c r="S2163" s="143"/>
    </row>
    <row r="2164" spans="1:19" x14ac:dyDescent="0.2">
      <c r="A2164" s="92"/>
      <c r="B2164" s="98"/>
      <c r="C2164" s="98"/>
      <c r="D2164" s="98"/>
      <c r="E2164" s="89"/>
      <c r="F2164" s="89"/>
      <c r="G2164" s="204"/>
      <c r="H2164" s="156"/>
      <c r="I2164" s="156"/>
      <c r="J2164" s="52"/>
      <c r="K2164" s="158"/>
      <c r="L2164" s="52"/>
      <c r="M2164" s="52"/>
      <c r="N2164" s="52"/>
      <c r="O2164" s="52"/>
      <c r="P2164" s="111"/>
      <c r="Q2164" s="52"/>
      <c r="R2164" s="77"/>
      <c r="S2164" s="109"/>
    </row>
    <row r="2165" spans="1:19" x14ac:dyDescent="0.2">
      <c r="A2165" s="92"/>
      <c r="B2165" s="98"/>
      <c r="C2165" s="98"/>
      <c r="D2165" s="98"/>
      <c r="E2165" s="89"/>
      <c r="F2165" s="89"/>
      <c r="G2165" s="204"/>
      <c r="H2165" s="157"/>
      <c r="I2165" s="157"/>
      <c r="J2165" s="52"/>
      <c r="K2165" s="158"/>
      <c r="L2165" s="52"/>
      <c r="M2165" s="52"/>
      <c r="N2165" s="52"/>
      <c r="O2165" s="52"/>
      <c r="P2165" s="111"/>
      <c r="Q2165" s="52"/>
      <c r="R2165" s="77"/>
      <c r="S2165" s="109"/>
    </row>
    <row r="2166" spans="1:19" x14ac:dyDescent="0.2">
      <c r="A2166" s="92"/>
      <c r="B2166" s="98"/>
      <c r="C2166" s="98"/>
      <c r="D2166" s="98"/>
      <c r="E2166" s="89"/>
      <c r="F2166" s="89"/>
      <c r="G2166" s="204"/>
      <c r="H2166" s="155"/>
      <c r="I2166" s="155"/>
      <c r="J2166" s="52"/>
      <c r="K2166" s="158"/>
      <c r="L2166" s="52"/>
      <c r="M2166" s="52"/>
      <c r="N2166" s="52"/>
      <c r="O2166" s="52"/>
      <c r="P2166" s="111"/>
      <c r="Q2166" s="52"/>
      <c r="R2166" s="77"/>
      <c r="S2166" s="109"/>
    </row>
    <row r="2167" spans="1:19" x14ac:dyDescent="0.2">
      <c r="A2167" s="92"/>
      <c r="B2167" s="162"/>
      <c r="C2167" s="162"/>
      <c r="D2167" s="162"/>
      <c r="E2167" s="76"/>
      <c r="F2167" s="76"/>
      <c r="G2167" s="103"/>
      <c r="H2167" s="100"/>
      <c r="I2167" s="100"/>
      <c r="J2167" s="52"/>
      <c r="K2167" s="52"/>
      <c r="L2167" s="52"/>
      <c r="M2167" s="52"/>
      <c r="N2167" s="52"/>
      <c r="O2167" s="52"/>
      <c r="P2167" s="111"/>
      <c r="Q2167" s="52"/>
      <c r="R2167" s="72"/>
      <c r="S2167" s="72"/>
    </row>
    <row r="2168" spans="1:19" x14ac:dyDescent="0.2">
      <c r="A2168" s="92"/>
      <c r="B2168" s="98"/>
      <c r="C2168" s="98"/>
      <c r="D2168" s="98"/>
      <c r="E2168" s="89"/>
      <c r="F2168" s="89"/>
      <c r="G2168" s="204"/>
      <c r="H2168" s="156"/>
      <c r="I2168" s="156"/>
      <c r="J2168" s="52"/>
      <c r="K2168" s="158"/>
      <c r="L2168" s="52"/>
      <c r="M2168" s="52"/>
      <c r="N2168" s="52"/>
      <c r="O2168" s="52"/>
      <c r="P2168" s="111"/>
      <c r="Q2168" s="52"/>
      <c r="R2168" s="77"/>
      <c r="S2168" s="109"/>
    </row>
    <row r="2169" spans="1:19" x14ac:dyDescent="0.2">
      <c r="A2169" s="92"/>
      <c r="B2169" s="98"/>
      <c r="C2169" s="98"/>
      <c r="D2169" s="98"/>
      <c r="E2169" s="89"/>
      <c r="F2169" s="89"/>
      <c r="G2169" s="204"/>
      <c r="H2169" s="157"/>
      <c r="I2169" s="157"/>
      <c r="J2169" s="52"/>
      <c r="K2169" s="158"/>
      <c r="L2169" s="52"/>
      <c r="M2169" s="52"/>
      <c r="N2169" s="52"/>
      <c r="O2169" s="52"/>
      <c r="P2169" s="111"/>
      <c r="Q2169" s="52"/>
      <c r="R2169" s="77"/>
      <c r="S2169" s="109"/>
    </row>
    <row r="2170" spans="1:19" x14ac:dyDescent="0.2">
      <c r="A2170" s="92"/>
      <c r="B2170" s="98"/>
      <c r="C2170" s="98"/>
      <c r="D2170" s="98"/>
      <c r="E2170" s="89"/>
      <c r="F2170" s="89"/>
      <c r="G2170" s="204"/>
      <c r="H2170" s="157"/>
      <c r="I2170" s="157"/>
      <c r="J2170" s="52"/>
      <c r="K2170" s="158"/>
      <c r="L2170" s="52"/>
      <c r="M2170" s="52"/>
      <c r="N2170" s="52"/>
      <c r="O2170" s="52"/>
      <c r="P2170" s="111"/>
      <c r="Q2170" s="52"/>
      <c r="R2170" s="77"/>
      <c r="S2170" s="109"/>
    </row>
    <row r="2171" spans="1:19" x14ac:dyDescent="0.2">
      <c r="A2171" s="92"/>
      <c r="B2171" s="98"/>
      <c r="C2171" s="98"/>
      <c r="D2171" s="98"/>
      <c r="E2171" s="89"/>
      <c r="F2171" s="89"/>
      <c r="G2171" s="204"/>
      <c r="H2171" s="155"/>
      <c r="I2171" s="155"/>
      <c r="J2171" s="52"/>
      <c r="K2171" s="158"/>
      <c r="L2171" s="52"/>
      <c r="M2171" s="52"/>
      <c r="N2171" s="52"/>
      <c r="O2171" s="52"/>
      <c r="P2171" s="111"/>
      <c r="Q2171" s="52"/>
      <c r="R2171" s="77"/>
      <c r="S2171" s="109"/>
    </row>
    <row r="2172" spans="1:19" x14ac:dyDescent="0.2">
      <c r="A2172" s="92"/>
      <c r="B2172" s="145"/>
      <c r="C2172" s="145"/>
      <c r="D2172" s="145"/>
      <c r="E2172" s="138"/>
      <c r="F2172" s="138"/>
      <c r="G2172" s="103"/>
      <c r="H2172" s="100"/>
      <c r="I2172" s="270"/>
      <c r="J2172" s="208"/>
      <c r="K2172" s="208"/>
      <c r="L2172" s="208"/>
      <c r="M2172" s="208"/>
      <c r="N2172" s="208"/>
      <c r="O2172" s="208"/>
      <c r="P2172" s="250"/>
      <c r="Q2172" s="208"/>
      <c r="R2172" s="143"/>
      <c r="S2172" s="143"/>
    </row>
    <row r="2173" spans="1:19" x14ac:dyDescent="0.2">
      <c r="A2173" s="92"/>
      <c r="B2173" s="98"/>
      <c r="C2173" s="98"/>
      <c r="D2173" s="98"/>
      <c r="E2173" s="89"/>
      <c r="F2173" s="89"/>
      <c r="G2173" s="204"/>
      <c r="H2173" s="156"/>
      <c r="I2173" s="156"/>
      <c r="J2173" s="52"/>
      <c r="K2173" s="158"/>
      <c r="L2173" s="52"/>
      <c r="M2173" s="52"/>
      <c r="N2173" s="52"/>
      <c r="O2173" s="52"/>
      <c r="P2173" s="111"/>
      <c r="Q2173" s="52"/>
      <c r="R2173" s="77"/>
      <c r="S2173" s="109"/>
    </row>
    <row r="2174" spans="1:19" x14ac:dyDescent="0.2">
      <c r="A2174" s="92"/>
      <c r="B2174" s="98"/>
      <c r="C2174" s="98"/>
      <c r="D2174" s="98"/>
      <c r="E2174" s="89"/>
      <c r="F2174" s="89"/>
      <c r="G2174" s="204"/>
      <c r="H2174" s="157"/>
      <c r="I2174" s="157"/>
      <c r="J2174" s="52"/>
      <c r="K2174" s="158"/>
      <c r="L2174" s="52"/>
      <c r="M2174" s="52"/>
      <c r="N2174" s="52"/>
      <c r="O2174" s="52"/>
      <c r="P2174" s="111"/>
      <c r="Q2174" s="52"/>
      <c r="R2174" s="77"/>
      <c r="S2174" s="109"/>
    </row>
    <row r="2175" spans="1:19" x14ac:dyDescent="0.2">
      <c r="A2175" s="92"/>
      <c r="B2175" s="98"/>
      <c r="C2175" s="98"/>
      <c r="D2175" s="98"/>
      <c r="E2175" s="89"/>
      <c r="F2175" s="89"/>
      <c r="G2175" s="204"/>
      <c r="H2175" s="155"/>
      <c r="I2175" s="155"/>
      <c r="J2175" s="52"/>
      <c r="K2175" s="158"/>
      <c r="L2175" s="52"/>
      <c r="M2175" s="52"/>
      <c r="N2175" s="52"/>
      <c r="O2175" s="52"/>
      <c r="P2175" s="111"/>
      <c r="Q2175" s="52"/>
      <c r="R2175" s="77"/>
      <c r="S2175" s="109"/>
    </row>
    <row r="2176" spans="1:19" x14ac:dyDescent="0.2">
      <c r="A2176" s="92"/>
      <c r="B2176" s="98"/>
      <c r="C2176" s="98"/>
      <c r="D2176" s="98"/>
      <c r="E2176" s="89"/>
      <c r="F2176" s="89"/>
      <c r="G2176" s="204"/>
      <c r="H2176" s="157"/>
      <c r="I2176" s="157"/>
      <c r="J2176" s="52"/>
      <c r="K2176" s="158"/>
      <c r="L2176" s="52"/>
      <c r="M2176" s="52"/>
      <c r="N2176" s="52"/>
      <c r="O2176" s="52"/>
      <c r="P2176" s="111"/>
      <c r="Q2176" s="52"/>
      <c r="R2176" s="77"/>
      <c r="S2176" s="109"/>
    </row>
    <row r="2177" spans="1:19" x14ac:dyDescent="0.2">
      <c r="A2177" s="92"/>
      <c r="B2177" s="98"/>
      <c r="C2177" s="98"/>
      <c r="D2177" s="98"/>
      <c r="E2177" s="89"/>
      <c r="F2177" s="89"/>
      <c r="G2177" s="204"/>
      <c r="H2177" s="155"/>
      <c r="I2177" s="155"/>
      <c r="J2177" s="52"/>
      <c r="K2177" s="158"/>
      <c r="L2177" s="52"/>
      <c r="M2177" s="52"/>
      <c r="N2177" s="52"/>
      <c r="O2177" s="52"/>
      <c r="P2177" s="111"/>
      <c r="Q2177" s="52"/>
      <c r="R2177" s="77"/>
      <c r="S2177" s="109"/>
    </row>
    <row r="2178" spans="1:19" x14ac:dyDescent="0.2">
      <c r="A2178" s="92"/>
      <c r="B2178" s="145"/>
      <c r="C2178" s="145"/>
      <c r="D2178" s="145"/>
      <c r="E2178" s="138"/>
      <c r="F2178" s="138"/>
      <c r="G2178" s="103"/>
      <c r="H2178" s="100"/>
      <c r="I2178" s="270"/>
      <c r="J2178" s="208"/>
      <c r="K2178" s="208"/>
      <c r="L2178" s="208"/>
      <c r="M2178" s="208"/>
      <c r="N2178" s="208"/>
      <c r="O2178" s="208"/>
      <c r="P2178" s="250"/>
      <c r="Q2178" s="208"/>
      <c r="R2178" s="143"/>
      <c r="S2178" s="143"/>
    </row>
    <row r="2179" spans="1:19" x14ac:dyDescent="0.2">
      <c r="A2179" s="92"/>
      <c r="B2179" s="98"/>
      <c r="C2179" s="98"/>
      <c r="D2179" s="98"/>
      <c r="E2179" s="89"/>
      <c r="F2179" s="89"/>
      <c r="G2179" s="204"/>
      <c r="H2179" s="156"/>
      <c r="I2179" s="156"/>
      <c r="J2179" s="52"/>
      <c r="K2179" s="158"/>
      <c r="L2179" s="52"/>
      <c r="M2179" s="52"/>
      <c r="N2179" s="52"/>
      <c r="O2179" s="52"/>
      <c r="P2179" s="111"/>
      <c r="Q2179" s="52"/>
      <c r="R2179" s="77"/>
      <c r="S2179" s="109"/>
    </row>
    <row r="2180" spans="1:19" x14ac:dyDescent="0.2">
      <c r="A2180" s="92"/>
      <c r="B2180" s="98"/>
      <c r="C2180" s="98"/>
      <c r="D2180" s="98"/>
      <c r="E2180" s="89"/>
      <c r="F2180" s="89"/>
      <c r="G2180" s="204"/>
      <c r="H2180" s="157"/>
      <c r="I2180" s="157"/>
      <c r="J2180" s="52"/>
      <c r="K2180" s="158"/>
      <c r="L2180" s="52"/>
      <c r="M2180" s="52"/>
      <c r="N2180" s="52"/>
      <c r="O2180" s="52"/>
      <c r="P2180" s="111"/>
      <c r="Q2180" s="52"/>
      <c r="R2180" s="77"/>
      <c r="S2180" s="109"/>
    </row>
    <row r="2181" spans="1:19" x14ac:dyDescent="0.2">
      <c r="A2181" s="92"/>
      <c r="B2181" s="98"/>
      <c r="C2181" s="98"/>
      <c r="D2181" s="98"/>
      <c r="E2181" s="89"/>
      <c r="F2181" s="89"/>
      <c r="G2181" s="204"/>
      <c r="H2181" s="155"/>
      <c r="I2181" s="155"/>
      <c r="J2181" s="52"/>
      <c r="K2181" s="158"/>
      <c r="L2181" s="52"/>
      <c r="M2181" s="52"/>
      <c r="N2181" s="52"/>
      <c r="O2181" s="52"/>
      <c r="P2181" s="111"/>
      <c r="Q2181" s="52"/>
      <c r="R2181" s="77"/>
      <c r="S2181" s="109"/>
    </row>
    <row r="2182" spans="1:19" x14ac:dyDescent="0.2">
      <c r="A2182" s="92"/>
      <c r="B2182" s="162"/>
      <c r="C2182" s="162"/>
      <c r="D2182" s="162"/>
      <c r="E2182" s="76"/>
      <c r="F2182" s="76"/>
      <c r="G2182" s="103"/>
      <c r="H2182" s="100"/>
      <c r="I2182" s="100"/>
      <c r="J2182" s="52"/>
      <c r="K2182" s="52"/>
      <c r="L2182" s="52"/>
      <c r="M2182" s="52"/>
      <c r="N2182" s="52"/>
      <c r="O2182" s="52"/>
      <c r="P2182" s="111"/>
      <c r="Q2182" s="52"/>
      <c r="R2182" s="72"/>
      <c r="S2182" s="72"/>
    </row>
    <row r="2183" spans="1:19" x14ac:dyDescent="0.2">
      <c r="A2183" s="92"/>
      <c r="B2183" s="98"/>
      <c r="C2183" s="98"/>
      <c r="D2183" s="98"/>
      <c r="E2183" s="89"/>
      <c r="F2183" s="89"/>
      <c r="G2183" s="204"/>
      <c r="H2183" s="156"/>
      <c r="I2183" s="156"/>
      <c r="J2183" s="52"/>
      <c r="K2183" s="158"/>
      <c r="L2183" s="52"/>
      <c r="M2183" s="52"/>
      <c r="N2183" s="52"/>
      <c r="O2183" s="52"/>
      <c r="P2183" s="111"/>
      <c r="Q2183" s="52"/>
      <c r="R2183" s="77"/>
      <c r="S2183" s="109"/>
    </row>
    <row r="2184" spans="1:19" x14ac:dyDescent="0.2">
      <c r="A2184" s="92"/>
      <c r="B2184" s="98"/>
      <c r="C2184" s="98"/>
      <c r="D2184" s="98"/>
      <c r="E2184" s="89"/>
      <c r="F2184" s="89"/>
      <c r="G2184" s="204"/>
      <c r="H2184" s="157"/>
      <c r="I2184" s="157"/>
      <c r="J2184" s="52"/>
      <c r="K2184" s="158"/>
      <c r="L2184" s="52"/>
      <c r="M2184" s="52"/>
      <c r="N2184" s="52"/>
      <c r="O2184" s="52"/>
      <c r="P2184" s="111"/>
      <c r="Q2184" s="52"/>
      <c r="R2184" s="77"/>
      <c r="S2184" s="109"/>
    </row>
    <row r="2185" spans="1:19" x14ac:dyDescent="0.2">
      <c r="A2185" s="92"/>
      <c r="B2185" s="98"/>
      <c r="C2185" s="98"/>
      <c r="D2185" s="98"/>
      <c r="E2185" s="89"/>
      <c r="F2185" s="89"/>
      <c r="G2185" s="204"/>
      <c r="H2185" s="157"/>
      <c r="I2185" s="157"/>
      <c r="J2185" s="52"/>
      <c r="K2185" s="158"/>
      <c r="L2185" s="52"/>
      <c r="M2185" s="52"/>
      <c r="N2185" s="52"/>
      <c r="O2185" s="52"/>
      <c r="P2185" s="111"/>
      <c r="Q2185" s="52"/>
      <c r="R2185" s="77"/>
      <c r="S2185" s="109"/>
    </row>
    <row r="2186" spans="1:19" x14ac:dyDescent="0.2">
      <c r="A2186" s="92"/>
      <c r="B2186" s="98"/>
      <c r="C2186" s="98"/>
      <c r="D2186" s="98"/>
      <c r="E2186" s="89"/>
      <c r="F2186" s="89"/>
      <c r="G2186" s="204"/>
      <c r="H2186" s="155"/>
      <c r="I2186" s="155"/>
      <c r="J2186" s="52"/>
      <c r="K2186" s="158"/>
      <c r="L2186" s="52"/>
      <c r="M2186" s="52"/>
      <c r="N2186" s="52"/>
      <c r="O2186" s="52"/>
      <c r="P2186" s="111"/>
      <c r="Q2186" s="52"/>
      <c r="R2186" s="77"/>
      <c r="S2186" s="109"/>
    </row>
    <row r="2187" spans="1:19" x14ac:dyDescent="0.2">
      <c r="A2187" s="92"/>
      <c r="B2187" s="145"/>
      <c r="C2187" s="145"/>
      <c r="D2187" s="145"/>
      <c r="E2187" s="138"/>
      <c r="F2187" s="138"/>
      <c r="G2187" s="103"/>
      <c r="H2187" s="100"/>
      <c r="I2187" s="270"/>
      <c r="J2187" s="208"/>
      <c r="K2187" s="208"/>
      <c r="L2187" s="208"/>
      <c r="M2187" s="208"/>
      <c r="N2187" s="208"/>
      <c r="O2187" s="208"/>
      <c r="P2187" s="250"/>
      <c r="Q2187" s="208"/>
      <c r="R2187" s="143"/>
      <c r="S2187" s="143"/>
    </row>
    <row r="2188" spans="1:19" x14ac:dyDescent="0.2">
      <c r="A2188" s="92"/>
      <c r="B2188" s="98"/>
      <c r="C2188" s="98"/>
      <c r="D2188" s="98"/>
      <c r="E2188" s="89"/>
      <c r="F2188" s="89"/>
      <c r="G2188" s="204"/>
      <c r="H2188" s="156"/>
      <c r="I2188" s="156"/>
      <c r="J2188" s="52"/>
      <c r="K2188" s="158"/>
      <c r="L2188" s="52"/>
      <c r="M2188" s="52"/>
      <c r="N2188" s="52"/>
      <c r="O2188" s="52"/>
      <c r="P2188" s="111"/>
      <c r="Q2188" s="52"/>
      <c r="R2188" s="77"/>
      <c r="S2188" s="109"/>
    </row>
    <row r="2189" spans="1:19" x14ac:dyDescent="0.2">
      <c r="A2189" s="92"/>
      <c r="B2189" s="98"/>
      <c r="C2189" s="98"/>
      <c r="D2189" s="98"/>
      <c r="E2189" s="89"/>
      <c r="F2189" s="89"/>
      <c r="G2189" s="204"/>
      <c r="H2189" s="157"/>
      <c r="I2189" s="157"/>
      <c r="J2189" s="52"/>
      <c r="K2189" s="158"/>
      <c r="L2189" s="52"/>
      <c r="M2189" s="52"/>
      <c r="N2189" s="52"/>
      <c r="O2189" s="52"/>
      <c r="P2189" s="111"/>
      <c r="Q2189" s="52"/>
      <c r="R2189" s="77"/>
      <c r="S2189" s="109"/>
    </row>
    <row r="2190" spans="1:19" x14ac:dyDescent="0.2">
      <c r="A2190" s="92"/>
      <c r="B2190" s="98"/>
      <c r="C2190" s="98"/>
      <c r="D2190" s="98"/>
      <c r="E2190" s="89"/>
      <c r="F2190" s="89"/>
      <c r="G2190" s="204"/>
      <c r="H2190" s="155"/>
      <c r="I2190" s="155"/>
      <c r="J2190" s="52"/>
      <c r="K2190" s="158"/>
      <c r="L2190" s="52"/>
      <c r="M2190" s="52"/>
      <c r="N2190" s="52"/>
      <c r="O2190" s="52"/>
      <c r="P2190" s="111"/>
      <c r="Q2190" s="52"/>
      <c r="R2190" s="77"/>
      <c r="S2190" s="109"/>
    </row>
    <row r="2191" spans="1:19" x14ac:dyDescent="0.2">
      <c r="A2191" s="92"/>
      <c r="B2191" s="98"/>
      <c r="C2191" s="98"/>
      <c r="D2191" s="98"/>
      <c r="E2191" s="89"/>
      <c r="F2191" s="89"/>
      <c r="G2191" s="204"/>
      <c r="H2191" s="157"/>
      <c r="I2191" s="157"/>
      <c r="J2191" s="52"/>
      <c r="K2191" s="158"/>
      <c r="L2191" s="52"/>
      <c r="M2191" s="52"/>
      <c r="N2191" s="52"/>
      <c r="O2191" s="52"/>
      <c r="P2191" s="111"/>
      <c r="Q2191" s="52"/>
      <c r="R2191" s="77"/>
      <c r="S2191" s="109"/>
    </row>
    <row r="2192" spans="1:19" x14ac:dyDescent="0.2">
      <c r="A2192" s="92"/>
      <c r="B2192" s="98"/>
      <c r="C2192" s="98"/>
      <c r="D2192" s="98"/>
      <c r="E2192" s="89"/>
      <c r="F2192" s="89"/>
      <c r="G2192" s="204"/>
      <c r="H2192" s="155"/>
      <c r="I2192" s="155"/>
      <c r="J2192" s="52"/>
      <c r="K2192" s="158"/>
      <c r="L2192" s="52"/>
      <c r="M2192" s="52"/>
      <c r="N2192" s="52"/>
      <c r="O2192" s="52"/>
      <c r="P2192" s="111"/>
      <c r="Q2192" s="52"/>
      <c r="R2192" s="77"/>
      <c r="S2192" s="109"/>
    </row>
    <row r="2193" spans="1:19" x14ac:dyDescent="0.2">
      <c r="A2193" s="92"/>
      <c r="B2193" s="145"/>
      <c r="C2193" s="145"/>
      <c r="D2193" s="145"/>
      <c r="E2193" s="138"/>
      <c r="F2193" s="138"/>
      <c r="G2193" s="103"/>
      <c r="H2193" s="100"/>
      <c r="I2193" s="270"/>
      <c r="J2193" s="208"/>
      <c r="K2193" s="208"/>
      <c r="L2193" s="208"/>
      <c r="M2193" s="208"/>
      <c r="N2193" s="208"/>
      <c r="O2193" s="208"/>
      <c r="P2193" s="250"/>
      <c r="Q2193" s="208"/>
      <c r="R2193" s="143"/>
      <c r="S2193" s="143"/>
    </row>
    <row r="2194" spans="1:19" x14ac:dyDescent="0.2">
      <c r="A2194" s="92"/>
      <c r="B2194" s="98"/>
      <c r="C2194" s="98"/>
      <c r="D2194" s="98"/>
      <c r="E2194" s="89"/>
      <c r="F2194" s="89"/>
      <c r="G2194" s="204"/>
      <c r="H2194" s="156"/>
      <c r="I2194" s="156"/>
      <c r="J2194" s="52"/>
      <c r="K2194" s="158"/>
      <c r="L2194" s="52"/>
      <c r="M2194" s="52"/>
      <c r="N2194" s="52"/>
      <c r="O2194" s="52"/>
      <c r="P2194" s="111"/>
      <c r="Q2194" s="52"/>
      <c r="R2194" s="77"/>
      <c r="S2194" s="109"/>
    </row>
    <row r="2195" spans="1:19" x14ac:dyDescent="0.2">
      <c r="A2195" s="92"/>
      <c r="B2195" s="98"/>
      <c r="C2195" s="98"/>
      <c r="D2195" s="98"/>
      <c r="E2195" s="89"/>
      <c r="F2195" s="89"/>
      <c r="G2195" s="204"/>
      <c r="H2195" s="157"/>
      <c r="I2195" s="157"/>
      <c r="J2195" s="52"/>
      <c r="K2195" s="158"/>
      <c r="L2195" s="52"/>
      <c r="M2195" s="52"/>
      <c r="N2195" s="52"/>
      <c r="O2195" s="52"/>
      <c r="P2195" s="111"/>
      <c r="Q2195" s="52"/>
      <c r="R2195" s="77"/>
      <c r="S2195" s="109"/>
    </row>
    <row r="2196" spans="1:19" x14ac:dyDescent="0.2">
      <c r="A2196" s="92"/>
      <c r="B2196" s="98"/>
      <c r="C2196" s="98"/>
      <c r="D2196" s="98"/>
      <c r="E2196" s="89"/>
      <c r="F2196" s="89"/>
      <c r="G2196" s="204"/>
      <c r="H2196" s="155"/>
      <c r="I2196" s="155"/>
      <c r="J2196" s="52"/>
      <c r="K2196" s="158"/>
      <c r="L2196" s="52"/>
      <c r="M2196" s="52"/>
      <c r="N2196" s="52"/>
      <c r="O2196" s="52"/>
      <c r="P2196" s="111"/>
      <c r="Q2196" s="52"/>
      <c r="R2196" s="77"/>
      <c r="S2196" s="109"/>
    </row>
    <row r="2197" spans="1:19" x14ac:dyDescent="0.2">
      <c r="A2197" s="92"/>
      <c r="B2197" s="162"/>
      <c r="C2197" s="162"/>
      <c r="D2197" s="162"/>
      <c r="E2197" s="76"/>
      <c r="F2197" s="76"/>
      <c r="G2197" s="103"/>
      <c r="H2197" s="100"/>
      <c r="I2197" s="100"/>
      <c r="J2197" s="52"/>
      <c r="K2197" s="52"/>
      <c r="L2197" s="52"/>
      <c r="M2197" s="52"/>
      <c r="N2197" s="52"/>
      <c r="O2197" s="52"/>
      <c r="P2197" s="111"/>
      <c r="Q2197" s="52"/>
      <c r="R2197" s="72"/>
      <c r="S2197" s="72"/>
    </row>
    <row r="2198" spans="1:19" x14ac:dyDescent="0.2">
      <c r="A2198" s="92"/>
      <c r="B2198" s="98"/>
      <c r="C2198" s="98"/>
      <c r="D2198" s="98"/>
      <c r="E2198" s="89"/>
      <c r="F2198" s="89"/>
      <c r="G2198" s="204"/>
      <c r="H2198" s="156"/>
      <c r="I2198" s="156"/>
      <c r="J2198" s="52"/>
      <c r="K2198" s="158"/>
      <c r="L2198" s="52"/>
      <c r="M2198" s="52"/>
      <c r="N2198" s="52"/>
      <c r="O2198" s="52"/>
      <c r="P2198" s="111"/>
      <c r="Q2198" s="52"/>
      <c r="R2198" s="77"/>
      <c r="S2198" s="109"/>
    </row>
    <row r="2199" spans="1:19" x14ac:dyDescent="0.2">
      <c r="A2199" s="92"/>
      <c r="B2199" s="98"/>
      <c r="C2199" s="98"/>
      <c r="D2199" s="98"/>
      <c r="E2199" s="89"/>
      <c r="F2199" s="89"/>
      <c r="G2199" s="204"/>
      <c r="H2199" s="157"/>
      <c r="I2199" s="157"/>
      <c r="J2199" s="52"/>
      <c r="K2199" s="158"/>
      <c r="L2199" s="52"/>
      <c r="M2199" s="52"/>
      <c r="N2199" s="52"/>
      <c r="O2199" s="52"/>
      <c r="P2199" s="111"/>
      <c r="Q2199" s="52"/>
      <c r="R2199" s="77"/>
      <c r="S2199" s="109"/>
    </row>
    <row r="2200" spans="1:19" x14ac:dyDescent="0.2">
      <c r="A2200" s="92"/>
      <c r="B2200" s="98"/>
      <c r="C2200" s="98"/>
      <c r="D2200" s="98"/>
      <c r="E2200" s="89"/>
      <c r="F2200" s="89"/>
      <c r="G2200" s="204"/>
      <c r="H2200" s="157"/>
      <c r="I2200" s="157"/>
      <c r="J2200" s="52"/>
      <c r="K2200" s="158"/>
      <c r="L2200" s="52"/>
      <c r="M2200" s="52"/>
      <c r="N2200" s="52"/>
      <c r="O2200" s="52"/>
      <c r="P2200" s="111"/>
      <c r="Q2200" s="52"/>
      <c r="R2200" s="77"/>
      <c r="S2200" s="109"/>
    </row>
    <row r="2201" spans="1:19" x14ac:dyDescent="0.2">
      <c r="A2201" s="92"/>
      <c r="B2201" s="98"/>
      <c r="C2201" s="98"/>
      <c r="D2201" s="98"/>
      <c r="E2201" s="89"/>
      <c r="F2201" s="89"/>
      <c r="G2201" s="204"/>
      <c r="H2201" s="155"/>
      <c r="I2201" s="155"/>
      <c r="J2201" s="52"/>
      <c r="K2201" s="158"/>
      <c r="L2201" s="52"/>
      <c r="M2201" s="52"/>
      <c r="N2201" s="52"/>
      <c r="O2201" s="52"/>
      <c r="P2201" s="111"/>
      <c r="Q2201" s="52"/>
      <c r="R2201" s="77"/>
      <c r="S2201" s="109"/>
    </row>
    <row r="2202" spans="1:19" x14ac:dyDescent="0.2">
      <c r="A2202" s="92"/>
      <c r="B2202" s="145"/>
      <c r="C2202" s="145"/>
      <c r="D2202" s="145"/>
      <c r="E2202" s="138"/>
      <c r="F2202" s="138"/>
      <c r="G2202" s="103"/>
      <c r="H2202" s="100"/>
      <c r="I2202" s="270"/>
      <c r="J2202" s="208"/>
      <c r="K2202" s="208"/>
      <c r="L2202" s="208"/>
      <c r="M2202" s="208"/>
      <c r="N2202" s="208"/>
      <c r="O2202" s="208"/>
      <c r="P2202" s="250"/>
      <c r="Q2202" s="208"/>
      <c r="R2202" s="143"/>
      <c r="S2202" s="143"/>
    </row>
    <row r="2203" spans="1:19" x14ac:dyDescent="0.2">
      <c r="A2203" s="92"/>
      <c r="B2203" s="98"/>
      <c r="C2203" s="98"/>
      <c r="D2203" s="98"/>
      <c r="E2203" s="89"/>
      <c r="F2203" s="89"/>
      <c r="G2203" s="204"/>
      <c r="H2203" s="156"/>
      <c r="I2203" s="156"/>
      <c r="J2203" s="52"/>
      <c r="K2203" s="158"/>
      <c r="L2203" s="52"/>
      <c r="M2203" s="52"/>
      <c r="N2203" s="52"/>
      <c r="O2203" s="52"/>
      <c r="P2203" s="111"/>
      <c r="Q2203" s="52"/>
      <c r="R2203" s="77"/>
      <c r="S2203" s="109"/>
    </row>
    <row r="2204" spans="1:19" x14ac:dyDescent="0.2">
      <c r="A2204" s="92"/>
      <c r="B2204" s="98"/>
      <c r="C2204" s="98"/>
      <c r="D2204" s="98"/>
      <c r="E2204" s="89"/>
      <c r="F2204" s="89"/>
      <c r="G2204" s="204"/>
      <c r="H2204" s="157"/>
      <c r="I2204" s="157"/>
      <c r="J2204" s="52"/>
      <c r="K2204" s="158"/>
      <c r="L2204" s="52"/>
      <c r="M2204" s="52"/>
      <c r="N2204" s="52"/>
      <c r="O2204" s="52"/>
      <c r="P2204" s="111"/>
      <c r="Q2204" s="52"/>
      <c r="R2204" s="77"/>
      <c r="S2204" s="109"/>
    </row>
    <row r="2205" spans="1:19" x14ac:dyDescent="0.2">
      <c r="A2205" s="92"/>
      <c r="B2205" s="98"/>
      <c r="C2205" s="98"/>
      <c r="D2205" s="98"/>
      <c r="E2205" s="89"/>
      <c r="F2205" s="89"/>
      <c r="G2205" s="204"/>
      <c r="H2205" s="155"/>
      <c r="I2205" s="155"/>
      <c r="J2205" s="52"/>
      <c r="K2205" s="158"/>
      <c r="L2205" s="52"/>
      <c r="M2205" s="52"/>
      <c r="N2205" s="52"/>
      <c r="O2205" s="52"/>
      <c r="P2205" s="111"/>
      <c r="Q2205" s="52"/>
      <c r="R2205" s="77"/>
      <c r="S2205" s="109"/>
    </row>
    <row r="2206" spans="1:19" x14ac:dyDescent="0.2">
      <c r="A2206" s="92"/>
      <c r="B2206" s="98"/>
      <c r="C2206" s="98"/>
      <c r="D2206" s="98"/>
      <c r="E2206" s="89"/>
      <c r="F2206" s="89"/>
      <c r="G2206" s="204"/>
      <c r="H2206" s="157"/>
      <c r="I2206" s="157"/>
      <c r="J2206" s="52"/>
      <c r="K2206" s="158"/>
      <c r="L2206" s="52"/>
      <c r="M2206" s="52"/>
      <c r="N2206" s="52"/>
      <c r="O2206" s="52"/>
      <c r="P2206" s="111"/>
      <c r="Q2206" s="52"/>
      <c r="R2206" s="77"/>
      <c r="S2206" s="109"/>
    </row>
    <row r="2207" spans="1:19" x14ac:dyDescent="0.2">
      <c r="A2207" s="92"/>
      <c r="B2207" s="98"/>
      <c r="C2207" s="98"/>
      <c r="D2207" s="98"/>
      <c r="E2207" s="89"/>
      <c r="F2207" s="89"/>
      <c r="G2207" s="204"/>
      <c r="H2207" s="155"/>
      <c r="I2207" s="155"/>
      <c r="J2207" s="52"/>
      <c r="K2207" s="158"/>
      <c r="L2207" s="52"/>
      <c r="M2207" s="52"/>
      <c r="N2207" s="52"/>
      <c r="O2207" s="52"/>
      <c r="P2207" s="111"/>
      <c r="Q2207" s="52"/>
      <c r="R2207" s="77"/>
      <c r="S2207" s="109"/>
    </row>
    <row r="2208" spans="1:19" x14ac:dyDescent="0.2">
      <c r="A2208" s="92"/>
      <c r="B2208" s="145"/>
      <c r="C2208" s="145"/>
      <c r="D2208" s="145"/>
      <c r="E2208" s="138"/>
      <c r="F2208" s="138"/>
      <c r="G2208" s="103"/>
      <c r="H2208" s="100"/>
      <c r="I2208" s="270"/>
      <c r="J2208" s="208"/>
      <c r="K2208" s="208"/>
      <c r="L2208" s="208"/>
      <c r="M2208" s="208"/>
      <c r="N2208" s="208"/>
      <c r="O2208" s="208"/>
      <c r="P2208" s="250"/>
      <c r="Q2208" s="208"/>
      <c r="R2208" s="143"/>
      <c r="S2208" s="143"/>
    </row>
    <row r="2209" spans="1:19" x14ac:dyDescent="0.2">
      <c r="A2209" s="92"/>
      <c r="B2209" s="98"/>
      <c r="C2209" s="98"/>
      <c r="D2209" s="98"/>
      <c r="E2209" s="89"/>
      <c r="F2209" s="89"/>
      <c r="G2209" s="204"/>
      <c r="H2209" s="156"/>
      <c r="I2209" s="156"/>
      <c r="J2209" s="52"/>
      <c r="K2209" s="158"/>
      <c r="L2209" s="52"/>
      <c r="M2209" s="52"/>
      <c r="N2209" s="52"/>
      <c r="O2209" s="52"/>
      <c r="P2209" s="111"/>
      <c r="Q2209" s="52"/>
      <c r="R2209" s="77"/>
      <c r="S2209" s="109"/>
    </row>
    <row r="2210" spans="1:19" x14ac:dyDescent="0.2">
      <c r="A2210" s="92"/>
      <c r="B2210" s="98"/>
      <c r="C2210" s="98"/>
      <c r="D2210" s="98"/>
      <c r="E2210" s="89"/>
      <c r="F2210" s="89"/>
      <c r="G2210" s="204"/>
      <c r="H2210" s="157"/>
      <c r="I2210" s="157"/>
      <c r="J2210" s="52"/>
      <c r="K2210" s="158"/>
      <c r="L2210" s="52"/>
      <c r="M2210" s="52"/>
      <c r="N2210" s="52"/>
      <c r="O2210" s="52"/>
      <c r="P2210" s="111"/>
      <c r="Q2210" s="52"/>
      <c r="R2210" s="77"/>
      <c r="S2210" s="109"/>
    </row>
    <row r="2211" spans="1:19" s="46" customFormat="1" x14ac:dyDescent="0.2">
      <c r="A2211" s="92"/>
      <c r="B2211" s="98"/>
      <c r="C2211" s="98"/>
      <c r="D2211" s="98"/>
      <c r="E2211" s="89"/>
      <c r="F2211" s="89"/>
      <c r="G2211" s="204"/>
      <c r="H2211" s="155"/>
      <c r="I2211" s="155"/>
      <c r="J2211" s="52"/>
      <c r="K2211" s="158"/>
      <c r="L2211" s="52"/>
      <c r="M2211" s="52"/>
      <c r="N2211" s="52"/>
      <c r="O2211" s="52"/>
      <c r="P2211" s="111"/>
      <c r="Q2211" s="52"/>
      <c r="R2211" s="77"/>
      <c r="S2211" s="109"/>
    </row>
    <row r="2212" spans="1:19" s="46" customFormat="1" x14ac:dyDescent="0.2">
      <c r="A2212" s="92"/>
      <c r="B2212" s="162"/>
      <c r="C2212" s="162"/>
      <c r="D2212" s="162"/>
      <c r="E2212" s="76"/>
      <c r="F2212" s="76"/>
      <c r="G2212" s="103"/>
      <c r="H2212" s="100"/>
      <c r="I2212" s="100"/>
      <c r="J2212" s="52"/>
      <c r="K2212" s="52"/>
      <c r="L2212" s="52"/>
      <c r="M2212" s="52"/>
      <c r="N2212" s="52"/>
      <c r="O2212" s="52"/>
      <c r="P2212" s="111"/>
      <c r="Q2212" s="52"/>
      <c r="R2212" s="72"/>
      <c r="S2212" s="72"/>
    </row>
    <row r="2213" spans="1:19" s="46" customFormat="1" x14ac:dyDescent="0.2">
      <c r="A2213" s="92"/>
      <c r="B2213" s="98"/>
      <c r="C2213" s="98"/>
      <c r="D2213" s="98"/>
      <c r="E2213" s="89"/>
      <c r="F2213" s="89"/>
      <c r="G2213" s="204"/>
      <c r="H2213" s="156"/>
      <c r="I2213" s="156"/>
      <c r="J2213" s="52"/>
      <c r="K2213" s="158"/>
      <c r="L2213" s="52"/>
      <c r="M2213" s="52"/>
      <c r="N2213" s="52"/>
      <c r="O2213" s="52"/>
      <c r="P2213" s="111"/>
      <c r="Q2213" s="52"/>
      <c r="R2213" s="77"/>
      <c r="S2213" s="109"/>
    </row>
    <row r="2214" spans="1:19" s="46" customFormat="1" x14ac:dyDescent="0.2">
      <c r="A2214" s="92"/>
      <c r="B2214" s="98"/>
      <c r="C2214" s="98"/>
      <c r="D2214" s="98"/>
      <c r="E2214" s="89"/>
      <c r="F2214" s="89"/>
      <c r="G2214" s="204"/>
      <c r="H2214" s="157"/>
      <c r="I2214" s="157"/>
      <c r="J2214" s="52"/>
      <c r="K2214" s="158"/>
      <c r="L2214" s="52"/>
      <c r="M2214" s="52"/>
      <c r="N2214" s="52"/>
      <c r="O2214" s="52"/>
      <c r="P2214" s="111"/>
      <c r="Q2214" s="52"/>
      <c r="R2214" s="77"/>
      <c r="S2214" s="109"/>
    </row>
    <row r="2215" spans="1:19" s="46" customFormat="1" x14ac:dyDescent="0.2">
      <c r="A2215" s="92"/>
      <c r="B2215" s="98"/>
      <c r="C2215" s="98"/>
      <c r="D2215" s="98"/>
      <c r="E2215" s="89"/>
      <c r="F2215" s="89"/>
      <c r="G2215" s="204"/>
      <c r="H2215" s="157"/>
      <c r="I2215" s="157"/>
      <c r="J2215" s="52"/>
      <c r="K2215" s="158"/>
      <c r="L2215" s="52"/>
      <c r="M2215" s="52"/>
      <c r="N2215" s="52"/>
      <c r="O2215" s="52"/>
      <c r="P2215" s="111"/>
      <c r="Q2215" s="52"/>
      <c r="R2215" s="77"/>
      <c r="S2215" s="109"/>
    </row>
    <row r="2216" spans="1:19" s="46" customFormat="1" x14ac:dyDescent="0.2">
      <c r="A2216" s="92"/>
      <c r="B2216" s="98"/>
      <c r="C2216" s="98"/>
      <c r="D2216" s="98"/>
      <c r="E2216" s="89"/>
      <c r="F2216" s="89"/>
      <c r="G2216" s="204"/>
      <c r="H2216" s="155"/>
      <c r="I2216" s="155"/>
      <c r="J2216" s="52"/>
      <c r="K2216" s="158"/>
      <c r="L2216" s="52"/>
      <c r="M2216" s="52"/>
      <c r="N2216" s="52"/>
      <c r="O2216" s="52"/>
      <c r="P2216" s="111"/>
      <c r="Q2216" s="52"/>
      <c r="R2216" s="77"/>
      <c r="S2216" s="109"/>
    </row>
    <row r="2217" spans="1:19" s="46" customFormat="1" x14ac:dyDescent="0.2">
      <c r="A2217" s="92"/>
      <c r="B2217" s="145"/>
      <c r="C2217" s="145"/>
      <c r="D2217" s="145"/>
      <c r="E2217" s="138"/>
      <c r="F2217" s="138"/>
      <c r="G2217" s="103"/>
      <c r="H2217" s="100"/>
      <c r="I2217" s="270"/>
      <c r="J2217" s="208"/>
      <c r="K2217" s="208"/>
      <c r="L2217" s="208"/>
      <c r="M2217" s="208"/>
      <c r="N2217" s="208"/>
      <c r="O2217" s="208"/>
      <c r="P2217" s="250"/>
      <c r="Q2217" s="208"/>
      <c r="R2217" s="143"/>
      <c r="S2217" s="143"/>
    </row>
    <row r="2218" spans="1:19" s="46" customFormat="1" x14ac:dyDescent="0.2">
      <c r="A2218" s="92"/>
      <c r="B2218" s="98"/>
      <c r="C2218" s="98"/>
      <c r="D2218" s="98"/>
      <c r="E2218" s="89"/>
      <c r="F2218" s="89"/>
      <c r="G2218" s="204"/>
      <c r="H2218" s="156"/>
      <c r="I2218" s="156"/>
      <c r="J2218" s="52"/>
      <c r="K2218" s="158"/>
      <c r="L2218" s="52"/>
      <c r="M2218" s="52"/>
      <c r="N2218" s="52"/>
      <c r="O2218" s="52"/>
      <c r="P2218" s="111"/>
      <c r="Q2218" s="52"/>
      <c r="R2218" s="77"/>
      <c r="S2218" s="109"/>
    </row>
    <row r="2219" spans="1:19" s="46" customFormat="1" x14ac:dyDescent="0.2">
      <c r="A2219" s="92"/>
      <c r="B2219" s="98"/>
      <c r="C2219" s="98"/>
      <c r="D2219" s="98"/>
      <c r="E2219" s="89"/>
      <c r="F2219" s="89"/>
      <c r="G2219" s="204"/>
      <c r="H2219" s="157"/>
      <c r="I2219" s="157"/>
      <c r="J2219" s="52"/>
      <c r="K2219" s="158"/>
      <c r="L2219" s="52"/>
      <c r="M2219" s="52"/>
      <c r="N2219" s="52"/>
      <c r="O2219" s="52"/>
      <c r="P2219" s="111"/>
      <c r="Q2219" s="52"/>
      <c r="R2219" s="77"/>
      <c r="S2219" s="109"/>
    </row>
    <row r="2220" spans="1:19" s="46" customFormat="1" x14ac:dyDescent="0.2">
      <c r="A2220" s="92"/>
      <c r="B2220" s="98"/>
      <c r="C2220" s="98"/>
      <c r="D2220" s="98"/>
      <c r="E2220" s="89"/>
      <c r="F2220" s="89"/>
      <c r="G2220" s="204"/>
      <c r="H2220" s="155"/>
      <c r="I2220" s="155"/>
      <c r="J2220" s="52"/>
      <c r="K2220" s="158"/>
      <c r="L2220" s="52"/>
      <c r="M2220" s="52"/>
      <c r="N2220" s="52"/>
      <c r="O2220" s="52"/>
      <c r="P2220" s="111"/>
      <c r="Q2220" s="52"/>
      <c r="R2220" s="77"/>
      <c r="S2220" s="109"/>
    </row>
    <row r="2221" spans="1:19" s="46" customFormat="1" x14ac:dyDescent="0.2">
      <c r="A2221" s="92"/>
      <c r="B2221" s="98"/>
      <c r="C2221" s="98"/>
      <c r="D2221" s="98"/>
      <c r="E2221" s="89"/>
      <c r="F2221" s="89"/>
      <c r="G2221" s="204"/>
      <c r="H2221" s="157"/>
      <c r="I2221" s="157"/>
      <c r="J2221" s="52"/>
      <c r="K2221" s="158"/>
      <c r="L2221" s="52"/>
      <c r="M2221" s="52"/>
      <c r="N2221" s="52"/>
      <c r="O2221" s="52"/>
      <c r="P2221" s="111"/>
      <c r="Q2221" s="52"/>
      <c r="R2221" s="77"/>
      <c r="S2221" s="109"/>
    </row>
    <row r="2222" spans="1:19" s="46" customFormat="1" x14ac:dyDescent="0.2">
      <c r="A2222" s="92"/>
      <c r="B2222" s="98"/>
      <c r="C2222" s="98"/>
      <c r="D2222" s="98"/>
      <c r="E2222" s="89"/>
      <c r="F2222" s="89"/>
      <c r="G2222" s="204"/>
      <c r="H2222" s="155"/>
      <c r="I2222" s="155"/>
      <c r="J2222" s="52"/>
      <c r="K2222" s="158"/>
      <c r="L2222" s="52"/>
      <c r="M2222" s="52"/>
      <c r="N2222" s="52"/>
      <c r="O2222" s="52"/>
      <c r="P2222" s="111"/>
      <c r="Q2222" s="52"/>
      <c r="R2222" s="77"/>
      <c r="S2222" s="109"/>
    </row>
    <row r="2223" spans="1:19" s="46" customFormat="1" x14ac:dyDescent="0.2">
      <c r="A2223" s="92"/>
      <c r="B2223" s="145"/>
      <c r="C2223" s="145"/>
      <c r="D2223" s="145"/>
      <c r="E2223" s="138"/>
      <c r="F2223" s="138"/>
      <c r="G2223" s="103"/>
      <c r="H2223" s="100"/>
      <c r="I2223" s="270"/>
      <c r="J2223" s="208"/>
      <c r="K2223" s="208"/>
      <c r="L2223" s="208"/>
      <c r="M2223" s="208"/>
      <c r="N2223" s="208"/>
      <c r="O2223" s="208"/>
      <c r="P2223" s="250"/>
      <c r="Q2223" s="208"/>
      <c r="R2223" s="143"/>
      <c r="S2223" s="143"/>
    </row>
    <row r="2224" spans="1:19" s="46" customFormat="1" x14ac:dyDescent="0.2">
      <c r="A2224" s="92"/>
      <c r="B2224" s="98"/>
      <c r="C2224" s="98"/>
      <c r="D2224" s="98"/>
      <c r="E2224" s="89"/>
      <c r="F2224" s="89"/>
      <c r="G2224" s="204"/>
      <c r="H2224" s="156"/>
      <c r="I2224" s="156"/>
      <c r="J2224" s="52"/>
      <c r="K2224" s="158"/>
      <c r="L2224" s="52"/>
      <c r="M2224" s="52"/>
      <c r="N2224" s="52"/>
      <c r="O2224" s="52"/>
      <c r="P2224" s="111"/>
      <c r="Q2224" s="52"/>
      <c r="R2224" s="77"/>
      <c r="S2224" s="109"/>
    </row>
    <row r="2225" spans="1:35" customFormat="1" ht="12.75" customHeight="1" x14ac:dyDescent="0.25">
      <c r="A2225" s="92"/>
      <c r="B2225" s="98"/>
      <c r="C2225" s="98"/>
      <c r="D2225" s="98"/>
      <c r="E2225" s="89"/>
      <c r="F2225" s="89"/>
      <c r="G2225" s="204"/>
      <c r="H2225" s="157"/>
      <c r="I2225" s="157"/>
      <c r="J2225" s="52"/>
      <c r="K2225" s="158"/>
      <c r="L2225" s="52"/>
      <c r="M2225" s="52"/>
      <c r="N2225" s="52"/>
      <c r="O2225" s="52"/>
      <c r="P2225" s="111"/>
      <c r="Q2225" s="52"/>
      <c r="R2225" s="77"/>
      <c r="S2225" s="109"/>
      <c r="T2225" s="203"/>
      <c r="U2225" s="203"/>
      <c r="V2225" s="203"/>
      <c r="W2225" s="203"/>
    </row>
    <row r="2226" spans="1:35" customFormat="1" ht="12.75" customHeight="1" x14ac:dyDescent="0.25">
      <c r="A2226" s="92"/>
      <c r="B2226" s="98"/>
      <c r="C2226" s="98"/>
      <c r="D2226" s="98"/>
      <c r="E2226" s="89"/>
      <c r="F2226" s="89"/>
      <c r="G2226" s="204"/>
      <c r="H2226" s="155"/>
      <c r="I2226" s="155"/>
      <c r="J2226" s="52"/>
      <c r="K2226" s="158"/>
      <c r="L2226" s="52"/>
      <c r="M2226" s="52"/>
      <c r="N2226" s="52"/>
      <c r="O2226" s="52"/>
      <c r="P2226" s="111"/>
      <c r="Q2226" s="52"/>
      <c r="R2226" s="77"/>
      <c r="S2226" s="109"/>
      <c r="T2226" s="203"/>
      <c r="U2226" s="203"/>
      <c r="V2226" s="203"/>
      <c r="W2226" s="203"/>
    </row>
    <row r="2227" spans="1:35" customFormat="1" ht="12.75" customHeight="1" x14ac:dyDescent="0.25">
      <c r="A2227" s="92"/>
      <c r="B2227" s="162"/>
      <c r="C2227" s="162"/>
      <c r="D2227" s="162"/>
      <c r="E2227" s="76"/>
      <c r="F2227" s="76"/>
      <c r="G2227" s="103"/>
      <c r="H2227" s="100"/>
      <c r="I2227" s="100"/>
      <c r="J2227" s="52"/>
      <c r="K2227" s="52"/>
      <c r="L2227" s="52"/>
      <c r="M2227" s="52"/>
      <c r="N2227" s="52"/>
      <c r="O2227" s="52"/>
      <c r="P2227" s="111"/>
      <c r="Q2227" s="52"/>
      <c r="R2227" s="72"/>
      <c r="S2227" s="72"/>
      <c r="T2227" s="203"/>
      <c r="U2227" s="203"/>
      <c r="V2227" s="203"/>
      <c r="W2227" s="203"/>
    </row>
    <row r="2228" spans="1:35" customFormat="1" ht="12.75" customHeight="1" x14ac:dyDescent="0.25">
      <c r="A2228" s="92"/>
      <c r="B2228" s="98"/>
      <c r="C2228" s="98"/>
      <c r="D2228" s="98"/>
      <c r="E2228" s="89"/>
      <c r="F2228" s="89"/>
      <c r="G2228" s="204"/>
      <c r="H2228" s="156"/>
      <c r="I2228" s="156"/>
      <c r="J2228" s="52"/>
      <c r="K2228" s="158"/>
      <c r="L2228" s="52"/>
      <c r="M2228" s="52"/>
      <c r="N2228" s="52"/>
      <c r="O2228" s="52"/>
      <c r="P2228" s="111"/>
      <c r="Q2228" s="52"/>
      <c r="R2228" s="77"/>
      <c r="S2228" s="109"/>
      <c r="T2228" s="203"/>
      <c r="U2228" s="203"/>
      <c r="V2228" s="203"/>
      <c r="W2228" s="203"/>
    </row>
    <row r="2229" spans="1:35" ht="12.75" customHeight="1" x14ac:dyDescent="0.2">
      <c r="A2229" s="92"/>
      <c r="B2229" s="98"/>
      <c r="C2229" s="98"/>
      <c r="D2229" s="98"/>
      <c r="E2229" s="89"/>
      <c r="F2229" s="89"/>
      <c r="G2229" s="204"/>
      <c r="H2229" s="157"/>
      <c r="I2229" s="157"/>
      <c r="J2229" s="52"/>
      <c r="K2229" s="158"/>
      <c r="L2229" s="52"/>
      <c r="M2229" s="52"/>
      <c r="N2229" s="52"/>
      <c r="O2229" s="52"/>
      <c r="P2229" s="111"/>
      <c r="Q2229" s="52"/>
      <c r="R2229" s="77"/>
      <c r="S2229" s="109"/>
    </row>
    <row r="2230" spans="1:35" ht="12.75" customHeight="1" x14ac:dyDescent="0.2">
      <c r="A2230" s="92"/>
      <c r="B2230" s="98"/>
      <c r="C2230" s="98"/>
      <c r="D2230" s="98"/>
      <c r="E2230" s="89"/>
      <c r="F2230" s="89"/>
      <c r="G2230" s="204"/>
      <c r="H2230" s="157"/>
      <c r="I2230" s="157"/>
      <c r="J2230" s="52"/>
      <c r="K2230" s="158"/>
      <c r="L2230" s="52"/>
      <c r="M2230" s="52"/>
      <c r="N2230" s="52"/>
      <c r="O2230" s="52"/>
      <c r="P2230" s="111"/>
      <c r="Q2230" s="52"/>
      <c r="R2230" s="77"/>
      <c r="S2230" s="109"/>
    </row>
    <row r="2231" spans="1:35" ht="12.75" customHeight="1" x14ac:dyDescent="0.2">
      <c r="A2231" s="92"/>
      <c r="B2231" s="98"/>
      <c r="C2231" s="98"/>
      <c r="D2231" s="98"/>
      <c r="E2231" s="89"/>
      <c r="F2231" s="89"/>
      <c r="G2231" s="204"/>
      <c r="H2231" s="155"/>
      <c r="I2231" s="155"/>
      <c r="J2231" s="52"/>
      <c r="K2231" s="158"/>
      <c r="L2231" s="52"/>
      <c r="M2231" s="52"/>
      <c r="N2231" s="52"/>
      <c r="O2231" s="52"/>
      <c r="P2231" s="111"/>
      <c r="Q2231" s="52"/>
      <c r="R2231" s="77"/>
      <c r="S2231" s="109"/>
    </row>
    <row r="2232" spans="1:35" ht="12.75" customHeight="1" x14ac:dyDescent="0.2">
      <c r="A2232" s="92"/>
      <c r="B2232" s="145"/>
      <c r="C2232" s="145"/>
      <c r="D2232" s="145"/>
      <c r="E2232" s="138"/>
      <c r="F2232" s="138"/>
      <c r="G2232" s="103"/>
      <c r="H2232" s="100"/>
      <c r="I2232" s="270"/>
      <c r="J2232" s="208"/>
      <c r="K2232" s="208"/>
      <c r="L2232" s="208"/>
      <c r="M2232" s="208"/>
      <c r="N2232" s="208"/>
      <c r="O2232" s="208"/>
      <c r="P2232" s="250"/>
      <c r="Q2232" s="208"/>
      <c r="R2232" s="143"/>
      <c r="S2232" s="143"/>
    </row>
    <row r="2233" spans="1:35" ht="12.75" customHeight="1" x14ac:dyDescent="0.2">
      <c r="A2233" s="92"/>
      <c r="B2233" s="98"/>
      <c r="C2233" s="98"/>
      <c r="D2233" s="98"/>
      <c r="E2233" s="89"/>
      <c r="F2233" s="89"/>
      <c r="G2233" s="204"/>
      <c r="H2233" s="156"/>
      <c r="I2233" s="156"/>
      <c r="J2233" s="52"/>
      <c r="K2233" s="158"/>
      <c r="L2233" s="52"/>
      <c r="M2233" s="52"/>
      <c r="N2233" s="52"/>
      <c r="O2233" s="52"/>
      <c r="P2233" s="111"/>
      <c r="Q2233" s="52"/>
      <c r="R2233" s="77"/>
      <c r="S2233" s="109"/>
    </row>
    <row r="2234" spans="1:35" ht="12.75" customHeight="1" x14ac:dyDescent="0.2">
      <c r="A2234" s="92"/>
      <c r="B2234" s="98"/>
      <c r="C2234" s="98"/>
      <c r="D2234" s="98"/>
      <c r="E2234" s="89"/>
      <c r="F2234" s="89"/>
      <c r="G2234" s="204"/>
      <c r="H2234" s="157"/>
      <c r="I2234" s="157"/>
      <c r="J2234" s="52"/>
      <c r="K2234" s="158"/>
      <c r="L2234" s="52"/>
      <c r="M2234" s="52"/>
      <c r="N2234" s="52"/>
      <c r="O2234" s="52"/>
      <c r="P2234" s="111"/>
      <c r="Q2234" s="52"/>
      <c r="R2234" s="77"/>
      <c r="S2234" s="109"/>
    </row>
    <row r="2235" spans="1:35" ht="12.75" customHeight="1" x14ac:dyDescent="0.2">
      <c r="A2235" s="92"/>
      <c r="B2235" s="98"/>
      <c r="C2235" s="98"/>
      <c r="D2235" s="98"/>
      <c r="E2235" s="89"/>
      <c r="F2235" s="89"/>
      <c r="G2235" s="204"/>
      <c r="H2235" s="155"/>
      <c r="I2235" s="155"/>
      <c r="J2235" s="52"/>
      <c r="K2235" s="158"/>
      <c r="L2235" s="52"/>
      <c r="M2235" s="52"/>
      <c r="N2235" s="52"/>
      <c r="O2235" s="52"/>
      <c r="P2235" s="111"/>
      <c r="Q2235" s="52"/>
      <c r="R2235" s="77"/>
      <c r="S2235" s="109"/>
    </row>
    <row r="2236" spans="1:35" ht="12.75" customHeight="1" x14ac:dyDescent="0.2">
      <c r="A2236" s="92"/>
      <c r="B2236" s="98"/>
      <c r="C2236" s="98"/>
      <c r="D2236" s="98"/>
      <c r="E2236" s="89"/>
      <c r="F2236" s="89"/>
      <c r="G2236" s="204"/>
      <c r="H2236" s="157"/>
      <c r="I2236" s="157"/>
      <c r="J2236" s="52"/>
      <c r="K2236" s="158"/>
      <c r="L2236" s="52"/>
      <c r="M2236" s="52"/>
      <c r="N2236" s="52"/>
      <c r="O2236" s="52"/>
      <c r="P2236" s="111"/>
      <c r="Q2236" s="52"/>
      <c r="R2236" s="77"/>
      <c r="S2236" s="109"/>
    </row>
    <row r="2237" spans="1:35" ht="12.75" customHeight="1" x14ac:dyDescent="0.2">
      <c r="A2237" s="92"/>
      <c r="B2237" s="98"/>
      <c r="C2237" s="98"/>
      <c r="D2237" s="98"/>
      <c r="E2237" s="89"/>
      <c r="F2237" s="89"/>
      <c r="G2237" s="204"/>
      <c r="H2237" s="155"/>
      <c r="I2237" s="155"/>
      <c r="J2237" s="52"/>
      <c r="K2237" s="158"/>
      <c r="L2237" s="52"/>
      <c r="M2237" s="52"/>
      <c r="N2237" s="52"/>
      <c r="O2237" s="52"/>
      <c r="P2237" s="111"/>
      <c r="Q2237" s="52"/>
      <c r="R2237" s="77"/>
      <c r="S2237" s="109"/>
    </row>
    <row r="2238" spans="1:35" s="182" customFormat="1" ht="12.75" customHeight="1" x14ac:dyDescent="0.3">
      <c r="A2238" s="92"/>
      <c r="B2238" s="145"/>
      <c r="C2238" s="145"/>
      <c r="D2238" s="145"/>
      <c r="E2238" s="138"/>
      <c r="F2238" s="138"/>
      <c r="G2238" s="103"/>
      <c r="H2238" s="100"/>
      <c r="I2238" s="270"/>
      <c r="J2238" s="208"/>
      <c r="K2238" s="208"/>
      <c r="L2238" s="208"/>
      <c r="M2238" s="208"/>
      <c r="N2238" s="208"/>
      <c r="O2238" s="208"/>
      <c r="P2238" s="250"/>
      <c r="Q2238" s="208"/>
      <c r="R2238" s="143"/>
      <c r="S2238" s="143"/>
      <c r="T2238" s="80"/>
      <c r="U2238" s="80"/>
      <c r="V2238" s="187"/>
      <c r="W2238" s="187"/>
      <c r="AI2238" s="202"/>
    </row>
    <row r="2239" spans="1:35" s="182" customFormat="1" ht="12.75" customHeight="1" x14ac:dyDescent="0.3">
      <c r="A2239" s="92"/>
      <c r="B2239" s="98"/>
      <c r="C2239" s="98"/>
      <c r="D2239" s="98"/>
      <c r="E2239" s="89"/>
      <c r="F2239" s="89"/>
      <c r="G2239" s="204"/>
      <c r="H2239" s="156"/>
      <c r="I2239" s="156"/>
      <c r="J2239" s="52"/>
      <c r="K2239" s="158"/>
      <c r="L2239" s="52"/>
      <c r="M2239" s="52"/>
      <c r="N2239" s="52"/>
      <c r="O2239" s="52"/>
      <c r="P2239" s="111"/>
      <c r="Q2239" s="52"/>
      <c r="R2239" s="77"/>
      <c r="S2239" s="109"/>
      <c r="T2239" s="80"/>
      <c r="U2239" s="80"/>
      <c r="V2239" s="187"/>
      <c r="W2239" s="187"/>
      <c r="AI2239" s="202"/>
    </row>
    <row r="2240" spans="1:35" s="182" customFormat="1" ht="12.75" customHeight="1" x14ac:dyDescent="0.3">
      <c r="A2240" s="92"/>
      <c r="B2240" s="98"/>
      <c r="C2240" s="98"/>
      <c r="D2240" s="98"/>
      <c r="E2240" s="89"/>
      <c r="F2240" s="89"/>
      <c r="G2240" s="204"/>
      <c r="H2240" s="157"/>
      <c r="I2240" s="157"/>
      <c r="J2240" s="52"/>
      <c r="K2240" s="158"/>
      <c r="L2240" s="52"/>
      <c r="M2240" s="52"/>
      <c r="N2240" s="52"/>
      <c r="O2240" s="52"/>
      <c r="P2240" s="111"/>
      <c r="Q2240" s="52"/>
      <c r="R2240" s="77"/>
      <c r="S2240" s="109"/>
      <c r="T2240" s="80"/>
      <c r="U2240" s="80"/>
      <c r="V2240" s="187"/>
      <c r="W2240" s="187"/>
      <c r="AI2240" s="202"/>
    </row>
    <row r="2241" spans="1:35" s="182" customFormat="1" ht="12.75" customHeight="1" x14ac:dyDescent="0.3">
      <c r="A2241" s="92"/>
      <c r="B2241" s="98"/>
      <c r="C2241" s="98"/>
      <c r="D2241" s="98"/>
      <c r="E2241" s="89"/>
      <c r="F2241" s="89"/>
      <c r="G2241" s="204"/>
      <c r="H2241" s="155"/>
      <c r="I2241" s="155"/>
      <c r="J2241" s="52"/>
      <c r="K2241" s="158"/>
      <c r="L2241" s="52"/>
      <c r="M2241" s="52"/>
      <c r="N2241" s="52"/>
      <c r="O2241" s="52"/>
      <c r="P2241" s="111"/>
      <c r="Q2241" s="52"/>
      <c r="R2241" s="77"/>
      <c r="S2241" s="109"/>
      <c r="T2241" s="80"/>
      <c r="U2241" s="80"/>
      <c r="V2241" s="187"/>
      <c r="W2241" s="187"/>
      <c r="AI2241" s="202"/>
    </row>
    <row r="2242" spans="1:35" s="182" customFormat="1" ht="12.75" customHeight="1" x14ac:dyDescent="0.3">
      <c r="A2242" s="92"/>
      <c r="B2242" s="162"/>
      <c r="C2242" s="162"/>
      <c r="D2242" s="162"/>
      <c r="E2242" s="76"/>
      <c r="F2242" s="76"/>
      <c r="G2242" s="103"/>
      <c r="H2242" s="100"/>
      <c r="I2242" s="100"/>
      <c r="J2242" s="52"/>
      <c r="K2242" s="52"/>
      <c r="L2242" s="52"/>
      <c r="M2242" s="52"/>
      <c r="N2242" s="52"/>
      <c r="O2242" s="52"/>
      <c r="P2242" s="111"/>
      <c r="Q2242" s="52"/>
      <c r="R2242" s="72"/>
      <c r="S2242" s="72"/>
      <c r="T2242" s="80"/>
      <c r="U2242" s="80"/>
      <c r="V2242" s="187"/>
      <c r="W2242" s="187"/>
      <c r="AI2242" s="202"/>
    </row>
    <row r="2243" spans="1:35" s="182" customFormat="1" ht="12.75" customHeight="1" x14ac:dyDescent="0.3">
      <c r="A2243" s="92"/>
      <c r="B2243" s="98"/>
      <c r="C2243" s="98"/>
      <c r="D2243" s="98"/>
      <c r="E2243" s="89"/>
      <c r="F2243" s="89"/>
      <c r="G2243" s="204"/>
      <c r="H2243" s="156"/>
      <c r="I2243" s="156"/>
      <c r="J2243" s="52"/>
      <c r="K2243" s="158"/>
      <c r="L2243" s="52"/>
      <c r="M2243" s="52"/>
      <c r="N2243" s="52"/>
      <c r="O2243" s="52"/>
      <c r="P2243" s="111"/>
      <c r="Q2243" s="52"/>
      <c r="R2243" s="77"/>
      <c r="S2243" s="109"/>
      <c r="T2243" s="80"/>
      <c r="U2243" s="80"/>
      <c r="V2243" s="187"/>
      <c r="W2243" s="187"/>
      <c r="AI2243" s="202"/>
    </row>
    <row r="2244" spans="1:35" s="182" customFormat="1" ht="12.75" customHeight="1" x14ac:dyDescent="0.3">
      <c r="A2244" s="92"/>
      <c r="B2244" s="98"/>
      <c r="C2244" s="98"/>
      <c r="D2244" s="98"/>
      <c r="E2244" s="89"/>
      <c r="F2244" s="89"/>
      <c r="G2244" s="204"/>
      <c r="H2244" s="157"/>
      <c r="I2244" s="157"/>
      <c r="J2244" s="52"/>
      <c r="K2244" s="158"/>
      <c r="L2244" s="52"/>
      <c r="M2244" s="52"/>
      <c r="N2244" s="52"/>
      <c r="O2244" s="52"/>
      <c r="P2244" s="111"/>
      <c r="Q2244" s="52"/>
      <c r="R2244" s="77"/>
      <c r="S2244" s="109"/>
      <c r="T2244" s="80"/>
      <c r="U2244" s="80"/>
      <c r="V2244" s="187"/>
      <c r="W2244" s="187"/>
      <c r="AI2244" s="202"/>
    </row>
    <row r="2245" spans="1:35" s="182" customFormat="1" ht="12.75" customHeight="1" x14ac:dyDescent="0.3">
      <c r="A2245" s="92"/>
      <c r="B2245" s="98"/>
      <c r="C2245" s="98"/>
      <c r="D2245" s="98"/>
      <c r="E2245" s="89"/>
      <c r="F2245" s="89"/>
      <c r="G2245" s="204"/>
      <c r="H2245" s="157"/>
      <c r="I2245" s="157"/>
      <c r="J2245" s="52"/>
      <c r="K2245" s="158"/>
      <c r="L2245" s="52"/>
      <c r="M2245" s="52"/>
      <c r="N2245" s="52"/>
      <c r="O2245" s="52"/>
      <c r="P2245" s="111"/>
      <c r="Q2245" s="52"/>
      <c r="R2245" s="77"/>
      <c r="S2245" s="109"/>
      <c r="T2245" s="80"/>
      <c r="U2245" s="80"/>
      <c r="V2245" s="187"/>
      <c r="W2245" s="187"/>
      <c r="AI2245" s="202"/>
    </row>
    <row r="2246" spans="1:35" s="182" customFormat="1" ht="12.75" customHeight="1" x14ac:dyDescent="0.3">
      <c r="A2246" s="92"/>
      <c r="B2246" s="98"/>
      <c r="C2246" s="98"/>
      <c r="D2246" s="98"/>
      <c r="E2246" s="89"/>
      <c r="F2246" s="89"/>
      <c r="G2246" s="204"/>
      <c r="H2246" s="155"/>
      <c r="I2246" s="155"/>
      <c r="J2246" s="52"/>
      <c r="K2246" s="158"/>
      <c r="L2246" s="52"/>
      <c r="M2246" s="52"/>
      <c r="N2246" s="52"/>
      <c r="O2246" s="52"/>
      <c r="P2246" s="111"/>
      <c r="Q2246" s="52"/>
      <c r="R2246" s="77"/>
      <c r="S2246" s="109"/>
      <c r="T2246" s="80"/>
      <c r="U2246" s="80"/>
      <c r="V2246" s="187"/>
      <c r="W2246" s="187"/>
      <c r="AI2246" s="202"/>
    </row>
    <row r="2247" spans="1:35" s="182" customFormat="1" ht="12.75" customHeight="1" x14ac:dyDescent="0.3">
      <c r="A2247" s="92"/>
      <c r="B2247" s="145"/>
      <c r="C2247" s="145"/>
      <c r="D2247" s="145"/>
      <c r="E2247" s="138"/>
      <c r="F2247" s="138"/>
      <c r="G2247" s="103"/>
      <c r="H2247" s="100"/>
      <c r="I2247" s="270"/>
      <c r="J2247" s="208"/>
      <c r="K2247" s="208"/>
      <c r="L2247" s="208"/>
      <c r="M2247" s="208"/>
      <c r="N2247" s="208"/>
      <c r="O2247" s="208"/>
      <c r="P2247" s="250"/>
      <c r="Q2247" s="208"/>
      <c r="R2247" s="143"/>
      <c r="S2247" s="143"/>
      <c r="T2247" s="80"/>
      <c r="U2247" s="80"/>
      <c r="V2247" s="187"/>
      <c r="W2247" s="187"/>
      <c r="AI2247" s="202"/>
    </row>
    <row r="2248" spans="1:35" s="182" customFormat="1" ht="12.75" customHeight="1" x14ac:dyDescent="0.3">
      <c r="A2248" s="92"/>
      <c r="B2248" s="98"/>
      <c r="C2248" s="98"/>
      <c r="D2248" s="98"/>
      <c r="E2248" s="89"/>
      <c r="F2248" s="89"/>
      <c r="G2248" s="204"/>
      <c r="H2248" s="156"/>
      <c r="I2248" s="156"/>
      <c r="J2248" s="52"/>
      <c r="K2248" s="158"/>
      <c r="L2248" s="52"/>
      <c r="M2248" s="52"/>
      <c r="N2248" s="52"/>
      <c r="O2248" s="52"/>
      <c r="P2248" s="111"/>
      <c r="Q2248" s="52"/>
      <c r="R2248" s="77"/>
      <c r="S2248" s="109"/>
      <c r="T2248" s="80"/>
      <c r="U2248" s="80"/>
      <c r="V2248" s="187"/>
      <c r="W2248" s="187"/>
      <c r="AI2248" s="202"/>
    </row>
    <row r="2249" spans="1:35" s="182" customFormat="1" ht="12.75" customHeight="1" x14ac:dyDescent="0.3">
      <c r="A2249" s="92"/>
      <c r="B2249" s="98"/>
      <c r="C2249" s="98"/>
      <c r="D2249" s="98"/>
      <c r="E2249" s="89"/>
      <c r="F2249" s="89"/>
      <c r="G2249" s="204"/>
      <c r="H2249" s="157"/>
      <c r="I2249" s="157"/>
      <c r="J2249" s="52"/>
      <c r="K2249" s="158"/>
      <c r="L2249" s="52"/>
      <c r="M2249" s="52"/>
      <c r="N2249" s="52"/>
      <c r="O2249" s="52"/>
      <c r="P2249" s="111"/>
      <c r="Q2249" s="52"/>
      <c r="R2249" s="77"/>
      <c r="S2249" s="109"/>
      <c r="T2249" s="80"/>
      <c r="U2249" s="80"/>
      <c r="V2249" s="187"/>
      <c r="W2249" s="187"/>
      <c r="AI2249" s="202"/>
    </row>
    <row r="2250" spans="1:35" s="182" customFormat="1" ht="12.75" customHeight="1" x14ac:dyDescent="0.3">
      <c r="A2250" s="92"/>
      <c r="B2250" s="98"/>
      <c r="C2250" s="98"/>
      <c r="D2250" s="98"/>
      <c r="E2250" s="89"/>
      <c r="F2250" s="89"/>
      <c r="G2250" s="204"/>
      <c r="H2250" s="155"/>
      <c r="I2250" s="155"/>
      <c r="J2250" s="52"/>
      <c r="K2250" s="158"/>
      <c r="L2250" s="52"/>
      <c r="M2250" s="52"/>
      <c r="N2250" s="52"/>
      <c r="O2250" s="52"/>
      <c r="P2250" s="111"/>
      <c r="Q2250" s="52"/>
      <c r="R2250" s="77"/>
      <c r="S2250" s="109"/>
      <c r="T2250" s="80"/>
      <c r="U2250" s="80"/>
      <c r="V2250" s="187"/>
      <c r="W2250" s="187"/>
      <c r="AI2250" s="202"/>
    </row>
    <row r="2251" spans="1:35" s="182" customFormat="1" ht="12.75" customHeight="1" x14ac:dyDescent="0.3">
      <c r="A2251" s="92"/>
      <c r="B2251" s="98"/>
      <c r="C2251" s="98"/>
      <c r="D2251" s="98"/>
      <c r="E2251" s="89"/>
      <c r="F2251" s="89"/>
      <c r="G2251" s="204"/>
      <c r="H2251" s="157"/>
      <c r="I2251" s="157"/>
      <c r="J2251" s="52"/>
      <c r="K2251" s="158"/>
      <c r="L2251" s="52"/>
      <c r="M2251" s="52"/>
      <c r="N2251" s="52"/>
      <c r="O2251" s="52"/>
      <c r="P2251" s="111"/>
      <c r="Q2251" s="52"/>
      <c r="R2251" s="77"/>
      <c r="S2251" s="109"/>
      <c r="T2251" s="80"/>
      <c r="U2251" s="80"/>
      <c r="V2251" s="187"/>
      <c r="W2251" s="187"/>
      <c r="AI2251" s="202"/>
    </row>
    <row r="2252" spans="1:35" s="182" customFormat="1" ht="12.75" customHeight="1" x14ac:dyDescent="0.3">
      <c r="A2252" s="92"/>
      <c r="B2252" s="98"/>
      <c r="C2252" s="98"/>
      <c r="D2252" s="98"/>
      <c r="E2252" s="89"/>
      <c r="F2252" s="89"/>
      <c r="G2252" s="204"/>
      <c r="H2252" s="155"/>
      <c r="I2252" s="155"/>
      <c r="J2252" s="52"/>
      <c r="K2252" s="158"/>
      <c r="L2252" s="52"/>
      <c r="M2252" s="52"/>
      <c r="N2252" s="52"/>
      <c r="O2252" s="52"/>
      <c r="P2252" s="111"/>
      <c r="Q2252" s="52"/>
      <c r="R2252" s="77"/>
      <c r="S2252" s="109"/>
      <c r="T2252" s="80"/>
      <c r="U2252" s="80"/>
      <c r="V2252" s="187"/>
      <c r="W2252" s="187"/>
      <c r="AI2252" s="202"/>
    </row>
    <row r="2253" spans="1:35" s="182" customFormat="1" ht="12.75" customHeight="1" x14ac:dyDescent="0.3">
      <c r="A2253" s="92"/>
      <c r="B2253" s="145"/>
      <c r="C2253" s="145"/>
      <c r="D2253" s="145"/>
      <c r="E2253" s="138"/>
      <c r="F2253" s="138"/>
      <c r="G2253" s="103"/>
      <c r="H2253" s="100"/>
      <c r="I2253" s="270"/>
      <c r="J2253" s="208"/>
      <c r="K2253" s="208"/>
      <c r="L2253" s="208"/>
      <c r="M2253" s="208"/>
      <c r="N2253" s="208"/>
      <c r="O2253" s="208"/>
      <c r="P2253" s="250"/>
      <c r="Q2253" s="208"/>
      <c r="R2253" s="143"/>
      <c r="S2253" s="143"/>
      <c r="T2253" s="80"/>
      <c r="U2253" s="80"/>
      <c r="V2253" s="187"/>
      <c r="W2253" s="187"/>
      <c r="AI2253" s="202"/>
    </row>
    <row r="2254" spans="1:35" s="182" customFormat="1" ht="12.75" customHeight="1" x14ac:dyDescent="0.3">
      <c r="A2254" s="92"/>
      <c r="B2254" s="98"/>
      <c r="C2254" s="98"/>
      <c r="D2254" s="98"/>
      <c r="E2254" s="89"/>
      <c r="F2254" s="89"/>
      <c r="G2254" s="204"/>
      <c r="H2254" s="156"/>
      <c r="I2254" s="156"/>
      <c r="J2254" s="52"/>
      <c r="K2254" s="158"/>
      <c r="L2254" s="52"/>
      <c r="M2254" s="52"/>
      <c r="N2254" s="52"/>
      <c r="O2254" s="52"/>
      <c r="P2254" s="111"/>
      <c r="Q2254" s="52"/>
      <c r="R2254" s="77"/>
      <c r="S2254" s="109"/>
      <c r="T2254" s="80"/>
      <c r="U2254" s="80"/>
      <c r="V2254" s="187"/>
      <c r="W2254" s="187"/>
      <c r="AI2254" s="202"/>
    </row>
    <row r="2255" spans="1:35" s="182" customFormat="1" ht="12.75" customHeight="1" x14ac:dyDescent="0.3">
      <c r="A2255" s="92"/>
      <c r="B2255" s="98"/>
      <c r="C2255" s="98"/>
      <c r="D2255" s="98"/>
      <c r="E2255" s="89"/>
      <c r="F2255" s="89"/>
      <c r="G2255" s="204"/>
      <c r="H2255" s="157"/>
      <c r="I2255" s="157"/>
      <c r="J2255" s="52"/>
      <c r="K2255" s="158"/>
      <c r="L2255" s="52"/>
      <c r="M2255" s="52"/>
      <c r="N2255" s="52"/>
      <c r="O2255" s="52"/>
      <c r="P2255" s="111"/>
      <c r="Q2255" s="52"/>
      <c r="R2255" s="77"/>
      <c r="S2255" s="109"/>
      <c r="T2255" s="80"/>
      <c r="U2255" s="80"/>
      <c r="V2255" s="187"/>
      <c r="W2255" s="187"/>
      <c r="AI2255" s="202"/>
    </row>
    <row r="2256" spans="1:35" s="182" customFormat="1" ht="12.75" customHeight="1" x14ac:dyDescent="0.3">
      <c r="A2256" s="92"/>
      <c r="B2256" s="98"/>
      <c r="C2256" s="98"/>
      <c r="D2256" s="98"/>
      <c r="E2256" s="89"/>
      <c r="F2256" s="89"/>
      <c r="G2256" s="204"/>
      <c r="H2256" s="155"/>
      <c r="I2256" s="155"/>
      <c r="J2256" s="52"/>
      <c r="K2256" s="158"/>
      <c r="L2256" s="52"/>
      <c r="M2256" s="52"/>
      <c r="N2256" s="52"/>
      <c r="O2256" s="52"/>
      <c r="P2256" s="111"/>
      <c r="Q2256" s="52"/>
      <c r="R2256" s="77"/>
      <c r="S2256" s="109"/>
      <c r="T2256" s="80"/>
      <c r="U2256" s="80"/>
      <c r="V2256" s="187"/>
      <c r="W2256" s="187"/>
      <c r="AI2256" s="202"/>
    </row>
    <row r="2257" spans="1:35" s="182" customFormat="1" ht="12.75" customHeight="1" x14ac:dyDescent="0.3">
      <c r="A2257" s="92"/>
      <c r="B2257" s="162"/>
      <c r="C2257" s="162"/>
      <c r="D2257" s="162"/>
      <c r="E2257" s="76"/>
      <c r="F2257" s="76"/>
      <c r="G2257" s="103"/>
      <c r="H2257" s="100"/>
      <c r="I2257" s="100"/>
      <c r="J2257" s="52"/>
      <c r="K2257" s="52"/>
      <c r="L2257" s="52"/>
      <c r="M2257" s="52"/>
      <c r="N2257" s="52"/>
      <c r="O2257" s="52"/>
      <c r="P2257" s="111"/>
      <c r="Q2257" s="52"/>
      <c r="R2257" s="72"/>
      <c r="S2257" s="72"/>
      <c r="T2257" s="80"/>
      <c r="U2257" s="80"/>
      <c r="V2257" s="187"/>
      <c r="W2257" s="187"/>
      <c r="AI2257" s="202"/>
    </row>
    <row r="2258" spans="1:35" s="182" customFormat="1" ht="12.75" customHeight="1" x14ac:dyDescent="0.3">
      <c r="A2258" s="92"/>
      <c r="B2258" s="98"/>
      <c r="C2258" s="98"/>
      <c r="D2258" s="98"/>
      <c r="E2258" s="89"/>
      <c r="F2258" s="89"/>
      <c r="G2258" s="204"/>
      <c r="H2258" s="156"/>
      <c r="I2258" s="156"/>
      <c r="J2258" s="52"/>
      <c r="K2258" s="158"/>
      <c r="L2258" s="52"/>
      <c r="M2258" s="52"/>
      <c r="N2258" s="52"/>
      <c r="O2258" s="52"/>
      <c r="P2258" s="111"/>
      <c r="Q2258" s="52"/>
      <c r="R2258" s="77"/>
      <c r="S2258" s="109"/>
      <c r="T2258" s="80"/>
      <c r="U2258" s="80"/>
      <c r="V2258" s="187"/>
      <c r="W2258" s="187"/>
      <c r="AI2258" s="202"/>
    </row>
    <row r="2259" spans="1:35" s="182" customFormat="1" ht="12.75" customHeight="1" x14ac:dyDescent="0.3">
      <c r="A2259" s="92"/>
      <c r="B2259" s="98"/>
      <c r="C2259" s="98"/>
      <c r="D2259" s="98"/>
      <c r="E2259" s="89"/>
      <c r="F2259" s="89"/>
      <c r="G2259" s="204"/>
      <c r="H2259" s="157"/>
      <c r="I2259" s="157"/>
      <c r="J2259" s="52"/>
      <c r="K2259" s="158"/>
      <c r="L2259" s="52"/>
      <c r="M2259" s="52"/>
      <c r="N2259" s="52"/>
      <c r="O2259" s="52"/>
      <c r="P2259" s="111"/>
      <c r="Q2259" s="52"/>
      <c r="R2259" s="77"/>
      <c r="S2259" s="109"/>
      <c r="T2259" s="80"/>
      <c r="U2259" s="80"/>
      <c r="V2259" s="187"/>
      <c r="W2259" s="187"/>
      <c r="AI2259" s="202"/>
    </row>
    <row r="2260" spans="1:35" s="182" customFormat="1" ht="12.75" customHeight="1" x14ac:dyDescent="0.3">
      <c r="A2260" s="92"/>
      <c r="B2260" s="98"/>
      <c r="C2260" s="98"/>
      <c r="D2260" s="98"/>
      <c r="E2260" s="89"/>
      <c r="F2260" s="89"/>
      <c r="G2260" s="204"/>
      <c r="H2260" s="157"/>
      <c r="I2260" s="157"/>
      <c r="J2260" s="52"/>
      <c r="K2260" s="158"/>
      <c r="L2260" s="52"/>
      <c r="M2260" s="52"/>
      <c r="N2260" s="52"/>
      <c r="O2260" s="52"/>
      <c r="P2260" s="111"/>
      <c r="Q2260" s="52"/>
      <c r="R2260" s="77"/>
      <c r="S2260" s="109"/>
      <c r="T2260" s="80"/>
      <c r="U2260" s="80"/>
      <c r="V2260" s="187"/>
      <c r="W2260" s="187"/>
      <c r="AI2260" s="202"/>
    </row>
    <row r="2261" spans="1:35" s="182" customFormat="1" ht="12.75" customHeight="1" x14ac:dyDescent="0.3">
      <c r="A2261" s="92"/>
      <c r="B2261" s="98"/>
      <c r="C2261" s="98"/>
      <c r="D2261" s="98"/>
      <c r="E2261" s="89"/>
      <c r="F2261" s="89"/>
      <c r="G2261" s="204"/>
      <c r="H2261" s="155"/>
      <c r="I2261" s="155"/>
      <c r="J2261" s="52"/>
      <c r="K2261" s="158"/>
      <c r="L2261" s="52"/>
      <c r="M2261" s="52"/>
      <c r="N2261" s="52"/>
      <c r="O2261" s="52"/>
      <c r="P2261" s="111"/>
      <c r="Q2261" s="52"/>
      <c r="R2261" s="77"/>
      <c r="S2261" s="109"/>
      <c r="T2261" s="80"/>
      <c r="U2261" s="80"/>
      <c r="V2261" s="187"/>
      <c r="W2261" s="187"/>
      <c r="AI2261" s="202"/>
    </row>
    <row r="2262" spans="1:35" s="182" customFormat="1" ht="12.75" customHeight="1" x14ac:dyDescent="0.3">
      <c r="A2262" s="92"/>
      <c r="B2262" s="145"/>
      <c r="C2262" s="145"/>
      <c r="D2262" s="145"/>
      <c r="E2262" s="138"/>
      <c r="F2262" s="138"/>
      <c r="G2262" s="103"/>
      <c r="H2262" s="100"/>
      <c r="I2262" s="270"/>
      <c r="J2262" s="208"/>
      <c r="K2262" s="208"/>
      <c r="L2262" s="208"/>
      <c r="M2262" s="208"/>
      <c r="N2262" s="208"/>
      <c r="O2262" s="208"/>
      <c r="P2262" s="250"/>
      <c r="Q2262" s="208"/>
      <c r="R2262" s="143"/>
      <c r="S2262" s="143"/>
      <c r="T2262" s="80"/>
      <c r="U2262" s="80"/>
      <c r="V2262" s="187"/>
      <c r="W2262" s="187"/>
      <c r="AI2262" s="202"/>
    </row>
    <row r="2263" spans="1:35" s="182" customFormat="1" ht="12.75" customHeight="1" x14ac:dyDescent="0.3">
      <c r="A2263" s="92"/>
      <c r="B2263" s="98"/>
      <c r="C2263" s="98"/>
      <c r="D2263" s="98"/>
      <c r="E2263" s="89"/>
      <c r="F2263" s="89"/>
      <c r="G2263" s="204"/>
      <c r="H2263" s="156"/>
      <c r="I2263" s="156"/>
      <c r="J2263" s="52"/>
      <c r="K2263" s="158"/>
      <c r="L2263" s="52"/>
      <c r="M2263" s="52"/>
      <c r="N2263" s="52"/>
      <c r="O2263" s="52"/>
      <c r="P2263" s="111"/>
      <c r="Q2263" s="52"/>
      <c r="R2263" s="77"/>
      <c r="S2263" s="109"/>
      <c r="T2263" s="80"/>
      <c r="U2263" s="80"/>
      <c r="V2263" s="187"/>
      <c r="W2263" s="187"/>
      <c r="AI2263" s="202"/>
    </row>
    <row r="2264" spans="1:35" s="182" customFormat="1" ht="12.75" customHeight="1" x14ac:dyDescent="0.3">
      <c r="A2264" s="92"/>
      <c r="B2264" s="98"/>
      <c r="C2264" s="98"/>
      <c r="D2264" s="98"/>
      <c r="E2264" s="89"/>
      <c r="F2264" s="89"/>
      <c r="G2264" s="204"/>
      <c r="H2264" s="157"/>
      <c r="I2264" s="157"/>
      <c r="J2264" s="52"/>
      <c r="K2264" s="158"/>
      <c r="L2264" s="52"/>
      <c r="M2264" s="52"/>
      <c r="N2264" s="52"/>
      <c r="O2264" s="52"/>
      <c r="P2264" s="111"/>
      <c r="Q2264" s="52"/>
      <c r="R2264" s="77"/>
      <c r="S2264" s="109"/>
      <c r="T2264" s="80"/>
      <c r="U2264" s="80"/>
      <c r="V2264" s="187"/>
      <c r="W2264" s="187"/>
      <c r="AI2264" s="202"/>
    </row>
    <row r="2265" spans="1:35" s="182" customFormat="1" ht="12.75" customHeight="1" x14ac:dyDescent="0.3">
      <c r="A2265" s="92"/>
      <c r="B2265" s="98"/>
      <c r="C2265" s="98"/>
      <c r="D2265" s="98"/>
      <c r="E2265" s="89"/>
      <c r="F2265" s="89"/>
      <c r="G2265" s="204"/>
      <c r="H2265" s="155"/>
      <c r="I2265" s="155"/>
      <c r="J2265" s="52"/>
      <c r="K2265" s="158"/>
      <c r="L2265" s="52"/>
      <c r="M2265" s="52"/>
      <c r="N2265" s="52"/>
      <c r="O2265" s="52"/>
      <c r="P2265" s="111"/>
      <c r="Q2265" s="52"/>
      <c r="R2265" s="77"/>
      <c r="S2265" s="109"/>
      <c r="T2265" s="80"/>
      <c r="U2265" s="80"/>
      <c r="V2265" s="187"/>
      <c r="W2265" s="187"/>
      <c r="AI2265" s="202"/>
    </row>
    <row r="2266" spans="1:35" s="182" customFormat="1" ht="12.75" customHeight="1" x14ac:dyDescent="0.3">
      <c r="A2266" s="92"/>
      <c r="B2266" s="98"/>
      <c r="C2266" s="98"/>
      <c r="D2266" s="98"/>
      <c r="E2266" s="89"/>
      <c r="F2266" s="89"/>
      <c r="G2266" s="204"/>
      <c r="H2266" s="157"/>
      <c r="I2266" s="157"/>
      <c r="J2266" s="52"/>
      <c r="K2266" s="158"/>
      <c r="L2266" s="52"/>
      <c r="M2266" s="52"/>
      <c r="N2266" s="52"/>
      <c r="O2266" s="52"/>
      <c r="P2266" s="111"/>
      <c r="Q2266" s="52"/>
      <c r="R2266" s="77"/>
      <c r="S2266" s="109"/>
      <c r="T2266" s="80"/>
      <c r="U2266" s="80"/>
      <c r="V2266" s="187"/>
      <c r="W2266" s="187"/>
      <c r="AI2266" s="202"/>
    </row>
    <row r="2267" spans="1:35" s="182" customFormat="1" ht="12.75" customHeight="1" x14ac:dyDescent="0.3">
      <c r="A2267" s="92"/>
      <c r="B2267" s="98"/>
      <c r="C2267" s="98"/>
      <c r="D2267" s="98"/>
      <c r="E2267" s="89"/>
      <c r="F2267" s="89"/>
      <c r="G2267" s="204"/>
      <c r="H2267" s="155"/>
      <c r="I2267" s="155"/>
      <c r="J2267" s="52"/>
      <c r="K2267" s="158"/>
      <c r="L2267" s="52"/>
      <c r="M2267" s="52"/>
      <c r="N2267" s="52"/>
      <c r="O2267" s="52"/>
      <c r="P2267" s="111"/>
      <c r="Q2267" s="52"/>
      <c r="R2267" s="77"/>
      <c r="S2267" s="109"/>
      <c r="T2267" s="80"/>
      <c r="U2267" s="80"/>
      <c r="V2267" s="187"/>
      <c r="W2267" s="187"/>
      <c r="AI2267" s="202"/>
    </row>
    <row r="2268" spans="1:35" s="182" customFormat="1" ht="12.75" customHeight="1" x14ac:dyDescent="0.3">
      <c r="A2268" s="92"/>
      <c r="B2268" s="145"/>
      <c r="C2268" s="145"/>
      <c r="D2268" s="145"/>
      <c r="E2268" s="138"/>
      <c r="F2268" s="138"/>
      <c r="G2268" s="103"/>
      <c r="H2268" s="100"/>
      <c r="I2268" s="270"/>
      <c r="J2268" s="208"/>
      <c r="K2268" s="208"/>
      <c r="L2268" s="208"/>
      <c r="M2268" s="208"/>
      <c r="N2268" s="208"/>
      <c r="O2268" s="208"/>
      <c r="P2268" s="250"/>
      <c r="Q2268" s="208"/>
      <c r="R2268" s="143"/>
      <c r="S2268" s="143"/>
      <c r="T2268" s="80"/>
      <c r="U2268" s="80"/>
      <c r="V2268" s="187"/>
      <c r="W2268" s="187"/>
      <c r="AI2268" s="202"/>
    </row>
    <row r="2269" spans="1:35" s="182" customFormat="1" ht="12.75" customHeight="1" x14ac:dyDescent="0.3">
      <c r="A2269" s="92"/>
      <c r="B2269" s="98"/>
      <c r="C2269" s="98"/>
      <c r="D2269" s="98"/>
      <c r="E2269" s="89"/>
      <c r="F2269" s="89"/>
      <c r="G2269" s="204"/>
      <c r="H2269" s="156"/>
      <c r="I2269" s="156"/>
      <c r="J2269" s="52"/>
      <c r="K2269" s="158"/>
      <c r="L2269" s="52"/>
      <c r="M2269" s="52"/>
      <c r="N2269" s="52"/>
      <c r="O2269" s="52"/>
      <c r="P2269" s="111"/>
      <c r="Q2269" s="52"/>
      <c r="R2269" s="77"/>
      <c r="S2269" s="109"/>
      <c r="T2269" s="80"/>
      <c r="U2269" s="80"/>
      <c r="V2269" s="187"/>
      <c r="W2269" s="187"/>
      <c r="AI2269" s="202"/>
    </row>
    <row r="2270" spans="1:35" s="182" customFormat="1" ht="12.75" customHeight="1" x14ac:dyDescent="0.3">
      <c r="A2270" s="92"/>
      <c r="B2270" s="98"/>
      <c r="C2270" s="98"/>
      <c r="D2270" s="98"/>
      <c r="E2270" s="89"/>
      <c r="F2270" s="89"/>
      <c r="G2270" s="204"/>
      <c r="H2270" s="157"/>
      <c r="I2270" s="157"/>
      <c r="J2270" s="52"/>
      <c r="K2270" s="158"/>
      <c r="L2270" s="52"/>
      <c r="M2270" s="52"/>
      <c r="N2270" s="52"/>
      <c r="O2270" s="52"/>
      <c r="P2270" s="111"/>
      <c r="Q2270" s="52"/>
      <c r="R2270" s="77"/>
      <c r="S2270" s="109"/>
      <c r="T2270" s="80"/>
      <c r="U2270" s="80"/>
      <c r="V2270" s="187"/>
      <c r="W2270" s="187"/>
      <c r="AI2270" s="202"/>
    </row>
    <row r="2271" spans="1:35" s="182" customFormat="1" ht="12.75" customHeight="1" x14ac:dyDescent="0.3">
      <c r="A2271" s="92"/>
      <c r="B2271" s="98"/>
      <c r="C2271" s="98"/>
      <c r="D2271" s="98"/>
      <c r="E2271" s="89"/>
      <c r="F2271" s="89"/>
      <c r="G2271" s="204"/>
      <c r="H2271" s="155"/>
      <c r="I2271" s="155"/>
      <c r="J2271" s="52"/>
      <c r="K2271" s="158"/>
      <c r="L2271" s="52"/>
      <c r="M2271" s="52"/>
      <c r="N2271" s="52"/>
      <c r="O2271" s="52"/>
      <c r="P2271" s="111"/>
      <c r="Q2271" s="52"/>
      <c r="R2271" s="77"/>
      <c r="S2271" s="109"/>
      <c r="T2271" s="80"/>
      <c r="U2271" s="80"/>
      <c r="V2271" s="187"/>
      <c r="W2271" s="187"/>
      <c r="AI2271" s="202"/>
    </row>
    <row r="2272" spans="1:35" s="182" customFormat="1" ht="12.75" customHeight="1" x14ac:dyDescent="0.3">
      <c r="A2272" s="92"/>
      <c r="B2272" s="162"/>
      <c r="C2272" s="162"/>
      <c r="D2272" s="162"/>
      <c r="E2272" s="76"/>
      <c r="F2272" s="76"/>
      <c r="G2272" s="103"/>
      <c r="H2272" s="100"/>
      <c r="I2272" s="100"/>
      <c r="J2272" s="52"/>
      <c r="K2272" s="52"/>
      <c r="L2272" s="52"/>
      <c r="M2272" s="52"/>
      <c r="N2272" s="52"/>
      <c r="O2272" s="52"/>
      <c r="P2272" s="111"/>
      <c r="Q2272" s="52"/>
      <c r="R2272" s="72"/>
      <c r="S2272" s="72"/>
      <c r="T2272" s="80"/>
      <c r="U2272" s="80"/>
      <c r="V2272" s="187"/>
      <c r="W2272" s="187"/>
      <c r="AI2272" s="202"/>
    </row>
    <row r="2273" spans="1:35" s="182" customFormat="1" ht="12.75" customHeight="1" x14ac:dyDescent="0.3">
      <c r="A2273" s="92"/>
      <c r="B2273" s="98"/>
      <c r="C2273" s="98"/>
      <c r="D2273" s="98"/>
      <c r="E2273" s="89"/>
      <c r="F2273" s="89"/>
      <c r="G2273" s="204"/>
      <c r="H2273" s="156"/>
      <c r="I2273" s="156"/>
      <c r="J2273" s="52"/>
      <c r="K2273" s="158"/>
      <c r="L2273" s="52"/>
      <c r="M2273" s="52"/>
      <c r="N2273" s="52"/>
      <c r="O2273" s="52"/>
      <c r="P2273" s="111"/>
      <c r="Q2273" s="52"/>
      <c r="R2273" s="77"/>
      <c r="S2273" s="109"/>
      <c r="T2273" s="80"/>
      <c r="U2273" s="80"/>
      <c r="V2273" s="187"/>
      <c r="W2273" s="187"/>
      <c r="AI2273" s="202"/>
    </row>
    <row r="2274" spans="1:35" s="182" customFormat="1" ht="12.75" customHeight="1" x14ac:dyDescent="0.3">
      <c r="A2274" s="92"/>
      <c r="B2274" s="98"/>
      <c r="C2274" s="98"/>
      <c r="D2274" s="98"/>
      <c r="E2274" s="89"/>
      <c r="F2274" s="89"/>
      <c r="G2274" s="204"/>
      <c r="H2274" s="157"/>
      <c r="I2274" s="157"/>
      <c r="J2274" s="52"/>
      <c r="K2274" s="158"/>
      <c r="L2274" s="52"/>
      <c r="M2274" s="52"/>
      <c r="N2274" s="52"/>
      <c r="O2274" s="52"/>
      <c r="P2274" s="111"/>
      <c r="Q2274" s="52"/>
      <c r="R2274" s="77"/>
      <c r="S2274" s="109"/>
      <c r="T2274" s="80"/>
      <c r="U2274" s="80"/>
      <c r="V2274" s="187"/>
      <c r="W2274" s="187"/>
      <c r="AI2274" s="202"/>
    </row>
    <row r="2275" spans="1:35" s="182" customFormat="1" ht="12.75" customHeight="1" x14ac:dyDescent="0.3">
      <c r="A2275" s="92"/>
      <c r="B2275" s="98"/>
      <c r="C2275" s="98"/>
      <c r="D2275" s="98"/>
      <c r="E2275" s="89"/>
      <c r="F2275" s="89"/>
      <c r="G2275" s="204"/>
      <c r="H2275" s="157"/>
      <c r="I2275" s="157"/>
      <c r="J2275" s="52"/>
      <c r="K2275" s="158"/>
      <c r="L2275" s="52"/>
      <c r="M2275" s="52"/>
      <c r="N2275" s="52"/>
      <c r="O2275" s="52"/>
      <c r="P2275" s="111"/>
      <c r="Q2275" s="52"/>
      <c r="R2275" s="77"/>
      <c r="S2275" s="109"/>
      <c r="T2275" s="80"/>
      <c r="U2275" s="80"/>
      <c r="V2275" s="187"/>
      <c r="W2275" s="187"/>
      <c r="AI2275" s="202"/>
    </row>
    <row r="2276" spans="1:35" s="182" customFormat="1" ht="12.75" customHeight="1" x14ac:dyDescent="0.3">
      <c r="A2276" s="92"/>
      <c r="B2276" s="98"/>
      <c r="C2276" s="98"/>
      <c r="D2276" s="98"/>
      <c r="E2276" s="89"/>
      <c r="F2276" s="89"/>
      <c r="G2276" s="204"/>
      <c r="H2276" s="155"/>
      <c r="I2276" s="155"/>
      <c r="J2276" s="52"/>
      <c r="K2276" s="158"/>
      <c r="L2276" s="52"/>
      <c r="M2276" s="52"/>
      <c r="N2276" s="52"/>
      <c r="O2276" s="52"/>
      <c r="P2276" s="111"/>
      <c r="Q2276" s="52"/>
      <c r="R2276" s="77"/>
      <c r="S2276" s="109"/>
      <c r="T2276" s="80"/>
      <c r="U2276" s="80"/>
      <c r="V2276" s="187"/>
      <c r="W2276" s="187"/>
      <c r="AI2276" s="202"/>
    </row>
    <row r="2277" spans="1:35" s="182" customFormat="1" ht="12.75" customHeight="1" x14ac:dyDescent="0.3">
      <c r="A2277" s="92"/>
      <c r="B2277" s="145"/>
      <c r="C2277" s="145"/>
      <c r="D2277" s="145"/>
      <c r="E2277" s="138"/>
      <c r="F2277" s="138"/>
      <c r="G2277" s="103"/>
      <c r="H2277" s="100"/>
      <c r="I2277" s="270"/>
      <c r="J2277" s="208"/>
      <c r="K2277" s="208"/>
      <c r="L2277" s="208"/>
      <c r="M2277" s="208"/>
      <c r="N2277" s="208"/>
      <c r="O2277" s="208"/>
      <c r="P2277" s="250"/>
      <c r="Q2277" s="208"/>
      <c r="R2277" s="143"/>
      <c r="S2277" s="143"/>
      <c r="T2277" s="80"/>
      <c r="U2277" s="80"/>
      <c r="V2277" s="187"/>
      <c r="W2277" s="187"/>
      <c r="AI2277" s="202"/>
    </row>
    <row r="2278" spans="1:35" s="182" customFormat="1" ht="12.75" customHeight="1" x14ac:dyDescent="0.3">
      <c r="A2278" s="92"/>
      <c r="B2278" s="98"/>
      <c r="C2278" s="98"/>
      <c r="D2278" s="98"/>
      <c r="E2278" s="89"/>
      <c r="F2278" s="89"/>
      <c r="G2278" s="204"/>
      <c r="H2278" s="156"/>
      <c r="I2278" s="156"/>
      <c r="J2278" s="52"/>
      <c r="K2278" s="158"/>
      <c r="L2278" s="52"/>
      <c r="M2278" s="52"/>
      <c r="N2278" s="52"/>
      <c r="O2278" s="52"/>
      <c r="P2278" s="111"/>
      <c r="Q2278" s="52"/>
      <c r="R2278" s="77"/>
      <c r="S2278" s="109"/>
      <c r="T2278" s="80"/>
      <c r="U2278" s="80"/>
      <c r="V2278" s="187"/>
      <c r="W2278" s="187"/>
      <c r="AI2278" s="202"/>
    </row>
    <row r="2279" spans="1:35" s="182" customFormat="1" ht="12.75" customHeight="1" x14ac:dyDescent="0.3">
      <c r="A2279" s="92"/>
      <c r="B2279" s="98"/>
      <c r="C2279" s="98"/>
      <c r="D2279" s="98"/>
      <c r="E2279" s="89"/>
      <c r="F2279" s="89"/>
      <c r="G2279" s="204"/>
      <c r="H2279" s="157"/>
      <c r="I2279" s="157"/>
      <c r="J2279" s="52"/>
      <c r="K2279" s="158"/>
      <c r="L2279" s="52"/>
      <c r="M2279" s="52"/>
      <c r="N2279" s="52"/>
      <c r="O2279" s="52"/>
      <c r="P2279" s="111"/>
      <c r="Q2279" s="52"/>
      <c r="R2279" s="77"/>
      <c r="S2279" s="109"/>
      <c r="T2279" s="80"/>
      <c r="U2279" s="80"/>
      <c r="V2279" s="187"/>
      <c r="W2279" s="187"/>
      <c r="AI2279" s="202"/>
    </row>
    <row r="2280" spans="1:35" s="182" customFormat="1" ht="12.75" customHeight="1" x14ac:dyDescent="0.3">
      <c r="A2280" s="92"/>
      <c r="B2280" s="98"/>
      <c r="C2280" s="98"/>
      <c r="D2280" s="98"/>
      <c r="E2280" s="89"/>
      <c r="F2280" s="89"/>
      <c r="G2280" s="204"/>
      <c r="H2280" s="155"/>
      <c r="I2280" s="155"/>
      <c r="J2280" s="52"/>
      <c r="K2280" s="158"/>
      <c r="L2280" s="52"/>
      <c r="M2280" s="52"/>
      <c r="N2280" s="52"/>
      <c r="O2280" s="52"/>
      <c r="P2280" s="111"/>
      <c r="Q2280" s="52"/>
      <c r="R2280" s="77"/>
      <c r="S2280" s="109"/>
      <c r="T2280" s="80"/>
      <c r="U2280" s="80"/>
      <c r="V2280" s="187"/>
      <c r="W2280" s="187"/>
      <c r="AI2280" s="202"/>
    </row>
    <row r="2281" spans="1:35" s="182" customFormat="1" ht="12.75" customHeight="1" x14ac:dyDescent="0.3">
      <c r="A2281" s="92"/>
      <c r="B2281" s="98"/>
      <c r="C2281" s="98"/>
      <c r="D2281" s="98"/>
      <c r="E2281" s="89"/>
      <c r="F2281" s="89"/>
      <c r="G2281" s="204"/>
      <c r="H2281" s="157"/>
      <c r="I2281" s="157"/>
      <c r="J2281" s="52"/>
      <c r="K2281" s="158"/>
      <c r="L2281" s="52"/>
      <c r="M2281" s="52"/>
      <c r="N2281" s="52"/>
      <c r="O2281" s="52"/>
      <c r="P2281" s="111"/>
      <c r="Q2281" s="52"/>
      <c r="R2281" s="77"/>
      <c r="S2281" s="109"/>
      <c r="T2281" s="80"/>
      <c r="U2281" s="80"/>
      <c r="V2281" s="187"/>
      <c r="W2281" s="187"/>
      <c r="AI2281" s="202"/>
    </row>
    <row r="2282" spans="1:35" s="182" customFormat="1" ht="12.75" customHeight="1" x14ac:dyDescent="0.3">
      <c r="A2282" s="92"/>
      <c r="B2282" s="98"/>
      <c r="C2282" s="98"/>
      <c r="D2282" s="98"/>
      <c r="E2282" s="89"/>
      <c r="F2282" s="89"/>
      <c r="G2282" s="204"/>
      <c r="H2282" s="155"/>
      <c r="I2282" s="155"/>
      <c r="J2282" s="52"/>
      <c r="K2282" s="158"/>
      <c r="L2282" s="52"/>
      <c r="M2282" s="52"/>
      <c r="N2282" s="52"/>
      <c r="O2282" s="52"/>
      <c r="P2282" s="111"/>
      <c r="Q2282" s="52"/>
      <c r="R2282" s="77"/>
      <c r="S2282" s="109"/>
      <c r="T2282" s="80"/>
      <c r="U2282" s="80"/>
      <c r="V2282" s="187"/>
      <c r="W2282" s="187"/>
      <c r="AI2282" s="202"/>
    </row>
    <row r="2283" spans="1:35" s="182" customFormat="1" ht="12.75" customHeight="1" x14ac:dyDescent="0.3">
      <c r="A2283" s="92"/>
      <c r="B2283" s="145"/>
      <c r="C2283" s="145"/>
      <c r="D2283" s="145"/>
      <c r="E2283" s="138"/>
      <c r="F2283" s="138"/>
      <c r="G2283" s="103"/>
      <c r="H2283" s="100"/>
      <c r="I2283" s="270"/>
      <c r="J2283" s="208"/>
      <c r="K2283" s="208"/>
      <c r="L2283" s="208"/>
      <c r="M2283" s="208"/>
      <c r="N2283" s="208"/>
      <c r="O2283" s="208"/>
      <c r="P2283" s="250"/>
      <c r="Q2283" s="208"/>
      <c r="R2283" s="143"/>
      <c r="S2283" s="143"/>
      <c r="T2283" s="80"/>
      <c r="U2283" s="80"/>
      <c r="V2283" s="187"/>
      <c r="W2283" s="187"/>
      <c r="AI2283" s="202"/>
    </row>
    <row r="2284" spans="1:35" s="182" customFormat="1" ht="12.75" customHeight="1" x14ac:dyDescent="0.3">
      <c r="A2284" s="92"/>
      <c r="B2284" s="98"/>
      <c r="C2284" s="98"/>
      <c r="D2284" s="98"/>
      <c r="E2284" s="89"/>
      <c r="F2284" s="89"/>
      <c r="G2284" s="204"/>
      <c r="H2284" s="156"/>
      <c r="I2284" s="156"/>
      <c r="J2284" s="52"/>
      <c r="K2284" s="158"/>
      <c r="L2284" s="52"/>
      <c r="M2284" s="52"/>
      <c r="N2284" s="52"/>
      <c r="O2284" s="52"/>
      <c r="P2284" s="111"/>
      <c r="Q2284" s="52"/>
      <c r="R2284" s="77"/>
      <c r="S2284" s="109"/>
      <c r="T2284" s="80"/>
      <c r="U2284" s="80"/>
      <c r="V2284" s="187"/>
      <c r="W2284" s="187"/>
      <c r="AI2284" s="202"/>
    </row>
    <row r="2285" spans="1:35" s="182" customFormat="1" ht="12.75" customHeight="1" x14ac:dyDescent="0.3">
      <c r="A2285" s="92"/>
      <c r="B2285" s="98"/>
      <c r="C2285" s="98"/>
      <c r="D2285" s="98"/>
      <c r="E2285" s="89"/>
      <c r="F2285" s="89"/>
      <c r="G2285" s="204"/>
      <c r="H2285" s="157"/>
      <c r="I2285" s="157"/>
      <c r="J2285" s="52"/>
      <c r="K2285" s="158"/>
      <c r="L2285" s="52"/>
      <c r="M2285" s="52"/>
      <c r="N2285" s="52"/>
      <c r="O2285" s="52"/>
      <c r="P2285" s="111"/>
      <c r="Q2285" s="52"/>
      <c r="R2285" s="77"/>
      <c r="S2285" s="109"/>
      <c r="T2285" s="80"/>
      <c r="U2285" s="80"/>
      <c r="V2285" s="187"/>
      <c r="W2285" s="187"/>
      <c r="AI2285" s="202"/>
    </row>
    <row r="2286" spans="1:35" s="182" customFormat="1" ht="12.75" customHeight="1" x14ac:dyDescent="0.3">
      <c r="A2286" s="92"/>
      <c r="B2286" s="98"/>
      <c r="C2286" s="98"/>
      <c r="D2286" s="98"/>
      <c r="E2286" s="89"/>
      <c r="F2286" s="89"/>
      <c r="G2286" s="204"/>
      <c r="H2286" s="155"/>
      <c r="I2286" s="155"/>
      <c r="J2286" s="52"/>
      <c r="K2286" s="158"/>
      <c r="L2286" s="52"/>
      <c r="M2286" s="52"/>
      <c r="N2286" s="52"/>
      <c r="O2286" s="52"/>
      <c r="P2286" s="111"/>
      <c r="Q2286" s="52"/>
      <c r="R2286" s="77"/>
      <c r="S2286" s="109"/>
      <c r="T2286" s="80"/>
      <c r="U2286" s="80"/>
      <c r="V2286" s="187"/>
      <c r="W2286" s="187"/>
      <c r="AI2286" s="202"/>
    </row>
    <row r="2287" spans="1:35" s="182" customFormat="1" ht="12.75" customHeight="1" x14ac:dyDescent="0.3">
      <c r="A2287" s="92"/>
      <c r="B2287" s="162"/>
      <c r="C2287" s="162"/>
      <c r="D2287" s="162"/>
      <c r="E2287" s="76"/>
      <c r="F2287" s="76"/>
      <c r="G2287" s="103"/>
      <c r="H2287" s="100"/>
      <c r="I2287" s="100"/>
      <c r="J2287" s="52"/>
      <c r="K2287" s="52"/>
      <c r="L2287" s="52"/>
      <c r="M2287" s="52"/>
      <c r="N2287" s="52"/>
      <c r="O2287" s="52"/>
      <c r="P2287" s="111"/>
      <c r="Q2287" s="52"/>
      <c r="R2287" s="72"/>
      <c r="S2287" s="72"/>
      <c r="T2287" s="80"/>
      <c r="U2287" s="80"/>
      <c r="V2287" s="187"/>
      <c r="W2287" s="187"/>
      <c r="AI2287" s="202"/>
    </row>
    <row r="2288" spans="1:35" s="182" customFormat="1" ht="12.75" customHeight="1" x14ac:dyDescent="0.3">
      <c r="A2288" s="92"/>
      <c r="B2288" s="98"/>
      <c r="C2288" s="98"/>
      <c r="D2288" s="98"/>
      <c r="E2288" s="89"/>
      <c r="F2288" s="89"/>
      <c r="G2288" s="204"/>
      <c r="H2288" s="156"/>
      <c r="I2288" s="156"/>
      <c r="J2288" s="52"/>
      <c r="K2288" s="158"/>
      <c r="L2288" s="52"/>
      <c r="M2288" s="52"/>
      <c r="N2288" s="52"/>
      <c r="O2288" s="52"/>
      <c r="P2288" s="111"/>
      <c r="Q2288" s="52"/>
      <c r="R2288" s="77"/>
      <c r="S2288" s="109"/>
      <c r="T2288" s="80"/>
      <c r="U2288" s="80"/>
      <c r="V2288" s="187"/>
      <c r="W2288" s="187"/>
      <c r="AI2288" s="202"/>
    </row>
    <row r="2289" spans="1:35" s="182" customFormat="1" ht="12.75" customHeight="1" x14ac:dyDescent="0.3">
      <c r="A2289" s="92"/>
      <c r="B2289" s="98"/>
      <c r="C2289" s="98"/>
      <c r="D2289" s="98"/>
      <c r="E2289" s="89"/>
      <c r="F2289" s="89"/>
      <c r="G2289" s="204"/>
      <c r="H2289" s="157"/>
      <c r="I2289" s="157"/>
      <c r="J2289" s="52"/>
      <c r="K2289" s="158"/>
      <c r="L2289" s="52"/>
      <c r="M2289" s="52"/>
      <c r="N2289" s="52"/>
      <c r="O2289" s="52"/>
      <c r="P2289" s="111"/>
      <c r="Q2289" s="52"/>
      <c r="R2289" s="77"/>
      <c r="S2289" s="109"/>
      <c r="T2289" s="80"/>
      <c r="U2289" s="80"/>
      <c r="V2289" s="187"/>
      <c r="W2289" s="187"/>
      <c r="AI2289" s="202"/>
    </row>
    <row r="2290" spans="1:35" s="182" customFormat="1" ht="12.75" customHeight="1" x14ac:dyDescent="0.3">
      <c r="A2290" s="92"/>
      <c r="B2290" s="98"/>
      <c r="C2290" s="98"/>
      <c r="D2290" s="98"/>
      <c r="E2290" s="89"/>
      <c r="F2290" s="89"/>
      <c r="G2290" s="204"/>
      <c r="H2290" s="157"/>
      <c r="I2290" s="157"/>
      <c r="J2290" s="52"/>
      <c r="K2290" s="158"/>
      <c r="L2290" s="52"/>
      <c r="M2290" s="52"/>
      <c r="N2290" s="52"/>
      <c r="O2290" s="52"/>
      <c r="P2290" s="111"/>
      <c r="Q2290" s="52"/>
      <c r="R2290" s="77"/>
      <c r="S2290" s="109"/>
      <c r="T2290" s="80"/>
      <c r="U2290" s="80"/>
      <c r="V2290" s="187"/>
      <c r="W2290" s="187"/>
      <c r="AI2290" s="202"/>
    </row>
    <row r="2291" spans="1:35" s="182" customFormat="1" ht="12.75" customHeight="1" x14ac:dyDescent="0.3">
      <c r="A2291" s="92"/>
      <c r="B2291" s="98"/>
      <c r="C2291" s="98"/>
      <c r="D2291" s="98"/>
      <c r="E2291" s="89"/>
      <c r="F2291" s="89"/>
      <c r="G2291" s="204"/>
      <c r="H2291" s="155"/>
      <c r="I2291" s="155"/>
      <c r="J2291" s="52"/>
      <c r="K2291" s="158"/>
      <c r="L2291" s="52"/>
      <c r="M2291" s="52"/>
      <c r="N2291" s="52"/>
      <c r="O2291" s="52"/>
      <c r="P2291" s="111"/>
      <c r="Q2291" s="52"/>
      <c r="R2291" s="77"/>
      <c r="S2291" s="109"/>
      <c r="T2291" s="80"/>
      <c r="U2291" s="80"/>
      <c r="V2291" s="187"/>
      <c r="W2291" s="187"/>
      <c r="AI2291" s="202"/>
    </row>
    <row r="2292" spans="1:35" s="182" customFormat="1" ht="12.75" customHeight="1" x14ac:dyDescent="0.3">
      <c r="A2292" s="92"/>
      <c r="B2292" s="145"/>
      <c r="C2292" s="145"/>
      <c r="D2292" s="145"/>
      <c r="E2292" s="138"/>
      <c r="F2292" s="138"/>
      <c r="G2292" s="103"/>
      <c r="H2292" s="100"/>
      <c r="I2292" s="270"/>
      <c r="J2292" s="208"/>
      <c r="K2292" s="208"/>
      <c r="L2292" s="208"/>
      <c r="M2292" s="208"/>
      <c r="N2292" s="208"/>
      <c r="O2292" s="208"/>
      <c r="P2292" s="250"/>
      <c r="Q2292" s="208"/>
      <c r="R2292" s="143"/>
      <c r="S2292" s="143"/>
      <c r="T2292" s="80"/>
      <c r="U2292" s="80"/>
      <c r="V2292" s="187"/>
      <c r="W2292" s="187"/>
      <c r="AI2292" s="202"/>
    </row>
    <row r="2293" spans="1:35" s="182" customFormat="1" ht="12.75" customHeight="1" x14ac:dyDescent="0.3">
      <c r="A2293" s="92"/>
      <c r="B2293" s="98"/>
      <c r="C2293" s="98"/>
      <c r="D2293" s="98"/>
      <c r="E2293" s="89"/>
      <c r="F2293" s="89"/>
      <c r="G2293" s="204"/>
      <c r="H2293" s="156"/>
      <c r="I2293" s="156"/>
      <c r="J2293" s="52"/>
      <c r="K2293" s="158"/>
      <c r="L2293" s="52"/>
      <c r="M2293" s="52"/>
      <c r="N2293" s="52"/>
      <c r="O2293" s="52"/>
      <c r="P2293" s="111"/>
      <c r="Q2293" s="52"/>
      <c r="R2293" s="77"/>
      <c r="S2293" s="109"/>
      <c r="T2293" s="80"/>
      <c r="U2293" s="80"/>
      <c r="V2293" s="187"/>
      <c r="W2293" s="187"/>
      <c r="AI2293" s="202"/>
    </row>
    <row r="2294" spans="1:35" s="182" customFormat="1" ht="12.75" customHeight="1" x14ac:dyDescent="0.3">
      <c r="A2294" s="92"/>
      <c r="B2294" s="98"/>
      <c r="C2294" s="98"/>
      <c r="D2294" s="98"/>
      <c r="E2294" s="89"/>
      <c r="F2294" s="89"/>
      <c r="G2294" s="204"/>
      <c r="H2294" s="157"/>
      <c r="I2294" s="157"/>
      <c r="J2294" s="52"/>
      <c r="K2294" s="158"/>
      <c r="L2294" s="52"/>
      <c r="M2294" s="52"/>
      <c r="N2294" s="52"/>
      <c r="O2294" s="52"/>
      <c r="P2294" s="111"/>
      <c r="Q2294" s="52"/>
      <c r="R2294" s="77"/>
      <c r="S2294" s="109"/>
      <c r="T2294" s="80"/>
      <c r="U2294" s="80"/>
      <c r="V2294" s="187"/>
      <c r="W2294" s="187"/>
      <c r="AI2294" s="202"/>
    </row>
    <row r="2295" spans="1:35" s="182" customFormat="1" ht="12.75" customHeight="1" x14ac:dyDescent="0.3">
      <c r="A2295" s="92"/>
      <c r="B2295" s="98"/>
      <c r="C2295" s="98"/>
      <c r="D2295" s="98"/>
      <c r="E2295" s="89"/>
      <c r="F2295" s="89"/>
      <c r="G2295" s="204"/>
      <c r="H2295" s="155"/>
      <c r="I2295" s="155"/>
      <c r="J2295" s="52"/>
      <c r="K2295" s="158"/>
      <c r="L2295" s="52"/>
      <c r="M2295" s="52"/>
      <c r="N2295" s="52"/>
      <c r="O2295" s="52"/>
      <c r="P2295" s="111"/>
      <c r="Q2295" s="52"/>
      <c r="R2295" s="77"/>
      <c r="S2295" s="109"/>
      <c r="T2295" s="80"/>
      <c r="U2295" s="80"/>
      <c r="V2295" s="187"/>
      <c r="W2295" s="187"/>
      <c r="AI2295" s="202"/>
    </row>
    <row r="2296" spans="1:35" s="182" customFormat="1" ht="12.75" customHeight="1" x14ac:dyDescent="0.3">
      <c r="A2296" s="92"/>
      <c r="B2296" s="98"/>
      <c r="C2296" s="98"/>
      <c r="D2296" s="98"/>
      <c r="E2296" s="89"/>
      <c r="F2296" s="89"/>
      <c r="G2296" s="204"/>
      <c r="H2296" s="157"/>
      <c r="I2296" s="157"/>
      <c r="J2296" s="52"/>
      <c r="K2296" s="158"/>
      <c r="L2296" s="52"/>
      <c r="M2296" s="52"/>
      <c r="N2296" s="52"/>
      <c r="O2296" s="52"/>
      <c r="P2296" s="111"/>
      <c r="Q2296" s="52"/>
      <c r="R2296" s="77"/>
      <c r="S2296" s="109"/>
      <c r="T2296" s="80"/>
      <c r="U2296" s="80"/>
      <c r="V2296" s="187"/>
      <c r="W2296" s="187"/>
      <c r="AI2296" s="202"/>
    </row>
    <row r="2297" spans="1:35" s="182" customFormat="1" ht="12.75" customHeight="1" x14ac:dyDescent="0.3">
      <c r="A2297" s="92"/>
      <c r="B2297" s="98"/>
      <c r="C2297" s="98"/>
      <c r="D2297" s="98"/>
      <c r="E2297" s="89"/>
      <c r="F2297" s="89"/>
      <c r="G2297" s="204"/>
      <c r="H2297" s="155"/>
      <c r="I2297" s="155"/>
      <c r="J2297" s="52"/>
      <c r="K2297" s="158"/>
      <c r="L2297" s="52"/>
      <c r="M2297" s="52"/>
      <c r="N2297" s="52"/>
      <c r="O2297" s="52"/>
      <c r="P2297" s="111"/>
      <c r="Q2297" s="52"/>
      <c r="R2297" s="77"/>
      <c r="S2297" s="109"/>
      <c r="T2297" s="80"/>
      <c r="U2297" s="80"/>
      <c r="V2297" s="187"/>
      <c r="W2297" s="187"/>
      <c r="AI2297" s="202"/>
    </row>
    <row r="2298" spans="1:35" s="182" customFormat="1" ht="12.75" customHeight="1" x14ac:dyDescent="0.3">
      <c r="A2298" s="92"/>
      <c r="B2298" s="145"/>
      <c r="C2298" s="145"/>
      <c r="D2298" s="145"/>
      <c r="E2298" s="138"/>
      <c r="F2298" s="138"/>
      <c r="G2298" s="103"/>
      <c r="H2298" s="100"/>
      <c r="I2298" s="270"/>
      <c r="J2298" s="208"/>
      <c r="K2298" s="208"/>
      <c r="L2298" s="208"/>
      <c r="M2298" s="208"/>
      <c r="N2298" s="208"/>
      <c r="O2298" s="208"/>
      <c r="P2298" s="250"/>
      <c r="Q2298" s="208"/>
      <c r="R2298" s="143"/>
      <c r="S2298" s="143"/>
      <c r="T2298" s="80"/>
      <c r="U2298" s="80"/>
      <c r="V2298" s="187"/>
      <c r="W2298" s="187"/>
      <c r="AI2298" s="202"/>
    </row>
    <row r="2299" spans="1:35" s="182" customFormat="1" ht="12.75" customHeight="1" x14ac:dyDescent="0.3">
      <c r="A2299" s="92"/>
      <c r="B2299" s="98"/>
      <c r="C2299" s="98"/>
      <c r="D2299" s="98"/>
      <c r="E2299" s="89"/>
      <c r="F2299" s="89"/>
      <c r="G2299" s="204"/>
      <c r="H2299" s="156"/>
      <c r="I2299" s="156"/>
      <c r="J2299" s="52"/>
      <c r="K2299" s="158"/>
      <c r="L2299" s="52"/>
      <c r="M2299" s="52"/>
      <c r="N2299" s="52"/>
      <c r="O2299" s="52"/>
      <c r="P2299" s="111"/>
      <c r="Q2299" s="52"/>
      <c r="R2299" s="77"/>
      <c r="S2299" s="109"/>
      <c r="T2299" s="80"/>
      <c r="U2299" s="80"/>
      <c r="V2299" s="187"/>
      <c r="W2299" s="187"/>
      <c r="AI2299" s="202"/>
    </row>
    <row r="2300" spans="1:35" s="182" customFormat="1" ht="12.75" customHeight="1" x14ac:dyDescent="0.3">
      <c r="A2300" s="92"/>
      <c r="B2300" s="98"/>
      <c r="C2300" s="98"/>
      <c r="D2300" s="98"/>
      <c r="E2300" s="89"/>
      <c r="F2300" s="89"/>
      <c r="G2300" s="204"/>
      <c r="H2300" s="157"/>
      <c r="I2300" s="157"/>
      <c r="J2300" s="52"/>
      <c r="K2300" s="158"/>
      <c r="L2300" s="52"/>
      <c r="M2300" s="52"/>
      <c r="N2300" s="52"/>
      <c r="O2300" s="52"/>
      <c r="P2300" s="111"/>
      <c r="Q2300" s="52"/>
      <c r="R2300" s="77"/>
      <c r="S2300" s="109"/>
      <c r="T2300" s="80"/>
      <c r="U2300" s="80"/>
      <c r="V2300" s="187"/>
      <c r="W2300" s="187"/>
      <c r="AI2300" s="202"/>
    </row>
    <row r="2301" spans="1:35" s="182" customFormat="1" ht="12.75" customHeight="1" x14ac:dyDescent="0.3">
      <c r="A2301" s="92"/>
      <c r="B2301" s="98"/>
      <c r="C2301" s="98"/>
      <c r="D2301" s="98"/>
      <c r="E2301" s="89"/>
      <c r="F2301" s="89"/>
      <c r="G2301" s="204"/>
      <c r="H2301" s="155"/>
      <c r="I2301" s="155"/>
      <c r="J2301" s="52"/>
      <c r="K2301" s="158"/>
      <c r="L2301" s="52"/>
      <c r="M2301" s="52"/>
      <c r="N2301" s="52"/>
      <c r="O2301" s="52"/>
      <c r="P2301" s="111"/>
      <c r="Q2301" s="52"/>
      <c r="R2301" s="77"/>
      <c r="S2301" s="109"/>
      <c r="T2301" s="80"/>
      <c r="U2301" s="80"/>
      <c r="V2301" s="187"/>
      <c r="W2301" s="187"/>
      <c r="AI2301" s="202"/>
    </row>
    <row r="2302" spans="1:35" s="182" customFormat="1" ht="12.75" customHeight="1" x14ac:dyDescent="0.3">
      <c r="A2302" s="92"/>
      <c r="B2302" s="162"/>
      <c r="C2302" s="162"/>
      <c r="D2302" s="162"/>
      <c r="E2302" s="76"/>
      <c r="F2302" s="76"/>
      <c r="G2302" s="103"/>
      <c r="H2302" s="100"/>
      <c r="I2302" s="100"/>
      <c r="J2302" s="52"/>
      <c r="K2302" s="52"/>
      <c r="L2302" s="52"/>
      <c r="M2302" s="52"/>
      <c r="N2302" s="52"/>
      <c r="O2302" s="52"/>
      <c r="P2302" s="111"/>
      <c r="Q2302" s="52"/>
      <c r="R2302" s="72"/>
      <c r="S2302" s="72"/>
      <c r="T2302" s="80"/>
      <c r="U2302" s="80"/>
      <c r="V2302" s="187"/>
      <c r="W2302" s="187"/>
      <c r="AI2302" s="202"/>
    </row>
    <row r="2303" spans="1:35" s="182" customFormat="1" ht="12.75" customHeight="1" x14ac:dyDescent="0.3">
      <c r="A2303" s="92"/>
      <c r="B2303" s="98"/>
      <c r="C2303" s="98"/>
      <c r="D2303" s="98"/>
      <c r="E2303" s="89"/>
      <c r="F2303" s="89"/>
      <c r="G2303" s="204"/>
      <c r="H2303" s="156"/>
      <c r="I2303" s="156"/>
      <c r="J2303" s="52"/>
      <c r="K2303" s="158"/>
      <c r="L2303" s="52"/>
      <c r="M2303" s="52"/>
      <c r="N2303" s="52"/>
      <c r="O2303" s="52"/>
      <c r="P2303" s="111"/>
      <c r="Q2303" s="52"/>
      <c r="R2303" s="77"/>
      <c r="S2303" s="109"/>
      <c r="T2303" s="80"/>
      <c r="U2303" s="80"/>
      <c r="V2303" s="187"/>
      <c r="W2303" s="187"/>
      <c r="AI2303" s="202"/>
    </row>
    <row r="2304" spans="1:35" s="182" customFormat="1" ht="12.75" customHeight="1" x14ac:dyDescent="0.3">
      <c r="A2304" s="92"/>
      <c r="B2304" s="98"/>
      <c r="C2304" s="98"/>
      <c r="D2304" s="98"/>
      <c r="E2304" s="89"/>
      <c r="F2304" s="89"/>
      <c r="G2304" s="204"/>
      <c r="H2304" s="157"/>
      <c r="I2304" s="157"/>
      <c r="J2304" s="52"/>
      <c r="K2304" s="158"/>
      <c r="L2304" s="52"/>
      <c r="M2304" s="52"/>
      <c r="N2304" s="52"/>
      <c r="O2304" s="52"/>
      <c r="P2304" s="111"/>
      <c r="Q2304" s="52"/>
      <c r="R2304" s="77"/>
      <c r="S2304" s="109"/>
      <c r="T2304" s="80"/>
      <c r="U2304" s="80"/>
      <c r="V2304" s="187"/>
      <c r="W2304" s="187"/>
      <c r="AI2304" s="202"/>
    </row>
    <row r="2305" spans="1:35" s="182" customFormat="1" ht="12.75" customHeight="1" x14ac:dyDescent="0.3">
      <c r="A2305" s="92"/>
      <c r="B2305" s="98"/>
      <c r="C2305" s="98"/>
      <c r="D2305" s="98"/>
      <c r="E2305" s="89"/>
      <c r="F2305" s="89"/>
      <c r="G2305" s="204"/>
      <c r="H2305" s="157"/>
      <c r="I2305" s="157"/>
      <c r="J2305" s="52"/>
      <c r="K2305" s="158"/>
      <c r="L2305" s="52"/>
      <c r="M2305" s="52"/>
      <c r="N2305" s="52"/>
      <c r="O2305" s="52"/>
      <c r="P2305" s="111"/>
      <c r="Q2305" s="52"/>
      <c r="R2305" s="77"/>
      <c r="S2305" s="109"/>
      <c r="T2305" s="80"/>
      <c r="U2305" s="80"/>
      <c r="V2305" s="187"/>
      <c r="W2305" s="187"/>
      <c r="AI2305" s="202"/>
    </row>
    <row r="2306" spans="1:35" s="182" customFormat="1" ht="12.75" customHeight="1" x14ac:dyDescent="0.3">
      <c r="A2306" s="92"/>
      <c r="B2306" s="98"/>
      <c r="C2306" s="98"/>
      <c r="D2306" s="98"/>
      <c r="E2306" s="89"/>
      <c r="F2306" s="89"/>
      <c r="G2306" s="204"/>
      <c r="H2306" s="155"/>
      <c r="I2306" s="155"/>
      <c r="J2306" s="52"/>
      <c r="K2306" s="158"/>
      <c r="L2306" s="52"/>
      <c r="M2306" s="52"/>
      <c r="N2306" s="52"/>
      <c r="O2306" s="52"/>
      <c r="P2306" s="111"/>
      <c r="Q2306" s="52"/>
      <c r="R2306" s="77"/>
      <c r="S2306" s="109"/>
      <c r="T2306" s="80"/>
      <c r="U2306" s="80"/>
      <c r="V2306" s="187"/>
      <c r="W2306" s="187"/>
      <c r="AI2306" s="202"/>
    </row>
    <row r="2307" spans="1:35" s="182" customFormat="1" ht="12.75" customHeight="1" x14ac:dyDescent="0.3">
      <c r="A2307" s="92"/>
      <c r="B2307" s="145"/>
      <c r="C2307" s="145"/>
      <c r="D2307" s="145"/>
      <c r="E2307" s="138"/>
      <c r="F2307" s="138"/>
      <c r="G2307" s="103"/>
      <c r="H2307" s="100"/>
      <c r="I2307" s="270"/>
      <c r="J2307" s="208"/>
      <c r="K2307" s="208"/>
      <c r="L2307" s="208"/>
      <c r="M2307" s="208"/>
      <c r="N2307" s="208"/>
      <c r="O2307" s="208"/>
      <c r="P2307" s="250"/>
      <c r="Q2307" s="208"/>
      <c r="R2307" s="143"/>
      <c r="S2307" s="143"/>
      <c r="T2307" s="80"/>
      <c r="U2307" s="80"/>
      <c r="V2307" s="187"/>
      <c r="W2307" s="187"/>
      <c r="AI2307" s="202"/>
    </row>
    <row r="2308" spans="1:35" s="182" customFormat="1" ht="12.75" customHeight="1" x14ac:dyDescent="0.3">
      <c r="A2308" s="92"/>
      <c r="B2308" s="98"/>
      <c r="C2308" s="98"/>
      <c r="D2308" s="98"/>
      <c r="E2308" s="89"/>
      <c r="F2308" s="89"/>
      <c r="G2308" s="204"/>
      <c r="H2308" s="156"/>
      <c r="I2308" s="156"/>
      <c r="J2308" s="52"/>
      <c r="K2308" s="158"/>
      <c r="L2308" s="52"/>
      <c r="M2308" s="52"/>
      <c r="N2308" s="52"/>
      <c r="O2308" s="52"/>
      <c r="P2308" s="111"/>
      <c r="Q2308" s="52"/>
      <c r="R2308" s="77"/>
      <c r="S2308" s="109"/>
      <c r="T2308" s="80"/>
      <c r="U2308" s="80"/>
      <c r="V2308" s="187"/>
      <c r="W2308" s="187"/>
      <c r="AI2308" s="202"/>
    </row>
    <row r="2309" spans="1:35" s="182" customFormat="1" ht="12.75" customHeight="1" x14ac:dyDescent="0.3">
      <c r="A2309" s="92"/>
      <c r="B2309" s="98"/>
      <c r="C2309" s="98"/>
      <c r="D2309" s="98"/>
      <c r="E2309" s="89"/>
      <c r="F2309" s="89"/>
      <c r="G2309" s="204"/>
      <c r="H2309" s="157"/>
      <c r="I2309" s="157"/>
      <c r="J2309" s="52"/>
      <c r="K2309" s="158"/>
      <c r="L2309" s="52"/>
      <c r="M2309" s="52"/>
      <c r="N2309" s="52"/>
      <c r="O2309" s="52"/>
      <c r="P2309" s="111"/>
      <c r="Q2309" s="52"/>
      <c r="R2309" s="77"/>
      <c r="S2309" s="109"/>
      <c r="T2309" s="80"/>
      <c r="U2309" s="80"/>
      <c r="V2309" s="187"/>
      <c r="W2309" s="187"/>
      <c r="AI2309" s="202"/>
    </row>
    <row r="2310" spans="1:35" s="182" customFormat="1" ht="12.75" customHeight="1" x14ac:dyDescent="0.3">
      <c r="A2310" s="92"/>
      <c r="B2310" s="98"/>
      <c r="C2310" s="98"/>
      <c r="D2310" s="98"/>
      <c r="E2310" s="89"/>
      <c r="F2310" s="89"/>
      <c r="G2310" s="204"/>
      <c r="H2310" s="155"/>
      <c r="I2310" s="155"/>
      <c r="J2310" s="52"/>
      <c r="K2310" s="158"/>
      <c r="L2310" s="52"/>
      <c r="M2310" s="52"/>
      <c r="N2310" s="52"/>
      <c r="O2310" s="52"/>
      <c r="P2310" s="111"/>
      <c r="Q2310" s="52"/>
      <c r="R2310" s="77"/>
      <c r="S2310" s="109"/>
      <c r="T2310" s="80"/>
      <c r="U2310" s="80"/>
      <c r="V2310" s="187"/>
      <c r="W2310" s="187"/>
      <c r="AI2310" s="202"/>
    </row>
    <row r="2311" spans="1:35" s="182" customFormat="1" ht="12.75" customHeight="1" x14ac:dyDescent="0.3">
      <c r="A2311" s="92"/>
      <c r="B2311" s="98"/>
      <c r="C2311" s="98"/>
      <c r="D2311" s="98"/>
      <c r="E2311" s="89"/>
      <c r="F2311" s="89"/>
      <c r="G2311" s="204"/>
      <c r="H2311" s="157"/>
      <c r="I2311" s="157"/>
      <c r="J2311" s="52"/>
      <c r="K2311" s="158"/>
      <c r="L2311" s="52"/>
      <c r="M2311" s="52"/>
      <c r="N2311" s="52"/>
      <c r="O2311" s="52"/>
      <c r="P2311" s="111"/>
      <c r="Q2311" s="52"/>
      <c r="R2311" s="77"/>
      <c r="S2311" s="109"/>
      <c r="T2311" s="80"/>
      <c r="U2311" s="80"/>
      <c r="V2311" s="187"/>
      <c r="W2311" s="187"/>
      <c r="AI2311" s="202"/>
    </row>
    <row r="2312" spans="1:35" s="182" customFormat="1" ht="12.75" customHeight="1" x14ac:dyDescent="0.3">
      <c r="A2312" s="92"/>
      <c r="B2312" s="98"/>
      <c r="C2312" s="98"/>
      <c r="D2312" s="98"/>
      <c r="E2312" s="89"/>
      <c r="F2312" s="89"/>
      <c r="G2312" s="204"/>
      <c r="H2312" s="155"/>
      <c r="I2312" s="155"/>
      <c r="J2312" s="52"/>
      <c r="K2312" s="158"/>
      <c r="L2312" s="52"/>
      <c r="M2312" s="52"/>
      <c r="N2312" s="52"/>
      <c r="O2312" s="52"/>
      <c r="P2312" s="111"/>
      <c r="Q2312" s="52"/>
      <c r="R2312" s="77"/>
      <c r="S2312" s="109"/>
      <c r="T2312" s="80"/>
      <c r="U2312" s="80"/>
      <c r="V2312" s="187"/>
      <c r="W2312" s="187"/>
      <c r="AI2312" s="202"/>
    </row>
    <row r="2313" spans="1:35" s="182" customFormat="1" ht="12.75" customHeight="1" x14ac:dyDescent="0.3">
      <c r="A2313" s="92"/>
      <c r="B2313" s="145"/>
      <c r="C2313" s="145"/>
      <c r="D2313" s="145"/>
      <c r="E2313" s="138"/>
      <c r="F2313" s="138"/>
      <c r="G2313" s="103"/>
      <c r="H2313" s="100"/>
      <c r="I2313" s="270"/>
      <c r="J2313" s="208"/>
      <c r="K2313" s="208"/>
      <c r="L2313" s="208"/>
      <c r="M2313" s="208"/>
      <c r="N2313" s="208"/>
      <c r="O2313" s="208"/>
      <c r="P2313" s="250"/>
      <c r="Q2313" s="208"/>
      <c r="R2313" s="143"/>
      <c r="S2313" s="143"/>
      <c r="T2313" s="80"/>
      <c r="U2313" s="80"/>
      <c r="V2313" s="187"/>
      <c r="W2313" s="187"/>
      <c r="AI2313" s="202"/>
    </row>
    <row r="2314" spans="1:35" s="182" customFormat="1" ht="13.5" customHeight="1" x14ac:dyDescent="0.3">
      <c r="A2314" s="92"/>
      <c r="B2314" s="98"/>
      <c r="C2314" s="98"/>
      <c r="D2314" s="98"/>
      <c r="E2314" s="89"/>
      <c r="F2314" s="89"/>
      <c r="G2314" s="204"/>
      <c r="H2314" s="156"/>
      <c r="I2314" s="156"/>
      <c r="J2314" s="52"/>
      <c r="K2314" s="158"/>
      <c r="L2314" s="52"/>
      <c r="M2314" s="52"/>
      <c r="N2314" s="52"/>
      <c r="O2314" s="52"/>
      <c r="P2314" s="111"/>
      <c r="Q2314" s="52"/>
      <c r="R2314" s="77"/>
      <c r="S2314" s="109"/>
      <c r="T2314" s="80"/>
      <c r="U2314" s="80"/>
      <c r="V2314" s="187"/>
      <c r="W2314" s="187"/>
      <c r="AI2314" s="202"/>
    </row>
    <row r="2315" spans="1:35" s="182" customFormat="1" ht="12.75" customHeight="1" x14ac:dyDescent="0.3">
      <c r="A2315" s="92"/>
      <c r="B2315" s="98"/>
      <c r="C2315" s="98"/>
      <c r="D2315" s="98"/>
      <c r="E2315" s="89"/>
      <c r="F2315" s="89"/>
      <c r="G2315" s="204"/>
      <c r="H2315" s="157"/>
      <c r="I2315" s="157"/>
      <c r="J2315" s="52"/>
      <c r="K2315" s="158"/>
      <c r="L2315" s="52"/>
      <c r="M2315" s="52"/>
      <c r="N2315" s="52"/>
      <c r="O2315" s="52"/>
      <c r="P2315" s="111"/>
      <c r="Q2315" s="52"/>
      <c r="R2315" s="77"/>
      <c r="S2315" s="109"/>
      <c r="T2315" s="80"/>
      <c r="U2315" s="80"/>
      <c r="V2315" s="187"/>
      <c r="W2315" s="187"/>
      <c r="AI2315" s="202"/>
    </row>
    <row r="2316" spans="1:35" s="182" customFormat="1" ht="12.75" customHeight="1" x14ac:dyDescent="0.3">
      <c r="A2316" s="92"/>
      <c r="B2316" s="98"/>
      <c r="C2316" s="98"/>
      <c r="D2316" s="98"/>
      <c r="E2316" s="89"/>
      <c r="F2316" s="89"/>
      <c r="G2316" s="204"/>
      <c r="H2316" s="155"/>
      <c r="I2316" s="155"/>
      <c r="J2316" s="52"/>
      <c r="K2316" s="158"/>
      <c r="L2316" s="52"/>
      <c r="M2316" s="52"/>
      <c r="N2316" s="52"/>
      <c r="O2316" s="52"/>
      <c r="P2316" s="111"/>
      <c r="Q2316" s="52"/>
      <c r="R2316" s="77"/>
      <c r="S2316" s="109"/>
      <c r="T2316" s="80"/>
      <c r="U2316" s="80"/>
      <c r="V2316" s="187"/>
      <c r="W2316" s="187"/>
      <c r="AI2316" s="202"/>
    </row>
    <row r="2317" spans="1:35" s="182" customFormat="1" ht="12.75" customHeight="1" x14ac:dyDescent="0.3">
      <c r="A2317" s="92"/>
      <c r="B2317" s="162"/>
      <c r="C2317" s="162"/>
      <c r="D2317" s="162"/>
      <c r="E2317" s="76"/>
      <c r="F2317" s="76"/>
      <c r="G2317" s="103"/>
      <c r="H2317" s="100"/>
      <c r="I2317" s="100"/>
      <c r="J2317" s="52"/>
      <c r="K2317" s="52"/>
      <c r="L2317" s="52"/>
      <c r="M2317" s="52"/>
      <c r="N2317" s="52"/>
      <c r="O2317" s="52"/>
      <c r="P2317" s="111"/>
      <c r="Q2317" s="52"/>
      <c r="R2317" s="72"/>
      <c r="S2317" s="72"/>
      <c r="T2317" s="80"/>
      <c r="U2317" s="80"/>
      <c r="V2317" s="187"/>
      <c r="W2317" s="187"/>
      <c r="AI2317" s="202"/>
    </row>
    <row r="2318" spans="1:35" s="182" customFormat="1" ht="12.75" customHeight="1" x14ac:dyDescent="0.3">
      <c r="A2318" s="92"/>
      <c r="B2318" s="98"/>
      <c r="C2318" s="98"/>
      <c r="D2318" s="98"/>
      <c r="E2318" s="89"/>
      <c r="F2318" s="89"/>
      <c r="G2318" s="204"/>
      <c r="H2318" s="156"/>
      <c r="I2318" s="156"/>
      <c r="J2318" s="52"/>
      <c r="K2318" s="158"/>
      <c r="L2318" s="52"/>
      <c r="M2318" s="52"/>
      <c r="N2318" s="52"/>
      <c r="O2318" s="52"/>
      <c r="P2318" s="111"/>
      <c r="Q2318" s="52"/>
      <c r="R2318" s="77"/>
      <c r="S2318" s="109"/>
      <c r="T2318" s="80"/>
      <c r="U2318" s="80"/>
      <c r="V2318" s="187"/>
      <c r="W2318" s="187"/>
      <c r="AI2318" s="202"/>
    </row>
    <row r="2319" spans="1:35" s="182" customFormat="1" ht="12.75" customHeight="1" x14ac:dyDescent="0.3">
      <c r="A2319" s="92"/>
      <c r="B2319" s="98"/>
      <c r="C2319" s="98"/>
      <c r="D2319" s="98"/>
      <c r="E2319" s="89"/>
      <c r="F2319" s="89"/>
      <c r="G2319" s="204"/>
      <c r="H2319" s="157"/>
      <c r="I2319" s="157"/>
      <c r="J2319" s="52"/>
      <c r="K2319" s="158"/>
      <c r="L2319" s="52"/>
      <c r="M2319" s="52"/>
      <c r="N2319" s="52"/>
      <c r="O2319" s="52"/>
      <c r="P2319" s="111"/>
      <c r="Q2319" s="52"/>
      <c r="R2319" s="77"/>
      <c r="S2319" s="109"/>
      <c r="T2319" s="80"/>
      <c r="U2319" s="80"/>
      <c r="V2319" s="187"/>
      <c r="W2319" s="187"/>
      <c r="AI2319" s="202"/>
    </row>
    <row r="2320" spans="1:35" s="182" customFormat="1" ht="12.75" customHeight="1" x14ac:dyDescent="0.3">
      <c r="A2320" s="92"/>
      <c r="B2320" s="98"/>
      <c r="C2320" s="98"/>
      <c r="D2320" s="98"/>
      <c r="E2320" s="89"/>
      <c r="F2320" s="89"/>
      <c r="G2320" s="204"/>
      <c r="H2320" s="157"/>
      <c r="I2320" s="157"/>
      <c r="J2320" s="52"/>
      <c r="K2320" s="158"/>
      <c r="L2320" s="52"/>
      <c r="M2320" s="52"/>
      <c r="N2320" s="52"/>
      <c r="O2320" s="52"/>
      <c r="P2320" s="111"/>
      <c r="Q2320" s="52"/>
      <c r="R2320" s="77"/>
      <c r="S2320" s="109"/>
      <c r="T2320" s="80"/>
      <c r="U2320" s="80"/>
      <c r="V2320" s="187"/>
      <c r="W2320" s="187"/>
      <c r="AI2320" s="202"/>
    </row>
    <row r="2321" spans="1:35" s="182" customFormat="1" ht="12.75" customHeight="1" x14ac:dyDescent="0.3">
      <c r="A2321" s="92"/>
      <c r="B2321" s="98"/>
      <c r="C2321" s="98"/>
      <c r="D2321" s="98"/>
      <c r="E2321" s="89"/>
      <c r="F2321" s="89"/>
      <c r="G2321" s="204"/>
      <c r="H2321" s="155"/>
      <c r="I2321" s="155"/>
      <c r="J2321" s="52"/>
      <c r="K2321" s="158"/>
      <c r="L2321" s="52"/>
      <c r="M2321" s="52"/>
      <c r="N2321" s="52"/>
      <c r="O2321" s="52"/>
      <c r="P2321" s="111"/>
      <c r="Q2321" s="52"/>
      <c r="R2321" s="77"/>
      <c r="S2321" s="109"/>
      <c r="T2321" s="80"/>
      <c r="U2321" s="80"/>
      <c r="V2321" s="187"/>
      <c r="W2321" s="187"/>
      <c r="AI2321" s="202"/>
    </row>
    <row r="2322" spans="1:35" s="182" customFormat="1" ht="12.75" customHeight="1" x14ac:dyDescent="0.3">
      <c r="A2322" s="92"/>
      <c r="B2322" s="145"/>
      <c r="C2322" s="145"/>
      <c r="D2322" s="145"/>
      <c r="E2322" s="138"/>
      <c r="F2322" s="138"/>
      <c r="G2322" s="103"/>
      <c r="H2322" s="100"/>
      <c r="I2322" s="270"/>
      <c r="J2322" s="208"/>
      <c r="K2322" s="208"/>
      <c r="L2322" s="208"/>
      <c r="M2322" s="208"/>
      <c r="N2322" s="208"/>
      <c r="O2322" s="208"/>
      <c r="P2322" s="250"/>
      <c r="Q2322" s="208"/>
      <c r="R2322" s="143"/>
      <c r="S2322" s="143"/>
      <c r="T2322" s="80"/>
      <c r="U2322" s="80"/>
      <c r="V2322" s="187"/>
      <c r="W2322" s="187"/>
      <c r="AI2322" s="202"/>
    </row>
    <row r="2323" spans="1:35" s="182" customFormat="1" ht="12.75" customHeight="1" x14ac:dyDescent="0.3">
      <c r="A2323" s="92"/>
      <c r="B2323" s="98"/>
      <c r="C2323" s="98"/>
      <c r="D2323" s="98"/>
      <c r="E2323" s="89"/>
      <c r="F2323" s="89"/>
      <c r="G2323" s="204"/>
      <c r="H2323" s="156"/>
      <c r="I2323" s="156"/>
      <c r="J2323" s="52"/>
      <c r="K2323" s="158"/>
      <c r="L2323" s="52"/>
      <c r="M2323" s="52"/>
      <c r="N2323" s="52"/>
      <c r="O2323" s="52"/>
      <c r="P2323" s="111"/>
      <c r="Q2323" s="52"/>
      <c r="R2323" s="77"/>
      <c r="S2323" s="109"/>
      <c r="T2323" s="80"/>
      <c r="U2323" s="80"/>
      <c r="V2323" s="187"/>
      <c r="W2323" s="187"/>
      <c r="AI2323" s="202"/>
    </row>
    <row r="2324" spans="1:35" s="182" customFormat="1" ht="12.75" customHeight="1" x14ac:dyDescent="0.3">
      <c r="A2324" s="92"/>
      <c r="B2324" s="98"/>
      <c r="C2324" s="98"/>
      <c r="D2324" s="98"/>
      <c r="E2324" s="89"/>
      <c r="F2324" s="89"/>
      <c r="G2324" s="204"/>
      <c r="H2324" s="157"/>
      <c r="I2324" s="157"/>
      <c r="J2324" s="52"/>
      <c r="K2324" s="158"/>
      <c r="L2324" s="52"/>
      <c r="M2324" s="52"/>
      <c r="N2324" s="52"/>
      <c r="O2324" s="52"/>
      <c r="P2324" s="111"/>
      <c r="Q2324" s="52"/>
      <c r="R2324" s="77"/>
      <c r="S2324" s="109"/>
      <c r="T2324" s="80"/>
      <c r="U2324" s="80"/>
      <c r="V2324" s="187"/>
      <c r="W2324" s="187"/>
      <c r="AI2324" s="202"/>
    </row>
    <row r="2325" spans="1:35" s="182" customFormat="1" ht="12.75" customHeight="1" x14ac:dyDescent="0.3">
      <c r="A2325" s="92"/>
      <c r="B2325" s="98"/>
      <c r="C2325" s="98"/>
      <c r="D2325" s="98"/>
      <c r="E2325" s="89"/>
      <c r="F2325" s="89"/>
      <c r="G2325" s="204"/>
      <c r="H2325" s="155"/>
      <c r="I2325" s="155"/>
      <c r="J2325" s="52"/>
      <c r="K2325" s="158"/>
      <c r="L2325" s="52"/>
      <c r="M2325" s="52"/>
      <c r="N2325" s="52"/>
      <c r="O2325" s="52"/>
      <c r="P2325" s="111"/>
      <c r="Q2325" s="52"/>
      <c r="R2325" s="77"/>
      <c r="S2325" s="109"/>
      <c r="T2325" s="80"/>
      <c r="U2325" s="80"/>
      <c r="V2325" s="187"/>
      <c r="W2325" s="187"/>
      <c r="AI2325" s="202"/>
    </row>
    <row r="2326" spans="1:35" s="182" customFormat="1" ht="12.75" customHeight="1" x14ac:dyDescent="0.3">
      <c r="A2326" s="92"/>
      <c r="B2326" s="98"/>
      <c r="C2326" s="98"/>
      <c r="D2326" s="98"/>
      <c r="E2326" s="89"/>
      <c r="F2326" s="89"/>
      <c r="G2326" s="204"/>
      <c r="H2326" s="157"/>
      <c r="I2326" s="157"/>
      <c r="J2326" s="52"/>
      <c r="K2326" s="158"/>
      <c r="L2326" s="52"/>
      <c r="M2326" s="52"/>
      <c r="N2326" s="52"/>
      <c r="O2326" s="52"/>
      <c r="P2326" s="111"/>
      <c r="Q2326" s="52"/>
      <c r="R2326" s="77"/>
      <c r="S2326" s="109"/>
      <c r="T2326" s="80"/>
      <c r="U2326" s="80"/>
      <c r="V2326" s="187"/>
      <c r="W2326" s="187"/>
      <c r="AI2326" s="202"/>
    </row>
    <row r="2327" spans="1:35" s="81" customFormat="1" x14ac:dyDescent="0.2">
      <c r="A2327" s="92"/>
      <c r="B2327" s="98"/>
      <c r="C2327" s="98"/>
      <c r="D2327" s="98"/>
      <c r="E2327" s="89"/>
      <c r="F2327" s="89"/>
      <c r="G2327" s="204"/>
      <c r="H2327" s="155"/>
      <c r="I2327" s="155"/>
      <c r="J2327" s="52"/>
      <c r="K2327" s="158"/>
      <c r="L2327" s="52"/>
      <c r="M2327" s="52"/>
      <c r="N2327" s="52"/>
      <c r="O2327" s="52"/>
      <c r="P2327" s="111"/>
      <c r="Q2327" s="52"/>
      <c r="R2327" s="77"/>
      <c r="S2327" s="109"/>
      <c r="T2327" s="80"/>
    </row>
    <row r="2328" spans="1:35" customFormat="1" ht="12.75" customHeight="1" x14ac:dyDescent="0.25">
      <c r="A2328" s="92"/>
      <c r="B2328" s="145"/>
      <c r="C2328" s="145"/>
      <c r="D2328" s="145"/>
      <c r="E2328" s="138"/>
      <c r="F2328" s="138"/>
      <c r="G2328" s="103"/>
      <c r="H2328" s="100"/>
      <c r="I2328" s="270"/>
      <c r="J2328" s="208"/>
      <c r="K2328" s="208"/>
      <c r="L2328" s="208"/>
      <c r="M2328" s="208"/>
      <c r="N2328" s="208"/>
      <c r="O2328" s="208"/>
      <c r="P2328" s="250"/>
      <c r="Q2328" s="208"/>
      <c r="R2328" s="143"/>
      <c r="S2328" s="143"/>
      <c r="T2328" s="187"/>
      <c r="U2328" s="203"/>
      <c r="V2328" s="203"/>
      <c r="W2328" s="203"/>
    </row>
    <row r="2329" spans="1:35" s="81" customFormat="1" x14ac:dyDescent="0.2">
      <c r="A2329" s="92"/>
      <c r="B2329" s="98"/>
      <c r="C2329" s="98"/>
      <c r="D2329" s="98"/>
      <c r="E2329" s="89"/>
      <c r="F2329" s="89"/>
      <c r="G2329" s="204"/>
      <c r="H2329" s="156"/>
      <c r="I2329" s="156"/>
      <c r="J2329" s="52"/>
      <c r="K2329" s="158"/>
      <c r="L2329" s="52"/>
      <c r="M2329" s="52"/>
      <c r="N2329" s="52"/>
      <c r="O2329" s="52"/>
      <c r="P2329" s="111"/>
      <c r="Q2329" s="52"/>
      <c r="R2329" s="77"/>
      <c r="S2329" s="109"/>
      <c r="T2329" s="80"/>
    </row>
    <row r="2330" spans="1:35" x14ac:dyDescent="0.2">
      <c r="A2330" s="92"/>
      <c r="B2330" s="98"/>
      <c r="C2330" s="98"/>
      <c r="D2330" s="98"/>
      <c r="E2330" s="89"/>
      <c r="F2330" s="89"/>
      <c r="G2330" s="204"/>
      <c r="H2330" s="157"/>
      <c r="I2330" s="157"/>
      <c r="J2330" s="52"/>
      <c r="K2330" s="158"/>
      <c r="L2330" s="52"/>
      <c r="M2330" s="52"/>
      <c r="N2330" s="52"/>
      <c r="O2330" s="52"/>
      <c r="P2330" s="111"/>
      <c r="Q2330" s="52"/>
      <c r="R2330" s="77"/>
      <c r="S2330" s="109"/>
    </row>
    <row r="2331" spans="1:35" x14ac:dyDescent="0.2">
      <c r="A2331" s="92"/>
      <c r="B2331" s="98"/>
      <c r="C2331" s="98"/>
      <c r="D2331" s="98"/>
      <c r="E2331" s="89"/>
      <c r="F2331" s="89"/>
      <c r="G2331" s="204"/>
      <c r="H2331" s="155"/>
      <c r="I2331" s="155"/>
      <c r="J2331" s="52"/>
      <c r="K2331" s="158"/>
      <c r="L2331" s="52"/>
      <c r="M2331" s="52"/>
      <c r="N2331" s="52"/>
      <c r="O2331" s="52"/>
      <c r="P2331" s="111"/>
      <c r="Q2331" s="52"/>
      <c r="R2331" s="77"/>
      <c r="S2331" s="109"/>
    </row>
    <row r="2332" spans="1:35" x14ac:dyDescent="0.2">
      <c r="A2332" s="92"/>
      <c r="B2332" s="162"/>
      <c r="C2332" s="162"/>
      <c r="D2332" s="162"/>
      <c r="E2332" s="76"/>
      <c r="F2332" s="76"/>
      <c r="G2332" s="103"/>
      <c r="H2332" s="100"/>
      <c r="I2332" s="100"/>
      <c r="J2332" s="52"/>
      <c r="K2332" s="52"/>
      <c r="L2332" s="52"/>
      <c r="M2332" s="52"/>
      <c r="N2332" s="52"/>
      <c r="O2332" s="52"/>
      <c r="P2332" s="111"/>
      <c r="Q2332" s="52"/>
      <c r="R2332" s="72"/>
      <c r="S2332" s="72"/>
    </row>
    <row r="2333" spans="1:35" x14ac:dyDescent="0.2">
      <c r="A2333" s="92"/>
      <c r="B2333" s="98"/>
      <c r="C2333" s="98"/>
      <c r="D2333" s="98"/>
      <c r="E2333" s="89"/>
      <c r="F2333" s="89"/>
      <c r="G2333" s="204"/>
      <c r="H2333" s="156"/>
      <c r="I2333" s="156"/>
      <c r="J2333" s="52"/>
      <c r="K2333" s="158"/>
      <c r="L2333" s="52"/>
      <c r="M2333" s="52"/>
      <c r="N2333" s="52"/>
      <c r="O2333" s="52"/>
      <c r="P2333" s="111"/>
      <c r="Q2333" s="52"/>
      <c r="R2333" s="77"/>
      <c r="S2333" s="109"/>
    </row>
    <row r="2334" spans="1:35" x14ac:dyDescent="0.2">
      <c r="A2334" s="92"/>
      <c r="B2334" s="98"/>
      <c r="C2334" s="98"/>
      <c r="D2334" s="98"/>
      <c r="E2334" s="89"/>
      <c r="F2334" s="89"/>
      <c r="G2334" s="204"/>
      <c r="H2334" s="157"/>
      <c r="I2334" s="157"/>
      <c r="J2334" s="52"/>
      <c r="K2334" s="158"/>
      <c r="L2334" s="52"/>
      <c r="M2334" s="52"/>
      <c r="N2334" s="52"/>
      <c r="O2334" s="52"/>
      <c r="P2334" s="111"/>
      <c r="Q2334" s="52"/>
      <c r="R2334" s="77"/>
      <c r="S2334" s="109"/>
    </row>
    <row r="2335" spans="1:35" x14ac:dyDescent="0.2">
      <c r="A2335" s="92"/>
      <c r="B2335" s="98"/>
      <c r="C2335" s="98"/>
      <c r="D2335" s="98"/>
      <c r="E2335" s="89"/>
      <c r="F2335" s="89"/>
      <c r="G2335" s="204"/>
      <c r="H2335" s="157"/>
      <c r="I2335" s="157"/>
      <c r="J2335" s="52"/>
      <c r="K2335" s="158"/>
      <c r="L2335" s="52"/>
      <c r="M2335" s="52"/>
      <c r="N2335" s="52"/>
      <c r="O2335" s="52"/>
      <c r="P2335" s="111"/>
      <c r="Q2335" s="52"/>
      <c r="R2335" s="77"/>
      <c r="S2335" s="109"/>
    </row>
    <row r="2336" spans="1:35" x14ac:dyDescent="0.2">
      <c r="A2336" s="92"/>
      <c r="B2336" s="98"/>
      <c r="C2336" s="98"/>
      <c r="D2336" s="98"/>
      <c r="E2336" s="89"/>
      <c r="F2336" s="89"/>
      <c r="G2336" s="204"/>
      <c r="H2336" s="155"/>
      <c r="I2336" s="155"/>
      <c r="J2336" s="52"/>
      <c r="K2336" s="158"/>
      <c r="L2336" s="52"/>
      <c r="M2336" s="52"/>
      <c r="N2336" s="52"/>
      <c r="O2336" s="52"/>
      <c r="P2336" s="111"/>
      <c r="Q2336" s="52"/>
      <c r="R2336" s="77"/>
      <c r="S2336" s="109"/>
    </row>
    <row r="2337" spans="1:19" x14ac:dyDescent="0.2">
      <c r="A2337" s="92"/>
      <c r="B2337" s="145"/>
      <c r="C2337" s="145"/>
      <c r="D2337" s="145"/>
      <c r="E2337" s="138"/>
      <c r="F2337" s="138"/>
      <c r="G2337" s="103"/>
      <c r="H2337" s="100"/>
      <c r="I2337" s="270"/>
      <c r="J2337" s="208"/>
      <c r="K2337" s="208"/>
      <c r="L2337" s="208"/>
      <c r="M2337" s="208"/>
      <c r="N2337" s="208"/>
      <c r="O2337" s="208"/>
      <c r="P2337" s="250"/>
      <c r="Q2337" s="208"/>
      <c r="R2337" s="143"/>
      <c r="S2337" s="143"/>
    </row>
    <row r="2338" spans="1:19" x14ac:dyDescent="0.2">
      <c r="A2338" s="92"/>
      <c r="B2338" s="98"/>
      <c r="C2338" s="98"/>
      <c r="D2338" s="98"/>
      <c r="E2338" s="89"/>
      <c r="F2338" s="89"/>
      <c r="G2338" s="204"/>
      <c r="H2338" s="156"/>
      <c r="I2338" s="156"/>
      <c r="J2338" s="52"/>
      <c r="K2338" s="158"/>
      <c r="L2338" s="52"/>
      <c r="M2338" s="52"/>
      <c r="N2338" s="52"/>
      <c r="O2338" s="52"/>
      <c r="P2338" s="111"/>
      <c r="Q2338" s="52"/>
      <c r="R2338" s="77"/>
      <c r="S2338" s="109"/>
    </row>
    <row r="2339" spans="1:19" x14ac:dyDescent="0.2">
      <c r="A2339" s="92"/>
      <c r="B2339" s="98"/>
      <c r="C2339" s="98"/>
      <c r="D2339" s="98"/>
      <c r="E2339" s="89"/>
      <c r="F2339" s="89"/>
      <c r="G2339" s="204"/>
      <c r="H2339" s="157"/>
      <c r="I2339" s="157"/>
      <c r="J2339" s="52"/>
      <c r="K2339" s="158"/>
      <c r="L2339" s="52"/>
      <c r="M2339" s="52"/>
      <c r="N2339" s="52"/>
      <c r="O2339" s="52"/>
      <c r="P2339" s="111"/>
      <c r="Q2339" s="52"/>
      <c r="R2339" s="77"/>
      <c r="S2339" s="109"/>
    </row>
    <row r="2340" spans="1:19" x14ac:dyDescent="0.2">
      <c r="A2340" s="92"/>
      <c r="B2340" s="98"/>
      <c r="C2340" s="98"/>
      <c r="D2340" s="98"/>
      <c r="E2340" s="89"/>
      <c r="F2340" s="89"/>
      <c r="G2340" s="204"/>
      <c r="H2340" s="155"/>
      <c r="I2340" s="155"/>
      <c r="J2340" s="52"/>
      <c r="K2340" s="158"/>
      <c r="L2340" s="52"/>
      <c r="M2340" s="52"/>
      <c r="N2340" s="52"/>
      <c r="O2340" s="52"/>
      <c r="P2340" s="111"/>
      <c r="Q2340" s="52"/>
      <c r="R2340" s="77"/>
      <c r="S2340" s="109"/>
    </row>
    <row r="2341" spans="1:19" x14ac:dyDescent="0.2">
      <c r="A2341" s="92"/>
      <c r="B2341" s="98"/>
      <c r="C2341" s="98"/>
      <c r="D2341" s="98"/>
      <c r="E2341" s="89"/>
      <c r="F2341" s="89"/>
      <c r="G2341" s="204"/>
      <c r="H2341" s="157"/>
      <c r="I2341" s="157"/>
      <c r="J2341" s="52"/>
      <c r="K2341" s="158"/>
      <c r="L2341" s="52"/>
      <c r="M2341" s="52"/>
      <c r="N2341" s="52"/>
      <c r="O2341" s="52"/>
      <c r="P2341" s="111"/>
      <c r="Q2341" s="52"/>
      <c r="R2341" s="77"/>
      <c r="S2341" s="109"/>
    </row>
    <row r="2342" spans="1:19" x14ac:dyDescent="0.2">
      <c r="A2342" s="92"/>
      <c r="B2342" s="98"/>
      <c r="C2342" s="98"/>
      <c r="D2342" s="98"/>
      <c r="E2342" s="89"/>
      <c r="F2342" s="89"/>
      <c r="G2342" s="204"/>
      <c r="H2342" s="155"/>
      <c r="I2342" s="155"/>
      <c r="J2342" s="52"/>
      <c r="K2342" s="158"/>
      <c r="L2342" s="52"/>
      <c r="M2342" s="52"/>
      <c r="N2342" s="52"/>
      <c r="O2342" s="52"/>
      <c r="P2342" s="111"/>
      <c r="Q2342" s="52"/>
      <c r="R2342" s="77"/>
      <c r="S2342" s="109"/>
    </row>
    <row r="2343" spans="1:19" x14ac:dyDescent="0.2">
      <c r="A2343" s="92"/>
      <c r="B2343" s="145"/>
      <c r="C2343" s="145"/>
      <c r="D2343" s="145"/>
      <c r="E2343" s="138"/>
      <c r="F2343" s="138"/>
      <c r="G2343" s="103"/>
      <c r="H2343" s="100"/>
      <c r="I2343" s="270"/>
      <c r="J2343" s="208"/>
      <c r="K2343" s="208"/>
      <c r="L2343" s="208"/>
      <c r="M2343" s="208"/>
      <c r="N2343" s="208"/>
      <c r="O2343" s="208"/>
      <c r="P2343" s="250"/>
      <c r="Q2343" s="208"/>
      <c r="R2343" s="143"/>
      <c r="S2343" s="143"/>
    </row>
    <row r="2344" spans="1:19" x14ac:dyDescent="0.2">
      <c r="A2344" s="92"/>
      <c r="B2344" s="98"/>
      <c r="C2344" s="98"/>
      <c r="D2344" s="98"/>
      <c r="E2344" s="89"/>
      <c r="F2344" s="89"/>
      <c r="G2344" s="204"/>
      <c r="H2344" s="156"/>
      <c r="I2344" s="156"/>
      <c r="J2344" s="52"/>
      <c r="K2344" s="158"/>
      <c r="L2344" s="52"/>
      <c r="M2344" s="52"/>
      <c r="N2344" s="52"/>
      <c r="O2344" s="52"/>
      <c r="P2344" s="111"/>
      <c r="Q2344" s="52"/>
      <c r="R2344" s="77"/>
      <c r="S2344" s="109"/>
    </row>
    <row r="2345" spans="1:19" x14ac:dyDescent="0.2">
      <c r="A2345" s="92"/>
      <c r="B2345" s="98"/>
      <c r="C2345" s="98"/>
      <c r="D2345" s="98"/>
      <c r="E2345" s="89"/>
      <c r="F2345" s="89"/>
      <c r="G2345" s="204"/>
      <c r="H2345" s="157"/>
      <c r="I2345" s="157"/>
      <c r="J2345" s="52"/>
      <c r="K2345" s="158"/>
      <c r="L2345" s="52"/>
      <c r="M2345" s="52"/>
      <c r="N2345" s="52"/>
      <c r="O2345" s="52"/>
      <c r="P2345" s="111"/>
      <c r="Q2345" s="52"/>
      <c r="R2345" s="77"/>
      <c r="S2345" s="109"/>
    </row>
    <row r="2346" spans="1:19" x14ac:dyDescent="0.2">
      <c r="A2346" s="92"/>
      <c r="B2346" s="98"/>
      <c r="C2346" s="98"/>
      <c r="D2346" s="98"/>
      <c r="E2346" s="89"/>
      <c r="F2346" s="89"/>
      <c r="G2346" s="204"/>
      <c r="H2346" s="155"/>
      <c r="I2346" s="155"/>
      <c r="J2346" s="52"/>
      <c r="K2346" s="158"/>
      <c r="L2346" s="52"/>
      <c r="M2346" s="52"/>
      <c r="N2346" s="52"/>
      <c r="O2346" s="52"/>
      <c r="P2346" s="111"/>
      <c r="Q2346" s="52"/>
      <c r="R2346" s="77"/>
      <c r="S2346" s="109"/>
    </row>
    <row r="2347" spans="1:19" x14ac:dyDescent="0.2">
      <c r="A2347" s="92"/>
      <c r="B2347" s="162"/>
      <c r="C2347" s="162"/>
      <c r="D2347" s="162"/>
      <c r="E2347" s="76"/>
      <c r="F2347" s="76"/>
      <c r="G2347" s="103"/>
      <c r="H2347" s="100"/>
      <c r="I2347" s="100"/>
      <c r="J2347" s="52"/>
      <c r="K2347" s="52"/>
      <c r="L2347" s="52"/>
      <c r="M2347" s="52"/>
      <c r="N2347" s="52"/>
      <c r="O2347" s="52"/>
      <c r="P2347" s="111"/>
      <c r="Q2347" s="52"/>
      <c r="R2347" s="72"/>
      <c r="S2347" s="72"/>
    </row>
    <row r="2348" spans="1:19" x14ac:dyDescent="0.2">
      <c r="A2348" s="92"/>
      <c r="B2348" s="98"/>
      <c r="C2348" s="98"/>
      <c r="D2348" s="98"/>
      <c r="E2348" s="89"/>
      <c r="F2348" s="89"/>
      <c r="G2348" s="204"/>
      <c r="H2348" s="156"/>
      <c r="I2348" s="156"/>
      <c r="J2348" s="52"/>
      <c r="K2348" s="158"/>
      <c r="L2348" s="52"/>
      <c r="M2348" s="52"/>
      <c r="N2348" s="52"/>
      <c r="O2348" s="52"/>
      <c r="P2348" s="111"/>
      <c r="Q2348" s="52"/>
      <c r="R2348" s="77"/>
      <c r="S2348" s="109"/>
    </row>
    <row r="2349" spans="1:19" x14ac:dyDescent="0.2">
      <c r="A2349" s="92"/>
      <c r="B2349" s="98"/>
      <c r="C2349" s="98"/>
      <c r="D2349" s="98"/>
      <c r="E2349" s="89"/>
      <c r="F2349" s="89"/>
      <c r="G2349" s="204"/>
      <c r="H2349" s="157"/>
      <c r="I2349" s="157"/>
      <c r="J2349" s="52"/>
      <c r="K2349" s="158"/>
      <c r="L2349" s="52"/>
      <c r="M2349" s="52"/>
      <c r="N2349" s="52"/>
      <c r="O2349" s="52"/>
      <c r="P2349" s="111"/>
      <c r="Q2349" s="52"/>
      <c r="R2349" s="77"/>
      <c r="S2349" s="109"/>
    </row>
    <row r="2350" spans="1:19" x14ac:dyDescent="0.2">
      <c r="A2350" s="92"/>
      <c r="B2350" s="98"/>
      <c r="C2350" s="98"/>
      <c r="D2350" s="98"/>
      <c r="E2350" s="89"/>
      <c r="F2350" s="89"/>
      <c r="G2350" s="204"/>
      <c r="H2350" s="157"/>
      <c r="I2350" s="157"/>
      <c r="J2350" s="52"/>
      <c r="K2350" s="158"/>
      <c r="L2350" s="52"/>
      <c r="M2350" s="52"/>
      <c r="N2350" s="52"/>
      <c r="O2350" s="52"/>
      <c r="P2350" s="111"/>
      <c r="Q2350" s="52"/>
      <c r="R2350" s="77"/>
      <c r="S2350" s="109"/>
    </row>
    <row r="2351" spans="1:19" x14ac:dyDescent="0.2">
      <c r="A2351" s="92"/>
      <c r="B2351" s="98"/>
      <c r="C2351" s="98"/>
      <c r="D2351" s="98"/>
      <c r="E2351" s="89"/>
      <c r="F2351" s="89"/>
      <c r="G2351" s="204"/>
      <c r="H2351" s="155"/>
      <c r="I2351" s="155"/>
      <c r="J2351" s="52"/>
      <c r="K2351" s="158"/>
      <c r="L2351" s="52"/>
      <c r="M2351" s="52"/>
      <c r="N2351" s="52"/>
      <c r="O2351" s="52"/>
      <c r="P2351" s="111"/>
      <c r="Q2351" s="52"/>
      <c r="R2351" s="77"/>
      <c r="S2351" s="109"/>
    </row>
    <row r="2352" spans="1:19" x14ac:dyDescent="0.2">
      <c r="A2352" s="92"/>
      <c r="B2352" s="145"/>
      <c r="C2352" s="145"/>
      <c r="D2352" s="145"/>
      <c r="E2352" s="138"/>
      <c r="F2352" s="138"/>
      <c r="G2352" s="103"/>
      <c r="H2352" s="100"/>
      <c r="I2352" s="270"/>
      <c r="J2352" s="208"/>
      <c r="K2352" s="208"/>
      <c r="L2352" s="208"/>
      <c r="M2352" s="208"/>
      <c r="N2352" s="208"/>
      <c r="O2352" s="208"/>
      <c r="P2352" s="250"/>
      <c r="Q2352" s="208"/>
      <c r="R2352" s="143"/>
      <c r="S2352" s="143"/>
    </row>
    <row r="2353" spans="1:19" x14ac:dyDescent="0.2">
      <c r="A2353" s="92"/>
      <c r="B2353" s="98"/>
      <c r="C2353" s="98"/>
      <c r="D2353" s="98"/>
      <c r="E2353" s="89"/>
      <c r="F2353" s="89"/>
      <c r="G2353" s="204"/>
      <c r="H2353" s="156"/>
      <c r="I2353" s="156"/>
      <c r="J2353" s="52"/>
      <c r="K2353" s="158"/>
      <c r="L2353" s="52"/>
      <c r="M2353" s="52"/>
      <c r="N2353" s="52"/>
      <c r="O2353" s="52"/>
      <c r="P2353" s="111"/>
      <c r="Q2353" s="52"/>
      <c r="R2353" s="77"/>
      <c r="S2353" s="109"/>
    </row>
    <row r="2354" spans="1:19" x14ac:dyDescent="0.2">
      <c r="A2354" s="92"/>
      <c r="B2354" s="98"/>
      <c r="C2354" s="98"/>
      <c r="D2354" s="98"/>
      <c r="E2354" s="89"/>
      <c r="F2354" s="89"/>
      <c r="G2354" s="204"/>
      <c r="H2354" s="157"/>
      <c r="I2354" s="157"/>
      <c r="J2354" s="52"/>
      <c r="K2354" s="158"/>
      <c r="L2354" s="52"/>
      <c r="M2354" s="52"/>
      <c r="N2354" s="52"/>
      <c r="O2354" s="52"/>
      <c r="P2354" s="111"/>
      <c r="Q2354" s="52"/>
      <c r="R2354" s="77"/>
      <c r="S2354" s="109"/>
    </row>
    <row r="2355" spans="1:19" x14ac:dyDescent="0.2">
      <c r="A2355" s="92"/>
      <c r="B2355" s="98"/>
      <c r="C2355" s="98"/>
      <c r="D2355" s="98"/>
      <c r="E2355" s="89"/>
      <c r="F2355" s="89"/>
      <c r="G2355" s="204"/>
      <c r="H2355" s="155"/>
      <c r="I2355" s="155"/>
      <c r="J2355" s="52"/>
      <c r="K2355" s="158"/>
      <c r="L2355" s="52"/>
      <c r="M2355" s="52"/>
      <c r="N2355" s="52"/>
      <c r="O2355" s="52"/>
      <c r="P2355" s="111"/>
      <c r="Q2355" s="52"/>
      <c r="R2355" s="77"/>
      <c r="S2355" s="109"/>
    </row>
    <row r="2356" spans="1:19" x14ac:dyDescent="0.2">
      <c r="A2356" s="92"/>
      <c r="B2356" s="98"/>
      <c r="C2356" s="98"/>
      <c r="D2356" s="98"/>
      <c r="E2356" s="89"/>
      <c r="F2356" s="89"/>
      <c r="G2356" s="204"/>
      <c r="H2356" s="157"/>
      <c r="I2356" s="157"/>
      <c r="J2356" s="52"/>
      <c r="K2356" s="158"/>
      <c r="L2356" s="52"/>
      <c r="M2356" s="52"/>
      <c r="N2356" s="52"/>
      <c r="O2356" s="52"/>
      <c r="P2356" s="111"/>
      <c r="Q2356" s="52"/>
      <c r="R2356" s="77"/>
      <c r="S2356" s="109"/>
    </row>
    <row r="2357" spans="1:19" x14ac:dyDescent="0.2">
      <c r="A2357" s="92"/>
      <c r="B2357" s="98"/>
      <c r="C2357" s="98"/>
      <c r="D2357" s="98"/>
      <c r="E2357" s="89"/>
      <c r="F2357" s="89"/>
      <c r="G2357" s="204"/>
      <c r="H2357" s="155"/>
      <c r="I2357" s="155"/>
      <c r="J2357" s="52"/>
      <c r="K2357" s="158"/>
      <c r="L2357" s="52"/>
      <c r="M2357" s="52"/>
      <c r="N2357" s="52"/>
      <c r="O2357" s="52"/>
      <c r="P2357" s="111"/>
      <c r="Q2357" s="52"/>
      <c r="R2357" s="77"/>
      <c r="S2357" s="109"/>
    </row>
    <row r="2358" spans="1:19" x14ac:dyDescent="0.2">
      <c r="A2358" s="92"/>
      <c r="B2358" s="145"/>
      <c r="C2358" s="145"/>
      <c r="D2358" s="145"/>
      <c r="E2358" s="138"/>
      <c r="F2358" s="138"/>
      <c r="G2358" s="103"/>
      <c r="H2358" s="100"/>
      <c r="I2358" s="270"/>
      <c r="J2358" s="208"/>
      <c r="K2358" s="208"/>
      <c r="L2358" s="208"/>
      <c r="M2358" s="208"/>
      <c r="N2358" s="208"/>
      <c r="O2358" s="208"/>
      <c r="P2358" s="250"/>
      <c r="Q2358" s="208"/>
      <c r="R2358" s="143"/>
      <c r="S2358" s="143"/>
    </row>
    <row r="2359" spans="1:19" x14ac:dyDescent="0.2">
      <c r="A2359" s="92"/>
      <c r="B2359" s="98"/>
      <c r="C2359" s="98"/>
      <c r="D2359" s="98"/>
      <c r="E2359" s="89"/>
      <c r="F2359" s="89"/>
      <c r="G2359" s="204"/>
      <c r="H2359" s="156"/>
      <c r="I2359" s="156"/>
      <c r="J2359" s="52"/>
      <c r="K2359" s="158"/>
      <c r="L2359" s="52"/>
      <c r="M2359" s="52"/>
      <c r="N2359" s="52"/>
      <c r="O2359" s="52"/>
      <c r="P2359" s="111"/>
      <c r="Q2359" s="52"/>
      <c r="R2359" s="77"/>
      <c r="S2359" s="109"/>
    </row>
    <row r="2360" spans="1:19" x14ac:dyDescent="0.2">
      <c r="A2360" s="92"/>
      <c r="B2360" s="98"/>
      <c r="C2360" s="98"/>
      <c r="D2360" s="98"/>
      <c r="E2360" s="89"/>
      <c r="F2360" s="89"/>
      <c r="G2360" s="204"/>
      <c r="H2360" s="157"/>
      <c r="I2360" s="157"/>
      <c r="J2360" s="52"/>
      <c r="K2360" s="158"/>
      <c r="L2360" s="52"/>
      <c r="M2360" s="52"/>
      <c r="N2360" s="52"/>
      <c r="O2360" s="52"/>
      <c r="P2360" s="111"/>
      <c r="Q2360" s="52"/>
      <c r="R2360" s="77"/>
      <c r="S2360" s="109"/>
    </row>
    <row r="2361" spans="1:19" x14ac:dyDescent="0.2">
      <c r="A2361" s="92"/>
      <c r="B2361" s="98"/>
      <c r="C2361" s="98"/>
      <c r="D2361" s="98"/>
      <c r="E2361" s="89"/>
      <c r="F2361" s="89"/>
      <c r="G2361" s="204"/>
      <c r="H2361" s="155"/>
      <c r="I2361" s="155"/>
      <c r="J2361" s="52"/>
      <c r="K2361" s="158"/>
      <c r="L2361" s="52"/>
      <c r="M2361" s="52"/>
      <c r="N2361" s="52"/>
      <c r="O2361" s="52"/>
      <c r="P2361" s="111"/>
      <c r="Q2361" s="52"/>
      <c r="R2361" s="77"/>
      <c r="S2361" s="109"/>
    </row>
    <row r="2362" spans="1:19" x14ac:dyDescent="0.2">
      <c r="A2362" s="92"/>
      <c r="B2362" s="162"/>
      <c r="C2362" s="162"/>
      <c r="D2362" s="162"/>
      <c r="E2362" s="76"/>
      <c r="F2362" s="76"/>
      <c r="G2362" s="103"/>
      <c r="H2362" s="100"/>
      <c r="I2362" s="100"/>
      <c r="J2362" s="52"/>
      <c r="K2362" s="52"/>
      <c r="L2362" s="52"/>
      <c r="M2362" s="52"/>
      <c r="N2362" s="52"/>
      <c r="O2362" s="52"/>
      <c r="P2362" s="111"/>
      <c r="Q2362" s="52"/>
      <c r="R2362" s="72"/>
      <c r="S2362" s="72"/>
    </row>
    <row r="2363" spans="1:19" x14ac:dyDescent="0.2">
      <c r="A2363" s="92"/>
      <c r="B2363" s="98"/>
      <c r="C2363" s="98"/>
      <c r="D2363" s="98"/>
      <c r="E2363" s="89"/>
      <c r="F2363" s="89"/>
      <c r="G2363" s="204"/>
      <c r="H2363" s="156"/>
      <c r="I2363" s="156"/>
      <c r="J2363" s="52"/>
      <c r="K2363" s="158"/>
      <c r="L2363" s="52"/>
      <c r="M2363" s="52"/>
      <c r="N2363" s="52"/>
      <c r="O2363" s="52"/>
      <c r="P2363" s="111"/>
      <c r="Q2363" s="52"/>
      <c r="R2363" s="77"/>
      <c r="S2363" s="109"/>
    </row>
    <row r="2364" spans="1:19" x14ac:dyDescent="0.2">
      <c r="A2364" s="92"/>
      <c r="B2364" s="98"/>
      <c r="C2364" s="98"/>
      <c r="D2364" s="98"/>
      <c r="E2364" s="89"/>
      <c r="F2364" s="89"/>
      <c r="G2364" s="204"/>
      <c r="H2364" s="157"/>
      <c r="I2364" s="157"/>
      <c r="J2364" s="52"/>
      <c r="K2364" s="158"/>
      <c r="L2364" s="52"/>
      <c r="M2364" s="52"/>
      <c r="N2364" s="52"/>
      <c r="O2364" s="52"/>
      <c r="P2364" s="111"/>
      <c r="Q2364" s="52"/>
      <c r="R2364" s="77"/>
      <c r="S2364" s="109"/>
    </row>
    <row r="2365" spans="1:19" x14ac:dyDescent="0.2">
      <c r="A2365" s="92"/>
      <c r="B2365" s="98"/>
      <c r="C2365" s="98"/>
      <c r="D2365" s="98"/>
      <c r="E2365" s="89"/>
      <c r="F2365" s="89"/>
      <c r="G2365" s="204"/>
      <c r="H2365" s="157"/>
      <c r="I2365" s="157"/>
      <c r="J2365" s="52"/>
      <c r="K2365" s="158"/>
      <c r="L2365" s="52"/>
      <c r="M2365" s="52"/>
      <c r="N2365" s="52"/>
      <c r="O2365" s="52"/>
      <c r="P2365" s="111"/>
      <c r="Q2365" s="52"/>
      <c r="R2365" s="77"/>
      <c r="S2365" s="109"/>
    </row>
    <row r="2366" spans="1:19" x14ac:dyDescent="0.2">
      <c r="A2366" s="92"/>
      <c r="B2366" s="98"/>
      <c r="C2366" s="98"/>
      <c r="D2366" s="98"/>
      <c r="E2366" s="89"/>
      <c r="F2366" s="89"/>
      <c r="G2366" s="204"/>
      <c r="H2366" s="155"/>
      <c r="I2366" s="155"/>
      <c r="J2366" s="52"/>
      <c r="K2366" s="158"/>
      <c r="L2366" s="52"/>
      <c r="M2366" s="52"/>
      <c r="N2366" s="52"/>
      <c r="O2366" s="52"/>
      <c r="P2366" s="111"/>
      <c r="Q2366" s="52"/>
      <c r="R2366" s="77"/>
      <c r="S2366" s="109"/>
    </row>
    <row r="2367" spans="1:19" x14ac:dyDescent="0.2">
      <c r="A2367" s="92"/>
      <c r="B2367" s="145"/>
      <c r="C2367" s="145"/>
      <c r="D2367" s="145"/>
      <c r="E2367" s="138"/>
      <c r="F2367" s="138"/>
      <c r="G2367" s="103"/>
      <c r="H2367" s="100"/>
      <c r="I2367" s="270"/>
      <c r="J2367" s="208"/>
      <c r="K2367" s="208"/>
      <c r="L2367" s="208"/>
      <c r="M2367" s="208"/>
      <c r="N2367" s="208"/>
      <c r="O2367" s="208"/>
      <c r="P2367" s="250"/>
      <c r="Q2367" s="208"/>
      <c r="R2367" s="143"/>
      <c r="S2367" s="143"/>
    </row>
    <row r="2368" spans="1:19" x14ac:dyDescent="0.2">
      <c r="A2368" s="92"/>
      <c r="B2368" s="98"/>
      <c r="C2368" s="98"/>
      <c r="D2368" s="98"/>
      <c r="E2368" s="89"/>
      <c r="F2368" s="89"/>
      <c r="G2368" s="204"/>
      <c r="H2368" s="156"/>
      <c r="I2368" s="156"/>
      <c r="J2368" s="52"/>
      <c r="K2368" s="158"/>
      <c r="L2368" s="52"/>
      <c r="M2368" s="52"/>
      <c r="N2368" s="52"/>
      <c r="O2368" s="52"/>
      <c r="P2368" s="111"/>
      <c r="Q2368" s="52"/>
      <c r="R2368" s="77"/>
      <c r="S2368" s="109"/>
    </row>
    <row r="2369" spans="1:23" x14ac:dyDescent="0.2">
      <c r="A2369" s="92"/>
      <c r="B2369" s="98"/>
      <c r="C2369" s="98"/>
      <c r="D2369" s="98"/>
      <c r="E2369" s="89"/>
      <c r="F2369" s="89"/>
      <c r="G2369" s="204"/>
      <c r="H2369" s="157"/>
      <c r="I2369" s="157"/>
      <c r="J2369" s="52"/>
      <c r="K2369" s="158"/>
      <c r="L2369" s="52"/>
      <c r="M2369" s="52"/>
      <c r="N2369" s="52"/>
      <c r="O2369" s="52"/>
      <c r="P2369" s="111"/>
      <c r="Q2369" s="52"/>
      <c r="R2369" s="77"/>
      <c r="S2369" s="109"/>
    </row>
    <row r="2370" spans="1:23" x14ac:dyDescent="0.2">
      <c r="A2370" s="92"/>
      <c r="B2370" s="98"/>
      <c r="C2370" s="98"/>
      <c r="D2370" s="98"/>
      <c r="E2370" s="89"/>
      <c r="F2370" s="89"/>
      <c r="G2370" s="204"/>
      <c r="H2370" s="155"/>
      <c r="I2370" s="155"/>
      <c r="J2370" s="52"/>
      <c r="K2370" s="158"/>
      <c r="L2370" s="52"/>
      <c r="M2370" s="52"/>
      <c r="N2370" s="52"/>
      <c r="O2370" s="52"/>
      <c r="P2370" s="111"/>
      <c r="Q2370" s="52"/>
      <c r="R2370" s="77"/>
      <c r="S2370" s="109"/>
    </row>
    <row r="2371" spans="1:23" x14ac:dyDescent="0.2">
      <c r="A2371" s="92"/>
      <c r="B2371" s="98"/>
      <c r="C2371" s="98"/>
      <c r="D2371" s="98"/>
      <c r="E2371" s="89"/>
      <c r="F2371" s="89"/>
      <c r="G2371" s="204"/>
      <c r="H2371" s="157"/>
      <c r="I2371" s="157"/>
      <c r="J2371" s="52"/>
      <c r="K2371" s="158"/>
      <c r="L2371" s="52"/>
      <c r="M2371" s="52"/>
      <c r="N2371" s="52"/>
      <c r="O2371" s="52"/>
      <c r="P2371" s="111"/>
      <c r="Q2371" s="52"/>
      <c r="R2371" s="77"/>
      <c r="S2371" s="109"/>
    </row>
    <row r="2372" spans="1:23" x14ac:dyDescent="0.2">
      <c r="A2372" s="92"/>
      <c r="B2372" s="98"/>
      <c r="C2372" s="98"/>
      <c r="D2372" s="98"/>
      <c r="E2372" s="89"/>
      <c r="F2372" s="89"/>
      <c r="G2372" s="204"/>
      <c r="H2372" s="155"/>
      <c r="I2372" s="155"/>
      <c r="J2372" s="52"/>
      <c r="K2372" s="158"/>
      <c r="L2372" s="52"/>
      <c r="M2372" s="52"/>
      <c r="N2372" s="52"/>
      <c r="O2372" s="52"/>
      <c r="P2372" s="111"/>
      <c r="Q2372" s="52"/>
      <c r="R2372" s="77"/>
      <c r="S2372" s="109"/>
    </row>
    <row r="2373" spans="1:23" x14ac:dyDescent="0.2">
      <c r="A2373" s="92"/>
      <c r="B2373" s="145"/>
      <c r="C2373" s="145"/>
      <c r="D2373" s="145"/>
      <c r="E2373" s="138"/>
      <c r="F2373" s="138"/>
      <c r="G2373" s="103"/>
      <c r="H2373" s="100"/>
      <c r="I2373" s="270"/>
      <c r="J2373" s="208"/>
      <c r="K2373" s="208"/>
      <c r="L2373" s="208"/>
      <c r="M2373" s="208"/>
      <c r="N2373" s="208"/>
      <c r="O2373" s="208"/>
      <c r="P2373" s="250"/>
      <c r="Q2373" s="208"/>
      <c r="R2373" s="143"/>
      <c r="S2373" s="143"/>
    </row>
    <row r="2374" spans="1:23" x14ac:dyDescent="0.2">
      <c r="A2374" s="92"/>
      <c r="B2374" s="98"/>
      <c r="C2374" s="98"/>
      <c r="D2374" s="98"/>
      <c r="E2374" s="89"/>
      <c r="F2374" s="89"/>
      <c r="G2374" s="204"/>
      <c r="H2374" s="156"/>
      <c r="I2374" s="156"/>
      <c r="J2374" s="52"/>
      <c r="K2374" s="158"/>
      <c r="L2374" s="52"/>
      <c r="M2374" s="52"/>
      <c r="N2374" s="52"/>
      <c r="O2374" s="52"/>
      <c r="P2374" s="111"/>
      <c r="Q2374" s="52"/>
      <c r="R2374" s="77"/>
      <c r="S2374" s="109"/>
    </row>
    <row r="2375" spans="1:23" x14ac:dyDescent="0.2">
      <c r="A2375" s="92"/>
      <c r="B2375" s="98"/>
      <c r="C2375" s="98"/>
      <c r="D2375" s="98"/>
      <c r="E2375" s="89"/>
      <c r="F2375" s="89"/>
      <c r="G2375" s="204"/>
      <c r="H2375" s="157"/>
      <c r="I2375" s="157"/>
      <c r="J2375" s="52"/>
      <c r="K2375" s="158"/>
      <c r="L2375" s="52"/>
      <c r="M2375" s="52"/>
      <c r="N2375" s="52"/>
      <c r="O2375" s="52"/>
      <c r="P2375" s="111"/>
      <c r="Q2375" s="52"/>
      <c r="R2375" s="77"/>
      <c r="S2375" s="109"/>
    </row>
    <row r="2376" spans="1:23" x14ac:dyDescent="0.2">
      <c r="A2376" s="92"/>
      <c r="B2376" s="98"/>
      <c r="C2376" s="98"/>
      <c r="D2376" s="98"/>
      <c r="E2376" s="89"/>
      <c r="F2376" s="89"/>
      <c r="G2376" s="204"/>
      <c r="H2376" s="155"/>
      <c r="I2376" s="155"/>
      <c r="J2376" s="52"/>
      <c r="K2376" s="158"/>
      <c r="L2376" s="52"/>
      <c r="M2376" s="52"/>
      <c r="N2376" s="52"/>
      <c r="O2376" s="52"/>
      <c r="P2376" s="111"/>
      <c r="Q2376" s="52"/>
      <c r="R2376" s="77"/>
      <c r="S2376" s="109"/>
    </row>
    <row r="2377" spans="1:23" x14ac:dyDescent="0.2">
      <c r="A2377" s="92"/>
      <c r="B2377" s="162"/>
      <c r="C2377" s="162"/>
      <c r="D2377" s="162"/>
      <c r="E2377" s="76"/>
      <c r="F2377" s="76"/>
      <c r="G2377" s="103"/>
      <c r="H2377" s="100"/>
      <c r="I2377" s="100"/>
      <c r="J2377" s="52"/>
      <c r="K2377" s="52"/>
      <c r="L2377" s="52"/>
      <c r="M2377" s="52"/>
      <c r="N2377" s="52"/>
      <c r="O2377" s="52"/>
      <c r="P2377" s="111"/>
      <c r="Q2377" s="52"/>
      <c r="R2377" s="72"/>
      <c r="S2377" s="72"/>
    </row>
    <row r="2378" spans="1:23" customFormat="1" ht="12.75" customHeight="1" x14ac:dyDescent="0.25">
      <c r="A2378" s="92"/>
      <c r="B2378" s="98"/>
      <c r="C2378" s="98"/>
      <c r="D2378" s="98"/>
      <c r="E2378" s="89"/>
      <c r="F2378" s="89"/>
      <c r="G2378" s="204"/>
      <c r="H2378" s="156"/>
      <c r="I2378" s="156"/>
      <c r="J2378" s="52"/>
      <c r="K2378" s="158"/>
      <c r="L2378" s="52"/>
      <c r="M2378" s="52"/>
      <c r="N2378" s="52"/>
      <c r="O2378" s="52"/>
      <c r="P2378" s="111"/>
      <c r="Q2378" s="52"/>
      <c r="R2378" s="77"/>
      <c r="S2378" s="109"/>
      <c r="T2378" s="139"/>
      <c r="U2378" s="139"/>
      <c r="V2378" s="139"/>
      <c r="W2378" s="139"/>
    </row>
    <row r="2379" spans="1:23" customFormat="1" ht="12.75" customHeight="1" x14ac:dyDescent="0.25">
      <c r="A2379" s="92"/>
      <c r="B2379" s="98"/>
      <c r="C2379" s="98"/>
      <c r="D2379" s="98"/>
      <c r="E2379" s="89"/>
      <c r="F2379" s="89"/>
      <c r="G2379" s="204"/>
      <c r="H2379" s="157"/>
      <c r="I2379" s="157"/>
      <c r="J2379" s="52"/>
      <c r="K2379" s="158"/>
      <c r="L2379" s="52"/>
      <c r="M2379" s="52"/>
      <c r="N2379" s="52"/>
      <c r="O2379" s="52"/>
      <c r="P2379" s="111"/>
      <c r="Q2379" s="52"/>
      <c r="R2379" s="77"/>
      <c r="S2379" s="109"/>
      <c r="T2379" s="139"/>
      <c r="U2379" s="139"/>
      <c r="V2379" s="139"/>
      <c r="W2379" s="139"/>
    </row>
    <row r="2380" spans="1:23" x14ac:dyDescent="0.2">
      <c r="A2380" s="92"/>
      <c r="B2380" s="98"/>
      <c r="C2380" s="98"/>
      <c r="D2380" s="98"/>
      <c r="E2380" s="89"/>
      <c r="F2380" s="89"/>
      <c r="G2380" s="204"/>
      <c r="H2380" s="157"/>
      <c r="I2380" s="157"/>
      <c r="J2380" s="52"/>
      <c r="K2380" s="158"/>
      <c r="L2380" s="52"/>
      <c r="M2380" s="52"/>
      <c r="N2380" s="52"/>
      <c r="O2380" s="52"/>
      <c r="P2380" s="111"/>
      <c r="Q2380" s="52"/>
      <c r="R2380" s="77"/>
      <c r="S2380" s="109"/>
    </row>
    <row r="2381" spans="1:23" x14ac:dyDescent="0.2">
      <c r="A2381" s="92"/>
      <c r="B2381" s="98"/>
      <c r="C2381" s="98"/>
      <c r="D2381" s="98"/>
      <c r="E2381" s="89"/>
      <c r="F2381" s="89"/>
      <c r="G2381" s="204"/>
      <c r="H2381" s="155"/>
      <c r="I2381" s="155"/>
      <c r="J2381" s="52"/>
      <c r="K2381" s="158"/>
      <c r="L2381" s="52"/>
      <c r="M2381" s="52"/>
      <c r="N2381" s="52"/>
      <c r="O2381" s="52"/>
      <c r="P2381" s="111"/>
      <c r="Q2381" s="52"/>
      <c r="R2381" s="77"/>
      <c r="S2381" s="109"/>
    </row>
    <row r="2382" spans="1:23" x14ac:dyDescent="0.2">
      <c r="A2382" s="92"/>
      <c r="B2382" s="145"/>
      <c r="C2382" s="145"/>
      <c r="D2382" s="145"/>
      <c r="E2382" s="138"/>
      <c r="F2382" s="138"/>
      <c r="G2382" s="103"/>
      <c r="H2382" s="100"/>
      <c r="I2382" s="270"/>
      <c r="J2382" s="208"/>
      <c r="K2382" s="208"/>
      <c r="L2382" s="208"/>
      <c r="M2382" s="208"/>
      <c r="N2382" s="208"/>
      <c r="O2382" s="208"/>
      <c r="P2382" s="250"/>
      <c r="Q2382" s="208"/>
      <c r="R2382" s="143"/>
      <c r="S2382" s="143"/>
    </row>
    <row r="2383" spans="1:23" x14ac:dyDescent="0.2">
      <c r="A2383" s="92"/>
      <c r="B2383" s="98"/>
      <c r="C2383" s="98"/>
      <c r="D2383" s="98"/>
      <c r="E2383" s="89"/>
      <c r="F2383" s="89"/>
      <c r="G2383" s="204"/>
      <c r="H2383" s="156"/>
      <c r="I2383" s="156"/>
      <c r="J2383" s="52"/>
      <c r="K2383" s="158"/>
      <c r="L2383" s="52"/>
      <c r="M2383" s="52"/>
      <c r="N2383" s="52"/>
      <c r="O2383" s="52"/>
      <c r="P2383" s="111"/>
      <c r="Q2383" s="52"/>
      <c r="R2383" s="77"/>
      <c r="S2383" s="109"/>
    </row>
    <row r="2384" spans="1:23" x14ac:dyDescent="0.2">
      <c r="A2384" s="92"/>
      <c r="B2384" s="98"/>
      <c r="C2384" s="98"/>
      <c r="D2384" s="98"/>
      <c r="E2384" s="89"/>
      <c r="F2384" s="89"/>
      <c r="G2384" s="204"/>
      <c r="H2384" s="157"/>
      <c r="I2384" s="157"/>
      <c r="J2384" s="52"/>
      <c r="K2384" s="158"/>
      <c r="L2384" s="52"/>
      <c r="M2384" s="52"/>
      <c r="N2384" s="52"/>
      <c r="O2384" s="52"/>
      <c r="P2384" s="111"/>
      <c r="Q2384" s="52"/>
      <c r="R2384" s="77"/>
      <c r="S2384" s="109"/>
    </row>
    <row r="2385" spans="1:19" x14ac:dyDescent="0.2">
      <c r="A2385" s="92"/>
      <c r="B2385" s="98"/>
      <c r="C2385" s="98"/>
      <c r="D2385" s="98"/>
      <c r="E2385" s="89"/>
      <c r="F2385" s="89"/>
      <c r="G2385" s="204"/>
      <c r="H2385" s="155"/>
      <c r="I2385" s="155"/>
      <c r="J2385" s="52"/>
      <c r="K2385" s="158"/>
      <c r="L2385" s="52"/>
      <c r="M2385" s="52"/>
      <c r="N2385" s="52"/>
      <c r="O2385" s="52"/>
      <c r="P2385" s="111"/>
      <c r="Q2385" s="52"/>
      <c r="R2385" s="77"/>
      <c r="S2385" s="109"/>
    </row>
    <row r="2386" spans="1:19" x14ac:dyDescent="0.2">
      <c r="A2386" s="92"/>
      <c r="B2386" s="98"/>
      <c r="C2386" s="98"/>
      <c r="D2386" s="98"/>
      <c r="E2386" s="89"/>
      <c r="F2386" s="89"/>
      <c r="G2386" s="204"/>
      <c r="H2386" s="157"/>
      <c r="I2386" s="157"/>
      <c r="J2386" s="52"/>
      <c r="K2386" s="158"/>
      <c r="L2386" s="52"/>
      <c r="M2386" s="52"/>
      <c r="N2386" s="52"/>
      <c r="O2386" s="52"/>
      <c r="P2386" s="111"/>
      <c r="Q2386" s="52"/>
      <c r="R2386" s="77"/>
      <c r="S2386" s="109"/>
    </row>
    <row r="2387" spans="1:19" x14ac:dyDescent="0.2">
      <c r="A2387" s="92"/>
      <c r="B2387" s="98"/>
      <c r="C2387" s="98"/>
      <c r="D2387" s="98"/>
      <c r="E2387" s="89"/>
      <c r="F2387" s="89"/>
      <c r="G2387" s="204"/>
      <c r="H2387" s="155"/>
      <c r="I2387" s="155"/>
      <c r="J2387" s="52"/>
      <c r="K2387" s="158"/>
      <c r="L2387" s="52"/>
      <c r="M2387" s="52"/>
      <c r="N2387" s="52"/>
      <c r="O2387" s="52"/>
      <c r="P2387" s="111"/>
      <c r="Q2387" s="52"/>
      <c r="R2387" s="77"/>
      <c r="S2387" s="109"/>
    </row>
    <row r="2388" spans="1:19" x14ac:dyDescent="0.2">
      <c r="A2388" s="92"/>
      <c r="B2388" s="145"/>
      <c r="C2388" s="145"/>
      <c r="D2388" s="145"/>
      <c r="E2388" s="138"/>
      <c r="F2388" s="138"/>
      <c r="G2388" s="103"/>
      <c r="H2388" s="100"/>
      <c r="I2388" s="270"/>
      <c r="J2388" s="208"/>
      <c r="K2388" s="208"/>
      <c r="L2388" s="208"/>
      <c r="M2388" s="208"/>
      <c r="N2388" s="208"/>
      <c r="O2388" s="208"/>
      <c r="P2388" s="250"/>
      <c r="Q2388" s="208"/>
      <c r="R2388" s="143"/>
      <c r="S2388" s="143"/>
    </row>
    <row r="2389" spans="1:19" x14ac:dyDescent="0.2">
      <c r="A2389" s="92"/>
      <c r="B2389" s="98"/>
      <c r="C2389" s="98"/>
      <c r="D2389" s="98"/>
      <c r="E2389" s="89"/>
      <c r="F2389" s="89"/>
      <c r="G2389" s="204"/>
      <c r="H2389" s="156"/>
      <c r="I2389" s="156"/>
      <c r="J2389" s="52"/>
      <c r="K2389" s="158"/>
      <c r="L2389" s="52"/>
      <c r="M2389" s="52"/>
      <c r="N2389" s="52"/>
      <c r="O2389" s="52"/>
      <c r="P2389" s="111"/>
      <c r="Q2389" s="52"/>
      <c r="R2389" s="77"/>
      <c r="S2389" s="109"/>
    </row>
    <row r="2390" spans="1:19" x14ac:dyDescent="0.2">
      <c r="A2390" s="92"/>
      <c r="B2390" s="98"/>
      <c r="C2390" s="98"/>
      <c r="D2390" s="98"/>
      <c r="E2390" s="89"/>
      <c r="F2390" s="89"/>
      <c r="G2390" s="204"/>
      <c r="H2390" s="157"/>
      <c r="I2390" s="157"/>
      <c r="J2390" s="52"/>
      <c r="K2390" s="158"/>
      <c r="L2390" s="52"/>
      <c r="M2390" s="52"/>
      <c r="N2390" s="52"/>
      <c r="O2390" s="52"/>
      <c r="P2390" s="111"/>
      <c r="Q2390" s="52"/>
      <c r="R2390" s="77"/>
      <c r="S2390" s="109"/>
    </row>
    <row r="2391" spans="1:19" x14ac:dyDescent="0.2">
      <c r="A2391" s="92"/>
      <c r="B2391" s="98"/>
      <c r="C2391" s="98"/>
      <c r="D2391" s="98"/>
      <c r="E2391" s="89"/>
      <c r="F2391" s="89"/>
      <c r="G2391" s="204"/>
      <c r="H2391" s="155"/>
      <c r="I2391" s="155"/>
      <c r="J2391" s="52"/>
      <c r="K2391" s="158"/>
      <c r="L2391" s="52"/>
      <c r="M2391" s="52"/>
      <c r="N2391" s="52"/>
      <c r="O2391" s="52"/>
      <c r="P2391" s="111"/>
      <c r="Q2391" s="52"/>
      <c r="R2391" s="77"/>
      <c r="S2391" s="109"/>
    </row>
    <row r="2392" spans="1:19" x14ac:dyDescent="0.2">
      <c r="A2392" s="92"/>
      <c r="B2392" s="162"/>
      <c r="C2392" s="162"/>
      <c r="D2392" s="162"/>
      <c r="E2392" s="76"/>
      <c r="F2392" s="76"/>
      <c r="G2392" s="103"/>
      <c r="H2392" s="100"/>
      <c r="I2392" s="100"/>
      <c r="J2392" s="52"/>
      <c r="K2392" s="52"/>
      <c r="L2392" s="52"/>
      <c r="M2392" s="52"/>
      <c r="N2392" s="52"/>
      <c r="O2392" s="52"/>
      <c r="P2392" s="111"/>
      <c r="Q2392" s="52"/>
      <c r="R2392" s="72"/>
      <c r="S2392" s="72"/>
    </row>
    <row r="2393" spans="1:19" x14ac:dyDescent="0.2">
      <c r="A2393" s="92"/>
      <c r="B2393" s="98"/>
      <c r="C2393" s="98"/>
      <c r="D2393" s="98"/>
      <c r="E2393" s="89"/>
      <c r="F2393" s="89"/>
      <c r="G2393" s="204"/>
      <c r="H2393" s="156"/>
      <c r="I2393" s="156"/>
      <c r="J2393" s="52"/>
      <c r="K2393" s="158"/>
      <c r="L2393" s="52"/>
      <c r="M2393" s="52"/>
      <c r="N2393" s="52"/>
      <c r="O2393" s="52"/>
      <c r="P2393" s="111"/>
      <c r="Q2393" s="52"/>
      <c r="R2393" s="77"/>
      <c r="S2393" s="109"/>
    </row>
    <row r="2394" spans="1:19" x14ac:dyDescent="0.2">
      <c r="A2394" s="92"/>
      <c r="B2394" s="98"/>
      <c r="C2394" s="98"/>
      <c r="D2394" s="98"/>
      <c r="E2394" s="89"/>
      <c r="F2394" s="89"/>
      <c r="G2394" s="204"/>
      <c r="H2394" s="157"/>
      <c r="I2394" s="157"/>
      <c r="J2394" s="52"/>
      <c r="K2394" s="158"/>
      <c r="L2394" s="52"/>
      <c r="M2394" s="52"/>
      <c r="N2394" s="52"/>
      <c r="O2394" s="52"/>
      <c r="P2394" s="111"/>
      <c r="Q2394" s="52"/>
      <c r="R2394" s="77"/>
      <c r="S2394" s="109"/>
    </row>
    <row r="2395" spans="1:19" x14ac:dyDescent="0.2">
      <c r="A2395" s="92"/>
      <c r="B2395" s="98"/>
      <c r="C2395" s="98"/>
      <c r="D2395" s="98"/>
      <c r="E2395" s="89"/>
      <c r="F2395" s="89"/>
      <c r="G2395" s="204"/>
      <c r="H2395" s="157"/>
      <c r="I2395" s="157"/>
      <c r="J2395" s="52"/>
      <c r="K2395" s="158"/>
      <c r="L2395" s="52"/>
      <c r="M2395" s="52"/>
      <c r="N2395" s="52"/>
      <c r="O2395" s="52"/>
      <c r="P2395" s="111"/>
      <c r="Q2395" s="52"/>
      <c r="R2395" s="77"/>
      <c r="S2395" s="109"/>
    </row>
    <row r="2396" spans="1:19" x14ac:dyDescent="0.2">
      <c r="A2396" s="92"/>
      <c r="B2396" s="98"/>
      <c r="C2396" s="98"/>
      <c r="D2396" s="98"/>
      <c r="E2396" s="89"/>
      <c r="F2396" s="89"/>
      <c r="G2396" s="204"/>
      <c r="H2396" s="155"/>
      <c r="I2396" s="155"/>
      <c r="J2396" s="52"/>
      <c r="K2396" s="158"/>
      <c r="L2396" s="52"/>
      <c r="M2396" s="52"/>
      <c r="N2396" s="52"/>
      <c r="O2396" s="52"/>
      <c r="P2396" s="111"/>
      <c r="Q2396" s="52"/>
      <c r="R2396" s="77"/>
      <c r="S2396" s="109"/>
    </row>
    <row r="2397" spans="1:19" x14ac:dyDescent="0.2">
      <c r="A2397" s="92"/>
      <c r="B2397" s="145"/>
      <c r="C2397" s="145"/>
      <c r="D2397" s="145"/>
      <c r="E2397" s="138"/>
      <c r="F2397" s="138"/>
      <c r="G2397" s="103"/>
      <c r="H2397" s="100"/>
      <c r="I2397" s="270"/>
      <c r="J2397" s="208"/>
      <c r="K2397" s="208"/>
      <c r="L2397" s="208"/>
      <c r="M2397" s="208"/>
      <c r="N2397" s="208"/>
      <c r="O2397" s="208"/>
      <c r="P2397" s="250"/>
      <c r="Q2397" s="208"/>
      <c r="R2397" s="143"/>
      <c r="S2397" s="143"/>
    </row>
    <row r="2398" spans="1:19" x14ac:dyDescent="0.2">
      <c r="A2398" s="92"/>
      <c r="B2398" s="98"/>
      <c r="C2398" s="98"/>
      <c r="D2398" s="98"/>
      <c r="E2398" s="89"/>
      <c r="F2398" s="89"/>
      <c r="G2398" s="204"/>
      <c r="H2398" s="156"/>
      <c r="I2398" s="156"/>
      <c r="J2398" s="52"/>
      <c r="K2398" s="158"/>
      <c r="L2398" s="52"/>
      <c r="M2398" s="52"/>
      <c r="N2398" s="52"/>
      <c r="O2398" s="52"/>
      <c r="P2398" s="111"/>
      <c r="Q2398" s="52"/>
      <c r="R2398" s="77"/>
      <c r="S2398" s="109"/>
    </row>
    <row r="2399" spans="1:19" x14ac:dyDescent="0.2">
      <c r="A2399" s="92"/>
      <c r="B2399" s="98"/>
      <c r="C2399" s="98"/>
      <c r="D2399" s="98"/>
      <c r="E2399" s="89"/>
      <c r="F2399" s="89"/>
      <c r="G2399" s="204"/>
      <c r="H2399" s="157"/>
      <c r="I2399" s="157"/>
      <c r="J2399" s="52"/>
      <c r="K2399" s="158"/>
      <c r="L2399" s="52"/>
      <c r="M2399" s="52"/>
      <c r="N2399" s="52"/>
      <c r="O2399" s="52"/>
      <c r="P2399" s="111"/>
      <c r="Q2399" s="52"/>
      <c r="R2399" s="77"/>
      <c r="S2399" s="109"/>
    </row>
    <row r="2400" spans="1:19" x14ac:dyDescent="0.2">
      <c r="A2400" s="92"/>
      <c r="B2400" s="98"/>
      <c r="C2400" s="98"/>
      <c r="D2400" s="98"/>
      <c r="E2400" s="89"/>
      <c r="F2400" s="89"/>
      <c r="G2400" s="204"/>
      <c r="H2400" s="155"/>
      <c r="I2400" s="155"/>
      <c r="J2400" s="52"/>
      <c r="K2400" s="158"/>
      <c r="L2400" s="52"/>
      <c r="M2400" s="52"/>
      <c r="N2400" s="52"/>
      <c r="O2400" s="52"/>
      <c r="P2400" s="111"/>
      <c r="Q2400" s="52"/>
      <c r="R2400" s="77"/>
      <c r="S2400" s="109"/>
    </row>
    <row r="2401" spans="1:19" x14ac:dyDescent="0.2">
      <c r="A2401" s="92"/>
      <c r="B2401" s="98"/>
      <c r="C2401" s="98"/>
      <c r="D2401" s="98"/>
      <c r="E2401" s="89"/>
      <c r="F2401" s="89"/>
      <c r="G2401" s="204"/>
      <c r="H2401" s="157"/>
      <c r="I2401" s="157"/>
      <c r="J2401" s="52"/>
      <c r="K2401" s="158"/>
      <c r="L2401" s="52"/>
      <c r="M2401" s="52"/>
      <c r="N2401" s="52"/>
      <c r="O2401" s="52"/>
      <c r="P2401" s="111"/>
      <c r="Q2401" s="52"/>
      <c r="R2401" s="77"/>
      <c r="S2401" s="109"/>
    </row>
    <row r="2402" spans="1:19" x14ac:dyDescent="0.2">
      <c r="A2402" s="92"/>
      <c r="B2402" s="98"/>
      <c r="C2402" s="98"/>
      <c r="D2402" s="98"/>
      <c r="E2402" s="89"/>
      <c r="F2402" s="89"/>
      <c r="G2402" s="204"/>
      <c r="H2402" s="155"/>
      <c r="I2402" s="155"/>
      <c r="J2402" s="52"/>
      <c r="K2402" s="158"/>
      <c r="L2402" s="52"/>
      <c r="M2402" s="52"/>
      <c r="N2402" s="52"/>
      <c r="O2402" s="52"/>
      <c r="P2402" s="111"/>
      <c r="Q2402" s="52"/>
      <c r="R2402" s="77"/>
      <c r="S2402" s="109"/>
    </row>
    <row r="2403" spans="1:19" x14ac:dyDescent="0.2">
      <c r="A2403" s="92"/>
      <c r="B2403" s="145"/>
      <c r="C2403" s="145"/>
      <c r="D2403" s="145"/>
      <c r="E2403" s="138"/>
      <c r="F2403" s="138"/>
      <c r="G2403" s="103"/>
      <c r="H2403" s="100"/>
      <c r="I2403" s="270"/>
      <c r="J2403" s="208"/>
      <c r="K2403" s="208"/>
      <c r="L2403" s="208"/>
      <c r="M2403" s="208"/>
      <c r="N2403" s="208"/>
      <c r="O2403" s="208"/>
      <c r="P2403" s="250"/>
      <c r="Q2403" s="208"/>
      <c r="R2403" s="143"/>
      <c r="S2403" s="143"/>
    </row>
    <row r="2404" spans="1:19" x14ac:dyDescent="0.2">
      <c r="A2404" s="92"/>
      <c r="B2404" s="98"/>
      <c r="C2404" s="98"/>
      <c r="D2404" s="98"/>
      <c r="E2404" s="89"/>
      <c r="F2404" s="89"/>
      <c r="G2404" s="204"/>
      <c r="H2404" s="156"/>
      <c r="I2404" s="156"/>
      <c r="J2404" s="52"/>
      <c r="K2404" s="158"/>
      <c r="L2404" s="52"/>
      <c r="M2404" s="52"/>
      <c r="N2404" s="52"/>
      <c r="O2404" s="52"/>
      <c r="P2404" s="111"/>
      <c r="Q2404" s="52"/>
      <c r="R2404" s="77"/>
      <c r="S2404" s="109"/>
    </row>
    <row r="2405" spans="1:19" x14ac:dyDescent="0.2">
      <c r="A2405" s="92"/>
      <c r="B2405" s="98"/>
      <c r="C2405" s="98"/>
      <c r="D2405" s="98"/>
      <c r="E2405" s="89"/>
      <c r="F2405" s="89"/>
      <c r="G2405" s="204"/>
      <c r="H2405" s="157"/>
      <c r="I2405" s="157"/>
      <c r="J2405" s="52"/>
      <c r="K2405" s="158"/>
      <c r="L2405" s="52"/>
      <c r="M2405" s="52"/>
      <c r="N2405" s="52"/>
      <c r="O2405" s="52"/>
      <c r="P2405" s="111"/>
      <c r="Q2405" s="52"/>
      <c r="R2405" s="77"/>
      <c r="S2405" s="109"/>
    </row>
    <row r="2406" spans="1:19" x14ac:dyDescent="0.2">
      <c r="A2406" s="92"/>
      <c r="B2406" s="98"/>
      <c r="C2406" s="98"/>
      <c r="D2406" s="98"/>
      <c r="E2406" s="89"/>
      <c r="F2406" s="89"/>
      <c r="G2406" s="204"/>
      <c r="H2406" s="155"/>
      <c r="I2406" s="155"/>
      <c r="J2406" s="52"/>
      <c r="K2406" s="158"/>
      <c r="L2406" s="52"/>
      <c r="M2406" s="52"/>
      <c r="N2406" s="52"/>
      <c r="O2406" s="52"/>
      <c r="P2406" s="111"/>
      <c r="Q2406" s="52"/>
      <c r="R2406" s="77"/>
      <c r="S2406" s="109"/>
    </row>
    <row r="2407" spans="1:19" x14ac:dyDescent="0.2">
      <c r="A2407" s="92"/>
      <c r="B2407" s="162"/>
      <c r="C2407" s="162"/>
      <c r="D2407" s="162"/>
      <c r="E2407" s="76"/>
      <c r="F2407" s="76"/>
      <c r="G2407" s="103"/>
      <c r="H2407" s="100"/>
      <c r="I2407" s="100"/>
      <c r="J2407" s="52"/>
      <c r="K2407" s="52"/>
      <c r="L2407" s="52"/>
      <c r="M2407" s="52"/>
      <c r="N2407" s="52"/>
      <c r="O2407" s="52"/>
      <c r="P2407" s="111"/>
      <c r="Q2407" s="52"/>
      <c r="R2407" s="72"/>
      <c r="S2407" s="72"/>
    </row>
    <row r="2408" spans="1:19" x14ac:dyDescent="0.2">
      <c r="A2408" s="92"/>
      <c r="B2408" s="98"/>
      <c r="C2408" s="98"/>
      <c r="D2408" s="98"/>
      <c r="E2408" s="89"/>
      <c r="F2408" s="89"/>
      <c r="G2408" s="204"/>
      <c r="H2408" s="156"/>
      <c r="I2408" s="156"/>
      <c r="J2408" s="52"/>
      <c r="K2408" s="158"/>
      <c r="L2408" s="52"/>
      <c r="M2408" s="52"/>
      <c r="N2408" s="52"/>
      <c r="O2408" s="52"/>
      <c r="P2408" s="111"/>
      <c r="Q2408" s="52"/>
      <c r="R2408" s="77"/>
      <c r="S2408" s="109"/>
    </row>
    <row r="2409" spans="1:19" x14ac:dyDescent="0.2">
      <c r="A2409" s="92"/>
      <c r="B2409" s="98"/>
      <c r="C2409" s="98"/>
      <c r="D2409" s="98"/>
      <c r="E2409" s="89"/>
      <c r="F2409" s="89"/>
      <c r="G2409" s="204"/>
      <c r="H2409" s="157"/>
      <c r="I2409" s="157"/>
      <c r="J2409" s="52"/>
      <c r="K2409" s="158"/>
      <c r="L2409" s="52"/>
      <c r="M2409" s="52"/>
      <c r="N2409" s="52"/>
      <c r="O2409" s="52"/>
      <c r="P2409" s="111"/>
      <c r="Q2409" s="52"/>
      <c r="R2409" s="77"/>
      <c r="S2409" s="109"/>
    </row>
    <row r="2410" spans="1:19" x14ac:dyDescent="0.2">
      <c r="A2410" s="92"/>
      <c r="B2410" s="98"/>
      <c r="C2410" s="98"/>
      <c r="D2410" s="98"/>
      <c r="E2410" s="89"/>
      <c r="F2410" s="89"/>
      <c r="G2410" s="204"/>
      <c r="H2410" s="157"/>
      <c r="I2410" s="157"/>
      <c r="J2410" s="52"/>
      <c r="K2410" s="158"/>
      <c r="L2410" s="52"/>
      <c r="M2410" s="52"/>
      <c r="N2410" s="52"/>
      <c r="O2410" s="52"/>
      <c r="P2410" s="111"/>
      <c r="Q2410" s="52"/>
      <c r="R2410" s="77"/>
      <c r="S2410" s="109"/>
    </row>
    <row r="2411" spans="1:19" x14ac:dyDescent="0.2">
      <c r="A2411" s="92"/>
      <c r="B2411" s="98"/>
      <c r="C2411" s="98"/>
      <c r="D2411" s="98"/>
      <c r="E2411" s="89"/>
      <c r="F2411" s="89"/>
      <c r="G2411" s="204"/>
      <c r="H2411" s="155"/>
      <c r="I2411" s="155"/>
      <c r="J2411" s="52"/>
      <c r="K2411" s="158"/>
      <c r="L2411" s="52"/>
      <c r="M2411" s="52"/>
      <c r="N2411" s="52"/>
      <c r="O2411" s="52"/>
      <c r="P2411" s="111"/>
      <c r="Q2411" s="52"/>
      <c r="R2411" s="77"/>
      <c r="S2411" s="109"/>
    </row>
    <row r="2412" spans="1:19" x14ac:dyDescent="0.2">
      <c r="A2412" s="92"/>
      <c r="B2412" s="145"/>
      <c r="C2412" s="145"/>
      <c r="D2412" s="145"/>
      <c r="E2412" s="138"/>
      <c r="F2412" s="138"/>
      <c r="G2412" s="103"/>
      <c r="H2412" s="100"/>
      <c r="I2412" s="270"/>
      <c r="J2412" s="208"/>
      <c r="K2412" s="208"/>
      <c r="L2412" s="208"/>
      <c r="M2412" s="208"/>
      <c r="N2412" s="208"/>
      <c r="O2412" s="208"/>
      <c r="P2412" s="250"/>
      <c r="Q2412" s="208"/>
      <c r="R2412" s="143"/>
      <c r="S2412" s="143"/>
    </row>
    <row r="2413" spans="1:19" x14ac:dyDescent="0.2">
      <c r="A2413" s="92"/>
      <c r="B2413" s="98"/>
      <c r="C2413" s="98"/>
      <c r="D2413" s="98"/>
      <c r="E2413" s="89"/>
      <c r="F2413" s="89"/>
      <c r="G2413" s="204"/>
      <c r="H2413" s="156"/>
      <c r="I2413" s="156"/>
      <c r="J2413" s="52"/>
      <c r="K2413" s="158"/>
      <c r="L2413" s="52"/>
      <c r="M2413" s="52"/>
      <c r="N2413" s="52"/>
      <c r="O2413" s="52"/>
      <c r="P2413" s="111"/>
      <c r="Q2413" s="52"/>
      <c r="R2413" s="77"/>
      <c r="S2413" s="109"/>
    </row>
    <row r="2414" spans="1:19" x14ac:dyDescent="0.2">
      <c r="A2414" s="92"/>
      <c r="B2414" s="98"/>
      <c r="C2414" s="98"/>
      <c r="D2414" s="98"/>
      <c r="E2414" s="89"/>
      <c r="F2414" s="89"/>
      <c r="G2414" s="204"/>
      <c r="H2414" s="157"/>
      <c r="I2414" s="157"/>
      <c r="J2414" s="52"/>
      <c r="K2414" s="158"/>
      <c r="L2414" s="52"/>
      <c r="M2414" s="52"/>
      <c r="N2414" s="52"/>
      <c r="O2414" s="52"/>
      <c r="P2414" s="111"/>
      <c r="Q2414" s="52"/>
      <c r="R2414" s="77"/>
      <c r="S2414" s="109"/>
    </row>
    <row r="2415" spans="1:19" x14ac:dyDescent="0.2">
      <c r="A2415" s="92"/>
      <c r="B2415" s="98"/>
      <c r="C2415" s="98"/>
      <c r="D2415" s="98"/>
      <c r="E2415" s="89"/>
      <c r="F2415" s="89"/>
      <c r="G2415" s="204"/>
      <c r="H2415" s="155"/>
      <c r="I2415" s="155"/>
      <c r="J2415" s="52"/>
      <c r="K2415" s="158"/>
      <c r="L2415" s="52"/>
      <c r="M2415" s="52"/>
      <c r="N2415" s="52"/>
      <c r="O2415" s="52"/>
      <c r="P2415" s="111"/>
      <c r="Q2415" s="52"/>
      <c r="R2415" s="77"/>
      <c r="S2415" s="109"/>
    </row>
    <row r="2416" spans="1:19" x14ac:dyDescent="0.2">
      <c r="A2416" s="92"/>
      <c r="B2416" s="98"/>
      <c r="C2416" s="98"/>
      <c r="D2416" s="98"/>
      <c r="E2416" s="89"/>
      <c r="F2416" s="89"/>
      <c r="G2416" s="204"/>
      <c r="H2416" s="157"/>
      <c r="I2416" s="157"/>
      <c r="J2416" s="52"/>
      <c r="K2416" s="158"/>
      <c r="L2416" s="52"/>
      <c r="M2416" s="52"/>
      <c r="N2416" s="52"/>
      <c r="O2416" s="52"/>
      <c r="P2416" s="111"/>
      <c r="Q2416" s="52"/>
      <c r="R2416" s="77"/>
      <c r="S2416" s="109"/>
    </row>
    <row r="2417" spans="1:19" x14ac:dyDescent="0.2">
      <c r="A2417" s="92"/>
      <c r="B2417" s="98"/>
      <c r="C2417" s="98"/>
      <c r="D2417" s="98"/>
      <c r="E2417" s="89"/>
      <c r="F2417" s="89"/>
      <c r="G2417" s="204"/>
      <c r="H2417" s="155"/>
      <c r="I2417" s="155"/>
      <c r="J2417" s="52"/>
      <c r="K2417" s="158"/>
      <c r="L2417" s="52"/>
      <c r="M2417" s="52"/>
      <c r="N2417" s="52"/>
      <c r="O2417" s="52"/>
      <c r="P2417" s="111"/>
      <c r="Q2417" s="52"/>
      <c r="R2417" s="77"/>
      <c r="S2417" s="109"/>
    </row>
    <row r="2418" spans="1:19" x14ac:dyDescent="0.2">
      <c r="A2418" s="92"/>
      <c r="B2418" s="145"/>
      <c r="C2418" s="145"/>
      <c r="D2418" s="145"/>
      <c r="E2418" s="138"/>
      <c r="F2418" s="138"/>
      <c r="G2418" s="103"/>
      <c r="H2418" s="100"/>
      <c r="I2418" s="270"/>
      <c r="J2418" s="208"/>
      <c r="K2418" s="208"/>
      <c r="L2418" s="208"/>
      <c r="M2418" s="208"/>
      <c r="N2418" s="208"/>
      <c r="O2418" s="208"/>
      <c r="P2418" s="250"/>
      <c r="Q2418" s="208"/>
      <c r="R2418" s="143"/>
      <c r="S2418" s="143"/>
    </row>
    <row r="2419" spans="1:19" x14ac:dyDescent="0.2">
      <c r="A2419" s="92"/>
      <c r="B2419" s="98"/>
      <c r="C2419" s="98"/>
      <c r="D2419" s="98"/>
      <c r="E2419" s="89"/>
      <c r="F2419" s="89"/>
      <c r="G2419" s="204"/>
      <c r="H2419" s="156"/>
      <c r="I2419" s="156"/>
      <c r="J2419" s="52"/>
      <c r="K2419" s="158"/>
      <c r="L2419" s="52"/>
      <c r="M2419" s="52"/>
      <c r="N2419" s="52"/>
      <c r="O2419" s="52"/>
      <c r="P2419" s="111"/>
      <c r="Q2419" s="52"/>
      <c r="R2419" s="77"/>
      <c r="S2419" s="109"/>
    </row>
    <row r="2420" spans="1:19" x14ac:dyDescent="0.2">
      <c r="A2420" s="92"/>
      <c r="B2420" s="98"/>
      <c r="C2420" s="98"/>
      <c r="D2420" s="98"/>
      <c r="E2420" s="89"/>
      <c r="F2420" s="89"/>
      <c r="G2420" s="204"/>
      <c r="H2420" s="157"/>
      <c r="I2420" s="157"/>
      <c r="J2420" s="52"/>
      <c r="K2420" s="158"/>
      <c r="L2420" s="52"/>
      <c r="M2420" s="52"/>
      <c r="N2420" s="52"/>
      <c r="O2420" s="52"/>
      <c r="P2420" s="111"/>
      <c r="Q2420" s="52"/>
      <c r="R2420" s="77"/>
      <c r="S2420" s="109"/>
    </row>
    <row r="2421" spans="1:19" x14ac:dyDescent="0.2">
      <c r="A2421" s="92"/>
      <c r="B2421" s="98"/>
      <c r="C2421" s="98"/>
      <c r="D2421" s="98"/>
      <c r="E2421" s="89"/>
      <c r="F2421" s="89"/>
      <c r="G2421" s="204"/>
      <c r="H2421" s="155"/>
      <c r="I2421" s="155"/>
      <c r="J2421" s="52"/>
      <c r="K2421" s="158"/>
      <c r="L2421" s="52"/>
      <c r="M2421" s="52"/>
      <c r="N2421" s="52"/>
      <c r="O2421" s="52"/>
      <c r="P2421" s="111"/>
      <c r="Q2421" s="52"/>
      <c r="R2421" s="77"/>
      <c r="S2421" s="109"/>
    </row>
    <row r="2422" spans="1:19" x14ac:dyDescent="0.2">
      <c r="A2422" s="92"/>
      <c r="B2422" s="162"/>
      <c r="C2422" s="162"/>
      <c r="D2422" s="162"/>
      <c r="E2422" s="76"/>
      <c r="F2422" s="76"/>
      <c r="G2422" s="103"/>
      <c r="H2422" s="100"/>
      <c r="I2422" s="100"/>
      <c r="J2422" s="52"/>
      <c r="K2422" s="52"/>
      <c r="L2422" s="52"/>
      <c r="M2422" s="52"/>
      <c r="N2422" s="52"/>
      <c r="O2422" s="52"/>
      <c r="P2422" s="111"/>
      <c r="Q2422" s="52"/>
      <c r="R2422" s="72"/>
      <c r="S2422" s="72"/>
    </row>
    <row r="2423" spans="1:19" x14ac:dyDescent="0.2">
      <c r="A2423" s="92"/>
      <c r="B2423" s="98"/>
      <c r="C2423" s="98"/>
      <c r="D2423" s="98"/>
      <c r="E2423" s="89"/>
      <c r="F2423" s="89"/>
      <c r="G2423" s="204"/>
      <c r="H2423" s="156"/>
      <c r="I2423" s="156"/>
      <c r="J2423" s="52"/>
      <c r="K2423" s="158"/>
      <c r="L2423" s="52"/>
      <c r="M2423" s="52"/>
      <c r="N2423" s="52"/>
      <c r="O2423" s="52"/>
      <c r="P2423" s="111"/>
      <c r="Q2423" s="52"/>
      <c r="R2423" s="77"/>
      <c r="S2423" s="109"/>
    </row>
    <row r="2424" spans="1:19" x14ac:dyDescent="0.2">
      <c r="A2424" s="92"/>
      <c r="B2424" s="98"/>
      <c r="C2424" s="98"/>
      <c r="D2424" s="98"/>
      <c r="E2424" s="89"/>
      <c r="F2424" s="89"/>
      <c r="G2424" s="204"/>
      <c r="H2424" s="157"/>
      <c r="I2424" s="157"/>
      <c r="J2424" s="52"/>
      <c r="K2424" s="158"/>
      <c r="L2424" s="52"/>
      <c r="M2424" s="52"/>
      <c r="N2424" s="52"/>
      <c r="O2424" s="52"/>
      <c r="P2424" s="111"/>
      <c r="Q2424" s="52"/>
      <c r="R2424" s="77"/>
      <c r="S2424" s="109"/>
    </row>
    <row r="2425" spans="1:19" x14ac:dyDescent="0.2">
      <c r="A2425" s="92"/>
      <c r="B2425" s="98"/>
      <c r="C2425" s="98"/>
      <c r="D2425" s="98"/>
      <c r="E2425" s="89"/>
      <c r="F2425" s="89"/>
      <c r="G2425" s="204"/>
      <c r="H2425" s="157"/>
      <c r="I2425" s="157"/>
      <c r="J2425" s="52"/>
      <c r="K2425" s="158"/>
      <c r="L2425" s="52"/>
      <c r="M2425" s="52"/>
      <c r="N2425" s="52"/>
      <c r="O2425" s="52"/>
      <c r="P2425" s="111"/>
      <c r="Q2425" s="52"/>
      <c r="R2425" s="77"/>
      <c r="S2425" s="109"/>
    </row>
    <row r="2426" spans="1:19" x14ac:dyDescent="0.2">
      <c r="A2426" s="92"/>
      <c r="B2426" s="98"/>
      <c r="C2426" s="98"/>
      <c r="D2426" s="98"/>
      <c r="E2426" s="89"/>
      <c r="F2426" s="89"/>
      <c r="G2426" s="204"/>
      <c r="H2426" s="155"/>
      <c r="I2426" s="155"/>
      <c r="J2426" s="52"/>
      <c r="K2426" s="158"/>
      <c r="L2426" s="52"/>
      <c r="M2426" s="52"/>
      <c r="N2426" s="52"/>
      <c r="O2426" s="52"/>
      <c r="P2426" s="111"/>
      <c r="Q2426" s="52"/>
      <c r="R2426" s="77"/>
      <c r="S2426" s="109"/>
    </row>
    <row r="2427" spans="1:19" x14ac:dyDescent="0.2">
      <c r="A2427" s="92"/>
      <c r="B2427" s="145"/>
      <c r="C2427" s="145"/>
      <c r="D2427" s="145"/>
      <c r="E2427" s="138"/>
      <c r="F2427" s="138"/>
      <c r="G2427" s="103"/>
      <c r="H2427" s="100"/>
      <c r="I2427" s="270"/>
      <c r="J2427" s="208"/>
      <c r="K2427" s="208"/>
      <c r="L2427" s="208"/>
      <c r="M2427" s="208"/>
      <c r="N2427" s="208"/>
      <c r="O2427" s="208"/>
      <c r="P2427" s="250"/>
      <c r="Q2427" s="208"/>
      <c r="R2427" s="143"/>
      <c r="S2427" s="143"/>
    </row>
    <row r="2428" spans="1:19" x14ac:dyDescent="0.2">
      <c r="A2428" s="92"/>
      <c r="B2428" s="98"/>
      <c r="C2428" s="98"/>
      <c r="D2428" s="98"/>
      <c r="E2428" s="89"/>
      <c r="F2428" s="89"/>
      <c r="G2428" s="204"/>
      <c r="H2428" s="156"/>
      <c r="I2428" s="156"/>
      <c r="J2428" s="52"/>
      <c r="K2428" s="158"/>
      <c r="L2428" s="52"/>
      <c r="M2428" s="52"/>
      <c r="N2428" s="52"/>
      <c r="O2428" s="52"/>
      <c r="P2428" s="111"/>
      <c r="Q2428" s="52"/>
      <c r="R2428" s="77"/>
      <c r="S2428" s="109"/>
    </row>
    <row r="2429" spans="1:19" x14ac:dyDescent="0.2">
      <c r="A2429" s="92"/>
      <c r="B2429" s="98"/>
      <c r="C2429" s="98"/>
      <c r="D2429" s="98"/>
      <c r="E2429" s="89"/>
      <c r="F2429" s="89"/>
      <c r="G2429" s="204"/>
      <c r="H2429" s="157"/>
      <c r="I2429" s="157"/>
      <c r="J2429" s="52"/>
      <c r="K2429" s="158"/>
      <c r="L2429" s="52"/>
      <c r="M2429" s="52"/>
      <c r="N2429" s="52"/>
      <c r="O2429" s="52"/>
      <c r="P2429" s="111"/>
      <c r="Q2429" s="52"/>
      <c r="R2429" s="77"/>
      <c r="S2429" s="109"/>
    </row>
    <row r="2430" spans="1:19" x14ac:dyDescent="0.2">
      <c r="A2430" s="92"/>
      <c r="B2430" s="98"/>
      <c r="C2430" s="98"/>
      <c r="D2430" s="98"/>
      <c r="E2430" s="89"/>
      <c r="F2430" s="89"/>
      <c r="G2430" s="204"/>
      <c r="H2430" s="155"/>
      <c r="I2430" s="155"/>
      <c r="J2430" s="52"/>
      <c r="K2430" s="158"/>
      <c r="L2430" s="52"/>
      <c r="M2430" s="52"/>
      <c r="N2430" s="52"/>
      <c r="O2430" s="52"/>
      <c r="P2430" s="111"/>
      <c r="Q2430" s="52"/>
      <c r="R2430" s="77"/>
      <c r="S2430" s="109"/>
    </row>
    <row r="2431" spans="1:19" x14ac:dyDescent="0.2">
      <c r="A2431" s="92"/>
      <c r="B2431" s="98"/>
      <c r="C2431" s="98"/>
      <c r="D2431" s="98"/>
      <c r="E2431" s="89"/>
      <c r="F2431" s="89"/>
      <c r="G2431" s="204"/>
      <c r="H2431" s="157"/>
      <c r="I2431" s="157"/>
      <c r="J2431" s="52"/>
      <c r="K2431" s="158"/>
      <c r="L2431" s="52"/>
      <c r="M2431" s="52"/>
      <c r="N2431" s="52"/>
      <c r="O2431" s="52"/>
      <c r="P2431" s="111"/>
      <c r="Q2431" s="52"/>
      <c r="R2431" s="77"/>
      <c r="S2431" s="109"/>
    </row>
    <row r="2432" spans="1:19" x14ac:dyDescent="0.2">
      <c r="A2432" s="92"/>
      <c r="B2432" s="98"/>
      <c r="C2432" s="98"/>
      <c r="D2432" s="98"/>
      <c r="E2432" s="89"/>
      <c r="F2432" s="89"/>
      <c r="G2432" s="204"/>
      <c r="H2432" s="155"/>
      <c r="I2432" s="155"/>
      <c r="J2432" s="52"/>
      <c r="K2432" s="158"/>
      <c r="L2432" s="52"/>
      <c r="M2432" s="52"/>
      <c r="N2432" s="52"/>
      <c r="O2432" s="52"/>
      <c r="P2432" s="111"/>
      <c r="Q2432" s="52"/>
      <c r="R2432" s="77"/>
      <c r="S2432" s="109"/>
    </row>
    <row r="2433" spans="1:19" x14ac:dyDescent="0.2">
      <c r="A2433" s="92"/>
      <c r="B2433" s="145"/>
      <c r="C2433" s="145"/>
      <c r="D2433" s="145"/>
      <c r="E2433" s="138"/>
      <c r="F2433" s="138"/>
      <c r="G2433" s="103"/>
      <c r="H2433" s="100"/>
      <c r="I2433" s="270"/>
      <c r="J2433" s="208"/>
      <c r="K2433" s="208"/>
      <c r="L2433" s="208"/>
      <c r="M2433" s="208"/>
      <c r="N2433" s="208"/>
      <c r="O2433" s="208"/>
      <c r="P2433" s="250"/>
      <c r="Q2433" s="208"/>
      <c r="R2433" s="143"/>
      <c r="S2433" s="143"/>
    </row>
    <row r="2434" spans="1:19" x14ac:dyDescent="0.2">
      <c r="A2434" s="92"/>
      <c r="B2434" s="98"/>
      <c r="C2434" s="98"/>
      <c r="D2434" s="98"/>
      <c r="E2434" s="89"/>
      <c r="F2434" s="89"/>
      <c r="G2434" s="204"/>
      <c r="H2434" s="156"/>
      <c r="I2434" s="156"/>
      <c r="J2434" s="52"/>
      <c r="K2434" s="158"/>
      <c r="L2434" s="52"/>
      <c r="M2434" s="52"/>
      <c r="N2434" s="52"/>
      <c r="O2434" s="52"/>
      <c r="P2434" s="111"/>
      <c r="Q2434" s="52"/>
      <c r="R2434" s="77"/>
      <c r="S2434" s="109"/>
    </row>
    <row r="2435" spans="1:19" x14ac:dyDescent="0.2">
      <c r="A2435" s="92"/>
      <c r="B2435" s="98"/>
      <c r="C2435" s="98"/>
      <c r="D2435" s="98"/>
      <c r="E2435" s="89"/>
      <c r="F2435" s="89"/>
      <c r="G2435" s="204"/>
      <c r="H2435" s="157"/>
      <c r="I2435" s="157"/>
      <c r="J2435" s="52"/>
      <c r="K2435" s="158"/>
      <c r="L2435" s="52"/>
      <c r="M2435" s="52"/>
      <c r="N2435" s="52"/>
      <c r="O2435" s="52"/>
      <c r="P2435" s="111"/>
      <c r="Q2435" s="52"/>
      <c r="R2435" s="77"/>
      <c r="S2435" s="109"/>
    </row>
    <row r="2436" spans="1:19" x14ac:dyDescent="0.2">
      <c r="A2436" s="92"/>
      <c r="B2436" s="98"/>
      <c r="C2436" s="98"/>
      <c r="D2436" s="98"/>
      <c r="E2436" s="89"/>
      <c r="F2436" s="89"/>
      <c r="G2436" s="204"/>
      <c r="H2436" s="155"/>
      <c r="I2436" s="155"/>
      <c r="J2436" s="52"/>
      <c r="K2436" s="158"/>
      <c r="L2436" s="52"/>
      <c r="M2436" s="52"/>
      <c r="N2436" s="52"/>
      <c r="O2436" s="52"/>
      <c r="P2436" s="111"/>
      <c r="Q2436" s="52"/>
      <c r="R2436" s="77"/>
      <c r="S2436" s="109"/>
    </row>
    <row r="2437" spans="1:19" x14ac:dyDescent="0.2">
      <c r="A2437" s="92"/>
      <c r="B2437" s="162"/>
      <c r="C2437" s="162"/>
      <c r="D2437" s="162"/>
      <c r="E2437" s="76"/>
      <c r="F2437" s="76"/>
      <c r="G2437" s="103"/>
      <c r="H2437" s="100"/>
      <c r="I2437" s="100"/>
      <c r="J2437" s="52"/>
      <c r="K2437" s="52"/>
      <c r="L2437" s="52"/>
      <c r="M2437" s="52"/>
      <c r="N2437" s="52"/>
      <c r="O2437" s="52"/>
      <c r="P2437" s="111"/>
      <c r="Q2437" s="52"/>
      <c r="R2437" s="72"/>
      <c r="S2437" s="72"/>
    </row>
    <row r="2438" spans="1:19" x14ac:dyDescent="0.2">
      <c r="A2438" s="92"/>
      <c r="B2438" s="98"/>
      <c r="C2438" s="98"/>
      <c r="D2438" s="98"/>
      <c r="E2438" s="89"/>
      <c r="F2438" s="89"/>
      <c r="G2438" s="204"/>
      <c r="H2438" s="156"/>
      <c r="I2438" s="156"/>
      <c r="J2438" s="52"/>
      <c r="K2438" s="158"/>
      <c r="L2438" s="52"/>
      <c r="M2438" s="52"/>
      <c r="N2438" s="52"/>
      <c r="O2438" s="52"/>
      <c r="P2438" s="111"/>
      <c r="Q2438" s="52"/>
      <c r="R2438" s="77"/>
      <c r="S2438" s="109"/>
    </row>
    <row r="2439" spans="1:19" x14ac:dyDescent="0.2">
      <c r="A2439" s="92"/>
      <c r="B2439" s="98"/>
      <c r="C2439" s="98"/>
      <c r="D2439" s="98"/>
      <c r="E2439" s="89"/>
      <c r="F2439" s="89"/>
      <c r="G2439" s="204"/>
      <c r="H2439" s="157"/>
      <c r="I2439" s="157"/>
      <c r="J2439" s="52"/>
      <c r="K2439" s="158"/>
      <c r="L2439" s="52"/>
      <c r="M2439" s="52"/>
      <c r="N2439" s="52"/>
      <c r="O2439" s="52"/>
      <c r="P2439" s="111"/>
      <c r="Q2439" s="52"/>
      <c r="R2439" s="77"/>
      <c r="S2439" s="109"/>
    </row>
    <row r="2440" spans="1:19" x14ac:dyDescent="0.2">
      <c r="A2440" s="92"/>
      <c r="B2440" s="98"/>
      <c r="C2440" s="98"/>
      <c r="D2440" s="98"/>
      <c r="E2440" s="89"/>
      <c r="F2440" s="89"/>
      <c r="G2440" s="204"/>
      <c r="H2440" s="157"/>
      <c r="I2440" s="157"/>
      <c r="J2440" s="52"/>
      <c r="K2440" s="158"/>
      <c r="L2440" s="52"/>
      <c r="M2440" s="52"/>
      <c r="N2440" s="52"/>
      <c r="O2440" s="52"/>
      <c r="P2440" s="111"/>
      <c r="Q2440" s="52"/>
      <c r="R2440" s="77"/>
      <c r="S2440" s="109"/>
    </row>
    <row r="2441" spans="1:19" x14ac:dyDescent="0.2">
      <c r="A2441" s="92"/>
      <c r="B2441" s="98"/>
      <c r="C2441" s="98"/>
      <c r="D2441" s="98"/>
      <c r="E2441" s="89"/>
      <c r="F2441" s="89"/>
      <c r="G2441" s="204"/>
      <c r="H2441" s="155"/>
      <c r="I2441" s="155"/>
      <c r="J2441" s="52"/>
      <c r="K2441" s="158"/>
      <c r="L2441" s="52"/>
      <c r="M2441" s="52"/>
      <c r="N2441" s="52"/>
      <c r="O2441" s="52"/>
      <c r="P2441" s="111"/>
      <c r="Q2441" s="52"/>
      <c r="R2441" s="77"/>
      <c r="S2441" s="109"/>
    </row>
    <row r="2442" spans="1:19" x14ac:dyDescent="0.2">
      <c r="A2442" s="92"/>
      <c r="B2442" s="145"/>
      <c r="C2442" s="145"/>
      <c r="D2442" s="145"/>
      <c r="E2442" s="138"/>
      <c r="F2442" s="138"/>
      <c r="G2442" s="103"/>
      <c r="H2442" s="100"/>
      <c r="I2442" s="270"/>
      <c r="J2442" s="208"/>
      <c r="K2442" s="208"/>
      <c r="L2442" s="208"/>
      <c r="M2442" s="208"/>
      <c r="N2442" s="208"/>
      <c r="O2442" s="208"/>
      <c r="P2442" s="250"/>
      <c r="Q2442" s="208"/>
      <c r="R2442" s="143"/>
      <c r="S2442" s="143"/>
    </row>
    <row r="2443" spans="1:19" s="46" customFormat="1" x14ac:dyDescent="0.2">
      <c r="A2443" s="92"/>
      <c r="B2443" s="98"/>
      <c r="C2443" s="98"/>
      <c r="D2443" s="98"/>
      <c r="E2443" s="89"/>
      <c r="F2443" s="89"/>
      <c r="G2443" s="204"/>
      <c r="H2443" s="156"/>
      <c r="I2443" s="156"/>
      <c r="J2443" s="52"/>
      <c r="K2443" s="158"/>
      <c r="L2443" s="52"/>
      <c r="M2443" s="52"/>
      <c r="N2443" s="52"/>
      <c r="O2443" s="52"/>
      <c r="P2443" s="111"/>
      <c r="Q2443" s="52"/>
      <c r="R2443" s="77"/>
      <c r="S2443" s="109"/>
    </row>
    <row r="2444" spans="1:19" s="46" customFormat="1" x14ac:dyDescent="0.2">
      <c r="A2444" s="92"/>
      <c r="B2444" s="98"/>
      <c r="C2444" s="98"/>
      <c r="D2444" s="98"/>
      <c r="E2444" s="89"/>
      <c r="F2444" s="89"/>
      <c r="G2444" s="204"/>
      <c r="H2444" s="157"/>
      <c r="I2444" s="157"/>
      <c r="J2444" s="52"/>
      <c r="K2444" s="158"/>
      <c r="L2444" s="52"/>
      <c r="M2444" s="52"/>
      <c r="N2444" s="52"/>
      <c r="O2444" s="52"/>
      <c r="P2444" s="111"/>
      <c r="Q2444" s="52"/>
      <c r="R2444" s="77"/>
      <c r="S2444" s="109"/>
    </row>
    <row r="2445" spans="1:19" s="46" customFormat="1" x14ac:dyDescent="0.2">
      <c r="A2445" s="92"/>
      <c r="B2445" s="98"/>
      <c r="C2445" s="98"/>
      <c r="D2445" s="98"/>
      <c r="E2445" s="89"/>
      <c r="F2445" s="89"/>
      <c r="G2445" s="204"/>
      <c r="H2445" s="155"/>
      <c r="I2445" s="155"/>
      <c r="J2445" s="52"/>
      <c r="K2445" s="158"/>
      <c r="L2445" s="52"/>
      <c r="M2445" s="52"/>
      <c r="N2445" s="52"/>
      <c r="O2445" s="52"/>
      <c r="P2445" s="111"/>
      <c r="Q2445" s="52"/>
      <c r="R2445" s="77"/>
      <c r="S2445" s="109"/>
    </row>
    <row r="2446" spans="1:19" s="46" customFormat="1" x14ac:dyDescent="0.2">
      <c r="A2446" s="92"/>
      <c r="B2446" s="98"/>
      <c r="C2446" s="98"/>
      <c r="D2446" s="98"/>
      <c r="E2446" s="89"/>
      <c r="F2446" s="89"/>
      <c r="G2446" s="204"/>
      <c r="H2446" s="157"/>
      <c r="I2446" s="157"/>
      <c r="J2446" s="52"/>
      <c r="K2446" s="158"/>
      <c r="L2446" s="52"/>
      <c r="M2446" s="52"/>
      <c r="N2446" s="52"/>
      <c r="O2446" s="52"/>
      <c r="P2446" s="111"/>
      <c r="Q2446" s="52"/>
      <c r="R2446" s="77"/>
      <c r="S2446" s="109"/>
    </row>
    <row r="2447" spans="1:19" s="46" customFormat="1" x14ac:dyDescent="0.2">
      <c r="A2447" s="92"/>
      <c r="B2447" s="98"/>
      <c r="C2447" s="98"/>
      <c r="D2447" s="98"/>
      <c r="E2447" s="89"/>
      <c r="F2447" s="89"/>
      <c r="G2447" s="204"/>
      <c r="H2447" s="155"/>
      <c r="I2447" s="155"/>
      <c r="J2447" s="52"/>
      <c r="K2447" s="158"/>
      <c r="L2447" s="52"/>
      <c r="M2447" s="52"/>
      <c r="N2447" s="52"/>
      <c r="O2447" s="52"/>
      <c r="P2447" s="111"/>
      <c r="Q2447" s="52"/>
      <c r="R2447" s="77"/>
      <c r="S2447" s="109"/>
    </row>
    <row r="2448" spans="1:19" s="46" customFormat="1" x14ac:dyDescent="0.2">
      <c r="A2448" s="92"/>
      <c r="B2448" s="145"/>
      <c r="C2448" s="145"/>
      <c r="D2448" s="145"/>
      <c r="E2448" s="138"/>
      <c r="F2448" s="138"/>
      <c r="G2448" s="103"/>
      <c r="H2448" s="100"/>
      <c r="I2448" s="270"/>
      <c r="J2448" s="208"/>
      <c r="K2448" s="208"/>
      <c r="L2448" s="208"/>
      <c r="M2448" s="208"/>
      <c r="N2448" s="208"/>
      <c r="O2448" s="208"/>
      <c r="P2448" s="250"/>
      <c r="Q2448" s="208"/>
      <c r="R2448" s="143"/>
      <c r="S2448" s="143"/>
    </row>
    <row r="2449" spans="1:35" s="46" customFormat="1" x14ac:dyDescent="0.2">
      <c r="A2449" s="92"/>
      <c r="B2449" s="98"/>
      <c r="C2449" s="98"/>
      <c r="D2449" s="98"/>
      <c r="E2449" s="89"/>
      <c r="F2449" s="89"/>
      <c r="G2449" s="204"/>
      <c r="H2449" s="156"/>
      <c r="I2449" s="156"/>
      <c r="J2449" s="52"/>
      <c r="K2449" s="158"/>
      <c r="L2449" s="52"/>
      <c r="M2449" s="52"/>
      <c r="N2449" s="52"/>
      <c r="O2449" s="52"/>
      <c r="P2449" s="111"/>
      <c r="Q2449" s="52"/>
      <c r="R2449" s="77"/>
      <c r="S2449" s="109"/>
    </row>
    <row r="2450" spans="1:35" s="46" customFormat="1" x14ac:dyDescent="0.2">
      <c r="A2450" s="92"/>
      <c r="B2450" s="98"/>
      <c r="C2450" s="98"/>
      <c r="D2450" s="98"/>
      <c r="E2450" s="89"/>
      <c r="F2450" s="89"/>
      <c r="G2450" s="204"/>
      <c r="H2450" s="157"/>
      <c r="I2450" s="157"/>
      <c r="J2450" s="52"/>
      <c r="K2450" s="158"/>
      <c r="L2450" s="52"/>
      <c r="M2450" s="52"/>
      <c r="N2450" s="52"/>
      <c r="O2450" s="52"/>
      <c r="P2450" s="111"/>
      <c r="Q2450" s="52"/>
      <c r="R2450" s="77"/>
      <c r="S2450" s="109"/>
    </row>
    <row r="2451" spans="1:35" s="46" customFormat="1" x14ac:dyDescent="0.2">
      <c r="A2451" s="92"/>
      <c r="B2451" s="98"/>
      <c r="C2451" s="98"/>
      <c r="D2451" s="98"/>
      <c r="E2451" s="89"/>
      <c r="F2451" s="89"/>
      <c r="G2451" s="204"/>
      <c r="H2451" s="155"/>
      <c r="I2451" s="155"/>
      <c r="J2451" s="52"/>
      <c r="K2451" s="158"/>
      <c r="L2451" s="52"/>
      <c r="M2451" s="52"/>
      <c r="N2451" s="52"/>
      <c r="O2451" s="52"/>
      <c r="P2451" s="111"/>
      <c r="Q2451" s="52"/>
      <c r="R2451" s="77"/>
      <c r="S2451" s="109"/>
    </row>
    <row r="2452" spans="1:35" s="46" customFormat="1" x14ac:dyDescent="0.2">
      <c r="A2452" s="92"/>
      <c r="B2452" s="162"/>
      <c r="C2452" s="162"/>
      <c r="D2452" s="162"/>
      <c r="E2452" s="76"/>
      <c r="F2452" s="76"/>
      <c r="G2452" s="103"/>
      <c r="H2452" s="100"/>
      <c r="I2452" s="100"/>
      <c r="J2452" s="52"/>
      <c r="K2452" s="52"/>
      <c r="L2452" s="52"/>
      <c r="M2452" s="52"/>
      <c r="N2452" s="52"/>
      <c r="O2452" s="52"/>
      <c r="P2452" s="111"/>
      <c r="Q2452" s="52"/>
      <c r="R2452" s="72"/>
      <c r="S2452" s="72"/>
    </row>
    <row r="2453" spans="1:35" customFormat="1" ht="12.75" customHeight="1" x14ac:dyDescent="0.25">
      <c r="A2453" s="92"/>
      <c r="B2453" s="98"/>
      <c r="C2453" s="98"/>
      <c r="D2453" s="98"/>
      <c r="E2453" s="89"/>
      <c r="F2453" s="89"/>
      <c r="G2453" s="204"/>
      <c r="H2453" s="156"/>
      <c r="I2453" s="156"/>
      <c r="J2453" s="52"/>
      <c r="K2453" s="158"/>
      <c r="L2453" s="52"/>
      <c r="M2453" s="52"/>
      <c r="N2453" s="52"/>
      <c r="O2453" s="52"/>
      <c r="P2453" s="111"/>
      <c r="Q2453" s="52"/>
      <c r="R2453" s="77"/>
      <c r="S2453" s="109"/>
      <c r="T2453" s="203"/>
      <c r="U2453" s="203"/>
    </row>
    <row r="2454" spans="1:35" customFormat="1" ht="12.75" customHeight="1" x14ac:dyDescent="0.25">
      <c r="A2454" s="92"/>
      <c r="B2454" s="98"/>
      <c r="C2454" s="98"/>
      <c r="D2454" s="98"/>
      <c r="E2454" s="89"/>
      <c r="F2454" s="89"/>
      <c r="G2454" s="204"/>
      <c r="H2454" s="157"/>
      <c r="I2454" s="157"/>
      <c r="J2454" s="52"/>
      <c r="K2454" s="158"/>
      <c r="L2454" s="52"/>
      <c r="M2454" s="52"/>
      <c r="N2454" s="52"/>
      <c r="O2454" s="52"/>
      <c r="P2454" s="111"/>
      <c r="Q2454" s="52"/>
      <c r="R2454" s="77"/>
      <c r="S2454" s="109"/>
      <c r="T2454" s="203"/>
      <c r="U2454" s="203"/>
    </row>
    <row r="2455" spans="1:35" customFormat="1" ht="12.75" customHeight="1" x14ac:dyDescent="0.25">
      <c r="A2455" s="92"/>
      <c r="B2455" s="98"/>
      <c r="C2455" s="98"/>
      <c r="D2455" s="98"/>
      <c r="E2455" s="89"/>
      <c r="F2455" s="89"/>
      <c r="G2455" s="204"/>
      <c r="H2455" s="157"/>
      <c r="I2455" s="157"/>
      <c r="J2455" s="52"/>
      <c r="K2455" s="158"/>
      <c r="L2455" s="52"/>
      <c r="M2455" s="52"/>
      <c r="N2455" s="52"/>
      <c r="O2455" s="52"/>
      <c r="P2455" s="111"/>
      <c r="Q2455" s="52"/>
      <c r="R2455" s="77"/>
      <c r="S2455" s="109"/>
      <c r="T2455" s="203"/>
      <c r="U2455" s="203"/>
    </row>
    <row r="2456" spans="1:35" customFormat="1" ht="12.75" customHeight="1" x14ac:dyDescent="0.25">
      <c r="A2456" s="92"/>
      <c r="B2456" s="98"/>
      <c r="C2456" s="98"/>
      <c r="D2456" s="98"/>
      <c r="E2456" s="89"/>
      <c r="F2456" s="89"/>
      <c r="G2456" s="204"/>
      <c r="H2456" s="155"/>
      <c r="I2456" s="155"/>
      <c r="J2456" s="52"/>
      <c r="K2456" s="158"/>
      <c r="L2456" s="52"/>
      <c r="M2456" s="52"/>
      <c r="N2456" s="52"/>
      <c r="O2456" s="52"/>
      <c r="P2456" s="111"/>
      <c r="Q2456" s="52"/>
      <c r="R2456" s="77"/>
      <c r="S2456" s="109"/>
      <c r="T2456" s="203"/>
      <c r="U2456" s="203"/>
    </row>
    <row r="2457" spans="1:35" customFormat="1" ht="12.75" customHeight="1" x14ac:dyDescent="0.25">
      <c r="A2457" s="92"/>
      <c r="B2457" s="145"/>
      <c r="C2457" s="145"/>
      <c r="D2457" s="145"/>
      <c r="E2457" s="138"/>
      <c r="F2457" s="138"/>
      <c r="G2457" s="103"/>
      <c r="H2457" s="100"/>
      <c r="I2457" s="270"/>
      <c r="J2457" s="208"/>
      <c r="K2457" s="208"/>
      <c r="L2457" s="208"/>
      <c r="M2457" s="208"/>
      <c r="N2457" s="208"/>
      <c r="O2457" s="208"/>
      <c r="P2457" s="250"/>
      <c r="Q2457" s="208"/>
      <c r="R2457" s="143"/>
      <c r="S2457" s="143"/>
      <c r="T2457" s="203"/>
      <c r="U2457" s="203"/>
    </row>
    <row r="2458" spans="1:35" customFormat="1" ht="12.75" customHeight="1" x14ac:dyDescent="0.25">
      <c r="A2458" s="92"/>
      <c r="B2458" s="98"/>
      <c r="C2458" s="98"/>
      <c r="D2458" s="98"/>
      <c r="E2458" s="89"/>
      <c r="F2458" s="89"/>
      <c r="G2458" s="204"/>
      <c r="H2458" s="156"/>
      <c r="I2458" s="156"/>
      <c r="J2458" s="52"/>
      <c r="K2458" s="158"/>
      <c r="L2458" s="52"/>
      <c r="M2458" s="52"/>
      <c r="N2458" s="52"/>
      <c r="O2458" s="52"/>
      <c r="P2458" s="111"/>
      <c r="Q2458" s="52"/>
      <c r="R2458" s="77"/>
      <c r="S2458" s="109"/>
      <c r="T2458" s="203"/>
      <c r="U2458" s="203"/>
    </row>
    <row r="2459" spans="1:35" customFormat="1" ht="12.75" customHeight="1" x14ac:dyDescent="0.25">
      <c r="A2459" s="92"/>
      <c r="B2459" s="98"/>
      <c r="C2459" s="98"/>
      <c r="D2459" s="98"/>
      <c r="E2459" s="89"/>
      <c r="F2459" s="89"/>
      <c r="G2459" s="204"/>
      <c r="H2459" s="157"/>
      <c r="I2459" s="157"/>
      <c r="J2459" s="52"/>
      <c r="K2459" s="158"/>
      <c r="L2459" s="52"/>
      <c r="M2459" s="52"/>
      <c r="N2459" s="52"/>
      <c r="O2459" s="52"/>
      <c r="P2459" s="111"/>
      <c r="Q2459" s="52"/>
      <c r="R2459" s="77"/>
      <c r="S2459" s="109"/>
      <c r="T2459" s="203"/>
      <c r="U2459" s="203"/>
    </row>
    <row r="2460" spans="1:35" customFormat="1" ht="12.75" customHeight="1" x14ac:dyDescent="0.25">
      <c r="A2460" s="92"/>
      <c r="B2460" s="98"/>
      <c r="C2460" s="98"/>
      <c r="D2460" s="98"/>
      <c r="E2460" s="89"/>
      <c r="F2460" s="89"/>
      <c r="G2460" s="204"/>
      <c r="H2460" s="155"/>
      <c r="I2460" s="155"/>
      <c r="J2460" s="52"/>
      <c r="K2460" s="158"/>
      <c r="L2460" s="52"/>
      <c r="M2460" s="52"/>
      <c r="N2460" s="52"/>
      <c r="O2460" s="52"/>
      <c r="P2460" s="111"/>
      <c r="Q2460" s="52"/>
      <c r="R2460" s="77"/>
      <c r="S2460" s="109"/>
      <c r="T2460" s="203"/>
      <c r="U2460" s="203"/>
    </row>
    <row r="2461" spans="1:35" s="182" customFormat="1" ht="12.75" customHeight="1" x14ac:dyDescent="0.3">
      <c r="A2461" s="92"/>
      <c r="B2461" s="98"/>
      <c r="C2461" s="98"/>
      <c r="D2461" s="98"/>
      <c r="E2461" s="89"/>
      <c r="F2461" s="89"/>
      <c r="G2461" s="204"/>
      <c r="H2461" s="157"/>
      <c r="I2461" s="157"/>
      <c r="J2461" s="52"/>
      <c r="K2461" s="158"/>
      <c r="L2461" s="52"/>
      <c r="M2461" s="52"/>
      <c r="N2461" s="52"/>
      <c r="O2461" s="52"/>
      <c r="P2461" s="111"/>
      <c r="Q2461" s="52"/>
      <c r="R2461" s="77"/>
      <c r="S2461" s="109"/>
      <c r="T2461" s="80"/>
      <c r="U2461" s="80"/>
      <c r="V2461" s="187"/>
      <c r="W2461" s="187"/>
      <c r="AI2461" s="202"/>
    </row>
    <row r="2462" spans="1:35" s="182" customFormat="1" ht="12.75" customHeight="1" x14ac:dyDescent="0.3">
      <c r="A2462" s="92"/>
      <c r="B2462" s="98"/>
      <c r="C2462" s="98"/>
      <c r="D2462" s="98"/>
      <c r="E2462" s="89"/>
      <c r="F2462" s="89"/>
      <c r="G2462" s="204"/>
      <c r="H2462" s="155"/>
      <c r="I2462" s="155"/>
      <c r="J2462" s="52"/>
      <c r="K2462" s="158"/>
      <c r="L2462" s="52"/>
      <c r="M2462" s="52"/>
      <c r="N2462" s="52"/>
      <c r="O2462" s="52"/>
      <c r="P2462" s="111"/>
      <c r="Q2462" s="52"/>
      <c r="R2462" s="77"/>
      <c r="S2462" s="109"/>
      <c r="T2462" s="80"/>
      <c r="U2462" s="80"/>
      <c r="V2462" s="187"/>
      <c r="W2462" s="187"/>
      <c r="AI2462" s="202"/>
    </row>
    <row r="2463" spans="1:35" s="182" customFormat="1" ht="12.75" customHeight="1" x14ac:dyDescent="0.3">
      <c r="A2463" s="92"/>
      <c r="B2463" s="145"/>
      <c r="C2463" s="145"/>
      <c r="D2463" s="145"/>
      <c r="E2463" s="138"/>
      <c r="F2463" s="138"/>
      <c r="G2463" s="103"/>
      <c r="H2463" s="100"/>
      <c r="I2463" s="270"/>
      <c r="J2463" s="208"/>
      <c r="K2463" s="208"/>
      <c r="L2463" s="208"/>
      <c r="M2463" s="208"/>
      <c r="N2463" s="208"/>
      <c r="O2463" s="208"/>
      <c r="P2463" s="250"/>
      <c r="Q2463" s="208"/>
      <c r="R2463" s="143"/>
      <c r="S2463" s="143"/>
      <c r="T2463" s="80"/>
      <c r="U2463" s="80"/>
      <c r="V2463" s="187"/>
      <c r="W2463" s="187"/>
      <c r="AI2463" s="202"/>
    </row>
    <row r="2464" spans="1:35" s="182" customFormat="1" ht="12.75" customHeight="1" x14ac:dyDescent="0.3">
      <c r="A2464" s="92"/>
      <c r="B2464" s="98"/>
      <c r="C2464" s="98"/>
      <c r="D2464" s="98"/>
      <c r="E2464" s="89"/>
      <c r="F2464" s="89"/>
      <c r="G2464" s="204"/>
      <c r="H2464" s="156"/>
      <c r="I2464" s="156"/>
      <c r="J2464" s="52"/>
      <c r="K2464" s="158"/>
      <c r="L2464" s="52"/>
      <c r="M2464" s="52"/>
      <c r="N2464" s="52"/>
      <c r="O2464" s="52"/>
      <c r="P2464" s="111"/>
      <c r="Q2464" s="52"/>
      <c r="R2464" s="77"/>
      <c r="S2464" s="109"/>
      <c r="T2464" s="80"/>
      <c r="U2464" s="80"/>
      <c r="V2464" s="187"/>
      <c r="W2464" s="187"/>
      <c r="AI2464" s="202"/>
    </row>
    <row r="2465" spans="1:40" s="182" customFormat="1" ht="12.75" customHeight="1" x14ac:dyDescent="0.3">
      <c r="A2465" s="92"/>
      <c r="B2465" s="98"/>
      <c r="C2465" s="98"/>
      <c r="D2465" s="98"/>
      <c r="E2465" s="89"/>
      <c r="F2465" s="89"/>
      <c r="G2465" s="204"/>
      <c r="H2465" s="157"/>
      <c r="I2465" s="157"/>
      <c r="J2465" s="52"/>
      <c r="K2465" s="158"/>
      <c r="L2465" s="52"/>
      <c r="M2465" s="52"/>
      <c r="N2465" s="52"/>
      <c r="O2465" s="52"/>
      <c r="P2465" s="111"/>
      <c r="Q2465" s="52"/>
      <c r="R2465" s="77"/>
      <c r="S2465" s="109"/>
      <c r="T2465" s="80"/>
      <c r="U2465" s="80"/>
      <c r="V2465" s="187"/>
      <c r="W2465" s="187"/>
      <c r="AI2465" s="202"/>
    </row>
    <row r="2466" spans="1:40" s="182" customFormat="1" ht="12.75" customHeight="1" x14ac:dyDescent="0.3">
      <c r="A2466" s="92"/>
      <c r="B2466" s="98"/>
      <c r="C2466" s="98"/>
      <c r="D2466" s="98"/>
      <c r="E2466" s="89"/>
      <c r="F2466" s="89"/>
      <c r="G2466" s="204"/>
      <c r="H2466" s="155"/>
      <c r="I2466" s="155"/>
      <c r="J2466" s="52"/>
      <c r="K2466" s="158"/>
      <c r="L2466" s="52"/>
      <c r="M2466" s="52"/>
      <c r="N2466" s="52"/>
      <c r="O2466" s="52"/>
      <c r="P2466" s="111"/>
      <c r="Q2466" s="52"/>
      <c r="R2466" s="77"/>
      <c r="S2466" s="109"/>
      <c r="T2466" s="80"/>
      <c r="U2466" s="80"/>
      <c r="V2466" s="187"/>
      <c r="W2466" s="187"/>
      <c r="AI2466" s="202"/>
    </row>
    <row r="2467" spans="1:40" s="182" customFormat="1" ht="12.75" customHeight="1" x14ac:dyDescent="0.3">
      <c r="A2467" s="92"/>
      <c r="B2467" s="162"/>
      <c r="C2467" s="162"/>
      <c r="D2467" s="162"/>
      <c r="E2467" s="76"/>
      <c r="F2467" s="76"/>
      <c r="G2467" s="103"/>
      <c r="H2467" s="100"/>
      <c r="I2467" s="100"/>
      <c r="J2467" s="52"/>
      <c r="K2467" s="52"/>
      <c r="L2467" s="52"/>
      <c r="M2467" s="52"/>
      <c r="N2467" s="52"/>
      <c r="O2467" s="52"/>
      <c r="P2467" s="111"/>
      <c r="Q2467" s="52"/>
      <c r="R2467" s="72"/>
      <c r="S2467" s="72"/>
      <c r="T2467" s="80"/>
      <c r="U2467" s="80"/>
      <c r="V2467" s="187"/>
      <c r="W2467" s="187"/>
      <c r="AI2467" s="202"/>
    </row>
    <row r="2468" spans="1:40" s="182" customFormat="1" ht="12.75" customHeight="1" x14ac:dyDescent="0.3">
      <c r="A2468" s="92"/>
      <c r="B2468" s="98"/>
      <c r="C2468" s="98"/>
      <c r="D2468" s="98"/>
      <c r="E2468" s="89"/>
      <c r="F2468" s="89"/>
      <c r="G2468" s="204"/>
      <c r="H2468" s="156"/>
      <c r="I2468" s="156"/>
      <c r="J2468" s="52"/>
      <c r="K2468" s="158"/>
      <c r="L2468" s="52"/>
      <c r="M2468" s="52"/>
      <c r="N2468" s="52"/>
      <c r="O2468" s="52"/>
      <c r="P2468" s="111"/>
      <c r="Q2468" s="52"/>
      <c r="R2468" s="77"/>
      <c r="S2468" s="109"/>
      <c r="T2468" s="80"/>
      <c r="U2468" s="80"/>
      <c r="V2468" s="187"/>
      <c r="W2468" s="187"/>
      <c r="AI2468" s="202"/>
    </row>
    <row r="2469" spans="1:40" s="182" customFormat="1" ht="12.75" customHeight="1" x14ac:dyDescent="0.3">
      <c r="A2469" s="92"/>
      <c r="B2469" s="98"/>
      <c r="C2469" s="98"/>
      <c r="D2469" s="98"/>
      <c r="E2469" s="89"/>
      <c r="F2469" s="89"/>
      <c r="G2469" s="204"/>
      <c r="H2469" s="157"/>
      <c r="I2469" s="157"/>
      <c r="J2469" s="52"/>
      <c r="K2469" s="158"/>
      <c r="L2469" s="52"/>
      <c r="M2469" s="52"/>
      <c r="N2469" s="52"/>
      <c r="O2469" s="52"/>
      <c r="P2469" s="111"/>
      <c r="Q2469" s="52"/>
      <c r="R2469" s="77"/>
      <c r="S2469" s="109"/>
      <c r="T2469" s="80"/>
      <c r="U2469" s="80"/>
      <c r="V2469" s="187"/>
      <c r="W2469" s="187"/>
      <c r="AI2469" s="202"/>
    </row>
    <row r="2470" spans="1:40" s="182" customFormat="1" ht="12.75" customHeight="1" x14ac:dyDescent="0.3">
      <c r="A2470" s="92"/>
      <c r="B2470" s="98"/>
      <c r="C2470" s="98"/>
      <c r="D2470" s="98"/>
      <c r="E2470" s="89"/>
      <c r="F2470" s="89"/>
      <c r="G2470" s="204"/>
      <c r="H2470" s="157"/>
      <c r="I2470" s="157"/>
      <c r="J2470" s="52"/>
      <c r="K2470" s="158"/>
      <c r="L2470" s="52"/>
      <c r="M2470" s="52"/>
      <c r="N2470" s="52"/>
      <c r="O2470" s="52"/>
      <c r="P2470" s="111"/>
      <c r="Q2470" s="52"/>
      <c r="R2470" s="77"/>
      <c r="S2470" s="109"/>
      <c r="T2470" s="80"/>
      <c r="U2470" s="80"/>
      <c r="V2470" s="187"/>
      <c r="W2470" s="187"/>
      <c r="AI2470" s="202"/>
      <c r="AM2470" s="239"/>
      <c r="AN2470" s="239"/>
    </row>
    <row r="2471" spans="1:40" s="182" customFormat="1" ht="12.75" customHeight="1" x14ac:dyDescent="0.3">
      <c r="A2471" s="92"/>
      <c r="B2471" s="98"/>
      <c r="C2471" s="98"/>
      <c r="D2471" s="98"/>
      <c r="E2471" s="89"/>
      <c r="F2471" s="89"/>
      <c r="G2471" s="204"/>
      <c r="H2471" s="155"/>
      <c r="I2471" s="155"/>
      <c r="J2471" s="52"/>
      <c r="K2471" s="158"/>
      <c r="L2471" s="52"/>
      <c r="M2471" s="52"/>
      <c r="N2471" s="52"/>
      <c r="O2471" s="52"/>
      <c r="P2471" s="111"/>
      <c r="Q2471" s="52"/>
      <c r="R2471" s="77"/>
      <c r="S2471" s="109"/>
      <c r="T2471" s="80"/>
      <c r="U2471" s="80"/>
      <c r="V2471" s="187"/>
      <c r="W2471" s="187"/>
      <c r="AI2471" s="202"/>
    </row>
    <row r="2472" spans="1:40" s="182" customFormat="1" ht="12.75" customHeight="1" x14ac:dyDescent="0.3">
      <c r="A2472" s="92"/>
      <c r="B2472" s="145"/>
      <c r="C2472" s="145"/>
      <c r="D2472" s="145"/>
      <c r="E2472" s="138"/>
      <c r="F2472" s="138"/>
      <c r="G2472" s="103"/>
      <c r="H2472" s="100"/>
      <c r="I2472" s="270"/>
      <c r="J2472" s="208"/>
      <c r="K2472" s="208"/>
      <c r="L2472" s="208"/>
      <c r="M2472" s="208"/>
      <c r="N2472" s="208"/>
      <c r="O2472" s="208"/>
      <c r="P2472" s="250"/>
      <c r="Q2472" s="208"/>
      <c r="R2472" s="143"/>
      <c r="S2472" s="143"/>
      <c r="T2472" s="80"/>
      <c r="U2472" s="80"/>
      <c r="V2472" s="187"/>
      <c r="W2472" s="187"/>
      <c r="AI2472" s="202"/>
    </row>
    <row r="2473" spans="1:40" s="182" customFormat="1" ht="12.75" customHeight="1" x14ac:dyDescent="0.3">
      <c r="A2473" s="92"/>
      <c r="B2473" s="98"/>
      <c r="C2473" s="98"/>
      <c r="D2473" s="98"/>
      <c r="E2473" s="89"/>
      <c r="F2473" s="89"/>
      <c r="G2473" s="204"/>
      <c r="H2473" s="156"/>
      <c r="I2473" s="156"/>
      <c r="J2473" s="52"/>
      <c r="K2473" s="158"/>
      <c r="L2473" s="52"/>
      <c r="M2473" s="52"/>
      <c r="N2473" s="52"/>
      <c r="O2473" s="52"/>
      <c r="P2473" s="111"/>
      <c r="Q2473" s="52"/>
      <c r="R2473" s="77"/>
      <c r="S2473" s="109"/>
      <c r="T2473" s="80"/>
      <c r="U2473" s="80"/>
      <c r="V2473" s="187"/>
      <c r="W2473" s="187"/>
      <c r="AI2473" s="202"/>
    </row>
    <row r="2474" spans="1:40" s="182" customFormat="1" ht="12.75" customHeight="1" x14ac:dyDescent="0.3">
      <c r="A2474" s="92"/>
      <c r="B2474" s="98"/>
      <c r="C2474" s="98"/>
      <c r="D2474" s="98"/>
      <c r="E2474" s="89"/>
      <c r="F2474" s="89"/>
      <c r="G2474" s="204"/>
      <c r="H2474" s="157"/>
      <c r="I2474" s="157"/>
      <c r="J2474" s="52"/>
      <c r="K2474" s="158"/>
      <c r="L2474" s="52"/>
      <c r="M2474" s="52"/>
      <c r="N2474" s="52"/>
      <c r="O2474" s="52"/>
      <c r="P2474" s="111"/>
      <c r="Q2474" s="52"/>
      <c r="R2474" s="77"/>
      <c r="S2474" s="109"/>
      <c r="T2474" s="80"/>
      <c r="U2474" s="80"/>
      <c r="V2474" s="187"/>
      <c r="W2474" s="187"/>
      <c r="AI2474" s="202"/>
    </row>
    <row r="2475" spans="1:40" s="182" customFormat="1" ht="12.75" customHeight="1" x14ac:dyDescent="0.3">
      <c r="A2475" s="92"/>
      <c r="B2475" s="98"/>
      <c r="C2475" s="98"/>
      <c r="D2475" s="98"/>
      <c r="E2475" s="89"/>
      <c r="F2475" s="89"/>
      <c r="G2475" s="204"/>
      <c r="H2475" s="155"/>
      <c r="I2475" s="155"/>
      <c r="J2475" s="52"/>
      <c r="K2475" s="158"/>
      <c r="L2475" s="52"/>
      <c r="M2475" s="52"/>
      <c r="N2475" s="52"/>
      <c r="O2475" s="52"/>
      <c r="P2475" s="111"/>
      <c r="Q2475" s="52"/>
      <c r="R2475" s="77"/>
      <c r="S2475" s="109"/>
      <c r="T2475" s="80"/>
      <c r="U2475" s="80"/>
      <c r="V2475" s="187"/>
      <c r="W2475" s="187"/>
      <c r="AI2475" s="202"/>
    </row>
    <row r="2476" spans="1:40" s="182" customFormat="1" ht="12.75" customHeight="1" x14ac:dyDescent="0.3">
      <c r="A2476" s="92"/>
      <c r="B2476" s="98"/>
      <c r="C2476" s="98"/>
      <c r="D2476" s="98"/>
      <c r="E2476" s="89"/>
      <c r="F2476" s="89"/>
      <c r="G2476" s="204"/>
      <c r="H2476" s="157"/>
      <c r="I2476" s="157"/>
      <c r="J2476" s="52"/>
      <c r="K2476" s="158"/>
      <c r="L2476" s="52"/>
      <c r="M2476" s="52"/>
      <c r="N2476" s="52"/>
      <c r="O2476" s="52"/>
      <c r="P2476" s="111"/>
      <c r="Q2476" s="52"/>
      <c r="R2476" s="77"/>
      <c r="S2476" s="109"/>
      <c r="T2476" s="80"/>
      <c r="U2476" s="80"/>
      <c r="V2476" s="187"/>
      <c r="W2476" s="187"/>
      <c r="AI2476" s="202"/>
    </row>
    <row r="2477" spans="1:40" s="182" customFormat="1" ht="12.75" customHeight="1" x14ac:dyDescent="0.3">
      <c r="A2477" s="92"/>
      <c r="B2477" s="98"/>
      <c r="C2477" s="98"/>
      <c r="D2477" s="98"/>
      <c r="E2477" s="89"/>
      <c r="F2477" s="89"/>
      <c r="G2477" s="204"/>
      <c r="H2477" s="155"/>
      <c r="I2477" s="155"/>
      <c r="J2477" s="52"/>
      <c r="K2477" s="158"/>
      <c r="L2477" s="52"/>
      <c r="M2477" s="52"/>
      <c r="N2477" s="52"/>
      <c r="O2477" s="52"/>
      <c r="P2477" s="111"/>
      <c r="Q2477" s="52"/>
      <c r="R2477" s="77"/>
      <c r="S2477" s="109"/>
      <c r="T2477" s="80"/>
      <c r="U2477" s="80"/>
      <c r="V2477" s="187"/>
      <c r="W2477" s="187"/>
      <c r="AI2477" s="202"/>
    </row>
    <row r="2478" spans="1:40" s="182" customFormat="1" ht="12.75" customHeight="1" x14ac:dyDescent="0.3">
      <c r="A2478" s="92"/>
      <c r="B2478" s="145"/>
      <c r="C2478" s="145"/>
      <c r="D2478" s="145"/>
      <c r="E2478" s="138"/>
      <c r="F2478" s="138"/>
      <c r="G2478" s="103"/>
      <c r="H2478" s="100"/>
      <c r="I2478" s="270"/>
      <c r="J2478" s="208"/>
      <c r="K2478" s="208"/>
      <c r="L2478" s="208"/>
      <c r="M2478" s="208"/>
      <c r="N2478" s="208"/>
      <c r="O2478" s="208"/>
      <c r="P2478" s="250"/>
      <c r="Q2478" s="208"/>
      <c r="R2478" s="143"/>
      <c r="S2478" s="143"/>
      <c r="T2478" s="80"/>
      <c r="U2478" s="80"/>
      <c r="V2478" s="187"/>
      <c r="W2478" s="187"/>
      <c r="AI2478" s="202"/>
    </row>
    <row r="2479" spans="1:40" s="182" customFormat="1" ht="12.75" customHeight="1" x14ac:dyDescent="0.3">
      <c r="A2479" s="92"/>
      <c r="B2479" s="98"/>
      <c r="C2479" s="98"/>
      <c r="D2479" s="98"/>
      <c r="E2479" s="89"/>
      <c r="F2479" s="89"/>
      <c r="G2479" s="204"/>
      <c r="H2479" s="156"/>
      <c r="I2479" s="156"/>
      <c r="J2479" s="52"/>
      <c r="K2479" s="158"/>
      <c r="L2479" s="52"/>
      <c r="M2479" s="52"/>
      <c r="N2479" s="52"/>
      <c r="O2479" s="52"/>
      <c r="P2479" s="111"/>
      <c r="Q2479" s="52"/>
      <c r="R2479" s="77"/>
      <c r="S2479" s="109"/>
      <c r="T2479" s="80"/>
      <c r="U2479" s="80"/>
      <c r="V2479" s="187"/>
      <c r="W2479" s="187"/>
      <c r="AI2479" s="202"/>
    </row>
    <row r="2480" spans="1:40" s="182" customFormat="1" ht="12.75" customHeight="1" x14ac:dyDescent="0.3">
      <c r="A2480" s="92"/>
      <c r="B2480" s="98"/>
      <c r="C2480" s="98"/>
      <c r="D2480" s="98"/>
      <c r="E2480" s="89"/>
      <c r="F2480" s="89"/>
      <c r="G2480" s="204"/>
      <c r="H2480" s="157"/>
      <c r="I2480" s="157"/>
      <c r="J2480" s="52"/>
      <c r="K2480" s="158"/>
      <c r="L2480" s="52"/>
      <c r="M2480" s="52"/>
      <c r="N2480" s="52"/>
      <c r="O2480" s="52"/>
      <c r="P2480" s="111"/>
      <c r="Q2480" s="52"/>
      <c r="R2480" s="77"/>
      <c r="S2480" s="109"/>
      <c r="T2480" s="80"/>
      <c r="U2480" s="80"/>
      <c r="V2480" s="187"/>
      <c r="W2480" s="187"/>
      <c r="AI2480" s="202"/>
    </row>
    <row r="2481" spans="1:35" s="182" customFormat="1" ht="12.75" customHeight="1" x14ac:dyDescent="0.3">
      <c r="A2481" s="92"/>
      <c r="B2481" s="98"/>
      <c r="C2481" s="98"/>
      <c r="D2481" s="98"/>
      <c r="E2481" s="89"/>
      <c r="F2481" s="89"/>
      <c r="G2481" s="204"/>
      <c r="H2481" s="155"/>
      <c r="I2481" s="155"/>
      <c r="J2481" s="52"/>
      <c r="K2481" s="158"/>
      <c r="L2481" s="52"/>
      <c r="M2481" s="52"/>
      <c r="N2481" s="52"/>
      <c r="O2481" s="52"/>
      <c r="P2481" s="111"/>
      <c r="Q2481" s="52"/>
      <c r="R2481" s="77"/>
      <c r="S2481" s="109"/>
      <c r="T2481" s="80"/>
      <c r="U2481" s="80"/>
      <c r="V2481" s="187"/>
      <c r="W2481" s="187"/>
      <c r="AI2481" s="202"/>
    </row>
    <row r="2482" spans="1:35" s="182" customFormat="1" ht="12.75" customHeight="1" x14ac:dyDescent="0.3">
      <c r="A2482" s="92"/>
      <c r="B2482" s="162"/>
      <c r="C2482" s="162"/>
      <c r="D2482" s="162"/>
      <c r="E2482" s="76"/>
      <c r="F2482" s="76"/>
      <c r="G2482" s="103"/>
      <c r="H2482" s="100"/>
      <c r="I2482" s="100"/>
      <c r="J2482" s="52"/>
      <c r="K2482" s="52"/>
      <c r="L2482" s="52"/>
      <c r="M2482" s="52"/>
      <c r="N2482" s="52"/>
      <c r="O2482" s="52"/>
      <c r="P2482" s="111"/>
      <c r="Q2482" s="52"/>
      <c r="R2482" s="72"/>
      <c r="S2482" s="72"/>
      <c r="T2482" s="80"/>
      <c r="U2482" s="80"/>
      <c r="V2482" s="187"/>
      <c r="W2482" s="187"/>
      <c r="AI2482" s="202"/>
    </row>
    <row r="2483" spans="1:35" s="182" customFormat="1" ht="12.75" customHeight="1" x14ac:dyDescent="0.3">
      <c r="A2483" s="92"/>
      <c r="B2483" s="98"/>
      <c r="C2483" s="98"/>
      <c r="D2483" s="98"/>
      <c r="E2483" s="89"/>
      <c r="F2483" s="89"/>
      <c r="G2483" s="204"/>
      <c r="H2483" s="156"/>
      <c r="I2483" s="156"/>
      <c r="J2483" s="52"/>
      <c r="K2483" s="158"/>
      <c r="L2483" s="52"/>
      <c r="M2483" s="52"/>
      <c r="N2483" s="52"/>
      <c r="O2483" s="52"/>
      <c r="P2483" s="111"/>
      <c r="Q2483" s="52"/>
      <c r="R2483" s="77"/>
      <c r="S2483" s="109"/>
      <c r="T2483" s="80"/>
      <c r="U2483" s="80"/>
      <c r="V2483" s="187"/>
      <c r="W2483" s="187"/>
      <c r="AI2483" s="202"/>
    </row>
    <row r="2484" spans="1:35" s="182" customFormat="1" ht="12.75" customHeight="1" x14ac:dyDescent="0.3">
      <c r="A2484" s="92"/>
      <c r="B2484" s="98"/>
      <c r="C2484" s="98"/>
      <c r="D2484" s="98"/>
      <c r="E2484" s="89"/>
      <c r="F2484" s="89"/>
      <c r="G2484" s="204"/>
      <c r="H2484" s="157"/>
      <c r="I2484" s="157"/>
      <c r="J2484" s="52"/>
      <c r="K2484" s="158"/>
      <c r="L2484" s="52"/>
      <c r="M2484" s="52"/>
      <c r="N2484" s="52"/>
      <c r="O2484" s="52"/>
      <c r="P2484" s="111"/>
      <c r="Q2484" s="52"/>
      <c r="R2484" s="77"/>
      <c r="S2484" s="109"/>
      <c r="T2484" s="80"/>
      <c r="U2484" s="80"/>
      <c r="V2484" s="187"/>
      <c r="W2484" s="187"/>
      <c r="AI2484" s="202"/>
    </row>
    <row r="2485" spans="1:35" s="182" customFormat="1" ht="12.75" customHeight="1" x14ac:dyDescent="0.3">
      <c r="A2485" s="92"/>
      <c r="B2485" s="98"/>
      <c r="C2485" s="98"/>
      <c r="D2485" s="98"/>
      <c r="E2485" s="89"/>
      <c r="F2485" s="89"/>
      <c r="G2485" s="204"/>
      <c r="H2485" s="157"/>
      <c r="I2485" s="157"/>
      <c r="J2485" s="52"/>
      <c r="K2485" s="158"/>
      <c r="L2485" s="52"/>
      <c r="M2485" s="52"/>
      <c r="N2485" s="52"/>
      <c r="O2485" s="52"/>
      <c r="P2485" s="111"/>
      <c r="Q2485" s="52"/>
      <c r="R2485" s="77"/>
      <c r="S2485" s="109"/>
      <c r="T2485" s="80"/>
      <c r="U2485" s="80"/>
      <c r="V2485" s="187"/>
      <c r="W2485" s="187"/>
      <c r="AI2485" s="202"/>
    </row>
    <row r="2486" spans="1:35" s="182" customFormat="1" ht="12.75" customHeight="1" x14ac:dyDescent="0.3">
      <c r="A2486" s="92"/>
      <c r="B2486" s="98"/>
      <c r="C2486" s="98"/>
      <c r="D2486" s="98"/>
      <c r="E2486" s="89"/>
      <c r="F2486" s="89"/>
      <c r="G2486" s="204"/>
      <c r="H2486" s="155"/>
      <c r="I2486" s="155"/>
      <c r="J2486" s="52"/>
      <c r="K2486" s="158"/>
      <c r="L2486" s="52"/>
      <c r="M2486" s="52"/>
      <c r="N2486" s="52"/>
      <c r="O2486" s="52"/>
      <c r="P2486" s="111"/>
      <c r="Q2486" s="52"/>
      <c r="R2486" s="77"/>
      <c r="S2486" s="109"/>
      <c r="T2486" s="80"/>
      <c r="U2486" s="80"/>
      <c r="V2486" s="187"/>
      <c r="W2486" s="187"/>
      <c r="AI2486" s="202"/>
    </row>
    <row r="2487" spans="1:35" s="182" customFormat="1" ht="12.75" customHeight="1" x14ac:dyDescent="0.3">
      <c r="A2487" s="92"/>
      <c r="B2487" s="145"/>
      <c r="C2487" s="145"/>
      <c r="D2487" s="145"/>
      <c r="E2487" s="138"/>
      <c r="F2487" s="138"/>
      <c r="G2487" s="103"/>
      <c r="H2487" s="100"/>
      <c r="I2487" s="270"/>
      <c r="J2487" s="208"/>
      <c r="K2487" s="208"/>
      <c r="L2487" s="208"/>
      <c r="M2487" s="208"/>
      <c r="N2487" s="208"/>
      <c r="O2487" s="208"/>
      <c r="P2487" s="250"/>
      <c r="Q2487" s="208"/>
      <c r="R2487" s="143"/>
      <c r="S2487" s="143"/>
      <c r="T2487" s="80"/>
      <c r="U2487" s="80"/>
      <c r="V2487" s="187"/>
      <c r="W2487" s="187"/>
      <c r="AI2487" s="202"/>
    </row>
    <row r="2488" spans="1:35" s="182" customFormat="1" ht="12.75" customHeight="1" x14ac:dyDescent="0.3">
      <c r="A2488" s="92"/>
      <c r="B2488" s="98"/>
      <c r="C2488" s="98"/>
      <c r="D2488" s="98"/>
      <c r="E2488" s="89"/>
      <c r="F2488" s="89"/>
      <c r="G2488" s="204"/>
      <c r="H2488" s="156"/>
      <c r="I2488" s="156"/>
      <c r="J2488" s="52"/>
      <c r="K2488" s="158"/>
      <c r="L2488" s="52"/>
      <c r="M2488" s="52"/>
      <c r="N2488" s="52"/>
      <c r="O2488" s="52"/>
      <c r="P2488" s="111"/>
      <c r="Q2488" s="52"/>
      <c r="R2488" s="77"/>
      <c r="S2488" s="109"/>
      <c r="T2488" s="80"/>
      <c r="U2488" s="80"/>
      <c r="V2488" s="187"/>
      <c r="W2488" s="187"/>
      <c r="AI2488" s="202"/>
    </row>
    <row r="2489" spans="1:35" s="182" customFormat="1" ht="12.75" customHeight="1" x14ac:dyDescent="0.3">
      <c r="A2489" s="92"/>
      <c r="B2489" s="98"/>
      <c r="C2489" s="98"/>
      <c r="D2489" s="98"/>
      <c r="E2489" s="89"/>
      <c r="F2489" s="89"/>
      <c r="G2489" s="204"/>
      <c r="H2489" s="157"/>
      <c r="I2489" s="157"/>
      <c r="J2489" s="52"/>
      <c r="K2489" s="158"/>
      <c r="L2489" s="52"/>
      <c r="M2489" s="52"/>
      <c r="N2489" s="52"/>
      <c r="O2489" s="52"/>
      <c r="P2489" s="111"/>
      <c r="Q2489" s="52"/>
      <c r="R2489" s="77"/>
      <c r="S2489" s="109"/>
      <c r="T2489" s="80"/>
      <c r="U2489" s="80"/>
      <c r="V2489" s="187"/>
      <c r="W2489" s="187"/>
      <c r="AI2489" s="202"/>
    </row>
    <row r="2490" spans="1:35" s="182" customFormat="1" ht="12.75" customHeight="1" x14ac:dyDescent="0.3">
      <c r="A2490" s="92"/>
      <c r="B2490" s="98"/>
      <c r="C2490" s="98"/>
      <c r="D2490" s="98"/>
      <c r="E2490" s="89"/>
      <c r="F2490" s="89"/>
      <c r="G2490" s="204"/>
      <c r="H2490" s="155"/>
      <c r="I2490" s="155"/>
      <c r="J2490" s="52"/>
      <c r="K2490" s="158"/>
      <c r="L2490" s="52"/>
      <c r="M2490" s="52"/>
      <c r="N2490" s="52"/>
      <c r="O2490" s="52"/>
      <c r="P2490" s="111"/>
      <c r="Q2490" s="52"/>
      <c r="R2490" s="77"/>
      <c r="S2490" s="109"/>
      <c r="T2490" s="80"/>
      <c r="U2490" s="80"/>
      <c r="V2490" s="187"/>
      <c r="W2490" s="187"/>
      <c r="AI2490" s="202"/>
    </row>
    <row r="2491" spans="1:35" s="182" customFormat="1" ht="12.75" customHeight="1" x14ac:dyDescent="0.3">
      <c r="A2491" s="92"/>
      <c r="B2491" s="98"/>
      <c r="C2491" s="98"/>
      <c r="D2491" s="98"/>
      <c r="E2491" s="89"/>
      <c r="F2491" s="89"/>
      <c r="G2491" s="204"/>
      <c r="H2491" s="157"/>
      <c r="I2491" s="157"/>
      <c r="J2491" s="52"/>
      <c r="K2491" s="158"/>
      <c r="L2491" s="52"/>
      <c r="M2491" s="52"/>
      <c r="N2491" s="52"/>
      <c r="O2491" s="52"/>
      <c r="P2491" s="111"/>
      <c r="Q2491" s="52"/>
      <c r="R2491" s="77"/>
      <c r="S2491" s="109"/>
      <c r="T2491" s="80"/>
      <c r="U2491" s="80"/>
      <c r="V2491" s="187"/>
      <c r="W2491" s="187"/>
      <c r="AI2491" s="202"/>
    </row>
    <row r="2492" spans="1:35" s="182" customFormat="1" ht="12.75" customHeight="1" x14ac:dyDescent="0.3">
      <c r="A2492" s="92"/>
      <c r="B2492" s="98"/>
      <c r="C2492" s="98"/>
      <c r="D2492" s="98"/>
      <c r="E2492" s="89"/>
      <c r="F2492" s="89"/>
      <c r="G2492" s="204"/>
      <c r="H2492" s="155"/>
      <c r="I2492" s="155"/>
      <c r="J2492" s="52"/>
      <c r="K2492" s="158"/>
      <c r="L2492" s="52"/>
      <c r="M2492" s="52"/>
      <c r="N2492" s="52"/>
      <c r="O2492" s="52"/>
      <c r="P2492" s="111"/>
      <c r="Q2492" s="52"/>
      <c r="R2492" s="77"/>
      <c r="S2492" s="109"/>
      <c r="T2492" s="80"/>
      <c r="U2492" s="80"/>
      <c r="V2492" s="187"/>
      <c r="W2492" s="187"/>
      <c r="AI2492" s="202"/>
    </row>
    <row r="2493" spans="1:35" s="182" customFormat="1" ht="12.75" customHeight="1" x14ac:dyDescent="0.3">
      <c r="A2493" s="92"/>
      <c r="B2493" s="145"/>
      <c r="C2493" s="145"/>
      <c r="D2493" s="145"/>
      <c r="E2493" s="138"/>
      <c r="F2493" s="138"/>
      <c r="G2493" s="103"/>
      <c r="H2493" s="100"/>
      <c r="I2493" s="270"/>
      <c r="J2493" s="208"/>
      <c r="K2493" s="208"/>
      <c r="L2493" s="208"/>
      <c r="M2493" s="208"/>
      <c r="N2493" s="208"/>
      <c r="O2493" s="208"/>
      <c r="P2493" s="250"/>
      <c r="Q2493" s="208"/>
      <c r="R2493" s="143"/>
      <c r="S2493" s="143"/>
      <c r="T2493" s="80"/>
      <c r="U2493" s="80"/>
      <c r="V2493" s="187"/>
      <c r="W2493" s="187"/>
      <c r="AI2493" s="202"/>
    </row>
    <row r="2494" spans="1:35" s="182" customFormat="1" ht="12.75" customHeight="1" x14ac:dyDescent="0.3">
      <c r="A2494" s="92"/>
      <c r="B2494" s="98"/>
      <c r="C2494" s="98"/>
      <c r="D2494" s="98"/>
      <c r="E2494" s="89"/>
      <c r="F2494" s="89"/>
      <c r="G2494" s="204"/>
      <c r="H2494" s="156"/>
      <c r="I2494" s="156"/>
      <c r="J2494" s="52"/>
      <c r="K2494" s="158"/>
      <c r="L2494" s="52"/>
      <c r="M2494" s="52"/>
      <c r="N2494" s="52"/>
      <c r="O2494" s="52"/>
      <c r="P2494" s="111"/>
      <c r="Q2494" s="52"/>
      <c r="R2494" s="77"/>
      <c r="S2494" s="109"/>
      <c r="T2494" s="80"/>
      <c r="U2494" s="80"/>
      <c r="V2494" s="187"/>
      <c r="W2494" s="187"/>
      <c r="AI2494" s="202"/>
    </row>
    <row r="2495" spans="1:35" s="182" customFormat="1" ht="12.75" customHeight="1" x14ac:dyDescent="0.3">
      <c r="A2495" s="92"/>
      <c r="B2495" s="98"/>
      <c r="C2495" s="98"/>
      <c r="D2495" s="98"/>
      <c r="E2495" s="89"/>
      <c r="F2495" s="89"/>
      <c r="G2495" s="204"/>
      <c r="H2495" s="157"/>
      <c r="I2495" s="157"/>
      <c r="J2495" s="52"/>
      <c r="K2495" s="158"/>
      <c r="L2495" s="52"/>
      <c r="M2495" s="52"/>
      <c r="N2495" s="52"/>
      <c r="O2495" s="52"/>
      <c r="P2495" s="111"/>
      <c r="Q2495" s="52"/>
      <c r="R2495" s="77"/>
      <c r="S2495" s="109"/>
      <c r="T2495" s="80"/>
      <c r="U2495" s="80"/>
      <c r="V2495" s="187"/>
      <c r="W2495" s="187"/>
      <c r="AI2495" s="202"/>
    </row>
    <row r="2496" spans="1:35" s="182" customFormat="1" ht="12.75" customHeight="1" x14ac:dyDescent="0.3">
      <c r="A2496" s="92"/>
      <c r="B2496" s="98"/>
      <c r="C2496" s="98"/>
      <c r="D2496" s="98"/>
      <c r="E2496" s="89"/>
      <c r="F2496" s="89"/>
      <c r="G2496" s="204"/>
      <c r="H2496" s="155"/>
      <c r="I2496" s="155"/>
      <c r="J2496" s="52"/>
      <c r="K2496" s="158"/>
      <c r="L2496" s="52"/>
      <c r="M2496" s="52"/>
      <c r="N2496" s="52"/>
      <c r="O2496" s="52"/>
      <c r="P2496" s="111"/>
      <c r="Q2496" s="52"/>
      <c r="R2496" s="77"/>
      <c r="S2496" s="109"/>
      <c r="T2496" s="80"/>
      <c r="U2496" s="80"/>
      <c r="V2496" s="187"/>
      <c r="W2496" s="187"/>
      <c r="AI2496" s="202"/>
    </row>
    <row r="2497" spans="1:35" s="182" customFormat="1" ht="12.75" customHeight="1" x14ac:dyDescent="0.3">
      <c r="A2497" s="92"/>
      <c r="B2497" s="162"/>
      <c r="C2497" s="162"/>
      <c r="D2497" s="162"/>
      <c r="E2497" s="76"/>
      <c r="F2497" s="76"/>
      <c r="G2497" s="103"/>
      <c r="H2497" s="100"/>
      <c r="I2497" s="100"/>
      <c r="J2497" s="52"/>
      <c r="K2497" s="52"/>
      <c r="L2497" s="52"/>
      <c r="M2497" s="52"/>
      <c r="N2497" s="52"/>
      <c r="O2497" s="52"/>
      <c r="P2497" s="111"/>
      <c r="Q2497" s="52"/>
      <c r="R2497" s="72"/>
      <c r="S2497" s="72"/>
      <c r="T2497" s="80"/>
      <c r="U2497" s="80"/>
      <c r="V2497" s="187"/>
      <c r="W2497" s="187"/>
      <c r="AI2497" s="202"/>
    </row>
    <row r="2498" spans="1:35" s="182" customFormat="1" ht="12.75" customHeight="1" x14ac:dyDescent="0.3">
      <c r="A2498" s="92"/>
      <c r="B2498" s="98"/>
      <c r="C2498" s="98"/>
      <c r="D2498" s="98"/>
      <c r="E2498" s="89"/>
      <c r="F2498" s="89"/>
      <c r="G2498" s="204"/>
      <c r="H2498" s="156"/>
      <c r="I2498" s="156"/>
      <c r="J2498" s="52"/>
      <c r="K2498" s="158"/>
      <c r="L2498" s="52"/>
      <c r="M2498" s="52"/>
      <c r="N2498" s="52"/>
      <c r="O2498" s="52"/>
      <c r="P2498" s="111"/>
      <c r="Q2498" s="52"/>
      <c r="R2498" s="77"/>
      <c r="S2498" s="109"/>
      <c r="T2498" s="80"/>
      <c r="U2498" s="80"/>
      <c r="V2498" s="187"/>
      <c r="W2498" s="187"/>
      <c r="AI2498" s="202"/>
    </row>
    <row r="2499" spans="1:35" s="182" customFormat="1" ht="12.75" customHeight="1" x14ac:dyDescent="0.3">
      <c r="A2499" s="92"/>
      <c r="B2499" s="98"/>
      <c r="C2499" s="98"/>
      <c r="D2499" s="98"/>
      <c r="E2499" s="89"/>
      <c r="F2499" s="89"/>
      <c r="G2499" s="204"/>
      <c r="H2499" s="157"/>
      <c r="I2499" s="157"/>
      <c r="J2499" s="52"/>
      <c r="K2499" s="158"/>
      <c r="L2499" s="52"/>
      <c r="M2499" s="52"/>
      <c r="N2499" s="52"/>
      <c r="O2499" s="52"/>
      <c r="P2499" s="111"/>
      <c r="Q2499" s="52"/>
      <c r="R2499" s="77"/>
      <c r="S2499" s="109"/>
      <c r="T2499" s="80"/>
      <c r="U2499" s="80"/>
      <c r="V2499" s="187"/>
      <c r="W2499" s="187"/>
      <c r="AI2499" s="202"/>
    </row>
    <row r="2500" spans="1:35" s="182" customFormat="1" ht="12.75" customHeight="1" x14ac:dyDescent="0.3">
      <c r="A2500" s="92"/>
      <c r="B2500" s="98"/>
      <c r="C2500" s="98"/>
      <c r="D2500" s="98"/>
      <c r="E2500" s="89"/>
      <c r="F2500" s="89"/>
      <c r="G2500" s="204"/>
      <c r="H2500" s="157"/>
      <c r="I2500" s="157"/>
      <c r="J2500" s="52"/>
      <c r="K2500" s="158"/>
      <c r="L2500" s="52"/>
      <c r="M2500" s="52"/>
      <c r="N2500" s="52"/>
      <c r="O2500" s="52"/>
      <c r="P2500" s="111"/>
      <c r="Q2500" s="52"/>
      <c r="R2500" s="77"/>
      <c r="S2500" s="109"/>
      <c r="T2500" s="80"/>
      <c r="U2500" s="80"/>
      <c r="V2500" s="187"/>
      <c r="W2500" s="187"/>
      <c r="AI2500" s="202"/>
    </row>
    <row r="2501" spans="1:35" s="182" customFormat="1" ht="12.75" customHeight="1" x14ac:dyDescent="0.3">
      <c r="A2501" s="92"/>
      <c r="B2501" s="98"/>
      <c r="C2501" s="98"/>
      <c r="D2501" s="98"/>
      <c r="E2501" s="89"/>
      <c r="F2501" s="89"/>
      <c r="G2501" s="204"/>
      <c r="H2501" s="155"/>
      <c r="I2501" s="155"/>
      <c r="J2501" s="52"/>
      <c r="K2501" s="158"/>
      <c r="L2501" s="52"/>
      <c r="M2501" s="52"/>
      <c r="N2501" s="52"/>
      <c r="O2501" s="52"/>
      <c r="P2501" s="111"/>
      <c r="Q2501" s="52"/>
      <c r="R2501" s="77"/>
      <c r="S2501" s="109"/>
      <c r="T2501" s="80"/>
      <c r="U2501" s="80"/>
      <c r="V2501" s="187"/>
      <c r="W2501" s="187"/>
      <c r="AI2501" s="202"/>
    </row>
    <row r="2502" spans="1:35" s="182" customFormat="1" ht="12.75" customHeight="1" x14ac:dyDescent="0.3">
      <c r="A2502" s="92"/>
      <c r="B2502" s="145"/>
      <c r="C2502" s="145"/>
      <c r="D2502" s="145"/>
      <c r="E2502" s="138"/>
      <c r="F2502" s="138"/>
      <c r="G2502" s="103"/>
      <c r="H2502" s="100"/>
      <c r="I2502" s="270"/>
      <c r="J2502" s="208"/>
      <c r="K2502" s="208"/>
      <c r="L2502" s="208"/>
      <c r="M2502" s="208"/>
      <c r="N2502" s="208"/>
      <c r="O2502" s="208"/>
      <c r="P2502" s="250"/>
      <c r="Q2502" s="208"/>
      <c r="R2502" s="143"/>
      <c r="S2502" s="143"/>
      <c r="T2502" s="80"/>
      <c r="U2502" s="80"/>
      <c r="V2502" s="187"/>
      <c r="W2502" s="187"/>
      <c r="AI2502" s="202"/>
    </row>
    <row r="2503" spans="1:35" s="182" customFormat="1" ht="12.75" customHeight="1" x14ac:dyDescent="0.3">
      <c r="A2503" s="92"/>
      <c r="B2503" s="98"/>
      <c r="C2503" s="98"/>
      <c r="D2503" s="98"/>
      <c r="E2503" s="89"/>
      <c r="F2503" s="89"/>
      <c r="G2503" s="204"/>
      <c r="H2503" s="156"/>
      <c r="I2503" s="156"/>
      <c r="J2503" s="52"/>
      <c r="K2503" s="158"/>
      <c r="L2503" s="52"/>
      <c r="M2503" s="52"/>
      <c r="N2503" s="52"/>
      <c r="O2503" s="52"/>
      <c r="P2503" s="111"/>
      <c r="Q2503" s="52"/>
      <c r="R2503" s="77"/>
      <c r="S2503" s="109"/>
      <c r="T2503" s="80"/>
      <c r="U2503" s="80"/>
      <c r="V2503" s="187"/>
      <c r="W2503" s="187"/>
      <c r="AI2503" s="202"/>
    </row>
    <row r="2504" spans="1:35" s="182" customFormat="1" ht="12.75" customHeight="1" x14ac:dyDescent="0.3">
      <c r="A2504" s="92"/>
      <c r="B2504" s="98"/>
      <c r="C2504" s="98"/>
      <c r="D2504" s="98"/>
      <c r="E2504" s="89"/>
      <c r="F2504" s="89"/>
      <c r="G2504" s="204"/>
      <c r="H2504" s="157"/>
      <c r="I2504" s="157"/>
      <c r="J2504" s="52"/>
      <c r="K2504" s="158"/>
      <c r="L2504" s="52"/>
      <c r="M2504" s="52"/>
      <c r="N2504" s="52"/>
      <c r="O2504" s="52"/>
      <c r="P2504" s="111"/>
      <c r="Q2504" s="52"/>
      <c r="R2504" s="77"/>
      <c r="S2504" s="109"/>
      <c r="T2504" s="80"/>
      <c r="U2504" s="80"/>
      <c r="V2504" s="187"/>
      <c r="W2504" s="187"/>
      <c r="AI2504" s="202"/>
    </row>
    <row r="2505" spans="1:35" s="182" customFormat="1" ht="12.75" customHeight="1" x14ac:dyDescent="0.3">
      <c r="A2505" s="92"/>
      <c r="B2505" s="98"/>
      <c r="C2505" s="98"/>
      <c r="D2505" s="98"/>
      <c r="E2505" s="89"/>
      <c r="F2505" s="89"/>
      <c r="G2505" s="204"/>
      <c r="H2505" s="155"/>
      <c r="I2505" s="155"/>
      <c r="J2505" s="52"/>
      <c r="K2505" s="158"/>
      <c r="L2505" s="52"/>
      <c r="M2505" s="52"/>
      <c r="N2505" s="52"/>
      <c r="O2505" s="52"/>
      <c r="P2505" s="111"/>
      <c r="Q2505" s="52"/>
      <c r="R2505" s="77"/>
      <c r="S2505" s="109"/>
      <c r="T2505" s="80"/>
      <c r="U2505" s="80"/>
      <c r="V2505" s="187"/>
      <c r="W2505" s="187"/>
      <c r="AI2505" s="202"/>
    </row>
    <row r="2506" spans="1:35" s="182" customFormat="1" ht="12.75" customHeight="1" x14ac:dyDescent="0.3">
      <c r="A2506" s="92"/>
      <c r="B2506" s="98"/>
      <c r="C2506" s="98"/>
      <c r="D2506" s="98"/>
      <c r="E2506" s="89"/>
      <c r="F2506" s="89"/>
      <c r="G2506" s="204"/>
      <c r="H2506" s="157"/>
      <c r="I2506" s="157"/>
      <c r="J2506" s="52"/>
      <c r="K2506" s="158"/>
      <c r="L2506" s="52"/>
      <c r="M2506" s="52"/>
      <c r="N2506" s="52"/>
      <c r="O2506" s="52"/>
      <c r="P2506" s="111"/>
      <c r="Q2506" s="52"/>
      <c r="R2506" s="77"/>
      <c r="S2506" s="109"/>
      <c r="T2506" s="80"/>
      <c r="U2506" s="80"/>
      <c r="V2506" s="187"/>
      <c r="W2506" s="187"/>
      <c r="AI2506" s="202"/>
    </row>
    <row r="2507" spans="1:35" s="182" customFormat="1" ht="12.75" customHeight="1" x14ac:dyDescent="0.3">
      <c r="A2507" s="92"/>
      <c r="B2507" s="98"/>
      <c r="C2507" s="98"/>
      <c r="D2507" s="98"/>
      <c r="E2507" s="89"/>
      <c r="F2507" s="89"/>
      <c r="G2507" s="204"/>
      <c r="H2507" s="155"/>
      <c r="I2507" s="155"/>
      <c r="J2507" s="52"/>
      <c r="K2507" s="158"/>
      <c r="L2507" s="52"/>
      <c r="M2507" s="52"/>
      <c r="N2507" s="52"/>
      <c r="O2507" s="52"/>
      <c r="P2507" s="111"/>
      <c r="Q2507" s="52"/>
      <c r="R2507" s="77"/>
      <c r="S2507" s="109"/>
      <c r="T2507" s="80"/>
      <c r="U2507" s="80"/>
      <c r="V2507" s="187"/>
      <c r="W2507" s="187"/>
      <c r="AI2507" s="202"/>
    </row>
    <row r="2508" spans="1:35" s="182" customFormat="1" ht="12.75" customHeight="1" x14ac:dyDescent="0.3">
      <c r="A2508" s="92"/>
      <c r="B2508" s="145"/>
      <c r="C2508" s="145"/>
      <c r="D2508" s="145"/>
      <c r="E2508" s="138"/>
      <c r="F2508" s="138"/>
      <c r="G2508" s="103"/>
      <c r="H2508" s="100"/>
      <c r="I2508" s="270"/>
      <c r="J2508" s="208"/>
      <c r="K2508" s="208"/>
      <c r="L2508" s="208"/>
      <c r="M2508" s="208"/>
      <c r="N2508" s="208"/>
      <c r="O2508" s="208"/>
      <c r="P2508" s="250"/>
      <c r="Q2508" s="208"/>
      <c r="R2508" s="143"/>
      <c r="S2508" s="143"/>
      <c r="T2508" s="80"/>
      <c r="U2508" s="80"/>
      <c r="V2508" s="187"/>
      <c r="W2508" s="187"/>
      <c r="AI2508" s="202"/>
    </row>
    <row r="2509" spans="1:35" s="182" customFormat="1" ht="12.75" customHeight="1" x14ac:dyDescent="0.3">
      <c r="A2509" s="92"/>
      <c r="B2509" s="98"/>
      <c r="C2509" s="98"/>
      <c r="D2509" s="98"/>
      <c r="E2509" s="89"/>
      <c r="F2509" s="89"/>
      <c r="G2509" s="204"/>
      <c r="H2509" s="156"/>
      <c r="I2509" s="156"/>
      <c r="J2509" s="52"/>
      <c r="K2509" s="158"/>
      <c r="L2509" s="52"/>
      <c r="M2509" s="52"/>
      <c r="N2509" s="52"/>
      <c r="O2509" s="52"/>
      <c r="P2509" s="111"/>
      <c r="Q2509" s="52"/>
      <c r="R2509" s="77"/>
      <c r="S2509" s="109"/>
      <c r="T2509" s="80"/>
      <c r="U2509" s="80"/>
      <c r="V2509" s="187"/>
      <c r="W2509" s="187"/>
      <c r="AI2509" s="202"/>
    </row>
    <row r="2510" spans="1:35" s="182" customFormat="1" ht="12.75" customHeight="1" x14ac:dyDescent="0.3">
      <c r="A2510" s="92"/>
      <c r="B2510" s="98"/>
      <c r="C2510" s="98"/>
      <c r="D2510" s="98"/>
      <c r="E2510" s="89"/>
      <c r="F2510" s="89"/>
      <c r="G2510" s="204"/>
      <c r="H2510" s="157"/>
      <c r="I2510" s="157"/>
      <c r="J2510" s="52"/>
      <c r="K2510" s="158"/>
      <c r="L2510" s="52"/>
      <c r="M2510" s="52"/>
      <c r="N2510" s="52"/>
      <c r="O2510" s="52"/>
      <c r="P2510" s="111"/>
      <c r="Q2510" s="52"/>
      <c r="R2510" s="77"/>
      <c r="S2510" s="109"/>
      <c r="T2510" s="80"/>
      <c r="U2510" s="80"/>
      <c r="V2510" s="187"/>
      <c r="W2510" s="187"/>
      <c r="AI2510" s="202"/>
    </row>
    <row r="2511" spans="1:35" s="182" customFormat="1" ht="12.75" customHeight="1" x14ac:dyDescent="0.3">
      <c r="A2511" s="92"/>
      <c r="B2511" s="98"/>
      <c r="C2511" s="98"/>
      <c r="D2511" s="98"/>
      <c r="E2511" s="89"/>
      <c r="F2511" s="89"/>
      <c r="G2511" s="204"/>
      <c r="H2511" s="155"/>
      <c r="I2511" s="155"/>
      <c r="J2511" s="52"/>
      <c r="K2511" s="158"/>
      <c r="L2511" s="52"/>
      <c r="M2511" s="52"/>
      <c r="N2511" s="52"/>
      <c r="O2511" s="52"/>
      <c r="P2511" s="111"/>
      <c r="Q2511" s="52"/>
      <c r="R2511" s="77"/>
      <c r="S2511" s="109"/>
      <c r="T2511" s="80"/>
      <c r="U2511" s="80"/>
      <c r="V2511" s="187"/>
      <c r="W2511" s="187"/>
      <c r="AI2511" s="202"/>
    </row>
    <row r="2512" spans="1:35" s="182" customFormat="1" ht="12.75" customHeight="1" x14ac:dyDescent="0.3">
      <c r="A2512" s="92"/>
      <c r="B2512" s="162"/>
      <c r="C2512" s="162"/>
      <c r="D2512" s="162"/>
      <c r="E2512" s="76"/>
      <c r="F2512" s="76"/>
      <c r="G2512" s="103"/>
      <c r="H2512" s="100"/>
      <c r="I2512" s="100"/>
      <c r="J2512" s="52"/>
      <c r="K2512" s="52"/>
      <c r="L2512" s="52"/>
      <c r="M2512" s="52"/>
      <c r="N2512" s="52"/>
      <c r="O2512" s="52"/>
      <c r="P2512" s="111"/>
      <c r="Q2512" s="52"/>
      <c r="R2512" s="72"/>
      <c r="S2512" s="72"/>
      <c r="T2512" s="80"/>
      <c r="U2512" s="80"/>
      <c r="V2512" s="187"/>
      <c r="W2512" s="187"/>
      <c r="AI2512" s="202"/>
    </row>
    <row r="2513" spans="1:35" s="182" customFormat="1" ht="12.75" customHeight="1" x14ac:dyDescent="0.3">
      <c r="A2513" s="92"/>
      <c r="B2513" s="98"/>
      <c r="C2513" s="98"/>
      <c r="D2513" s="98"/>
      <c r="E2513" s="89"/>
      <c r="F2513" s="89"/>
      <c r="G2513" s="204"/>
      <c r="H2513" s="156"/>
      <c r="I2513" s="156"/>
      <c r="J2513" s="52"/>
      <c r="K2513" s="158"/>
      <c r="L2513" s="52"/>
      <c r="M2513" s="52"/>
      <c r="N2513" s="52"/>
      <c r="O2513" s="52"/>
      <c r="P2513" s="111"/>
      <c r="Q2513" s="52"/>
      <c r="R2513" s="77"/>
      <c r="S2513" s="109"/>
      <c r="T2513" s="80"/>
      <c r="U2513" s="80"/>
      <c r="V2513" s="187"/>
      <c r="W2513" s="187"/>
      <c r="AI2513" s="202"/>
    </row>
    <row r="2514" spans="1:35" s="182" customFormat="1" ht="12.75" customHeight="1" x14ac:dyDescent="0.3">
      <c r="A2514" s="92"/>
      <c r="B2514" s="98"/>
      <c r="C2514" s="98"/>
      <c r="D2514" s="98"/>
      <c r="E2514" s="89"/>
      <c r="F2514" s="89"/>
      <c r="G2514" s="204"/>
      <c r="H2514" s="157"/>
      <c r="I2514" s="157"/>
      <c r="J2514" s="52"/>
      <c r="K2514" s="158"/>
      <c r="L2514" s="52"/>
      <c r="M2514" s="52"/>
      <c r="N2514" s="52"/>
      <c r="O2514" s="52"/>
      <c r="P2514" s="111"/>
      <c r="Q2514" s="52"/>
      <c r="R2514" s="77"/>
      <c r="S2514" s="109"/>
      <c r="T2514" s="80"/>
      <c r="U2514" s="80"/>
      <c r="V2514" s="187"/>
      <c r="W2514" s="187"/>
      <c r="AI2514" s="202"/>
    </row>
    <row r="2515" spans="1:35" s="182" customFormat="1" ht="12.75" customHeight="1" x14ac:dyDescent="0.3">
      <c r="A2515" s="92"/>
      <c r="B2515" s="98"/>
      <c r="C2515" s="98"/>
      <c r="D2515" s="98"/>
      <c r="E2515" s="89"/>
      <c r="F2515" s="89"/>
      <c r="G2515" s="204"/>
      <c r="H2515" s="157"/>
      <c r="I2515" s="157"/>
      <c r="J2515" s="52"/>
      <c r="K2515" s="158"/>
      <c r="L2515" s="52"/>
      <c r="M2515" s="52"/>
      <c r="N2515" s="52"/>
      <c r="O2515" s="52"/>
      <c r="P2515" s="111"/>
      <c r="Q2515" s="52"/>
      <c r="R2515" s="77"/>
      <c r="S2515" s="109"/>
      <c r="T2515" s="80"/>
      <c r="U2515" s="80"/>
      <c r="V2515" s="187"/>
      <c r="W2515" s="187"/>
      <c r="AI2515" s="202"/>
    </row>
    <row r="2516" spans="1:35" s="182" customFormat="1" ht="12.75" customHeight="1" x14ac:dyDescent="0.3">
      <c r="A2516" s="92"/>
      <c r="B2516" s="98"/>
      <c r="C2516" s="98"/>
      <c r="D2516" s="98"/>
      <c r="E2516" s="89"/>
      <c r="F2516" s="89"/>
      <c r="G2516" s="204"/>
      <c r="H2516" s="155"/>
      <c r="I2516" s="155"/>
      <c r="J2516" s="52"/>
      <c r="K2516" s="158"/>
      <c r="L2516" s="52"/>
      <c r="M2516" s="52"/>
      <c r="N2516" s="52"/>
      <c r="O2516" s="52"/>
      <c r="P2516" s="111"/>
      <c r="Q2516" s="52"/>
      <c r="R2516" s="77"/>
      <c r="S2516" s="109"/>
      <c r="T2516" s="80"/>
      <c r="U2516" s="80"/>
      <c r="V2516" s="187"/>
      <c r="W2516" s="187"/>
      <c r="AI2516" s="202"/>
    </row>
    <row r="2517" spans="1:35" s="182" customFormat="1" ht="12.75" customHeight="1" x14ac:dyDescent="0.3">
      <c r="A2517" s="92"/>
      <c r="B2517" s="145"/>
      <c r="C2517" s="145"/>
      <c r="D2517" s="145"/>
      <c r="E2517" s="138"/>
      <c r="F2517" s="138"/>
      <c r="G2517" s="103"/>
      <c r="H2517" s="100"/>
      <c r="I2517" s="270"/>
      <c r="J2517" s="208"/>
      <c r="K2517" s="208"/>
      <c r="L2517" s="208"/>
      <c r="M2517" s="208"/>
      <c r="N2517" s="208"/>
      <c r="O2517" s="208"/>
      <c r="P2517" s="250"/>
      <c r="Q2517" s="208"/>
      <c r="R2517" s="143"/>
      <c r="S2517" s="143"/>
      <c r="T2517" s="80"/>
      <c r="U2517" s="80"/>
      <c r="V2517" s="187"/>
      <c r="W2517" s="187"/>
      <c r="AI2517" s="202"/>
    </row>
    <row r="2518" spans="1:35" s="182" customFormat="1" ht="12.75" customHeight="1" x14ac:dyDescent="0.3">
      <c r="A2518" s="92"/>
      <c r="B2518" s="98"/>
      <c r="C2518" s="98"/>
      <c r="D2518" s="98"/>
      <c r="E2518" s="89"/>
      <c r="F2518" s="89"/>
      <c r="G2518" s="204"/>
      <c r="H2518" s="156"/>
      <c r="I2518" s="156"/>
      <c r="J2518" s="52"/>
      <c r="K2518" s="158"/>
      <c r="L2518" s="52"/>
      <c r="M2518" s="52"/>
      <c r="N2518" s="52"/>
      <c r="O2518" s="52"/>
      <c r="P2518" s="111"/>
      <c r="Q2518" s="52"/>
      <c r="R2518" s="77"/>
      <c r="S2518" s="109"/>
      <c r="T2518" s="80"/>
      <c r="U2518" s="80"/>
      <c r="V2518" s="187"/>
      <c r="W2518" s="187"/>
      <c r="AI2518" s="202"/>
    </row>
    <row r="2519" spans="1:35" s="182" customFormat="1" ht="12.75" customHeight="1" x14ac:dyDescent="0.3">
      <c r="A2519" s="92"/>
      <c r="B2519" s="98"/>
      <c r="C2519" s="98"/>
      <c r="D2519" s="98"/>
      <c r="E2519" s="89"/>
      <c r="F2519" s="89"/>
      <c r="G2519" s="204"/>
      <c r="H2519" s="157"/>
      <c r="I2519" s="157"/>
      <c r="J2519" s="52"/>
      <c r="K2519" s="158"/>
      <c r="L2519" s="52"/>
      <c r="M2519" s="52"/>
      <c r="N2519" s="52"/>
      <c r="O2519" s="52"/>
      <c r="P2519" s="111"/>
      <c r="Q2519" s="52"/>
      <c r="R2519" s="77"/>
      <c r="S2519" s="109"/>
      <c r="T2519" s="80"/>
      <c r="U2519" s="80"/>
      <c r="V2519" s="187"/>
      <c r="W2519" s="187"/>
      <c r="AI2519" s="202"/>
    </row>
    <row r="2520" spans="1:35" s="182" customFormat="1" ht="12.75" customHeight="1" x14ac:dyDescent="0.3">
      <c r="A2520" s="92"/>
      <c r="B2520" s="98"/>
      <c r="C2520" s="98"/>
      <c r="D2520" s="98"/>
      <c r="E2520" s="89"/>
      <c r="F2520" s="89"/>
      <c r="G2520" s="204"/>
      <c r="H2520" s="155"/>
      <c r="I2520" s="155"/>
      <c r="J2520" s="52"/>
      <c r="K2520" s="158"/>
      <c r="L2520" s="52"/>
      <c r="M2520" s="52"/>
      <c r="N2520" s="52"/>
      <c r="O2520" s="52"/>
      <c r="P2520" s="111"/>
      <c r="Q2520" s="52"/>
      <c r="R2520" s="77"/>
      <c r="S2520" s="109"/>
      <c r="T2520" s="80"/>
      <c r="U2520" s="80"/>
      <c r="V2520" s="187"/>
      <c r="W2520" s="187"/>
      <c r="AI2520" s="202"/>
    </row>
    <row r="2521" spans="1:35" s="182" customFormat="1" ht="12.75" customHeight="1" x14ac:dyDescent="0.3">
      <c r="A2521" s="92"/>
      <c r="B2521" s="98"/>
      <c r="C2521" s="98"/>
      <c r="D2521" s="98"/>
      <c r="E2521" s="89"/>
      <c r="F2521" s="89"/>
      <c r="G2521" s="204"/>
      <c r="H2521" s="157"/>
      <c r="I2521" s="157"/>
      <c r="J2521" s="52"/>
      <c r="K2521" s="158"/>
      <c r="L2521" s="52"/>
      <c r="M2521" s="52"/>
      <c r="N2521" s="52"/>
      <c r="O2521" s="52"/>
      <c r="P2521" s="111"/>
      <c r="Q2521" s="52"/>
      <c r="R2521" s="77"/>
      <c r="S2521" s="109"/>
      <c r="T2521" s="80"/>
      <c r="U2521" s="80"/>
      <c r="V2521" s="187"/>
      <c r="W2521" s="187"/>
      <c r="AI2521" s="202"/>
    </row>
    <row r="2522" spans="1:35" s="182" customFormat="1" ht="12.75" customHeight="1" x14ac:dyDescent="0.3">
      <c r="A2522" s="92"/>
      <c r="B2522" s="98"/>
      <c r="C2522" s="98"/>
      <c r="D2522" s="98"/>
      <c r="E2522" s="89"/>
      <c r="F2522" s="89"/>
      <c r="G2522" s="204"/>
      <c r="H2522" s="155"/>
      <c r="I2522" s="155"/>
      <c r="J2522" s="52"/>
      <c r="K2522" s="158"/>
      <c r="L2522" s="52"/>
      <c r="M2522" s="52"/>
      <c r="N2522" s="52"/>
      <c r="O2522" s="52"/>
      <c r="P2522" s="111"/>
      <c r="Q2522" s="52"/>
      <c r="R2522" s="77"/>
      <c r="S2522" s="109"/>
      <c r="T2522" s="80"/>
      <c r="U2522" s="80"/>
      <c r="V2522" s="187"/>
      <c r="W2522" s="187"/>
      <c r="AI2522" s="202"/>
    </row>
    <row r="2523" spans="1:35" s="182" customFormat="1" ht="12.75" customHeight="1" x14ac:dyDescent="0.3">
      <c r="A2523" s="92"/>
      <c r="B2523" s="145"/>
      <c r="C2523" s="145"/>
      <c r="D2523" s="145"/>
      <c r="E2523" s="138"/>
      <c r="F2523" s="138"/>
      <c r="G2523" s="103"/>
      <c r="H2523" s="100"/>
      <c r="I2523" s="270"/>
      <c r="J2523" s="208"/>
      <c r="K2523" s="208"/>
      <c r="L2523" s="208"/>
      <c r="M2523" s="208"/>
      <c r="N2523" s="208"/>
      <c r="O2523" s="208"/>
      <c r="P2523" s="250"/>
      <c r="Q2523" s="208"/>
      <c r="R2523" s="143"/>
      <c r="S2523" s="143"/>
      <c r="T2523" s="80"/>
      <c r="U2523" s="80"/>
      <c r="V2523" s="187"/>
      <c r="W2523" s="187"/>
      <c r="AI2523" s="202"/>
    </row>
    <row r="2524" spans="1:35" s="182" customFormat="1" ht="12.75" customHeight="1" x14ac:dyDescent="0.3">
      <c r="A2524" s="92"/>
      <c r="B2524" s="98"/>
      <c r="C2524" s="98"/>
      <c r="D2524" s="98"/>
      <c r="E2524" s="89"/>
      <c r="F2524" s="89"/>
      <c r="G2524" s="204"/>
      <c r="H2524" s="156"/>
      <c r="I2524" s="156"/>
      <c r="J2524" s="52"/>
      <c r="K2524" s="158"/>
      <c r="L2524" s="52"/>
      <c r="M2524" s="52"/>
      <c r="N2524" s="52"/>
      <c r="O2524" s="52"/>
      <c r="P2524" s="111"/>
      <c r="Q2524" s="52"/>
      <c r="R2524" s="77"/>
      <c r="S2524" s="109"/>
      <c r="T2524" s="80"/>
      <c r="U2524" s="80"/>
      <c r="V2524" s="187"/>
      <c r="W2524" s="187"/>
      <c r="AI2524" s="202"/>
    </row>
    <row r="2525" spans="1:35" s="182" customFormat="1" ht="12.75" customHeight="1" x14ac:dyDescent="0.3">
      <c r="A2525" s="92"/>
      <c r="B2525" s="98"/>
      <c r="C2525" s="98"/>
      <c r="D2525" s="98"/>
      <c r="E2525" s="89"/>
      <c r="F2525" s="89"/>
      <c r="G2525" s="204"/>
      <c r="H2525" s="157"/>
      <c r="I2525" s="157"/>
      <c r="J2525" s="52"/>
      <c r="K2525" s="158"/>
      <c r="L2525" s="52"/>
      <c r="M2525" s="52"/>
      <c r="N2525" s="52"/>
      <c r="O2525" s="52"/>
      <c r="P2525" s="111"/>
      <c r="Q2525" s="52"/>
      <c r="R2525" s="77"/>
      <c r="S2525" s="109"/>
      <c r="T2525" s="80"/>
      <c r="U2525" s="80"/>
      <c r="V2525" s="187"/>
      <c r="W2525" s="187"/>
      <c r="AI2525" s="202"/>
    </row>
    <row r="2526" spans="1:35" s="182" customFormat="1" ht="12.75" customHeight="1" x14ac:dyDescent="0.3">
      <c r="A2526" s="92"/>
      <c r="B2526" s="98"/>
      <c r="C2526" s="98"/>
      <c r="D2526" s="98"/>
      <c r="E2526" s="89"/>
      <c r="F2526" s="89"/>
      <c r="G2526" s="204"/>
      <c r="H2526" s="155"/>
      <c r="I2526" s="155"/>
      <c r="J2526" s="52"/>
      <c r="K2526" s="158"/>
      <c r="L2526" s="52"/>
      <c r="M2526" s="52"/>
      <c r="N2526" s="52"/>
      <c r="O2526" s="52"/>
      <c r="P2526" s="111"/>
      <c r="Q2526" s="52"/>
      <c r="R2526" s="77"/>
      <c r="S2526" s="109"/>
      <c r="T2526" s="80"/>
      <c r="U2526" s="80"/>
      <c r="V2526" s="187"/>
      <c r="W2526" s="187"/>
      <c r="AI2526" s="202"/>
    </row>
    <row r="2527" spans="1:35" s="182" customFormat="1" ht="12.75" customHeight="1" x14ac:dyDescent="0.3">
      <c r="A2527" s="92"/>
      <c r="B2527" s="162"/>
      <c r="C2527" s="162"/>
      <c r="D2527" s="162"/>
      <c r="E2527" s="76"/>
      <c r="F2527" s="76"/>
      <c r="G2527" s="103"/>
      <c r="H2527" s="100"/>
      <c r="I2527" s="100"/>
      <c r="J2527" s="52"/>
      <c r="K2527" s="52"/>
      <c r="L2527" s="52"/>
      <c r="M2527" s="52"/>
      <c r="N2527" s="52"/>
      <c r="O2527" s="52"/>
      <c r="P2527" s="111"/>
      <c r="Q2527" s="52"/>
      <c r="R2527" s="72"/>
      <c r="S2527" s="72"/>
      <c r="T2527" s="80"/>
      <c r="U2527" s="80"/>
      <c r="V2527" s="187"/>
      <c r="W2527" s="187"/>
      <c r="AI2527" s="202"/>
    </row>
    <row r="2528" spans="1:35" s="182" customFormat="1" ht="12.75" customHeight="1" x14ac:dyDescent="0.3">
      <c r="A2528" s="92"/>
      <c r="B2528" s="98"/>
      <c r="C2528" s="98"/>
      <c r="D2528" s="98"/>
      <c r="E2528" s="89"/>
      <c r="F2528" s="89"/>
      <c r="G2528" s="204"/>
      <c r="H2528" s="156"/>
      <c r="I2528" s="156"/>
      <c r="J2528" s="52"/>
      <c r="K2528" s="158"/>
      <c r="L2528" s="52"/>
      <c r="M2528" s="52"/>
      <c r="N2528" s="52"/>
      <c r="O2528" s="52"/>
      <c r="P2528" s="111"/>
      <c r="Q2528" s="52"/>
      <c r="R2528" s="77"/>
      <c r="S2528" s="109"/>
      <c r="T2528" s="80"/>
      <c r="U2528" s="80"/>
      <c r="V2528" s="187"/>
      <c r="W2528" s="187"/>
      <c r="AI2528" s="202"/>
    </row>
    <row r="2529" spans="1:35" s="182" customFormat="1" ht="12.75" customHeight="1" x14ac:dyDescent="0.3">
      <c r="A2529" s="92"/>
      <c r="B2529" s="98"/>
      <c r="C2529" s="98"/>
      <c r="D2529" s="98"/>
      <c r="E2529" s="89"/>
      <c r="F2529" s="89"/>
      <c r="G2529" s="204"/>
      <c r="H2529" s="157"/>
      <c r="I2529" s="157"/>
      <c r="J2529" s="52"/>
      <c r="K2529" s="158"/>
      <c r="L2529" s="52"/>
      <c r="M2529" s="52"/>
      <c r="N2529" s="52"/>
      <c r="O2529" s="52"/>
      <c r="P2529" s="111"/>
      <c r="Q2529" s="52"/>
      <c r="R2529" s="77"/>
      <c r="S2529" s="109"/>
      <c r="T2529" s="80"/>
      <c r="U2529" s="80"/>
      <c r="V2529" s="187"/>
      <c r="W2529" s="187"/>
      <c r="AI2529" s="202"/>
    </row>
    <row r="2530" spans="1:35" s="182" customFormat="1" ht="12.75" customHeight="1" x14ac:dyDescent="0.3">
      <c r="A2530" s="92"/>
      <c r="B2530" s="98"/>
      <c r="C2530" s="98"/>
      <c r="D2530" s="98"/>
      <c r="E2530" s="89"/>
      <c r="F2530" s="89"/>
      <c r="G2530" s="204"/>
      <c r="H2530" s="157"/>
      <c r="I2530" s="157"/>
      <c r="J2530" s="52"/>
      <c r="K2530" s="158"/>
      <c r="L2530" s="52"/>
      <c r="M2530" s="52"/>
      <c r="N2530" s="52"/>
      <c r="O2530" s="52"/>
      <c r="P2530" s="111"/>
      <c r="Q2530" s="52"/>
      <c r="R2530" s="77"/>
      <c r="S2530" s="109"/>
      <c r="T2530" s="80"/>
      <c r="U2530" s="80"/>
      <c r="V2530" s="187"/>
      <c r="W2530" s="187"/>
      <c r="AI2530" s="202"/>
    </row>
    <row r="2531" spans="1:35" s="182" customFormat="1" ht="12.75" customHeight="1" x14ac:dyDescent="0.3">
      <c r="A2531" s="92"/>
      <c r="B2531" s="98"/>
      <c r="C2531" s="98"/>
      <c r="D2531" s="98"/>
      <c r="E2531" s="89"/>
      <c r="F2531" s="89"/>
      <c r="G2531" s="204"/>
      <c r="H2531" s="155"/>
      <c r="I2531" s="155"/>
      <c r="J2531" s="52"/>
      <c r="K2531" s="158"/>
      <c r="L2531" s="52"/>
      <c r="M2531" s="52"/>
      <c r="N2531" s="52"/>
      <c r="O2531" s="52"/>
      <c r="P2531" s="111"/>
      <c r="Q2531" s="52"/>
      <c r="R2531" s="77"/>
      <c r="S2531" s="109"/>
      <c r="T2531" s="80"/>
      <c r="U2531" s="80"/>
      <c r="V2531" s="187"/>
      <c r="W2531" s="187"/>
      <c r="AI2531" s="202"/>
    </row>
    <row r="2532" spans="1:35" s="182" customFormat="1" ht="12.75" customHeight="1" x14ac:dyDescent="0.3">
      <c r="A2532" s="92"/>
      <c r="B2532" s="145"/>
      <c r="C2532" s="145"/>
      <c r="D2532" s="145"/>
      <c r="E2532" s="138"/>
      <c r="F2532" s="138"/>
      <c r="G2532" s="103"/>
      <c r="H2532" s="100"/>
      <c r="I2532" s="270"/>
      <c r="J2532" s="208"/>
      <c r="K2532" s="208"/>
      <c r="L2532" s="208"/>
      <c r="M2532" s="208"/>
      <c r="N2532" s="208"/>
      <c r="O2532" s="208"/>
      <c r="P2532" s="250"/>
      <c r="Q2532" s="208"/>
      <c r="R2532" s="143"/>
      <c r="S2532" s="143"/>
      <c r="T2532" s="80"/>
      <c r="U2532" s="80"/>
      <c r="V2532" s="187"/>
      <c r="W2532" s="187"/>
      <c r="AI2532" s="202"/>
    </row>
    <row r="2533" spans="1:35" s="182" customFormat="1" ht="12.75" customHeight="1" x14ac:dyDescent="0.3">
      <c r="A2533" s="92"/>
      <c r="B2533" s="98"/>
      <c r="C2533" s="98"/>
      <c r="D2533" s="98"/>
      <c r="E2533" s="89"/>
      <c r="F2533" s="89"/>
      <c r="G2533" s="204"/>
      <c r="H2533" s="156"/>
      <c r="I2533" s="156"/>
      <c r="J2533" s="52"/>
      <c r="K2533" s="158"/>
      <c r="L2533" s="52"/>
      <c r="M2533" s="52"/>
      <c r="N2533" s="52"/>
      <c r="O2533" s="52"/>
      <c r="P2533" s="111"/>
      <c r="Q2533" s="52"/>
      <c r="R2533" s="77"/>
      <c r="S2533" s="109"/>
      <c r="T2533" s="80"/>
      <c r="U2533" s="80"/>
      <c r="V2533" s="187"/>
      <c r="W2533" s="187"/>
      <c r="AI2533" s="202"/>
    </row>
    <row r="2534" spans="1:35" s="182" customFormat="1" ht="12.75" customHeight="1" x14ac:dyDescent="0.3">
      <c r="A2534" s="92"/>
      <c r="B2534" s="98"/>
      <c r="C2534" s="98"/>
      <c r="D2534" s="98"/>
      <c r="E2534" s="89"/>
      <c r="F2534" s="89"/>
      <c r="G2534" s="204"/>
      <c r="H2534" s="157"/>
      <c r="I2534" s="157"/>
      <c r="J2534" s="52"/>
      <c r="K2534" s="158"/>
      <c r="L2534" s="52"/>
      <c r="M2534" s="52"/>
      <c r="N2534" s="52"/>
      <c r="O2534" s="52"/>
      <c r="P2534" s="111"/>
      <c r="Q2534" s="52"/>
      <c r="R2534" s="77"/>
      <c r="S2534" s="109"/>
      <c r="T2534" s="80"/>
      <c r="U2534" s="80"/>
      <c r="V2534" s="187"/>
      <c r="W2534" s="187"/>
      <c r="AI2534" s="202"/>
    </row>
    <row r="2535" spans="1:35" s="182" customFormat="1" ht="12.75" customHeight="1" x14ac:dyDescent="0.3">
      <c r="A2535" s="92"/>
      <c r="B2535" s="98"/>
      <c r="C2535" s="98"/>
      <c r="D2535" s="98"/>
      <c r="E2535" s="89"/>
      <c r="F2535" s="89"/>
      <c r="G2535" s="204"/>
      <c r="H2535" s="155"/>
      <c r="I2535" s="155"/>
      <c r="J2535" s="52"/>
      <c r="K2535" s="158"/>
      <c r="L2535" s="52"/>
      <c r="M2535" s="52"/>
      <c r="N2535" s="52"/>
      <c r="O2535" s="52"/>
      <c r="P2535" s="111"/>
      <c r="Q2535" s="52"/>
      <c r="R2535" s="77"/>
      <c r="S2535" s="109"/>
      <c r="T2535" s="80"/>
      <c r="U2535" s="80"/>
      <c r="V2535" s="187"/>
      <c r="W2535" s="187"/>
      <c r="AI2535" s="202"/>
    </row>
    <row r="2536" spans="1:35" s="182" customFormat="1" ht="12.75" customHeight="1" x14ac:dyDescent="0.3">
      <c r="A2536" s="92"/>
      <c r="B2536" s="98"/>
      <c r="C2536" s="98"/>
      <c r="D2536" s="98"/>
      <c r="E2536" s="89"/>
      <c r="F2536" s="89"/>
      <c r="G2536" s="204"/>
      <c r="H2536" s="157"/>
      <c r="I2536" s="157"/>
      <c r="J2536" s="52"/>
      <c r="K2536" s="158"/>
      <c r="L2536" s="52"/>
      <c r="M2536" s="52"/>
      <c r="N2536" s="52"/>
      <c r="O2536" s="52"/>
      <c r="P2536" s="111"/>
      <c r="Q2536" s="52"/>
      <c r="R2536" s="77"/>
      <c r="S2536" s="109"/>
      <c r="T2536" s="80"/>
      <c r="U2536" s="80"/>
      <c r="V2536" s="187"/>
      <c r="W2536" s="187"/>
      <c r="AI2536" s="202"/>
    </row>
    <row r="2537" spans="1:35" s="182" customFormat="1" ht="12.75" customHeight="1" x14ac:dyDescent="0.3">
      <c r="A2537" s="92"/>
      <c r="B2537" s="98"/>
      <c r="C2537" s="98"/>
      <c r="D2537" s="98"/>
      <c r="E2537" s="89"/>
      <c r="F2537" s="89"/>
      <c r="G2537" s="204"/>
      <c r="H2537" s="155"/>
      <c r="I2537" s="155"/>
      <c r="J2537" s="52"/>
      <c r="K2537" s="158"/>
      <c r="L2537" s="52"/>
      <c r="M2537" s="52"/>
      <c r="N2537" s="52"/>
      <c r="O2537" s="52"/>
      <c r="P2537" s="111"/>
      <c r="Q2537" s="52"/>
      <c r="R2537" s="77"/>
      <c r="S2537" s="109"/>
      <c r="T2537" s="80"/>
      <c r="U2537" s="80"/>
      <c r="V2537" s="187"/>
      <c r="W2537" s="187"/>
      <c r="AI2537" s="202"/>
    </row>
    <row r="2538" spans="1:35" s="182" customFormat="1" ht="12.75" customHeight="1" x14ac:dyDescent="0.3">
      <c r="A2538" s="92"/>
      <c r="B2538" s="145"/>
      <c r="C2538" s="145"/>
      <c r="D2538" s="145"/>
      <c r="E2538" s="138"/>
      <c r="F2538" s="138"/>
      <c r="G2538" s="103"/>
      <c r="H2538" s="100"/>
      <c r="I2538" s="270"/>
      <c r="J2538" s="208"/>
      <c r="K2538" s="208"/>
      <c r="L2538" s="208"/>
      <c r="M2538" s="208"/>
      <c r="N2538" s="208"/>
      <c r="O2538" s="208"/>
      <c r="P2538" s="250"/>
      <c r="Q2538" s="208"/>
      <c r="R2538" s="143"/>
      <c r="S2538" s="143"/>
      <c r="T2538" s="80"/>
      <c r="U2538" s="80"/>
      <c r="V2538" s="187"/>
      <c r="W2538" s="187"/>
      <c r="AI2538" s="202"/>
    </row>
    <row r="2539" spans="1:35" s="182" customFormat="1" ht="12.75" customHeight="1" x14ac:dyDescent="0.3">
      <c r="A2539" s="92"/>
      <c r="B2539" s="98"/>
      <c r="C2539" s="98"/>
      <c r="D2539" s="98"/>
      <c r="E2539" s="89"/>
      <c r="F2539" s="89"/>
      <c r="G2539" s="204"/>
      <c r="H2539" s="156"/>
      <c r="I2539" s="156"/>
      <c r="J2539" s="52"/>
      <c r="K2539" s="158"/>
      <c r="L2539" s="52"/>
      <c r="M2539" s="52"/>
      <c r="N2539" s="52"/>
      <c r="O2539" s="52"/>
      <c r="P2539" s="111"/>
      <c r="Q2539" s="52"/>
      <c r="R2539" s="77"/>
      <c r="S2539" s="109"/>
      <c r="T2539" s="80"/>
      <c r="U2539" s="80"/>
      <c r="V2539" s="187"/>
      <c r="W2539" s="187"/>
      <c r="AI2539" s="202"/>
    </row>
    <row r="2540" spans="1:35" s="182" customFormat="1" ht="12.75" customHeight="1" x14ac:dyDescent="0.3">
      <c r="A2540" s="92"/>
      <c r="B2540" s="98"/>
      <c r="C2540" s="98"/>
      <c r="D2540" s="98"/>
      <c r="E2540" s="89"/>
      <c r="F2540" s="89"/>
      <c r="G2540" s="204"/>
      <c r="H2540" s="157"/>
      <c r="I2540" s="157"/>
      <c r="J2540" s="52"/>
      <c r="K2540" s="158"/>
      <c r="L2540" s="52"/>
      <c r="M2540" s="52"/>
      <c r="N2540" s="52"/>
      <c r="O2540" s="52"/>
      <c r="P2540" s="111"/>
      <c r="Q2540" s="52"/>
      <c r="R2540" s="77"/>
      <c r="S2540" s="109"/>
      <c r="T2540" s="80"/>
      <c r="U2540" s="80"/>
      <c r="V2540" s="187"/>
      <c r="W2540" s="187"/>
      <c r="AI2540" s="202"/>
    </row>
    <row r="2541" spans="1:35" s="182" customFormat="1" ht="12.75" customHeight="1" x14ac:dyDescent="0.3">
      <c r="A2541" s="92"/>
      <c r="B2541" s="98"/>
      <c r="C2541" s="98"/>
      <c r="D2541" s="98"/>
      <c r="E2541" s="89"/>
      <c r="F2541" s="89"/>
      <c r="G2541" s="204"/>
      <c r="H2541" s="155"/>
      <c r="I2541" s="155"/>
      <c r="J2541" s="52"/>
      <c r="K2541" s="158"/>
      <c r="L2541" s="52"/>
      <c r="M2541" s="52"/>
      <c r="N2541" s="52"/>
      <c r="O2541" s="52"/>
      <c r="P2541" s="111"/>
      <c r="Q2541" s="52"/>
      <c r="R2541" s="77"/>
      <c r="S2541" s="109"/>
      <c r="T2541" s="80"/>
      <c r="U2541" s="80"/>
      <c r="V2541" s="187"/>
      <c r="W2541" s="187"/>
      <c r="AI2541" s="202"/>
    </row>
    <row r="2542" spans="1:35" s="182" customFormat="1" ht="12.75" customHeight="1" x14ac:dyDescent="0.3">
      <c r="A2542" s="92"/>
      <c r="B2542" s="162"/>
      <c r="C2542" s="162"/>
      <c r="D2542" s="162"/>
      <c r="E2542" s="76"/>
      <c r="F2542" s="76"/>
      <c r="G2542" s="103"/>
      <c r="H2542" s="100"/>
      <c r="I2542" s="100"/>
      <c r="J2542" s="52"/>
      <c r="K2542" s="52"/>
      <c r="L2542" s="52"/>
      <c r="M2542" s="52"/>
      <c r="N2542" s="52"/>
      <c r="O2542" s="52"/>
      <c r="P2542" s="111"/>
      <c r="Q2542" s="52"/>
      <c r="R2542" s="72"/>
      <c r="S2542" s="72"/>
      <c r="T2542" s="80"/>
      <c r="U2542" s="80"/>
      <c r="V2542" s="187"/>
      <c r="W2542" s="187"/>
      <c r="AI2542" s="202"/>
    </row>
    <row r="2543" spans="1:35" s="182" customFormat="1" ht="12.75" customHeight="1" x14ac:dyDescent="0.3">
      <c r="A2543" s="92"/>
      <c r="B2543" s="98"/>
      <c r="C2543" s="98"/>
      <c r="D2543" s="98"/>
      <c r="E2543" s="89"/>
      <c r="F2543" s="89"/>
      <c r="G2543" s="204"/>
      <c r="H2543" s="156"/>
      <c r="I2543" s="156"/>
      <c r="J2543" s="52"/>
      <c r="K2543" s="158"/>
      <c r="L2543" s="52"/>
      <c r="M2543" s="52"/>
      <c r="N2543" s="52"/>
      <c r="O2543" s="52"/>
      <c r="P2543" s="111"/>
      <c r="Q2543" s="52"/>
      <c r="R2543" s="77"/>
      <c r="S2543" s="109"/>
      <c r="T2543" s="80"/>
      <c r="U2543" s="80"/>
      <c r="V2543" s="187"/>
      <c r="W2543" s="187"/>
      <c r="AI2543" s="202"/>
    </row>
    <row r="2544" spans="1:35" s="182" customFormat="1" ht="12.75" customHeight="1" x14ac:dyDescent="0.3">
      <c r="A2544" s="92"/>
      <c r="B2544" s="98"/>
      <c r="C2544" s="98"/>
      <c r="D2544" s="98"/>
      <c r="E2544" s="89"/>
      <c r="F2544" s="89"/>
      <c r="G2544" s="204"/>
      <c r="H2544" s="157"/>
      <c r="I2544" s="157"/>
      <c r="J2544" s="52"/>
      <c r="K2544" s="158"/>
      <c r="L2544" s="52"/>
      <c r="M2544" s="52"/>
      <c r="N2544" s="52"/>
      <c r="O2544" s="52"/>
      <c r="P2544" s="111"/>
      <c r="Q2544" s="52"/>
      <c r="R2544" s="77"/>
      <c r="S2544" s="109"/>
      <c r="T2544" s="80"/>
      <c r="U2544" s="80"/>
      <c r="V2544" s="187"/>
      <c r="W2544" s="187"/>
      <c r="AI2544" s="202"/>
    </row>
    <row r="2545" spans="1:35" s="182" customFormat="1" ht="12.75" customHeight="1" x14ac:dyDescent="0.3">
      <c r="A2545" s="92"/>
      <c r="B2545" s="98"/>
      <c r="C2545" s="98"/>
      <c r="D2545" s="98"/>
      <c r="E2545" s="89"/>
      <c r="F2545" s="89"/>
      <c r="G2545" s="204"/>
      <c r="H2545" s="157"/>
      <c r="I2545" s="157"/>
      <c r="J2545" s="52"/>
      <c r="K2545" s="158"/>
      <c r="L2545" s="52"/>
      <c r="M2545" s="52"/>
      <c r="N2545" s="52"/>
      <c r="O2545" s="52"/>
      <c r="P2545" s="111"/>
      <c r="Q2545" s="52"/>
      <c r="R2545" s="77"/>
      <c r="S2545" s="109"/>
      <c r="T2545" s="80"/>
      <c r="U2545" s="80"/>
      <c r="V2545" s="187"/>
      <c r="W2545" s="187"/>
      <c r="AI2545" s="202"/>
    </row>
    <row r="2546" spans="1:35" s="182" customFormat="1" ht="12.75" customHeight="1" x14ac:dyDescent="0.3">
      <c r="A2546" s="92"/>
      <c r="B2546" s="98"/>
      <c r="C2546" s="98"/>
      <c r="D2546" s="98"/>
      <c r="E2546" s="89"/>
      <c r="F2546" s="89"/>
      <c r="G2546" s="204"/>
      <c r="H2546" s="155"/>
      <c r="I2546" s="155"/>
      <c r="J2546" s="52"/>
      <c r="K2546" s="158"/>
      <c r="L2546" s="52"/>
      <c r="M2546" s="52"/>
      <c r="N2546" s="52"/>
      <c r="O2546" s="52"/>
      <c r="P2546" s="111"/>
      <c r="Q2546" s="52"/>
      <c r="R2546" s="77"/>
      <c r="S2546" s="109"/>
      <c r="T2546" s="80"/>
      <c r="U2546" s="80"/>
      <c r="V2546" s="187"/>
      <c r="W2546" s="187"/>
      <c r="AI2546" s="202"/>
    </row>
    <row r="2547" spans="1:35" s="182" customFormat="1" ht="12.75" customHeight="1" x14ac:dyDescent="0.3">
      <c r="A2547" s="92"/>
      <c r="B2547" s="145"/>
      <c r="C2547" s="145"/>
      <c r="D2547" s="145"/>
      <c r="E2547" s="138"/>
      <c r="F2547" s="138"/>
      <c r="G2547" s="103"/>
      <c r="H2547" s="100"/>
      <c r="I2547" s="270"/>
      <c r="J2547" s="208"/>
      <c r="K2547" s="208"/>
      <c r="L2547" s="208"/>
      <c r="M2547" s="208"/>
      <c r="N2547" s="208"/>
      <c r="O2547" s="208"/>
      <c r="P2547" s="250"/>
      <c r="Q2547" s="208"/>
      <c r="R2547" s="143"/>
      <c r="S2547" s="143"/>
      <c r="T2547" s="80"/>
      <c r="U2547" s="80"/>
      <c r="V2547" s="187"/>
      <c r="W2547" s="187"/>
      <c r="AI2547" s="202"/>
    </row>
    <row r="2548" spans="1:35" s="182" customFormat="1" ht="12.75" customHeight="1" x14ac:dyDescent="0.3">
      <c r="A2548" s="92"/>
      <c r="B2548" s="98"/>
      <c r="C2548" s="98"/>
      <c r="D2548" s="98"/>
      <c r="E2548" s="89"/>
      <c r="F2548" s="89"/>
      <c r="G2548" s="204"/>
      <c r="H2548" s="156"/>
      <c r="I2548" s="156"/>
      <c r="J2548" s="52"/>
      <c r="K2548" s="158"/>
      <c r="L2548" s="52"/>
      <c r="M2548" s="52"/>
      <c r="N2548" s="52"/>
      <c r="O2548" s="52"/>
      <c r="P2548" s="111"/>
      <c r="Q2548" s="52"/>
      <c r="R2548" s="77"/>
      <c r="S2548" s="109"/>
      <c r="T2548" s="80"/>
      <c r="U2548" s="80"/>
      <c r="V2548" s="187"/>
      <c r="W2548" s="187"/>
      <c r="AI2548" s="202"/>
    </row>
    <row r="2549" spans="1:35" s="182" customFormat="1" ht="12.75" customHeight="1" x14ac:dyDescent="0.3">
      <c r="A2549" s="92"/>
      <c r="B2549" s="98"/>
      <c r="C2549" s="98"/>
      <c r="D2549" s="98"/>
      <c r="E2549" s="89"/>
      <c r="F2549" s="89"/>
      <c r="G2549" s="204"/>
      <c r="H2549" s="157"/>
      <c r="I2549" s="157"/>
      <c r="J2549" s="52"/>
      <c r="K2549" s="158"/>
      <c r="L2549" s="52"/>
      <c r="M2549" s="52"/>
      <c r="N2549" s="52"/>
      <c r="O2549" s="52"/>
      <c r="P2549" s="111"/>
      <c r="Q2549" s="52"/>
      <c r="R2549" s="77"/>
      <c r="S2549" s="109"/>
      <c r="T2549" s="80"/>
      <c r="U2549" s="80"/>
      <c r="V2549" s="187"/>
      <c r="W2549" s="187"/>
      <c r="AI2549" s="202"/>
    </row>
    <row r="2550" spans="1:35" s="182" customFormat="1" ht="12.75" customHeight="1" x14ac:dyDescent="0.3">
      <c r="A2550" s="92"/>
      <c r="B2550" s="98"/>
      <c r="C2550" s="98"/>
      <c r="D2550" s="98"/>
      <c r="E2550" s="89"/>
      <c r="F2550" s="89"/>
      <c r="G2550" s="204"/>
      <c r="H2550" s="155"/>
      <c r="I2550" s="155"/>
      <c r="J2550" s="52"/>
      <c r="K2550" s="158"/>
      <c r="L2550" s="52"/>
      <c r="M2550" s="52"/>
      <c r="N2550" s="52"/>
      <c r="O2550" s="52"/>
      <c r="P2550" s="111"/>
      <c r="Q2550" s="52"/>
      <c r="R2550" s="77"/>
      <c r="S2550" s="109"/>
      <c r="T2550" s="80"/>
      <c r="U2550" s="80"/>
      <c r="V2550" s="187"/>
      <c r="W2550" s="187"/>
      <c r="AI2550" s="202"/>
    </row>
    <row r="2551" spans="1:35" s="182" customFormat="1" ht="12.75" customHeight="1" x14ac:dyDescent="0.3">
      <c r="A2551" s="92"/>
      <c r="B2551" s="98"/>
      <c r="C2551" s="98"/>
      <c r="D2551" s="98"/>
      <c r="E2551" s="89"/>
      <c r="F2551" s="89"/>
      <c r="G2551" s="204"/>
      <c r="H2551" s="157"/>
      <c r="I2551" s="157"/>
      <c r="J2551" s="52"/>
      <c r="K2551" s="158"/>
      <c r="L2551" s="52"/>
      <c r="M2551" s="52"/>
      <c r="N2551" s="52"/>
      <c r="O2551" s="52"/>
      <c r="P2551" s="111"/>
      <c r="Q2551" s="52"/>
      <c r="R2551" s="77"/>
      <c r="S2551" s="109"/>
      <c r="T2551" s="80"/>
      <c r="U2551" s="80"/>
      <c r="V2551" s="187"/>
      <c r="W2551" s="187"/>
      <c r="AI2551" s="202"/>
    </row>
    <row r="2552" spans="1:35" s="182" customFormat="1" ht="12.75" customHeight="1" x14ac:dyDescent="0.3">
      <c r="A2552" s="92"/>
      <c r="B2552" s="98"/>
      <c r="C2552" s="98"/>
      <c r="D2552" s="98"/>
      <c r="E2552" s="89"/>
      <c r="F2552" s="89"/>
      <c r="G2552" s="204"/>
      <c r="H2552" s="155"/>
      <c r="I2552" s="155"/>
      <c r="J2552" s="52"/>
      <c r="K2552" s="158"/>
      <c r="L2552" s="52"/>
      <c r="M2552" s="52"/>
      <c r="N2552" s="52"/>
      <c r="O2552" s="52"/>
      <c r="P2552" s="111"/>
      <c r="Q2552" s="52"/>
      <c r="R2552" s="77"/>
      <c r="S2552" s="109"/>
      <c r="T2552" s="80"/>
      <c r="U2552" s="80"/>
      <c r="V2552" s="187"/>
      <c r="W2552" s="187"/>
      <c r="AI2552" s="202"/>
    </row>
    <row r="2553" spans="1:35" s="182" customFormat="1" ht="12.75" customHeight="1" x14ac:dyDescent="0.3">
      <c r="A2553" s="92"/>
      <c r="B2553" s="145"/>
      <c r="C2553" s="145"/>
      <c r="D2553" s="145"/>
      <c r="E2553" s="138"/>
      <c r="F2553" s="138"/>
      <c r="G2553" s="103"/>
      <c r="H2553" s="100"/>
      <c r="I2553" s="270"/>
      <c r="J2553" s="208"/>
      <c r="K2553" s="208"/>
      <c r="L2553" s="208"/>
      <c r="M2553" s="208"/>
      <c r="N2553" s="208"/>
      <c r="O2553" s="208"/>
      <c r="P2553" s="250"/>
      <c r="Q2553" s="208"/>
      <c r="R2553" s="143"/>
      <c r="S2553" s="143"/>
      <c r="T2553" s="80"/>
      <c r="U2553" s="80"/>
      <c r="V2553" s="187"/>
      <c r="W2553" s="187"/>
      <c r="AI2553" s="202"/>
    </row>
    <row r="2554" spans="1:35" s="182" customFormat="1" ht="12.75" customHeight="1" x14ac:dyDescent="0.3">
      <c r="A2554" s="92"/>
      <c r="B2554" s="98"/>
      <c r="C2554" s="98"/>
      <c r="D2554" s="98"/>
      <c r="E2554" s="89"/>
      <c r="F2554" s="89"/>
      <c r="G2554" s="204"/>
      <c r="H2554" s="156"/>
      <c r="I2554" s="156"/>
      <c r="J2554" s="52"/>
      <c r="K2554" s="158"/>
      <c r="L2554" s="52"/>
      <c r="M2554" s="52"/>
      <c r="N2554" s="52"/>
      <c r="O2554" s="52"/>
      <c r="P2554" s="111"/>
      <c r="Q2554" s="52"/>
      <c r="R2554" s="77"/>
      <c r="S2554" s="109"/>
      <c r="T2554" s="80"/>
      <c r="U2554" s="80"/>
      <c r="V2554" s="187"/>
      <c r="W2554" s="187"/>
      <c r="AI2554" s="202"/>
    </row>
    <row r="2555" spans="1:35" s="182" customFormat="1" ht="12.75" customHeight="1" x14ac:dyDescent="0.3">
      <c r="A2555" s="92"/>
      <c r="B2555" s="98"/>
      <c r="C2555" s="98"/>
      <c r="D2555" s="98"/>
      <c r="E2555" s="89"/>
      <c r="F2555" s="89"/>
      <c r="G2555" s="204"/>
      <c r="H2555" s="157"/>
      <c r="I2555" s="157"/>
      <c r="J2555" s="52"/>
      <c r="K2555" s="158"/>
      <c r="L2555" s="52"/>
      <c r="M2555" s="52"/>
      <c r="N2555" s="52"/>
      <c r="O2555" s="52"/>
      <c r="P2555" s="111"/>
      <c r="Q2555" s="52"/>
      <c r="R2555" s="77"/>
      <c r="S2555" s="109"/>
      <c r="T2555" s="80"/>
      <c r="U2555" s="80"/>
      <c r="V2555" s="187"/>
      <c r="W2555" s="187"/>
      <c r="AI2555" s="202"/>
    </row>
    <row r="2556" spans="1:35" s="182" customFormat="1" ht="12.75" customHeight="1" x14ac:dyDescent="0.3">
      <c r="A2556" s="92"/>
      <c r="B2556" s="98"/>
      <c r="C2556" s="98"/>
      <c r="D2556" s="98"/>
      <c r="E2556" s="89"/>
      <c r="F2556" s="89"/>
      <c r="G2556" s="204"/>
      <c r="H2556" s="155"/>
      <c r="I2556" s="155"/>
      <c r="J2556" s="52"/>
      <c r="K2556" s="158"/>
      <c r="L2556" s="52"/>
      <c r="M2556" s="52"/>
      <c r="N2556" s="52"/>
      <c r="O2556" s="52"/>
      <c r="P2556" s="111"/>
      <c r="Q2556" s="52"/>
      <c r="R2556" s="77"/>
      <c r="S2556" s="109"/>
      <c r="T2556" s="80"/>
      <c r="U2556" s="80"/>
      <c r="V2556" s="187"/>
      <c r="W2556" s="187"/>
      <c r="AI2556" s="202"/>
    </row>
    <row r="2557" spans="1:35" s="182" customFormat="1" ht="12.75" customHeight="1" x14ac:dyDescent="0.3">
      <c r="A2557" s="92"/>
      <c r="B2557" s="162"/>
      <c r="C2557" s="162"/>
      <c r="D2557" s="162"/>
      <c r="E2557" s="76"/>
      <c r="F2557" s="76"/>
      <c r="G2557" s="103"/>
      <c r="H2557" s="100"/>
      <c r="I2557" s="100"/>
      <c r="J2557" s="52"/>
      <c r="K2557" s="52"/>
      <c r="L2557" s="52"/>
      <c r="M2557" s="52"/>
      <c r="N2557" s="52"/>
      <c r="O2557" s="52"/>
      <c r="P2557" s="111"/>
      <c r="Q2557" s="52"/>
      <c r="R2557" s="72"/>
      <c r="S2557" s="72"/>
      <c r="T2557" s="80"/>
      <c r="U2557" s="80"/>
      <c r="V2557" s="187"/>
      <c r="W2557" s="187"/>
      <c r="AI2557" s="202"/>
    </row>
    <row r="2558" spans="1:35" s="182" customFormat="1" ht="12.75" customHeight="1" x14ac:dyDescent="0.3">
      <c r="A2558" s="92"/>
      <c r="B2558" s="98"/>
      <c r="C2558" s="98"/>
      <c r="D2558" s="98"/>
      <c r="E2558" s="89"/>
      <c r="F2558" s="89"/>
      <c r="G2558" s="204"/>
      <c r="H2558" s="156"/>
      <c r="I2558" s="156"/>
      <c r="J2558" s="52"/>
      <c r="K2558" s="158"/>
      <c r="L2558" s="52"/>
      <c r="M2558" s="52"/>
      <c r="N2558" s="52"/>
      <c r="O2558" s="52"/>
      <c r="P2558" s="111"/>
      <c r="Q2558" s="52"/>
      <c r="R2558" s="77"/>
      <c r="S2558" s="109"/>
      <c r="T2558" s="80"/>
      <c r="U2558" s="80"/>
      <c r="V2558" s="187"/>
      <c r="W2558" s="187"/>
      <c r="AI2558" s="202"/>
    </row>
    <row r="2559" spans="1:35" s="182" customFormat="1" ht="12.75" customHeight="1" x14ac:dyDescent="0.3">
      <c r="A2559" s="92"/>
      <c r="B2559" s="98"/>
      <c r="C2559" s="98"/>
      <c r="D2559" s="98"/>
      <c r="E2559" s="89"/>
      <c r="F2559" s="89"/>
      <c r="G2559" s="204"/>
      <c r="H2559" s="157"/>
      <c r="I2559" s="157"/>
      <c r="J2559" s="52"/>
      <c r="K2559" s="158"/>
      <c r="L2559" s="52"/>
      <c r="M2559" s="52"/>
      <c r="N2559" s="52"/>
      <c r="O2559" s="52"/>
      <c r="P2559" s="111"/>
      <c r="Q2559" s="52"/>
      <c r="R2559" s="77"/>
      <c r="S2559" s="109"/>
      <c r="T2559" s="80"/>
      <c r="U2559" s="80"/>
      <c r="V2559" s="187"/>
      <c r="W2559" s="187"/>
      <c r="AI2559" s="202"/>
    </row>
    <row r="2560" spans="1:35" s="182" customFormat="1" ht="12.75" customHeight="1" x14ac:dyDescent="0.3">
      <c r="A2560" s="92"/>
      <c r="B2560" s="98"/>
      <c r="C2560" s="98"/>
      <c r="D2560" s="98"/>
      <c r="E2560" s="89"/>
      <c r="F2560" s="89"/>
      <c r="G2560" s="204"/>
      <c r="H2560" s="157"/>
      <c r="I2560" s="157"/>
      <c r="J2560" s="52"/>
      <c r="K2560" s="158"/>
      <c r="L2560" s="52"/>
      <c r="M2560" s="52"/>
      <c r="N2560" s="52"/>
      <c r="O2560" s="52"/>
      <c r="P2560" s="111"/>
      <c r="Q2560" s="52"/>
      <c r="R2560" s="77"/>
      <c r="S2560" s="109"/>
      <c r="T2560" s="80"/>
      <c r="U2560" s="80"/>
      <c r="V2560" s="187"/>
      <c r="W2560" s="187"/>
      <c r="AI2560" s="202"/>
    </row>
    <row r="2561" spans="1:35" s="182" customFormat="1" ht="12.75" customHeight="1" x14ac:dyDescent="0.3">
      <c r="A2561" s="92"/>
      <c r="B2561" s="98"/>
      <c r="C2561" s="98"/>
      <c r="D2561" s="98"/>
      <c r="E2561" s="89"/>
      <c r="F2561" s="89"/>
      <c r="G2561" s="204"/>
      <c r="H2561" s="155"/>
      <c r="I2561" s="155"/>
      <c r="J2561" s="52"/>
      <c r="K2561" s="158"/>
      <c r="L2561" s="52"/>
      <c r="M2561" s="52"/>
      <c r="N2561" s="52"/>
      <c r="O2561" s="52"/>
      <c r="P2561" s="111"/>
      <c r="Q2561" s="52"/>
      <c r="R2561" s="77"/>
      <c r="S2561" s="109"/>
      <c r="T2561" s="80"/>
      <c r="U2561" s="80"/>
      <c r="V2561" s="187"/>
      <c r="W2561" s="187"/>
      <c r="AI2561" s="202"/>
    </row>
    <row r="2562" spans="1:35" s="182" customFormat="1" ht="12.75" customHeight="1" x14ac:dyDescent="0.3">
      <c r="A2562" s="92"/>
      <c r="B2562" s="145"/>
      <c r="C2562" s="145"/>
      <c r="D2562" s="145"/>
      <c r="E2562" s="138"/>
      <c r="F2562" s="138"/>
      <c r="G2562" s="103"/>
      <c r="H2562" s="100"/>
      <c r="I2562" s="270"/>
      <c r="J2562" s="208"/>
      <c r="K2562" s="208"/>
      <c r="L2562" s="208"/>
      <c r="M2562" s="208"/>
      <c r="N2562" s="208"/>
      <c r="O2562" s="208"/>
      <c r="P2562" s="250"/>
      <c r="Q2562" s="208"/>
      <c r="R2562" s="143"/>
      <c r="S2562" s="143"/>
      <c r="T2562" s="80"/>
      <c r="U2562" s="80"/>
      <c r="V2562" s="187"/>
      <c r="W2562" s="187"/>
      <c r="AI2562" s="202"/>
    </row>
    <row r="2563" spans="1:35" s="182" customFormat="1" ht="12.75" customHeight="1" x14ac:dyDescent="0.3">
      <c r="A2563" s="92"/>
      <c r="B2563" s="98"/>
      <c r="C2563" s="98"/>
      <c r="D2563" s="98"/>
      <c r="E2563" s="89"/>
      <c r="F2563" s="89"/>
      <c r="G2563" s="204"/>
      <c r="H2563" s="156"/>
      <c r="I2563" s="156"/>
      <c r="J2563" s="52"/>
      <c r="K2563" s="158"/>
      <c r="L2563" s="52"/>
      <c r="M2563" s="52"/>
      <c r="N2563" s="52"/>
      <c r="O2563" s="52"/>
      <c r="P2563" s="111"/>
      <c r="Q2563" s="52"/>
      <c r="R2563" s="77"/>
      <c r="S2563" s="109"/>
      <c r="T2563" s="80"/>
      <c r="U2563" s="80"/>
      <c r="V2563" s="187"/>
      <c r="W2563" s="187"/>
      <c r="AI2563" s="202"/>
    </row>
    <row r="2564" spans="1:35" s="182" customFormat="1" ht="12.75" customHeight="1" x14ac:dyDescent="0.3">
      <c r="A2564" s="92"/>
      <c r="B2564" s="98"/>
      <c r="C2564" s="98"/>
      <c r="D2564" s="98"/>
      <c r="E2564" s="89"/>
      <c r="F2564" s="89"/>
      <c r="G2564" s="204"/>
      <c r="H2564" s="157"/>
      <c r="I2564" s="157"/>
      <c r="J2564" s="52"/>
      <c r="K2564" s="158"/>
      <c r="L2564" s="52"/>
      <c r="M2564" s="52"/>
      <c r="N2564" s="52"/>
      <c r="O2564" s="52"/>
      <c r="P2564" s="111"/>
      <c r="Q2564" s="52"/>
      <c r="R2564" s="77"/>
      <c r="S2564" s="109"/>
      <c r="T2564" s="80"/>
      <c r="U2564" s="80"/>
      <c r="V2564" s="187"/>
      <c r="W2564" s="187"/>
      <c r="AI2564" s="202"/>
    </row>
    <row r="2565" spans="1:35" s="182" customFormat="1" ht="12.75" customHeight="1" x14ac:dyDescent="0.3">
      <c r="A2565" s="92"/>
      <c r="B2565" s="98"/>
      <c r="C2565" s="98"/>
      <c r="D2565" s="98"/>
      <c r="E2565" s="89"/>
      <c r="F2565" s="89"/>
      <c r="G2565" s="204"/>
      <c r="H2565" s="155"/>
      <c r="I2565" s="155"/>
      <c r="J2565" s="52"/>
      <c r="K2565" s="158"/>
      <c r="L2565" s="52"/>
      <c r="M2565" s="52"/>
      <c r="N2565" s="52"/>
      <c r="O2565" s="52"/>
      <c r="P2565" s="111"/>
      <c r="Q2565" s="52"/>
      <c r="R2565" s="77"/>
      <c r="S2565" s="109"/>
      <c r="T2565" s="80"/>
      <c r="U2565" s="80"/>
      <c r="V2565" s="187"/>
      <c r="W2565" s="187"/>
      <c r="AI2565" s="202"/>
    </row>
    <row r="2566" spans="1:35" s="182" customFormat="1" ht="12.75" customHeight="1" x14ac:dyDescent="0.3">
      <c r="A2566" s="92"/>
      <c r="B2566" s="98"/>
      <c r="C2566" s="98"/>
      <c r="D2566" s="98"/>
      <c r="E2566" s="89"/>
      <c r="F2566" s="89"/>
      <c r="G2566" s="204"/>
      <c r="H2566" s="157"/>
      <c r="I2566" s="157"/>
      <c r="J2566" s="52"/>
      <c r="K2566" s="158"/>
      <c r="L2566" s="52"/>
      <c r="M2566" s="52"/>
      <c r="N2566" s="52"/>
      <c r="O2566" s="52"/>
      <c r="P2566" s="111"/>
      <c r="Q2566" s="52"/>
      <c r="R2566" s="77"/>
      <c r="S2566" s="109"/>
      <c r="T2566" s="80"/>
      <c r="U2566" s="80"/>
      <c r="V2566" s="187"/>
      <c r="W2566" s="187"/>
      <c r="AI2566" s="202"/>
    </row>
    <row r="2567" spans="1:35" s="182" customFormat="1" ht="12.75" customHeight="1" x14ac:dyDescent="0.3">
      <c r="A2567" s="92"/>
      <c r="B2567" s="98"/>
      <c r="C2567" s="98"/>
      <c r="D2567" s="98"/>
      <c r="E2567" s="89"/>
      <c r="F2567" s="89"/>
      <c r="G2567" s="204"/>
      <c r="H2567" s="155"/>
      <c r="I2567" s="155"/>
      <c r="J2567" s="52"/>
      <c r="K2567" s="158"/>
      <c r="L2567" s="52"/>
      <c r="M2567" s="52"/>
      <c r="N2567" s="52"/>
      <c r="O2567" s="52"/>
      <c r="P2567" s="111"/>
      <c r="Q2567" s="52"/>
      <c r="R2567" s="77"/>
      <c r="S2567" s="109"/>
      <c r="T2567" s="80"/>
      <c r="U2567" s="80"/>
      <c r="V2567" s="187"/>
      <c r="W2567" s="187"/>
      <c r="AI2567" s="202"/>
    </row>
    <row r="2568" spans="1:35" s="182" customFormat="1" ht="12.75" customHeight="1" x14ac:dyDescent="0.3">
      <c r="A2568" s="92"/>
      <c r="B2568" s="145"/>
      <c r="C2568" s="145"/>
      <c r="D2568" s="145"/>
      <c r="E2568" s="138"/>
      <c r="F2568" s="138"/>
      <c r="G2568" s="103"/>
      <c r="H2568" s="100"/>
      <c r="I2568" s="270"/>
      <c r="J2568" s="208"/>
      <c r="K2568" s="208"/>
      <c r="L2568" s="208"/>
      <c r="M2568" s="208"/>
      <c r="N2568" s="208"/>
      <c r="O2568" s="208"/>
      <c r="P2568" s="250"/>
      <c r="Q2568" s="208"/>
      <c r="R2568" s="143"/>
      <c r="S2568" s="143"/>
      <c r="T2568" s="80"/>
      <c r="U2568" s="80"/>
      <c r="V2568" s="187"/>
      <c r="W2568" s="187"/>
      <c r="AI2568" s="202"/>
    </row>
    <row r="2569" spans="1:35" s="182" customFormat="1" ht="12.75" customHeight="1" x14ac:dyDescent="0.3">
      <c r="A2569" s="92"/>
      <c r="B2569" s="98"/>
      <c r="C2569" s="98"/>
      <c r="D2569" s="98"/>
      <c r="E2569" s="89"/>
      <c r="F2569" s="89"/>
      <c r="G2569" s="204"/>
      <c r="H2569" s="156"/>
      <c r="I2569" s="156"/>
      <c r="J2569" s="52"/>
      <c r="K2569" s="158"/>
      <c r="L2569" s="52"/>
      <c r="M2569" s="52"/>
      <c r="N2569" s="52"/>
      <c r="O2569" s="52"/>
      <c r="P2569" s="111"/>
      <c r="Q2569" s="52"/>
      <c r="R2569" s="77"/>
      <c r="S2569" s="109"/>
      <c r="T2569" s="80"/>
      <c r="U2569" s="80"/>
      <c r="V2569" s="187"/>
      <c r="W2569" s="187"/>
      <c r="AI2569" s="202"/>
    </row>
    <row r="2570" spans="1:35" s="182" customFormat="1" ht="12.75" customHeight="1" x14ac:dyDescent="0.3">
      <c r="A2570" s="92"/>
      <c r="B2570" s="98"/>
      <c r="C2570" s="98"/>
      <c r="D2570" s="98"/>
      <c r="E2570" s="89"/>
      <c r="F2570" s="89"/>
      <c r="G2570" s="204"/>
      <c r="H2570" s="157"/>
      <c r="I2570" s="157"/>
      <c r="J2570" s="52"/>
      <c r="K2570" s="158"/>
      <c r="L2570" s="52"/>
      <c r="M2570" s="52"/>
      <c r="N2570" s="52"/>
      <c r="O2570" s="52"/>
      <c r="P2570" s="111"/>
      <c r="Q2570" s="52"/>
      <c r="R2570" s="77"/>
      <c r="S2570" s="109"/>
      <c r="T2570" s="80"/>
      <c r="U2570" s="80"/>
      <c r="V2570" s="187"/>
      <c r="W2570" s="187"/>
      <c r="AI2570" s="202"/>
    </row>
    <row r="2571" spans="1:35" s="182" customFormat="1" ht="12.75" customHeight="1" x14ac:dyDescent="0.3">
      <c r="A2571" s="92"/>
      <c r="B2571" s="98"/>
      <c r="C2571" s="98"/>
      <c r="D2571" s="98"/>
      <c r="E2571" s="89"/>
      <c r="F2571" s="89"/>
      <c r="G2571" s="204"/>
      <c r="H2571" s="155"/>
      <c r="I2571" s="155"/>
      <c r="J2571" s="52"/>
      <c r="K2571" s="158"/>
      <c r="L2571" s="52"/>
      <c r="M2571" s="52"/>
      <c r="N2571" s="52"/>
      <c r="O2571" s="52"/>
      <c r="P2571" s="111"/>
      <c r="Q2571" s="52"/>
      <c r="R2571" s="77"/>
      <c r="S2571" s="109"/>
      <c r="T2571" s="80"/>
      <c r="U2571" s="80"/>
      <c r="V2571" s="187"/>
      <c r="W2571" s="187"/>
      <c r="AI2571" s="202"/>
    </row>
    <row r="2572" spans="1:35" s="182" customFormat="1" ht="12.75" customHeight="1" x14ac:dyDescent="0.3">
      <c r="A2572" s="92"/>
      <c r="B2572" s="162"/>
      <c r="C2572" s="162"/>
      <c r="D2572" s="162"/>
      <c r="E2572" s="76"/>
      <c r="F2572" s="76"/>
      <c r="G2572" s="103"/>
      <c r="H2572" s="100"/>
      <c r="I2572" s="100"/>
      <c r="J2572" s="52"/>
      <c r="K2572" s="52"/>
      <c r="L2572" s="52"/>
      <c r="M2572" s="52"/>
      <c r="N2572" s="52"/>
      <c r="O2572" s="52"/>
      <c r="P2572" s="111"/>
      <c r="Q2572" s="52"/>
      <c r="R2572" s="72"/>
      <c r="S2572" s="72"/>
      <c r="T2572" s="80"/>
      <c r="U2572" s="80"/>
      <c r="V2572" s="187"/>
      <c r="W2572" s="187"/>
      <c r="AI2572" s="202"/>
    </row>
    <row r="2573" spans="1:35" s="182" customFormat="1" ht="12.75" customHeight="1" x14ac:dyDescent="0.3">
      <c r="A2573" s="92"/>
      <c r="B2573" s="98"/>
      <c r="C2573" s="98"/>
      <c r="D2573" s="98"/>
      <c r="E2573" s="89"/>
      <c r="F2573" s="89"/>
      <c r="G2573" s="204"/>
      <c r="H2573" s="156"/>
      <c r="I2573" s="156"/>
      <c r="J2573" s="52"/>
      <c r="K2573" s="158"/>
      <c r="L2573" s="52"/>
      <c r="M2573" s="52"/>
      <c r="N2573" s="52"/>
      <c r="O2573" s="52"/>
      <c r="P2573" s="111"/>
      <c r="Q2573" s="52"/>
      <c r="R2573" s="77"/>
      <c r="S2573" s="109"/>
      <c r="T2573" s="80"/>
      <c r="U2573" s="80"/>
      <c r="V2573" s="187"/>
      <c r="W2573" s="187"/>
      <c r="AI2573" s="202"/>
    </row>
    <row r="2574" spans="1:35" s="182" customFormat="1" ht="12.75" customHeight="1" x14ac:dyDescent="0.3">
      <c r="A2574" s="92"/>
      <c r="B2574" s="98"/>
      <c r="C2574" s="98"/>
      <c r="D2574" s="98"/>
      <c r="E2574" s="89"/>
      <c r="F2574" s="89"/>
      <c r="G2574" s="204"/>
      <c r="H2574" s="157"/>
      <c r="I2574" s="157"/>
      <c r="J2574" s="52"/>
      <c r="K2574" s="158"/>
      <c r="L2574" s="52"/>
      <c r="M2574" s="52"/>
      <c r="N2574" s="52"/>
      <c r="O2574" s="52"/>
      <c r="P2574" s="111"/>
      <c r="Q2574" s="52"/>
      <c r="R2574" s="77"/>
      <c r="S2574" s="109"/>
      <c r="T2574" s="80"/>
      <c r="U2574" s="80"/>
      <c r="V2574" s="187"/>
      <c r="W2574" s="187"/>
      <c r="AI2574" s="202"/>
    </row>
    <row r="2575" spans="1:35" s="182" customFormat="1" ht="12.75" customHeight="1" x14ac:dyDescent="0.3">
      <c r="A2575" s="92"/>
      <c r="B2575" s="98"/>
      <c r="C2575" s="98"/>
      <c r="D2575" s="98"/>
      <c r="E2575" s="89"/>
      <c r="F2575" s="89"/>
      <c r="G2575" s="204"/>
      <c r="H2575" s="157"/>
      <c r="I2575" s="157"/>
      <c r="J2575" s="52"/>
      <c r="K2575" s="158"/>
      <c r="L2575" s="52"/>
      <c r="M2575" s="52"/>
      <c r="N2575" s="52"/>
      <c r="O2575" s="52"/>
      <c r="P2575" s="111"/>
      <c r="Q2575" s="52"/>
      <c r="R2575" s="77"/>
      <c r="S2575" s="109"/>
      <c r="T2575" s="80"/>
      <c r="U2575" s="80"/>
      <c r="V2575" s="187"/>
      <c r="W2575" s="187"/>
      <c r="AI2575" s="202"/>
    </row>
    <row r="2576" spans="1:35" s="182" customFormat="1" ht="12.75" customHeight="1" x14ac:dyDescent="0.3">
      <c r="A2576" s="92"/>
      <c r="B2576" s="98"/>
      <c r="C2576" s="98"/>
      <c r="D2576" s="98"/>
      <c r="E2576" s="89"/>
      <c r="F2576" s="89"/>
      <c r="G2576" s="204"/>
      <c r="H2576" s="155"/>
      <c r="I2576" s="155"/>
      <c r="J2576" s="52"/>
      <c r="K2576" s="158"/>
      <c r="L2576" s="52"/>
      <c r="M2576" s="52"/>
      <c r="N2576" s="52"/>
      <c r="O2576" s="52"/>
      <c r="P2576" s="111"/>
      <c r="Q2576" s="52"/>
      <c r="R2576" s="77"/>
      <c r="S2576" s="109"/>
      <c r="T2576" s="80"/>
      <c r="U2576" s="80"/>
      <c r="V2576" s="187"/>
      <c r="W2576" s="187"/>
      <c r="AI2576" s="202"/>
    </row>
    <row r="2577" spans="1:35" s="182" customFormat="1" ht="12.75" customHeight="1" x14ac:dyDescent="0.3">
      <c r="A2577" s="92"/>
      <c r="B2577" s="145"/>
      <c r="C2577" s="145"/>
      <c r="D2577" s="145"/>
      <c r="E2577" s="138"/>
      <c r="F2577" s="138"/>
      <c r="G2577" s="103"/>
      <c r="H2577" s="100"/>
      <c r="I2577" s="270"/>
      <c r="J2577" s="208"/>
      <c r="K2577" s="208"/>
      <c r="L2577" s="208"/>
      <c r="M2577" s="208"/>
      <c r="N2577" s="208"/>
      <c r="O2577" s="208"/>
      <c r="P2577" s="250"/>
      <c r="Q2577" s="208"/>
      <c r="R2577" s="143"/>
      <c r="S2577" s="143"/>
      <c r="T2577" s="80"/>
      <c r="U2577" s="80"/>
      <c r="V2577" s="187"/>
      <c r="W2577" s="187"/>
      <c r="AI2577" s="202"/>
    </row>
    <row r="2578" spans="1:35" s="182" customFormat="1" ht="12.75" customHeight="1" x14ac:dyDescent="0.3">
      <c r="A2578" s="92"/>
      <c r="B2578" s="98"/>
      <c r="C2578" s="98"/>
      <c r="D2578" s="98"/>
      <c r="E2578" s="89"/>
      <c r="F2578" s="89"/>
      <c r="G2578" s="204"/>
      <c r="H2578" s="156"/>
      <c r="I2578" s="156"/>
      <c r="J2578" s="52"/>
      <c r="K2578" s="158"/>
      <c r="L2578" s="52"/>
      <c r="M2578" s="52"/>
      <c r="N2578" s="52"/>
      <c r="O2578" s="52"/>
      <c r="P2578" s="111"/>
      <c r="Q2578" s="52"/>
      <c r="R2578" s="77"/>
      <c r="S2578" s="109"/>
      <c r="T2578" s="80"/>
      <c r="U2578" s="80"/>
      <c r="V2578" s="187"/>
      <c r="W2578" s="187"/>
      <c r="AI2578" s="202"/>
    </row>
    <row r="2579" spans="1:35" s="182" customFormat="1" ht="12.75" customHeight="1" x14ac:dyDescent="0.3">
      <c r="A2579" s="92"/>
      <c r="B2579" s="98"/>
      <c r="C2579" s="98"/>
      <c r="D2579" s="98"/>
      <c r="E2579" s="89"/>
      <c r="F2579" s="89"/>
      <c r="G2579" s="204"/>
      <c r="H2579" s="157"/>
      <c r="I2579" s="157"/>
      <c r="J2579" s="52"/>
      <c r="K2579" s="158"/>
      <c r="L2579" s="52"/>
      <c r="M2579" s="52"/>
      <c r="N2579" s="52"/>
      <c r="O2579" s="52"/>
      <c r="P2579" s="111"/>
      <c r="Q2579" s="52"/>
      <c r="R2579" s="77"/>
      <c r="S2579" s="109"/>
      <c r="T2579" s="80"/>
      <c r="U2579" s="80"/>
      <c r="V2579" s="187"/>
      <c r="W2579" s="187"/>
      <c r="AI2579" s="202"/>
    </row>
    <row r="2580" spans="1:35" s="182" customFormat="1" ht="12.75" customHeight="1" x14ac:dyDescent="0.3">
      <c r="A2580" s="92"/>
      <c r="B2580" s="98"/>
      <c r="C2580" s="98"/>
      <c r="D2580" s="98"/>
      <c r="E2580" s="89"/>
      <c r="F2580" s="89"/>
      <c r="G2580" s="204"/>
      <c r="H2580" s="155"/>
      <c r="I2580" s="155"/>
      <c r="J2580" s="52"/>
      <c r="K2580" s="158"/>
      <c r="L2580" s="52"/>
      <c r="M2580" s="52"/>
      <c r="N2580" s="52"/>
      <c r="O2580" s="52"/>
      <c r="P2580" s="111"/>
      <c r="Q2580" s="52"/>
      <c r="R2580" s="77"/>
      <c r="S2580" s="109"/>
      <c r="T2580" s="80"/>
      <c r="U2580" s="80"/>
      <c r="V2580" s="187"/>
      <c r="W2580" s="187"/>
      <c r="AI2580" s="202"/>
    </row>
    <row r="2581" spans="1:35" s="182" customFormat="1" ht="12.75" customHeight="1" x14ac:dyDescent="0.3">
      <c r="A2581" s="92"/>
      <c r="B2581" s="98"/>
      <c r="C2581" s="98"/>
      <c r="D2581" s="98"/>
      <c r="E2581" s="89"/>
      <c r="F2581" s="89"/>
      <c r="G2581" s="204"/>
      <c r="H2581" s="157"/>
      <c r="I2581" s="157"/>
      <c r="J2581" s="52"/>
      <c r="K2581" s="158"/>
      <c r="L2581" s="52"/>
      <c r="M2581" s="52"/>
      <c r="N2581" s="52"/>
      <c r="O2581" s="52"/>
      <c r="P2581" s="111"/>
      <c r="Q2581" s="52"/>
      <c r="R2581" s="77"/>
      <c r="S2581" s="109"/>
      <c r="T2581" s="80"/>
      <c r="U2581" s="80"/>
      <c r="V2581" s="187"/>
      <c r="W2581" s="187"/>
      <c r="AI2581" s="202"/>
    </row>
    <row r="2582" spans="1:35" s="182" customFormat="1" ht="12.75" customHeight="1" x14ac:dyDescent="0.3">
      <c r="A2582" s="92"/>
      <c r="B2582" s="98"/>
      <c r="C2582" s="98"/>
      <c r="D2582" s="98"/>
      <c r="E2582" s="89"/>
      <c r="F2582" s="89"/>
      <c r="G2582" s="204"/>
      <c r="H2582" s="155"/>
      <c r="I2582" s="155"/>
      <c r="J2582" s="52"/>
      <c r="K2582" s="158"/>
      <c r="L2582" s="52"/>
      <c r="M2582" s="52"/>
      <c r="N2582" s="52"/>
      <c r="O2582" s="52"/>
      <c r="P2582" s="111"/>
      <c r="Q2582" s="52"/>
      <c r="R2582" s="77"/>
      <c r="S2582" s="109"/>
      <c r="T2582" s="80"/>
      <c r="U2582" s="80"/>
      <c r="V2582" s="187"/>
      <c r="W2582" s="187"/>
      <c r="AI2582" s="202"/>
    </row>
    <row r="2583" spans="1:35" s="81" customFormat="1" x14ac:dyDescent="0.2">
      <c r="A2583" s="92"/>
      <c r="B2583" s="145"/>
      <c r="C2583" s="145"/>
      <c r="D2583" s="145"/>
      <c r="E2583" s="138"/>
      <c r="F2583" s="138"/>
      <c r="G2583" s="103"/>
      <c r="H2583" s="100"/>
      <c r="I2583" s="270"/>
      <c r="J2583" s="208"/>
      <c r="K2583" s="208"/>
      <c r="L2583" s="208"/>
      <c r="M2583" s="208"/>
      <c r="N2583" s="208"/>
      <c r="O2583" s="208"/>
      <c r="P2583" s="250"/>
      <c r="Q2583" s="208"/>
      <c r="R2583" s="143"/>
      <c r="S2583" s="143"/>
      <c r="T2583" s="80"/>
    </row>
    <row r="2584" spans="1:35" customFormat="1" ht="12.75" customHeight="1" x14ac:dyDescent="0.25">
      <c r="A2584" s="92"/>
      <c r="B2584" s="98"/>
      <c r="C2584" s="98"/>
      <c r="D2584" s="98"/>
      <c r="E2584" s="89"/>
      <c r="F2584" s="89"/>
      <c r="G2584" s="204"/>
      <c r="H2584" s="156"/>
      <c r="I2584" s="156"/>
      <c r="J2584" s="52"/>
      <c r="K2584" s="158"/>
      <c r="L2584" s="52"/>
      <c r="M2584" s="52"/>
      <c r="N2584" s="52"/>
      <c r="O2584" s="52"/>
      <c r="P2584" s="111"/>
      <c r="Q2584" s="52"/>
      <c r="R2584" s="77"/>
      <c r="S2584" s="109"/>
      <c r="T2584" s="187"/>
      <c r="U2584" s="203"/>
      <c r="V2584" s="203"/>
      <c r="W2584" s="203"/>
    </row>
    <row r="2585" spans="1:35" s="81" customFormat="1" x14ac:dyDescent="0.2">
      <c r="A2585" s="92"/>
      <c r="B2585" s="98"/>
      <c r="C2585" s="98"/>
      <c r="D2585" s="98"/>
      <c r="E2585" s="89"/>
      <c r="F2585" s="89"/>
      <c r="G2585" s="204"/>
      <c r="H2585" s="157"/>
      <c r="I2585" s="157"/>
      <c r="J2585" s="52"/>
      <c r="K2585" s="158"/>
      <c r="L2585" s="52"/>
      <c r="M2585" s="52"/>
      <c r="N2585" s="52"/>
      <c r="O2585" s="52"/>
      <c r="P2585" s="111"/>
      <c r="Q2585" s="52"/>
      <c r="R2585" s="77"/>
      <c r="S2585" s="109"/>
      <c r="T2585" s="80"/>
    </row>
    <row r="2586" spans="1:35" x14ac:dyDescent="0.2">
      <c r="A2586" s="92"/>
      <c r="B2586" s="98"/>
      <c r="C2586" s="98"/>
      <c r="D2586" s="98"/>
      <c r="E2586" s="89"/>
      <c r="F2586" s="89"/>
      <c r="G2586" s="204"/>
      <c r="H2586" s="155"/>
      <c r="I2586" s="155"/>
      <c r="J2586" s="52"/>
      <c r="K2586" s="158"/>
      <c r="L2586" s="52"/>
      <c r="M2586" s="52"/>
      <c r="N2586" s="52"/>
      <c r="O2586" s="52"/>
      <c r="P2586" s="111"/>
      <c r="Q2586" s="52"/>
      <c r="R2586" s="77"/>
      <c r="S2586" s="109"/>
    </row>
    <row r="2587" spans="1:35" x14ac:dyDescent="0.2">
      <c r="A2587" s="92"/>
      <c r="B2587" s="162"/>
      <c r="C2587" s="162"/>
      <c r="D2587" s="162"/>
      <c r="E2587" s="76"/>
      <c r="F2587" s="76"/>
      <c r="G2587" s="103"/>
      <c r="H2587" s="100"/>
      <c r="I2587" s="100"/>
      <c r="J2587" s="52"/>
      <c r="K2587" s="52"/>
      <c r="L2587" s="52"/>
      <c r="M2587" s="52"/>
      <c r="N2587" s="52"/>
      <c r="O2587" s="52"/>
      <c r="P2587" s="111"/>
      <c r="Q2587" s="52"/>
      <c r="R2587" s="72"/>
      <c r="S2587" s="72"/>
    </row>
    <row r="2588" spans="1:35" x14ac:dyDescent="0.2">
      <c r="A2588" s="92"/>
      <c r="B2588" s="98"/>
      <c r="C2588" s="98"/>
      <c r="D2588" s="98"/>
      <c r="E2588" s="89"/>
      <c r="F2588" s="89"/>
      <c r="G2588" s="204"/>
      <c r="H2588" s="156"/>
      <c r="I2588" s="156"/>
      <c r="J2588" s="52"/>
      <c r="K2588" s="158"/>
      <c r="L2588" s="52"/>
      <c r="M2588" s="52"/>
      <c r="N2588" s="52"/>
      <c r="O2588" s="52"/>
      <c r="P2588" s="111"/>
      <c r="Q2588" s="52"/>
      <c r="R2588" s="77"/>
      <c r="S2588" s="109"/>
    </row>
    <row r="2589" spans="1:35" x14ac:dyDescent="0.2">
      <c r="A2589" s="92"/>
      <c r="B2589" s="98"/>
      <c r="C2589" s="98"/>
      <c r="D2589" s="98"/>
      <c r="E2589" s="89"/>
      <c r="F2589" s="89"/>
      <c r="G2589" s="204"/>
      <c r="H2589" s="157"/>
      <c r="I2589" s="157"/>
      <c r="J2589" s="52"/>
      <c r="K2589" s="158"/>
      <c r="L2589" s="52"/>
      <c r="M2589" s="52"/>
      <c r="N2589" s="52"/>
      <c r="O2589" s="52"/>
      <c r="P2589" s="111"/>
      <c r="Q2589" s="52"/>
      <c r="R2589" s="77"/>
      <c r="S2589" s="109"/>
    </row>
    <row r="2590" spans="1:35" x14ac:dyDescent="0.2">
      <c r="A2590" s="92"/>
      <c r="B2590" s="98"/>
      <c r="C2590" s="98"/>
      <c r="D2590" s="98"/>
      <c r="E2590" s="89"/>
      <c r="F2590" s="89"/>
      <c r="G2590" s="204"/>
      <c r="H2590" s="157"/>
      <c r="I2590" s="157"/>
      <c r="J2590" s="52"/>
      <c r="K2590" s="158"/>
      <c r="L2590" s="52"/>
      <c r="M2590" s="52"/>
      <c r="N2590" s="52"/>
      <c r="O2590" s="52"/>
      <c r="P2590" s="111"/>
      <c r="Q2590" s="52"/>
      <c r="R2590" s="77"/>
      <c r="S2590" s="109"/>
    </row>
    <row r="2591" spans="1:35" x14ac:dyDescent="0.2">
      <c r="A2591" s="92"/>
      <c r="B2591" s="98"/>
      <c r="C2591" s="98"/>
      <c r="D2591" s="98"/>
      <c r="E2591" s="89"/>
      <c r="F2591" s="89"/>
      <c r="G2591" s="204"/>
      <c r="H2591" s="155"/>
      <c r="I2591" s="155"/>
      <c r="J2591" s="52"/>
      <c r="K2591" s="158"/>
      <c r="L2591" s="52"/>
      <c r="M2591" s="52"/>
      <c r="N2591" s="52"/>
      <c r="O2591" s="52"/>
      <c r="P2591" s="111"/>
      <c r="Q2591" s="52"/>
      <c r="R2591" s="77"/>
      <c r="S2591" s="109"/>
    </row>
    <row r="2592" spans="1:35" x14ac:dyDescent="0.2">
      <c r="A2592" s="92"/>
      <c r="B2592" s="145"/>
      <c r="C2592" s="145"/>
      <c r="D2592" s="145"/>
      <c r="E2592" s="138"/>
      <c r="F2592" s="138"/>
      <c r="G2592" s="103"/>
      <c r="H2592" s="100"/>
      <c r="I2592" s="270"/>
      <c r="J2592" s="208"/>
      <c r="K2592" s="208"/>
      <c r="L2592" s="208"/>
      <c r="M2592" s="208"/>
      <c r="N2592" s="208"/>
      <c r="O2592" s="208"/>
      <c r="P2592" s="250"/>
      <c r="Q2592" s="208"/>
      <c r="R2592" s="143"/>
      <c r="S2592" s="143"/>
    </row>
    <row r="2593" spans="1:19" x14ac:dyDescent="0.2">
      <c r="A2593" s="92"/>
      <c r="B2593" s="98"/>
      <c r="C2593" s="98"/>
      <c r="D2593" s="98"/>
      <c r="E2593" s="89"/>
      <c r="F2593" s="89"/>
      <c r="G2593" s="204"/>
      <c r="H2593" s="156"/>
      <c r="I2593" s="156"/>
      <c r="J2593" s="52"/>
      <c r="K2593" s="158"/>
      <c r="L2593" s="52"/>
      <c r="M2593" s="52"/>
      <c r="N2593" s="52"/>
      <c r="O2593" s="52"/>
      <c r="P2593" s="111"/>
      <c r="Q2593" s="52"/>
      <c r="R2593" s="77"/>
      <c r="S2593" s="109"/>
    </row>
    <row r="2594" spans="1:19" x14ac:dyDescent="0.2">
      <c r="A2594" s="92"/>
      <c r="B2594" s="98"/>
      <c r="C2594" s="98"/>
      <c r="D2594" s="98"/>
      <c r="E2594" s="89"/>
      <c r="F2594" s="89"/>
      <c r="G2594" s="204"/>
      <c r="H2594" s="157"/>
      <c r="I2594" s="157"/>
      <c r="J2594" s="52"/>
      <c r="K2594" s="158"/>
      <c r="L2594" s="52"/>
      <c r="M2594" s="52"/>
      <c r="N2594" s="52"/>
      <c r="O2594" s="52"/>
      <c r="P2594" s="111"/>
      <c r="Q2594" s="52"/>
      <c r="R2594" s="77"/>
      <c r="S2594" s="109"/>
    </row>
    <row r="2595" spans="1:19" x14ac:dyDescent="0.2">
      <c r="A2595" s="92"/>
      <c r="B2595" s="98"/>
      <c r="C2595" s="98"/>
      <c r="D2595" s="98"/>
      <c r="E2595" s="89"/>
      <c r="F2595" s="89"/>
      <c r="G2595" s="204"/>
      <c r="H2595" s="155"/>
      <c r="I2595" s="155"/>
      <c r="J2595" s="52"/>
      <c r="K2595" s="158"/>
      <c r="L2595" s="52"/>
      <c r="M2595" s="52"/>
      <c r="N2595" s="52"/>
      <c r="O2595" s="52"/>
      <c r="P2595" s="111"/>
      <c r="Q2595" s="52"/>
      <c r="R2595" s="77"/>
      <c r="S2595" s="109"/>
    </row>
    <row r="2596" spans="1:19" x14ac:dyDescent="0.2">
      <c r="A2596" s="92"/>
      <c r="B2596" s="98"/>
      <c r="C2596" s="98"/>
      <c r="D2596" s="98"/>
      <c r="E2596" s="89"/>
      <c r="F2596" s="89"/>
      <c r="G2596" s="204"/>
      <c r="H2596" s="157"/>
      <c r="I2596" s="157"/>
      <c r="J2596" s="52"/>
      <c r="K2596" s="158"/>
      <c r="L2596" s="52"/>
      <c r="M2596" s="52"/>
      <c r="N2596" s="52"/>
      <c r="O2596" s="52"/>
      <c r="P2596" s="111"/>
      <c r="Q2596" s="52"/>
      <c r="R2596" s="77"/>
      <c r="S2596" s="109"/>
    </row>
    <row r="2597" spans="1:19" x14ac:dyDescent="0.2">
      <c r="A2597" s="92"/>
      <c r="B2597" s="98"/>
      <c r="C2597" s="98"/>
      <c r="D2597" s="98"/>
      <c r="E2597" s="89"/>
      <c r="F2597" s="89"/>
      <c r="G2597" s="204"/>
      <c r="H2597" s="155"/>
      <c r="I2597" s="155"/>
      <c r="J2597" s="52"/>
      <c r="K2597" s="158"/>
      <c r="L2597" s="52"/>
      <c r="M2597" s="52"/>
      <c r="N2597" s="52"/>
      <c r="O2597" s="52"/>
      <c r="P2597" s="111"/>
      <c r="Q2597" s="52"/>
      <c r="R2597" s="77"/>
      <c r="S2597" s="109"/>
    </row>
    <row r="2598" spans="1:19" x14ac:dyDescent="0.2">
      <c r="A2598" s="92"/>
      <c r="B2598" s="145"/>
      <c r="C2598" s="145"/>
      <c r="D2598" s="145"/>
      <c r="E2598" s="138"/>
      <c r="F2598" s="138"/>
      <c r="G2598" s="103"/>
      <c r="H2598" s="100"/>
      <c r="I2598" s="270"/>
      <c r="J2598" s="208"/>
      <c r="K2598" s="208"/>
      <c r="L2598" s="208"/>
      <c r="M2598" s="208"/>
      <c r="N2598" s="208"/>
      <c r="O2598" s="208"/>
      <c r="P2598" s="250"/>
      <c r="Q2598" s="208"/>
      <c r="R2598" s="143"/>
      <c r="S2598" s="143"/>
    </row>
    <row r="2599" spans="1:19" x14ac:dyDescent="0.2">
      <c r="A2599" s="92"/>
      <c r="B2599" s="98"/>
      <c r="C2599" s="98"/>
      <c r="D2599" s="98"/>
      <c r="E2599" s="89"/>
      <c r="F2599" s="89"/>
      <c r="G2599" s="204"/>
      <c r="H2599" s="156"/>
      <c r="I2599" s="156"/>
      <c r="J2599" s="52"/>
      <c r="K2599" s="158"/>
      <c r="L2599" s="52"/>
      <c r="M2599" s="52"/>
      <c r="N2599" s="52"/>
      <c r="O2599" s="52"/>
      <c r="P2599" s="111"/>
      <c r="Q2599" s="52"/>
      <c r="R2599" s="77"/>
      <c r="S2599" s="109"/>
    </row>
    <row r="2600" spans="1:19" x14ac:dyDescent="0.2">
      <c r="A2600" s="92"/>
      <c r="B2600" s="98"/>
      <c r="C2600" s="98"/>
      <c r="D2600" s="98"/>
      <c r="E2600" s="89"/>
      <c r="F2600" s="89"/>
      <c r="G2600" s="204"/>
      <c r="H2600" s="157"/>
      <c r="I2600" s="157"/>
      <c r="J2600" s="52"/>
      <c r="K2600" s="158"/>
      <c r="L2600" s="52"/>
      <c r="M2600" s="52"/>
      <c r="N2600" s="52"/>
      <c r="O2600" s="52"/>
      <c r="P2600" s="111"/>
      <c r="Q2600" s="52"/>
      <c r="R2600" s="77"/>
      <c r="S2600" s="109"/>
    </row>
    <row r="2601" spans="1:19" x14ac:dyDescent="0.2">
      <c r="A2601" s="92"/>
      <c r="B2601" s="98"/>
      <c r="C2601" s="98"/>
      <c r="D2601" s="98"/>
      <c r="E2601" s="89"/>
      <c r="F2601" s="89"/>
      <c r="G2601" s="204"/>
      <c r="H2601" s="155"/>
      <c r="I2601" s="155"/>
      <c r="J2601" s="52"/>
      <c r="K2601" s="158"/>
      <c r="L2601" s="52"/>
      <c r="M2601" s="52"/>
      <c r="N2601" s="52"/>
      <c r="O2601" s="52"/>
      <c r="P2601" s="111"/>
      <c r="Q2601" s="52"/>
      <c r="R2601" s="77"/>
      <c r="S2601" s="109"/>
    </row>
    <row r="2602" spans="1:19" x14ac:dyDescent="0.2">
      <c r="A2602" s="92"/>
      <c r="B2602" s="162"/>
      <c r="C2602" s="162"/>
      <c r="D2602" s="162"/>
      <c r="E2602" s="76"/>
      <c r="F2602" s="76"/>
      <c r="G2602" s="103"/>
      <c r="H2602" s="100"/>
      <c r="I2602" s="100"/>
      <c r="J2602" s="52"/>
      <c r="K2602" s="52"/>
      <c r="L2602" s="52"/>
      <c r="M2602" s="52"/>
      <c r="N2602" s="52"/>
      <c r="O2602" s="52"/>
      <c r="P2602" s="111"/>
      <c r="Q2602" s="52"/>
      <c r="R2602" s="72"/>
      <c r="S2602" s="72"/>
    </row>
    <row r="2603" spans="1:19" x14ac:dyDescent="0.2">
      <c r="A2603" s="92"/>
      <c r="B2603" s="98"/>
      <c r="C2603" s="98"/>
      <c r="D2603" s="98"/>
      <c r="E2603" s="89"/>
      <c r="F2603" s="89"/>
      <c r="G2603" s="204"/>
      <c r="H2603" s="156"/>
      <c r="I2603" s="156"/>
      <c r="J2603" s="52"/>
      <c r="K2603" s="158"/>
      <c r="L2603" s="52"/>
      <c r="M2603" s="52"/>
      <c r="N2603" s="52"/>
      <c r="O2603" s="52"/>
      <c r="P2603" s="111"/>
      <c r="Q2603" s="52"/>
      <c r="R2603" s="77"/>
      <c r="S2603" s="109"/>
    </row>
    <row r="2604" spans="1:19" x14ac:dyDescent="0.2">
      <c r="A2604" s="92"/>
      <c r="B2604" s="98"/>
      <c r="C2604" s="98"/>
      <c r="D2604" s="98"/>
      <c r="E2604" s="89"/>
      <c r="F2604" s="89"/>
      <c r="G2604" s="204"/>
      <c r="H2604" s="157"/>
      <c r="I2604" s="157"/>
      <c r="J2604" s="52"/>
      <c r="K2604" s="158"/>
      <c r="L2604" s="52"/>
      <c r="M2604" s="52"/>
      <c r="N2604" s="52"/>
      <c r="O2604" s="52"/>
      <c r="P2604" s="111"/>
      <c r="Q2604" s="52"/>
      <c r="R2604" s="77"/>
      <c r="S2604" s="109"/>
    </row>
    <row r="2605" spans="1:19" x14ac:dyDescent="0.2">
      <c r="A2605" s="92"/>
      <c r="B2605" s="98"/>
      <c r="C2605" s="98"/>
      <c r="D2605" s="98"/>
      <c r="E2605" s="89"/>
      <c r="F2605" s="89"/>
      <c r="G2605" s="204"/>
      <c r="H2605" s="157"/>
      <c r="I2605" s="157"/>
      <c r="J2605" s="52"/>
      <c r="K2605" s="158"/>
      <c r="L2605" s="52"/>
      <c r="M2605" s="52"/>
      <c r="N2605" s="52"/>
      <c r="O2605" s="52"/>
      <c r="P2605" s="111"/>
      <c r="Q2605" s="52"/>
      <c r="R2605" s="77"/>
      <c r="S2605" s="109"/>
    </row>
    <row r="2606" spans="1:19" x14ac:dyDescent="0.2">
      <c r="A2606" s="92"/>
      <c r="B2606" s="98"/>
      <c r="C2606" s="98"/>
      <c r="D2606" s="98"/>
      <c r="E2606" s="89"/>
      <c r="F2606" s="89"/>
      <c r="G2606" s="204"/>
      <c r="H2606" s="155"/>
      <c r="I2606" s="155"/>
      <c r="J2606" s="52"/>
      <c r="K2606" s="158"/>
      <c r="L2606" s="52"/>
      <c r="M2606" s="52"/>
      <c r="N2606" s="52"/>
      <c r="O2606" s="52"/>
      <c r="P2606" s="111"/>
      <c r="Q2606" s="52"/>
      <c r="R2606" s="77"/>
      <c r="S2606" s="109"/>
    </row>
    <row r="2607" spans="1:19" x14ac:dyDescent="0.2">
      <c r="A2607" s="92"/>
      <c r="B2607" s="145"/>
      <c r="C2607" s="145"/>
      <c r="D2607" s="145"/>
      <c r="E2607" s="138"/>
      <c r="F2607" s="138"/>
      <c r="G2607" s="103"/>
      <c r="H2607" s="100"/>
      <c r="I2607" s="270"/>
      <c r="J2607" s="208"/>
      <c r="K2607" s="208"/>
      <c r="L2607" s="208"/>
      <c r="M2607" s="208"/>
      <c r="N2607" s="208"/>
      <c r="O2607" s="208"/>
      <c r="P2607" s="250"/>
      <c r="Q2607" s="208"/>
      <c r="R2607" s="143"/>
      <c r="S2607" s="143"/>
    </row>
    <row r="2608" spans="1:19" x14ac:dyDescent="0.2">
      <c r="A2608" s="92"/>
      <c r="B2608" s="98"/>
      <c r="C2608" s="98"/>
      <c r="D2608" s="98"/>
      <c r="E2608" s="89"/>
      <c r="F2608" s="89"/>
      <c r="G2608" s="204"/>
      <c r="H2608" s="156"/>
      <c r="I2608" s="156"/>
      <c r="J2608" s="52"/>
      <c r="K2608" s="158"/>
      <c r="L2608" s="52"/>
      <c r="M2608" s="52"/>
      <c r="N2608" s="52"/>
      <c r="O2608" s="52"/>
      <c r="P2608" s="111"/>
      <c r="Q2608" s="52"/>
      <c r="R2608" s="77"/>
      <c r="S2608" s="109"/>
    </row>
    <row r="2609" spans="1:20" x14ac:dyDescent="0.2">
      <c r="A2609" s="92"/>
      <c r="B2609" s="98"/>
      <c r="C2609" s="98"/>
      <c r="D2609" s="98"/>
      <c r="E2609" s="89"/>
      <c r="F2609" s="89"/>
      <c r="G2609" s="204"/>
      <c r="H2609" s="157"/>
      <c r="I2609" s="157"/>
      <c r="J2609" s="52"/>
      <c r="K2609" s="158"/>
      <c r="L2609" s="52"/>
      <c r="M2609" s="52"/>
      <c r="N2609" s="52"/>
      <c r="O2609" s="52"/>
      <c r="P2609" s="111"/>
      <c r="Q2609" s="52"/>
      <c r="R2609" s="77"/>
      <c r="S2609" s="109"/>
    </row>
    <row r="2610" spans="1:20" x14ac:dyDescent="0.2">
      <c r="A2610" s="92"/>
      <c r="B2610" s="98"/>
      <c r="C2610" s="98"/>
      <c r="D2610" s="98"/>
      <c r="E2610" s="89"/>
      <c r="F2610" s="89"/>
      <c r="G2610" s="204"/>
      <c r="H2610" s="155"/>
      <c r="I2610" s="155"/>
      <c r="J2610" s="52"/>
      <c r="K2610" s="158"/>
      <c r="L2610" s="52"/>
      <c r="M2610" s="52"/>
      <c r="N2610" s="52"/>
      <c r="O2610" s="52"/>
      <c r="P2610" s="111"/>
      <c r="Q2610" s="52"/>
      <c r="R2610" s="77"/>
      <c r="S2610" s="109"/>
    </row>
    <row r="2611" spans="1:20" x14ac:dyDescent="0.2">
      <c r="A2611" s="92"/>
      <c r="B2611" s="98"/>
      <c r="C2611" s="98"/>
      <c r="D2611" s="98"/>
      <c r="E2611" s="89"/>
      <c r="F2611" s="89"/>
      <c r="G2611" s="204"/>
      <c r="H2611" s="157"/>
      <c r="I2611" s="157"/>
      <c r="J2611" s="52"/>
      <c r="K2611" s="158"/>
      <c r="L2611" s="52"/>
      <c r="M2611" s="52"/>
      <c r="N2611" s="52"/>
      <c r="O2611" s="52"/>
      <c r="P2611" s="111"/>
      <c r="Q2611" s="52"/>
      <c r="R2611" s="77"/>
      <c r="S2611" s="109"/>
    </row>
    <row r="2612" spans="1:20" x14ac:dyDescent="0.2">
      <c r="A2612" s="92"/>
      <c r="B2612" s="98"/>
      <c r="C2612" s="98"/>
      <c r="D2612" s="98"/>
      <c r="E2612" s="89"/>
      <c r="F2612" s="89"/>
      <c r="G2612" s="204"/>
      <c r="H2612" s="155"/>
      <c r="I2612" s="155"/>
      <c r="J2612" s="52"/>
      <c r="K2612" s="158"/>
      <c r="L2612" s="52"/>
      <c r="M2612" s="52"/>
      <c r="N2612" s="52"/>
      <c r="O2612" s="52"/>
      <c r="P2612" s="111"/>
      <c r="Q2612" s="52"/>
      <c r="R2612" s="77"/>
      <c r="S2612" s="109"/>
    </row>
    <row r="2613" spans="1:20" x14ac:dyDescent="0.2">
      <c r="A2613" s="92"/>
      <c r="B2613" s="145"/>
      <c r="C2613" s="145"/>
      <c r="D2613" s="145"/>
      <c r="E2613" s="138"/>
      <c r="F2613" s="138"/>
      <c r="G2613" s="103"/>
      <c r="H2613" s="100"/>
      <c r="I2613" s="270"/>
      <c r="J2613" s="208"/>
      <c r="K2613" s="208"/>
      <c r="L2613" s="208"/>
      <c r="M2613" s="208"/>
      <c r="N2613" s="208"/>
      <c r="O2613" s="208"/>
      <c r="P2613" s="250"/>
      <c r="Q2613" s="208"/>
      <c r="R2613" s="143"/>
      <c r="S2613" s="143"/>
    </row>
    <row r="2614" spans="1:20" x14ac:dyDescent="0.2">
      <c r="A2614" s="92"/>
      <c r="B2614" s="98"/>
      <c r="C2614" s="98"/>
      <c r="D2614" s="98"/>
      <c r="E2614" s="89"/>
      <c r="F2614" s="89"/>
      <c r="G2614" s="204"/>
      <c r="H2614" s="156"/>
      <c r="I2614" s="156"/>
      <c r="J2614" s="52"/>
      <c r="K2614" s="158"/>
      <c r="L2614" s="52"/>
      <c r="M2614" s="52"/>
      <c r="N2614" s="52"/>
      <c r="O2614" s="52"/>
      <c r="P2614" s="111"/>
      <c r="Q2614" s="52"/>
      <c r="R2614" s="77"/>
      <c r="S2614" s="109"/>
    </row>
    <row r="2615" spans="1:20" x14ac:dyDescent="0.2">
      <c r="A2615" s="92"/>
      <c r="B2615" s="98"/>
      <c r="C2615" s="98"/>
      <c r="D2615" s="98"/>
      <c r="E2615" s="89"/>
      <c r="F2615" s="89"/>
      <c r="G2615" s="204"/>
      <c r="H2615" s="157"/>
      <c r="I2615" s="157"/>
      <c r="J2615" s="52"/>
      <c r="K2615" s="158"/>
      <c r="L2615" s="52"/>
      <c r="M2615" s="52"/>
      <c r="N2615" s="52"/>
      <c r="O2615" s="52"/>
      <c r="P2615" s="111"/>
      <c r="Q2615" s="52"/>
      <c r="R2615" s="77"/>
      <c r="S2615" s="109"/>
    </row>
    <row r="2616" spans="1:20" x14ac:dyDescent="0.2">
      <c r="A2616" s="92"/>
      <c r="B2616" s="98"/>
      <c r="C2616" s="98"/>
      <c r="D2616" s="98"/>
      <c r="E2616" s="89"/>
      <c r="F2616" s="89"/>
      <c r="G2616" s="204"/>
      <c r="H2616" s="155"/>
      <c r="I2616" s="155"/>
      <c r="J2616" s="52"/>
      <c r="K2616" s="158"/>
      <c r="L2616" s="52"/>
      <c r="M2616" s="52"/>
      <c r="N2616" s="52"/>
      <c r="O2616" s="52"/>
      <c r="P2616" s="111"/>
      <c r="Q2616" s="52"/>
      <c r="R2616" s="77"/>
      <c r="S2616" s="109"/>
    </row>
    <row r="2617" spans="1:20" x14ac:dyDescent="0.2">
      <c r="A2617" s="92"/>
      <c r="B2617" s="162"/>
      <c r="C2617" s="162"/>
      <c r="D2617" s="162"/>
      <c r="E2617" s="76"/>
      <c r="F2617" s="76"/>
      <c r="G2617" s="103"/>
      <c r="H2617" s="100"/>
      <c r="I2617" s="100"/>
      <c r="J2617" s="52"/>
      <c r="K2617" s="52"/>
      <c r="L2617" s="52"/>
      <c r="M2617" s="52"/>
      <c r="N2617" s="52"/>
      <c r="O2617" s="52"/>
      <c r="P2617" s="111"/>
      <c r="Q2617" s="52"/>
      <c r="R2617" s="72"/>
      <c r="S2617" s="72"/>
    </row>
    <row r="2618" spans="1:20" s="98" customFormat="1" x14ac:dyDescent="0.2">
      <c r="A2618" s="92"/>
      <c r="E2618" s="89"/>
      <c r="F2618" s="89"/>
      <c r="G2618" s="204"/>
      <c r="H2618" s="156"/>
      <c r="I2618" s="156"/>
      <c r="J2618" s="52"/>
      <c r="K2618" s="158"/>
      <c r="L2618" s="52"/>
      <c r="M2618" s="52"/>
      <c r="N2618" s="52"/>
      <c r="O2618" s="52"/>
      <c r="P2618" s="111"/>
      <c r="Q2618" s="52"/>
      <c r="R2618" s="77"/>
      <c r="S2618" s="109"/>
      <c r="T2618" s="80"/>
    </row>
    <row r="2619" spans="1:20" x14ac:dyDescent="0.2">
      <c r="A2619" s="92"/>
      <c r="B2619" s="98"/>
      <c r="C2619" s="98"/>
      <c r="D2619" s="98"/>
      <c r="E2619" s="89"/>
      <c r="F2619" s="89"/>
      <c r="G2619" s="204"/>
      <c r="H2619" s="157"/>
      <c r="I2619" s="157"/>
      <c r="J2619" s="52"/>
      <c r="K2619" s="158"/>
      <c r="L2619" s="52"/>
      <c r="M2619" s="52"/>
      <c r="N2619" s="52"/>
      <c r="O2619" s="52"/>
      <c r="P2619" s="111"/>
      <c r="Q2619" s="52"/>
      <c r="R2619" s="77"/>
      <c r="S2619" s="109"/>
    </row>
    <row r="2620" spans="1:20" x14ac:dyDescent="0.2">
      <c r="A2620" s="92"/>
      <c r="B2620" s="98"/>
      <c r="C2620" s="98"/>
      <c r="D2620" s="98"/>
      <c r="E2620" s="89"/>
      <c r="F2620" s="89"/>
      <c r="G2620" s="204"/>
      <c r="H2620" s="157"/>
      <c r="I2620" s="157"/>
      <c r="J2620" s="52"/>
      <c r="K2620" s="158"/>
      <c r="L2620" s="52"/>
      <c r="M2620" s="52"/>
      <c r="N2620" s="52"/>
      <c r="O2620" s="52"/>
      <c r="P2620" s="111"/>
      <c r="Q2620" s="52"/>
      <c r="R2620" s="77"/>
      <c r="S2620" s="109"/>
    </row>
    <row r="2621" spans="1:20" s="98" customFormat="1" x14ac:dyDescent="0.2">
      <c r="A2621" s="92"/>
      <c r="E2621" s="89"/>
      <c r="F2621" s="89"/>
      <c r="G2621" s="204"/>
      <c r="H2621" s="155"/>
      <c r="I2621" s="155"/>
      <c r="J2621" s="52"/>
      <c r="K2621" s="158"/>
      <c r="L2621" s="52"/>
      <c r="M2621" s="52"/>
      <c r="N2621" s="52"/>
      <c r="O2621" s="52"/>
      <c r="P2621" s="111"/>
      <c r="Q2621" s="52"/>
      <c r="R2621" s="77"/>
      <c r="S2621" s="109"/>
      <c r="T2621" s="80"/>
    </row>
    <row r="2622" spans="1:20" s="46" customFormat="1" x14ac:dyDescent="0.2">
      <c r="A2622" s="92"/>
      <c r="B2622" s="145"/>
      <c r="C2622" s="145"/>
      <c r="D2622" s="145"/>
      <c r="E2622" s="138"/>
      <c r="F2622" s="138"/>
      <c r="G2622" s="103"/>
      <c r="H2622" s="100"/>
      <c r="I2622" s="270"/>
      <c r="J2622" s="208"/>
      <c r="K2622" s="208"/>
      <c r="L2622" s="208"/>
      <c r="M2622" s="208"/>
      <c r="N2622" s="208"/>
      <c r="O2622" s="208"/>
      <c r="P2622" s="250"/>
      <c r="Q2622" s="208"/>
      <c r="R2622" s="143"/>
      <c r="S2622" s="143"/>
      <c r="T2622" s="80"/>
    </row>
    <row r="2623" spans="1:20" s="46" customFormat="1" x14ac:dyDescent="0.2">
      <c r="A2623" s="92"/>
      <c r="B2623" s="98"/>
      <c r="C2623" s="98"/>
      <c r="D2623" s="98"/>
      <c r="E2623" s="89"/>
      <c r="F2623" s="89"/>
      <c r="G2623" s="204"/>
      <c r="H2623" s="156"/>
      <c r="I2623" s="156"/>
      <c r="J2623" s="52"/>
      <c r="K2623" s="158"/>
      <c r="L2623" s="52"/>
      <c r="M2623" s="52"/>
      <c r="N2623" s="52"/>
      <c r="O2623" s="52"/>
      <c r="P2623" s="111"/>
      <c r="Q2623" s="52"/>
      <c r="R2623" s="77"/>
      <c r="S2623" s="109"/>
      <c r="T2623" s="80"/>
    </row>
    <row r="2624" spans="1:20" s="46" customFormat="1" x14ac:dyDescent="0.2">
      <c r="A2624" s="92"/>
      <c r="B2624" s="98"/>
      <c r="C2624" s="98"/>
      <c r="D2624" s="98"/>
      <c r="E2624" s="89"/>
      <c r="F2624" s="89"/>
      <c r="G2624" s="204"/>
      <c r="H2624" s="157"/>
      <c r="I2624" s="157"/>
      <c r="J2624" s="52"/>
      <c r="K2624" s="158"/>
      <c r="L2624" s="52"/>
      <c r="M2624" s="52"/>
      <c r="N2624" s="52"/>
      <c r="O2624" s="52"/>
      <c r="P2624" s="111"/>
      <c r="Q2624" s="52"/>
      <c r="R2624" s="77"/>
      <c r="S2624" s="109"/>
      <c r="T2624" s="80"/>
    </row>
    <row r="2625" spans="1:20" s="46" customFormat="1" x14ac:dyDescent="0.2">
      <c r="A2625" s="92"/>
      <c r="B2625" s="98"/>
      <c r="C2625" s="98"/>
      <c r="D2625" s="98"/>
      <c r="E2625" s="89"/>
      <c r="F2625" s="89"/>
      <c r="G2625" s="204"/>
      <c r="H2625" s="155"/>
      <c r="I2625" s="155"/>
      <c r="J2625" s="52"/>
      <c r="K2625" s="158"/>
      <c r="L2625" s="52"/>
      <c r="M2625" s="52"/>
      <c r="N2625" s="52"/>
      <c r="O2625" s="52"/>
      <c r="P2625" s="111"/>
      <c r="Q2625" s="52"/>
      <c r="R2625" s="77"/>
      <c r="S2625" s="109"/>
      <c r="T2625" s="80"/>
    </row>
    <row r="2626" spans="1:20" s="46" customFormat="1" x14ac:dyDescent="0.2">
      <c r="A2626" s="92"/>
      <c r="B2626" s="98"/>
      <c r="C2626" s="98"/>
      <c r="D2626" s="98"/>
      <c r="E2626" s="89"/>
      <c r="F2626" s="89"/>
      <c r="G2626" s="204"/>
      <c r="H2626" s="157"/>
      <c r="I2626" s="157"/>
      <c r="J2626" s="52"/>
      <c r="K2626" s="158"/>
      <c r="L2626" s="52"/>
      <c r="M2626" s="52"/>
      <c r="N2626" s="52"/>
      <c r="O2626" s="52"/>
      <c r="P2626" s="111"/>
      <c r="Q2626" s="52"/>
      <c r="R2626" s="77"/>
      <c r="S2626" s="109"/>
      <c r="T2626" s="80"/>
    </row>
    <row r="2627" spans="1:20" s="46" customFormat="1" x14ac:dyDescent="0.2">
      <c r="A2627" s="92"/>
      <c r="B2627" s="98"/>
      <c r="C2627" s="98"/>
      <c r="D2627" s="98"/>
      <c r="E2627" s="89"/>
      <c r="F2627" s="89"/>
      <c r="G2627" s="204"/>
      <c r="H2627" s="155"/>
      <c r="I2627" s="155"/>
      <c r="J2627" s="52"/>
      <c r="K2627" s="158"/>
      <c r="L2627" s="52"/>
      <c r="M2627" s="52"/>
      <c r="N2627" s="52"/>
      <c r="O2627" s="52"/>
      <c r="P2627" s="111"/>
      <c r="Q2627" s="52"/>
      <c r="R2627" s="77"/>
      <c r="S2627" s="109"/>
      <c r="T2627" s="80"/>
    </row>
    <row r="2628" spans="1:20" x14ac:dyDescent="0.2">
      <c r="A2628" s="92"/>
      <c r="B2628" s="145"/>
      <c r="C2628" s="145"/>
      <c r="D2628" s="145"/>
      <c r="E2628" s="138"/>
      <c r="F2628" s="138"/>
      <c r="G2628" s="103"/>
      <c r="H2628" s="100"/>
      <c r="I2628" s="270"/>
      <c r="J2628" s="208"/>
      <c r="K2628" s="208"/>
      <c r="L2628" s="208"/>
      <c r="M2628" s="208"/>
      <c r="N2628" s="208"/>
      <c r="O2628" s="208"/>
      <c r="P2628" s="250"/>
      <c r="Q2628" s="208"/>
      <c r="R2628" s="143"/>
      <c r="S2628" s="143"/>
    </row>
    <row r="2629" spans="1:20" x14ac:dyDescent="0.2">
      <c r="A2629" s="92"/>
      <c r="B2629" s="98"/>
      <c r="C2629" s="98"/>
      <c r="D2629" s="98"/>
      <c r="E2629" s="89"/>
      <c r="F2629" s="89"/>
      <c r="G2629" s="204"/>
      <c r="H2629" s="156"/>
      <c r="I2629" s="156"/>
      <c r="J2629" s="52"/>
      <c r="K2629" s="158"/>
      <c r="L2629" s="52"/>
      <c r="M2629" s="52"/>
      <c r="N2629" s="52"/>
      <c r="O2629" s="52"/>
      <c r="P2629" s="111"/>
      <c r="Q2629" s="52"/>
      <c r="R2629" s="77"/>
      <c r="S2629" s="109"/>
    </row>
    <row r="2630" spans="1:20" x14ac:dyDescent="0.2">
      <c r="A2630" s="92"/>
      <c r="B2630" s="98"/>
      <c r="C2630" s="98"/>
      <c r="D2630" s="98"/>
      <c r="E2630" s="89"/>
      <c r="F2630" s="89"/>
      <c r="G2630" s="204"/>
      <c r="H2630" s="157"/>
      <c r="I2630" s="157"/>
      <c r="J2630" s="52"/>
      <c r="K2630" s="158"/>
      <c r="L2630" s="52"/>
      <c r="M2630" s="52"/>
      <c r="N2630" s="52"/>
      <c r="O2630" s="52"/>
      <c r="P2630" s="111"/>
      <c r="Q2630" s="52"/>
      <c r="R2630" s="77"/>
      <c r="S2630" s="109"/>
    </row>
    <row r="2631" spans="1:20" x14ac:dyDescent="0.2">
      <c r="A2631" s="92"/>
      <c r="B2631" s="98"/>
      <c r="C2631" s="98"/>
      <c r="D2631" s="98"/>
      <c r="E2631" s="89"/>
      <c r="F2631" s="89"/>
      <c r="G2631" s="204"/>
      <c r="H2631" s="155"/>
      <c r="I2631" s="155"/>
      <c r="J2631" s="52"/>
      <c r="K2631" s="158"/>
      <c r="L2631" s="52"/>
      <c r="M2631" s="52"/>
      <c r="N2631" s="52"/>
      <c r="O2631" s="52"/>
      <c r="P2631" s="111"/>
      <c r="Q2631" s="52"/>
      <c r="R2631" s="77"/>
      <c r="S2631" s="109"/>
    </row>
    <row r="2632" spans="1:20" x14ac:dyDescent="0.2">
      <c r="A2632" s="92"/>
      <c r="B2632" s="162"/>
      <c r="C2632" s="162"/>
      <c r="D2632" s="162"/>
      <c r="E2632" s="76"/>
      <c r="F2632" s="76"/>
      <c r="G2632" s="103"/>
      <c r="H2632" s="100"/>
      <c r="I2632" s="100"/>
      <c r="J2632" s="52"/>
      <c r="K2632" s="52"/>
      <c r="L2632" s="52"/>
      <c r="M2632" s="52"/>
      <c r="N2632" s="52"/>
      <c r="O2632" s="52"/>
      <c r="P2632" s="111"/>
      <c r="Q2632" s="52"/>
      <c r="R2632" s="72"/>
      <c r="S2632" s="72"/>
    </row>
    <row r="2633" spans="1:20" x14ac:dyDescent="0.2">
      <c r="A2633" s="92"/>
      <c r="B2633" s="98"/>
      <c r="C2633" s="98"/>
      <c r="D2633" s="98"/>
      <c r="E2633" s="89"/>
      <c r="F2633" s="89"/>
      <c r="G2633" s="204"/>
      <c r="H2633" s="156"/>
      <c r="I2633" s="156"/>
      <c r="J2633" s="52"/>
      <c r="K2633" s="158"/>
      <c r="L2633" s="52"/>
      <c r="M2633" s="52"/>
      <c r="N2633" s="52"/>
      <c r="O2633" s="52"/>
      <c r="P2633" s="111"/>
      <c r="Q2633" s="52"/>
      <c r="R2633" s="77"/>
      <c r="S2633" s="109"/>
    </row>
    <row r="2634" spans="1:20" x14ac:dyDescent="0.2">
      <c r="A2634" s="92"/>
      <c r="B2634" s="98"/>
      <c r="C2634" s="98"/>
      <c r="D2634" s="98"/>
      <c r="E2634" s="89"/>
      <c r="F2634" s="89"/>
      <c r="G2634" s="204"/>
      <c r="H2634" s="157"/>
      <c r="I2634" s="157"/>
      <c r="J2634" s="52"/>
      <c r="K2634" s="158"/>
      <c r="L2634" s="52"/>
      <c r="M2634" s="52"/>
      <c r="N2634" s="52"/>
      <c r="O2634" s="52"/>
      <c r="P2634" s="111"/>
      <c r="Q2634" s="52"/>
      <c r="R2634" s="77"/>
      <c r="S2634" s="109"/>
    </row>
    <row r="2635" spans="1:20" x14ac:dyDescent="0.2">
      <c r="A2635" s="92"/>
      <c r="B2635" s="98"/>
      <c r="C2635" s="98"/>
      <c r="D2635" s="98"/>
      <c r="E2635" s="89"/>
      <c r="F2635" s="89"/>
      <c r="G2635" s="204"/>
      <c r="H2635" s="157"/>
      <c r="I2635" s="157"/>
      <c r="J2635" s="52"/>
      <c r="K2635" s="158"/>
      <c r="L2635" s="52"/>
      <c r="M2635" s="52"/>
      <c r="N2635" s="52"/>
      <c r="O2635" s="52"/>
      <c r="P2635" s="111"/>
      <c r="Q2635" s="52"/>
      <c r="R2635" s="77"/>
      <c r="S2635" s="109"/>
    </row>
    <row r="2636" spans="1:20" x14ac:dyDescent="0.2">
      <c r="A2636" s="92"/>
      <c r="B2636" s="98"/>
      <c r="C2636" s="98"/>
      <c r="D2636" s="98"/>
      <c r="E2636" s="89"/>
      <c r="F2636" s="89"/>
      <c r="G2636" s="204"/>
      <c r="H2636" s="155"/>
      <c r="I2636" s="155"/>
      <c r="J2636" s="52"/>
      <c r="K2636" s="158"/>
      <c r="L2636" s="52"/>
      <c r="M2636" s="52"/>
      <c r="N2636" s="52"/>
      <c r="O2636" s="52"/>
      <c r="P2636" s="111"/>
      <c r="Q2636" s="52"/>
      <c r="R2636" s="77"/>
      <c r="S2636" s="109"/>
    </row>
    <row r="2637" spans="1:20" x14ac:dyDescent="0.2">
      <c r="A2637" s="92"/>
      <c r="B2637" s="145"/>
      <c r="C2637" s="145"/>
      <c r="D2637" s="145"/>
      <c r="E2637" s="138"/>
      <c r="F2637" s="138"/>
      <c r="G2637" s="103"/>
      <c r="H2637" s="100"/>
      <c r="I2637" s="270"/>
      <c r="J2637" s="208"/>
      <c r="K2637" s="208"/>
      <c r="L2637" s="208"/>
      <c r="M2637" s="208"/>
      <c r="N2637" s="208"/>
      <c r="O2637" s="208"/>
      <c r="P2637" s="250"/>
      <c r="Q2637" s="208"/>
      <c r="R2637" s="143"/>
      <c r="S2637" s="143"/>
    </row>
    <row r="2638" spans="1:20" x14ac:dyDescent="0.2">
      <c r="A2638" s="92"/>
      <c r="B2638" s="98"/>
      <c r="C2638" s="98"/>
      <c r="D2638" s="98"/>
      <c r="E2638" s="89"/>
      <c r="F2638" s="89"/>
      <c r="G2638" s="204"/>
      <c r="H2638" s="156"/>
      <c r="I2638" s="156"/>
      <c r="J2638" s="52"/>
      <c r="K2638" s="158"/>
      <c r="L2638" s="52"/>
      <c r="M2638" s="52"/>
      <c r="N2638" s="52"/>
      <c r="O2638" s="52"/>
      <c r="P2638" s="111"/>
      <c r="Q2638" s="52"/>
      <c r="R2638" s="77"/>
      <c r="S2638" s="109"/>
    </row>
    <row r="2639" spans="1:20" x14ac:dyDescent="0.2">
      <c r="A2639" s="92"/>
      <c r="B2639" s="98"/>
      <c r="C2639" s="98"/>
      <c r="D2639" s="98"/>
      <c r="E2639" s="89"/>
      <c r="F2639" s="89"/>
      <c r="G2639" s="204"/>
      <c r="H2639" s="157"/>
      <c r="I2639" s="157"/>
      <c r="J2639" s="52"/>
      <c r="K2639" s="158"/>
      <c r="L2639" s="52"/>
      <c r="M2639" s="52"/>
      <c r="N2639" s="52"/>
      <c r="O2639" s="52"/>
      <c r="P2639" s="111"/>
      <c r="Q2639" s="52"/>
      <c r="R2639" s="77"/>
      <c r="S2639" s="109"/>
    </row>
    <row r="2640" spans="1:20" x14ac:dyDescent="0.2">
      <c r="A2640" s="92"/>
      <c r="B2640" s="98"/>
      <c r="C2640" s="98"/>
      <c r="D2640" s="98"/>
      <c r="E2640" s="89"/>
      <c r="F2640" s="89"/>
      <c r="G2640" s="204"/>
      <c r="H2640" s="155"/>
      <c r="I2640" s="155"/>
      <c r="J2640" s="52"/>
      <c r="K2640" s="158"/>
      <c r="L2640" s="52"/>
      <c r="M2640" s="52"/>
      <c r="N2640" s="52"/>
      <c r="O2640" s="52"/>
      <c r="P2640" s="111"/>
      <c r="Q2640" s="52"/>
      <c r="R2640" s="77"/>
      <c r="S2640" s="109"/>
    </row>
    <row r="2641" spans="1:19" x14ac:dyDescent="0.2">
      <c r="A2641" s="92"/>
      <c r="B2641" s="98"/>
      <c r="C2641" s="98"/>
      <c r="D2641" s="98"/>
      <c r="E2641" s="89"/>
      <c r="F2641" s="89"/>
      <c r="G2641" s="204"/>
      <c r="H2641" s="157"/>
      <c r="I2641" s="157"/>
      <c r="J2641" s="52"/>
      <c r="K2641" s="158"/>
      <c r="L2641" s="52"/>
      <c r="M2641" s="52"/>
      <c r="N2641" s="52"/>
      <c r="O2641" s="52"/>
      <c r="P2641" s="111"/>
      <c r="Q2641" s="52"/>
      <c r="R2641" s="77"/>
      <c r="S2641" s="109"/>
    </row>
    <row r="2642" spans="1:19" x14ac:dyDescent="0.2">
      <c r="A2642" s="92"/>
      <c r="B2642" s="98"/>
      <c r="C2642" s="98"/>
      <c r="D2642" s="98"/>
      <c r="E2642" s="89"/>
      <c r="F2642" s="89"/>
      <c r="G2642" s="204"/>
      <c r="H2642" s="155"/>
      <c r="I2642" s="155"/>
      <c r="J2642" s="52"/>
      <c r="K2642" s="158"/>
      <c r="L2642" s="52"/>
      <c r="M2642" s="52"/>
      <c r="N2642" s="52"/>
      <c r="O2642" s="52"/>
      <c r="P2642" s="111"/>
      <c r="Q2642" s="52"/>
      <c r="R2642" s="77"/>
      <c r="S2642" s="109"/>
    </row>
    <row r="2643" spans="1:19" x14ac:dyDescent="0.2">
      <c r="A2643" s="92"/>
      <c r="B2643" s="145"/>
      <c r="C2643" s="145"/>
      <c r="D2643" s="145"/>
      <c r="E2643" s="138"/>
      <c r="F2643" s="138"/>
      <c r="G2643" s="103"/>
      <c r="H2643" s="100"/>
      <c r="I2643" s="270"/>
      <c r="J2643" s="208"/>
      <c r="K2643" s="208"/>
      <c r="L2643" s="208"/>
      <c r="M2643" s="208"/>
      <c r="N2643" s="208"/>
      <c r="O2643" s="208"/>
      <c r="P2643" s="250"/>
      <c r="Q2643" s="208"/>
      <c r="R2643" s="143"/>
      <c r="S2643" s="143"/>
    </row>
    <row r="2644" spans="1:19" x14ac:dyDescent="0.2">
      <c r="A2644" s="92"/>
      <c r="B2644" s="98"/>
      <c r="C2644" s="98"/>
      <c r="D2644" s="98"/>
      <c r="E2644" s="89"/>
      <c r="F2644" s="89"/>
      <c r="G2644" s="204"/>
      <c r="H2644" s="156"/>
      <c r="I2644" s="156"/>
      <c r="J2644" s="52"/>
      <c r="K2644" s="158"/>
      <c r="L2644" s="52"/>
      <c r="M2644" s="52"/>
      <c r="N2644" s="52"/>
      <c r="O2644" s="52"/>
      <c r="P2644" s="111"/>
      <c r="Q2644" s="52"/>
      <c r="R2644" s="77"/>
      <c r="S2644" s="109"/>
    </row>
    <row r="2645" spans="1:19" x14ac:dyDescent="0.2">
      <c r="A2645" s="92"/>
      <c r="B2645" s="98"/>
      <c r="C2645" s="98"/>
      <c r="D2645" s="98"/>
      <c r="E2645" s="89"/>
      <c r="F2645" s="89"/>
      <c r="G2645" s="204"/>
      <c r="H2645" s="157"/>
      <c r="I2645" s="157"/>
      <c r="J2645" s="52"/>
      <c r="K2645" s="158"/>
      <c r="L2645" s="52"/>
      <c r="M2645" s="52"/>
      <c r="N2645" s="52"/>
      <c r="O2645" s="52"/>
      <c r="P2645" s="111"/>
      <c r="Q2645" s="52"/>
      <c r="R2645" s="77"/>
      <c r="S2645" s="109"/>
    </row>
    <row r="2646" spans="1:19" x14ac:dyDescent="0.2">
      <c r="A2646" s="92"/>
      <c r="B2646" s="98"/>
      <c r="C2646" s="98"/>
      <c r="D2646" s="98"/>
      <c r="E2646" s="89"/>
      <c r="F2646" s="89"/>
      <c r="G2646" s="204"/>
      <c r="H2646" s="155"/>
      <c r="I2646" s="155"/>
      <c r="J2646" s="52"/>
      <c r="K2646" s="158"/>
      <c r="L2646" s="52"/>
      <c r="M2646" s="52"/>
      <c r="N2646" s="52"/>
      <c r="O2646" s="52"/>
      <c r="P2646" s="111"/>
      <c r="Q2646" s="52"/>
      <c r="R2646" s="77"/>
      <c r="S2646" s="109"/>
    </row>
    <row r="2647" spans="1:19" x14ac:dyDescent="0.2">
      <c r="A2647" s="92"/>
      <c r="B2647" s="162"/>
      <c r="C2647" s="162"/>
      <c r="D2647" s="162"/>
      <c r="E2647" s="76"/>
      <c r="F2647" s="76"/>
      <c r="G2647" s="103"/>
      <c r="H2647" s="100"/>
      <c r="I2647" s="100"/>
      <c r="J2647" s="52"/>
      <c r="K2647" s="52"/>
      <c r="L2647" s="52"/>
      <c r="M2647" s="52"/>
      <c r="N2647" s="52"/>
      <c r="O2647" s="52"/>
      <c r="P2647" s="111"/>
      <c r="Q2647" s="52"/>
      <c r="R2647" s="72"/>
      <c r="S2647" s="72"/>
    </row>
    <row r="2648" spans="1:19" x14ac:dyDescent="0.2">
      <c r="A2648" s="92"/>
      <c r="B2648" s="98"/>
      <c r="C2648" s="98"/>
      <c r="D2648" s="98"/>
      <c r="E2648" s="89"/>
      <c r="F2648" s="89"/>
      <c r="G2648" s="204"/>
      <c r="H2648" s="156"/>
      <c r="I2648" s="156"/>
      <c r="J2648" s="52"/>
      <c r="K2648" s="158"/>
      <c r="L2648" s="52"/>
      <c r="M2648" s="52"/>
      <c r="N2648" s="52"/>
      <c r="O2648" s="52"/>
      <c r="P2648" s="111"/>
      <c r="Q2648" s="52"/>
      <c r="R2648" s="77"/>
      <c r="S2648" s="109"/>
    </row>
    <row r="2649" spans="1:19" x14ac:dyDescent="0.2">
      <c r="A2649" s="92"/>
      <c r="B2649" s="98"/>
      <c r="C2649" s="98"/>
      <c r="D2649" s="98"/>
      <c r="E2649" s="89"/>
      <c r="F2649" s="89"/>
      <c r="G2649" s="204"/>
      <c r="H2649" s="157"/>
      <c r="I2649" s="157"/>
      <c r="J2649" s="52"/>
      <c r="K2649" s="158"/>
      <c r="L2649" s="52"/>
      <c r="M2649" s="52"/>
      <c r="N2649" s="52"/>
      <c r="O2649" s="52"/>
      <c r="P2649" s="111"/>
      <c r="Q2649" s="52"/>
      <c r="R2649" s="77"/>
      <c r="S2649" s="109"/>
    </row>
    <row r="2650" spans="1:19" x14ac:dyDescent="0.2">
      <c r="A2650" s="92"/>
      <c r="B2650" s="98"/>
      <c r="C2650" s="98"/>
      <c r="D2650" s="98"/>
      <c r="E2650" s="89"/>
      <c r="F2650" s="89"/>
      <c r="G2650" s="204"/>
      <c r="H2650" s="157"/>
      <c r="I2650" s="157"/>
      <c r="J2650" s="52"/>
      <c r="K2650" s="158"/>
      <c r="L2650" s="52"/>
      <c r="M2650" s="52"/>
      <c r="N2650" s="52"/>
      <c r="O2650" s="52"/>
      <c r="P2650" s="111"/>
      <c r="Q2650" s="52"/>
      <c r="R2650" s="77"/>
      <c r="S2650" s="109"/>
    </row>
    <row r="2651" spans="1:19" x14ac:dyDescent="0.2">
      <c r="A2651" s="92"/>
      <c r="B2651" s="98"/>
      <c r="C2651" s="98"/>
      <c r="D2651" s="98"/>
      <c r="E2651" s="89"/>
      <c r="F2651" s="89"/>
      <c r="G2651" s="204"/>
      <c r="H2651" s="155"/>
      <c r="I2651" s="155"/>
      <c r="J2651" s="52"/>
      <c r="K2651" s="158"/>
      <c r="L2651" s="52"/>
      <c r="M2651" s="52"/>
      <c r="N2651" s="52"/>
      <c r="O2651" s="52"/>
      <c r="P2651" s="111"/>
      <c r="Q2651" s="52"/>
      <c r="R2651" s="77"/>
      <c r="S2651" s="109"/>
    </row>
    <row r="2652" spans="1:19" x14ac:dyDescent="0.2">
      <c r="A2652" s="92"/>
      <c r="B2652" s="145"/>
      <c r="C2652" s="145"/>
      <c r="D2652" s="145"/>
      <c r="E2652" s="138"/>
      <c r="F2652" s="138"/>
      <c r="G2652" s="103"/>
      <c r="H2652" s="100"/>
      <c r="I2652" s="270"/>
      <c r="J2652" s="208"/>
      <c r="K2652" s="208"/>
      <c r="L2652" s="208"/>
      <c r="M2652" s="208"/>
      <c r="N2652" s="208"/>
      <c r="O2652" s="208"/>
      <c r="P2652" s="250"/>
      <c r="Q2652" s="208"/>
      <c r="R2652" s="143"/>
      <c r="S2652" s="143"/>
    </row>
    <row r="2653" spans="1:19" x14ac:dyDescent="0.2">
      <c r="A2653" s="92"/>
      <c r="B2653" s="98"/>
      <c r="C2653" s="98"/>
      <c r="D2653" s="98"/>
      <c r="E2653" s="89"/>
      <c r="F2653" s="89"/>
      <c r="G2653" s="204"/>
      <c r="H2653" s="156"/>
      <c r="I2653" s="156"/>
      <c r="J2653" s="52"/>
      <c r="K2653" s="158"/>
      <c r="L2653" s="52"/>
      <c r="M2653" s="52"/>
      <c r="N2653" s="52"/>
      <c r="O2653" s="52"/>
      <c r="P2653" s="111"/>
      <c r="Q2653" s="52"/>
      <c r="R2653" s="77"/>
      <c r="S2653" s="109"/>
    </row>
    <row r="2654" spans="1:19" x14ac:dyDescent="0.2">
      <c r="A2654" s="92"/>
      <c r="B2654" s="98"/>
      <c r="C2654" s="98"/>
      <c r="D2654" s="98"/>
      <c r="E2654" s="89"/>
      <c r="F2654" s="89"/>
      <c r="G2654" s="204"/>
      <c r="H2654" s="157"/>
      <c r="I2654" s="157"/>
      <c r="J2654" s="52"/>
      <c r="K2654" s="158"/>
      <c r="L2654" s="52"/>
      <c r="M2654" s="52"/>
      <c r="N2654" s="52"/>
      <c r="O2654" s="52"/>
      <c r="P2654" s="111"/>
      <c r="Q2654" s="52"/>
      <c r="R2654" s="77"/>
      <c r="S2654" s="109"/>
    </row>
    <row r="2655" spans="1:19" x14ac:dyDescent="0.2">
      <c r="A2655" s="92"/>
      <c r="B2655" s="98"/>
      <c r="C2655" s="98"/>
      <c r="D2655" s="98"/>
      <c r="E2655" s="89"/>
      <c r="F2655" s="89"/>
      <c r="G2655" s="204"/>
      <c r="H2655" s="155"/>
      <c r="I2655" s="155"/>
      <c r="J2655" s="52"/>
      <c r="K2655" s="158"/>
      <c r="L2655" s="52"/>
      <c r="M2655" s="52"/>
      <c r="N2655" s="52"/>
      <c r="O2655" s="52"/>
      <c r="P2655" s="111"/>
      <c r="Q2655" s="52"/>
      <c r="R2655" s="77"/>
      <c r="S2655" s="109"/>
    </row>
    <row r="2656" spans="1:19" x14ac:dyDescent="0.2">
      <c r="A2656" s="92"/>
      <c r="B2656" s="98"/>
      <c r="C2656" s="98"/>
      <c r="D2656" s="98"/>
      <c r="E2656" s="89"/>
      <c r="F2656" s="89"/>
      <c r="G2656" s="204"/>
      <c r="H2656" s="157"/>
      <c r="I2656" s="157"/>
      <c r="J2656" s="52"/>
      <c r="K2656" s="158"/>
      <c r="L2656" s="52"/>
      <c r="M2656" s="52"/>
      <c r="N2656" s="52"/>
      <c r="O2656" s="52"/>
      <c r="P2656" s="111"/>
      <c r="Q2656" s="52"/>
      <c r="R2656" s="77"/>
      <c r="S2656" s="109"/>
    </row>
    <row r="2657" spans="1:19" x14ac:dyDescent="0.2">
      <c r="A2657" s="92"/>
      <c r="B2657" s="98"/>
      <c r="C2657" s="98"/>
      <c r="D2657" s="98"/>
      <c r="E2657" s="89"/>
      <c r="F2657" s="89"/>
      <c r="G2657" s="204"/>
      <c r="H2657" s="155"/>
      <c r="I2657" s="155"/>
      <c r="J2657" s="52"/>
      <c r="K2657" s="158"/>
      <c r="L2657" s="52"/>
      <c r="M2657" s="52"/>
      <c r="N2657" s="52"/>
      <c r="O2657" s="52"/>
      <c r="P2657" s="111"/>
      <c r="Q2657" s="52"/>
      <c r="R2657" s="77"/>
      <c r="S2657" s="109"/>
    </row>
    <row r="2658" spans="1:19" x14ac:dyDescent="0.2">
      <c r="A2658" s="92"/>
      <c r="B2658" s="145"/>
      <c r="C2658" s="145"/>
      <c r="D2658" s="145"/>
      <c r="E2658" s="138"/>
      <c r="F2658" s="138"/>
      <c r="G2658" s="103"/>
      <c r="H2658" s="100"/>
      <c r="I2658" s="270"/>
      <c r="J2658" s="208"/>
      <c r="K2658" s="208"/>
      <c r="L2658" s="208"/>
      <c r="M2658" s="208"/>
      <c r="N2658" s="208"/>
      <c r="O2658" s="208"/>
      <c r="P2658" s="250"/>
      <c r="Q2658" s="208"/>
      <c r="R2658" s="143"/>
      <c r="S2658" s="143"/>
    </row>
    <row r="2659" spans="1:19" x14ac:dyDescent="0.2">
      <c r="A2659" s="92"/>
      <c r="B2659" s="98"/>
      <c r="C2659" s="98"/>
      <c r="D2659" s="98"/>
      <c r="E2659" s="89"/>
      <c r="F2659" s="89"/>
      <c r="G2659" s="204"/>
      <c r="H2659" s="156"/>
      <c r="I2659" s="156"/>
      <c r="J2659" s="52"/>
      <c r="K2659" s="158"/>
      <c r="L2659" s="52"/>
      <c r="M2659" s="52"/>
      <c r="N2659" s="52"/>
      <c r="O2659" s="52"/>
      <c r="P2659" s="111"/>
      <c r="Q2659" s="52"/>
      <c r="R2659" s="77"/>
      <c r="S2659" s="109"/>
    </row>
    <row r="2660" spans="1:19" x14ac:dyDescent="0.2">
      <c r="A2660" s="92"/>
      <c r="B2660" s="98"/>
      <c r="C2660" s="98"/>
      <c r="D2660" s="98"/>
      <c r="E2660" s="89"/>
      <c r="F2660" s="89"/>
      <c r="G2660" s="204"/>
      <c r="H2660" s="157"/>
      <c r="I2660" s="157"/>
      <c r="J2660" s="52"/>
      <c r="K2660" s="158"/>
      <c r="L2660" s="52"/>
      <c r="M2660" s="52"/>
      <c r="N2660" s="52"/>
      <c r="O2660" s="52"/>
      <c r="P2660" s="111"/>
      <c r="Q2660" s="52"/>
      <c r="R2660" s="77"/>
      <c r="S2660" s="109"/>
    </row>
    <row r="2661" spans="1:19" x14ac:dyDescent="0.2">
      <c r="A2661" s="92"/>
      <c r="B2661" s="98"/>
      <c r="C2661" s="98"/>
      <c r="D2661" s="98"/>
      <c r="E2661" s="89"/>
      <c r="F2661" s="89"/>
      <c r="G2661" s="204"/>
      <c r="H2661" s="155"/>
      <c r="I2661" s="155"/>
      <c r="J2661" s="52"/>
      <c r="K2661" s="158"/>
      <c r="L2661" s="52"/>
      <c r="M2661" s="52"/>
      <c r="N2661" s="52"/>
      <c r="O2661" s="52"/>
      <c r="P2661" s="111"/>
      <c r="Q2661" s="52"/>
      <c r="R2661" s="77"/>
      <c r="S2661" s="109"/>
    </row>
    <row r="2662" spans="1:19" x14ac:dyDescent="0.2">
      <c r="A2662" s="92"/>
      <c r="B2662" s="162"/>
      <c r="C2662" s="162"/>
      <c r="D2662" s="162"/>
      <c r="E2662" s="76"/>
      <c r="F2662" s="76"/>
      <c r="G2662" s="103"/>
      <c r="H2662" s="100"/>
      <c r="I2662" s="100"/>
      <c r="J2662" s="52"/>
      <c r="K2662" s="52"/>
      <c r="L2662" s="52"/>
      <c r="M2662" s="52"/>
      <c r="N2662" s="52"/>
      <c r="O2662" s="52"/>
      <c r="P2662" s="111"/>
      <c r="Q2662" s="52"/>
      <c r="R2662" s="72"/>
      <c r="S2662" s="72"/>
    </row>
    <row r="2663" spans="1:19" x14ac:dyDescent="0.2">
      <c r="A2663" s="92"/>
      <c r="B2663" s="98"/>
      <c r="C2663" s="98"/>
      <c r="D2663" s="98"/>
      <c r="E2663" s="89"/>
      <c r="F2663" s="89"/>
      <c r="G2663" s="204"/>
      <c r="H2663" s="156"/>
      <c r="I2663" s="156"/>
      <c r="J2663" s="52"/>
      <c r="K2663" s="158"/>
      <c r="L2663" s="52"/>
      <c r="M2663" s="52"/>
      <c r="N2663" s="52"/>
      <c r="O2663" s="52"/>
      <c r="P2663" s="111"/>
      <c r="Q2663" s="52"/>
      <c r="R2663" s="77"/>
      <c r="S2663" s="109"/>
    </row>
    <row r="2664" spans="1:19" x14ac:dyDescent="0.2">
      <c r="A2664" s="92"/>
      <c r="B2664" s="98"/>
      <c r="C2664" s="98"/>
      <c r="D2664" s="98"/>
      <c r="E2664" s="89"/>
      <c r="F2664" s="89"/>
      <c r="G2664" s="204"/>
      <c r="H2664" s="157"/>
      <c r="I2664" s="157"/>
      <c r="J2664" s="52"/>
      <c r="K2664" s="158"/>
      <c r="L2664" s="52"/>
      <c r="M2664" s="52"/>
      <c r="N2664" s="52"/>
      <c r="O2664" s="52"/>
      <c r="P2664" s="111"/>
      <c r="Q2664" s="52"/>
      <c r="R2664" s="77"/>
      <c r="S2664" s="109"/>
    </row>
    <row r="2665" spans="1:19" x14ac:dyDescent="0.2">
      <c r="A2665" s="92"/>
      <c r="B2665" s="98"/>
      <c r="C2665" s="98"/>
      <c r="D2665" s="98"/>
      <c r="E2665" s="89"/>
      <c r="F2665" s="89"/>
      <c r="G2665" s="204"/>
      <c r="H2665" s="157"/>
      <c r="I2665" s="157"/>
      <c r="J2665" s="52"/>
      <c r="K2665" s="158"/>
      <c r="L2665" s="52"/>
      <c r="M2665" s="52"/>
      <c r="N2665" s="52"/>
      <c r="O2665" s="52"/>
      <c r="P2665" s="111"/>
      <c r="Q2665" s="52"/>
      <c r="R2665" s="77"/>
      <c r="S2665" s="109"/>
    </row>
    <row r="2666" spans="1:19" x14ac:dyDescent="0.2">
      <c r="A2666" s="92"/>
      <c r="B2666" s="98"/>
      <c r="C2666" s="98"/>
      <c r="D2666" s="98"/>
      <c r="E2666" s="89"/>
      <c r="F2666" s="89"/>
      <c r="G2666" s="204"/>
      <c r="H2666" s="155"/>
      <c r="I2666" s="155"/>
      <c r="J2666" s="52"/>
      <c r="K2666" s="158"/>
      <c r="L2666" s="52"/>
      <c r="M2666" s="52"/>
      <c r="N2666" s="52"/>
      <c r="O2666" s="52"/>
      <c r="P2666" s="111"/>
      <c r="Q2666" s="52"/>
      <c r="R2666" s="77"/>
      <c r="S2666" s="109"/>
    </row>
    <row r="2667" spans="1:19" x14ac:dyDescent="0.2">
      <c r="A2667" s="92"/>
      <c r="B2667" s="145"/>
      <c r="C2667" s="145"/>
      <c r="D2667" s="145"/>
      <c r="E2667" s="138"/>
      <c r="F2667" s="138"/>
      <c r="G2667" s="103"/>
      <c r="H2667" s="100"/>
      <c r="I2667" s="270"/>
      <c r="J2667" s="208"/>
      <c r="K2667" s="208"/>
      <c r="L2667" s="208"/>
      <c r="M2667" s="208"/>
      <c r="N2667" s="208"/>
      <c r="O2667" s="208"/>
      <c r="P2667" s="250"/>
      <c r="Q2667" s="208"/>
      <c r="R2667" s="143"/>
      <c r="S2667" s="143"/>
    </row>
    <row r="2668" spans="1:19" x14ac:dyDescent="0.2">
      <c r="A2668" s="92"/>
      <c r="B2668" s="98"/>
      <c r="C2668" s="98"/>
      <c r="D2668" s="98"/>
      <c r="E2668" s="89"/>
      <c r="F2668" s="89"/>
      <c r="G2668" s="204"/>
      <c r="H2668" s="156"/>
      <c r="I2668" s="156"/>
      <c r="J2668" s="52"/>
      <c r="K2668" s="158"/>
      <c r="L2668" s="52"/>
      <c r="M2668" s="52"/>
      <c r="N2668" s="52"/>
      <c r="O2668" s="52"/>
      <c r="P2668" s="111"/>
      <c r="Q2668" s="52"/>
      <c r="R2668" s="77"/>
      <c r="S2668" s="109"/>
    </row>
    <row r="2669" spans="1:19" x14ac:dyDescent="0.2">
      <c r="A2669" s="92"/>
      <c r="B2669" s="98"/>
      <c r="C2669" s="98"/>
      <c r="D2669" s="98"/>
      <c r="E2669" s="89"/>
      <c r="F2669" s="89"/>
      <c r="G2669" s="204"/>
      <c r="H2669" s="157"/>
      <c r="I2669" s="157"/>
      <c r="J2669" s="52"/>
      <c r="K2669" s="158"/>
      <c r="L2669" s="52"/>
      <c r="M2669" s="52"/>
      <c r="N2669" s="52"/>
      <c r="O2669" s="52"/>
      <c r="P2669" s="111"/>
      <c r="Q2669" s="52"/>
      <c r="R2669" s="77"/>
      <c r="S2669" s="109"/>
    </row>
    <row r="2670" spans="1:19" x14ac:dyDescent="0.2">
      <c r="A2670" s="92"/>
      <c r="B2670" s="98"/>
      <c r="C2670" s="98"/>
      <c r="D2670" s="98"/>
      <c r="E2670" s="89"/>
      <c r="F2670" s="89"/>
      <c r="G2670" s="204"/>
      <c r="H2670" s="155"/>
      <c r="I2670" s="155"/>
      <c r="J2670" s="52"/>
      <c r="K2670" s="158"/>
      <c r="L2670" s="52"/>
      <c r="M2670" s="52"/>
      <c r="N2670" s="52"/>
      <c r="O2670" s="52"/>
      <c r="P2670" s="111"/>
      <c r="Q2670" s="52"/>
      <c r="R2670" s="77"/>
      <c r="S2670" s="109"/>
    </row>
    <row r="2671" spans="1:19" x14ac:dyDescent="0.2">
      <c r="A2671" s="92"/>
      <c r="B2671" s="98"/>
      <c r="C2671" s="98"/>
      <c r="D2671" s="98"/>
      <c r="E2671" s="89"/>
      <c r="F2671" s="89"/>
      <c r="G2671" s="204"/>
      <c r="H2671" s="157"/>
      <c r="I2671" s="157"/>
      <c r="J2671" s="52"/>
      <c r="K2671" s="158"/>
      <c r="L2671" s="52"/>
      <c r="M2671" s="52"/>
      <c r="N2671" s="52"/>
      <c r="O2671" s="52"/>
      <c r="P2671" s="111"/>
      <c r="Q2671" s="52"/>
      <c r="R2671" s="77"/>
      <c r="S2671" s="109"/>
    </row>
    <row r="2672" spans="1:19" x14ac:dyDescent="0.2">
      <c r="A2672" s="92"/>
      <c r="B2672" s="98"/>
      <c r="C2672" s="98"/>
      <c r="D2672" s="98"/>
      <c r="E2672" s="89"/>
      <c r="F2672" s="89"/>
      <c r="G2672" s="204"/>
      <c r="H2672" s="155"/>
      <c r="I2672" s="155"/>
      <c r="J2672" s="52"/>
      <c r="K2672" s="158"/>
      <c r="L2672" s="52"/>
      <c r="M2672" s="52"/>
      <c r="N2672" s="52"/>
      <c r="O2672" s="52"/>
      <c r="P2672" s="111"/>
      <c r="Q2672" s="52"/>
      <c r="R2672" s="77"/>
      <c r="S2672" s="109"/>
    </row>
    <row r="2673" spans="1:19" x14ac:dyDescent="0.2">
      <c r="A2673" s="92"/>
      <c r="B2673" s="145"/>
      <c r="C2673" s="145"/>
      <c r="D2673" s="145"/>
      <c r="E2673" s="138"/>
      <c r="F2673" s="138"/>
      <c r="G2673" s="103"/>
      <c r="H2673" s="100"/>
      <c r="I2673" s="270"/>
      <c r="J2673" s="208"/>
      <c r="K2673" s="208"/>
      <c r="L2673" s="208"/>
      <c r="M2673" s="208"/>
      <c r="N2673" s="208"/>
      <c r="O2673" s="208"/>
      <c r="P2673" s="250"/>
      <c r="Q2673" s="208"/>
      <c r="R2673" s="143"/>
      <c r="S2673" s="143"/>
    </row>
    <row r="2674" spans="1:19" x14ac:dyDescent="0.2">
      <c r="A2674" s="92"/>
      <c r="B2674" s="98"/>
      <c r="C2674" s="98"/>
      <c r="D2674" s="98"/>
      <c r="E2674" s="89"/>
      <c r="F2674" s="89"/>
      <c r="G2674" s="204"/>
      <c r="H2674" s="156"/>
      <c r="I2674" s="156"/>
      <c r="J2674" s="52"/>
      <c r="K2674" s="158"/>
      <c r="L2674" s="52"/>
      <c r="M2674" s="52"/>
      <c r="N2674" s="52"/>
      <c r="O2674" s="52"/>
      <c r="P2674" s="111"/>
      <c r="Q2674" s="52"/>
      <c r="R2674" s="77"/>
      <c r="S2674" s="109"/>
    </row>
    <row r="2675" spans="1:19" x14ac:dyDescent="0.2">
      <c r="A2675" s="92"/>
      <c r="B2675" s="98"/>
      <c r="C2675" s="98"/>
      <c r="D2675" s="98"/>
      <c r="E2675" s="89"/>
      <c r="F2675" s="89"/>
      <c r="G2675" s="204"/>
      <c r="H2675" s="157"/>
      <c r="I2675" s="157"/>
      <c r="J2675" s="52"/>
      <c r="K2675" s="158"/>
      <c r="L2675" s="52"/>
      <c r="M2675" s="52"/>
      <c r="N2675" s="52"/>
      <c r="O2675" s="52"/>
      <c r="P2675" s="111"/>
      <c r="Q2675" s="52"/>
      <c r="R2675" s="77"/>
      <c r="S2675" s="109"/>
    </row>
    <row r="2676" spans="1:19" x14ac:dyDescent="0.2">
      <c r="A2676" s="92"/>
      <c r="B2676" s="98"/>
      <c r="C2676" s="98"/>
      <c r="D2676" s="98"/>
      <c r="E2676" s="89"/>
      <c r="F2676" s="89"/>
      <c r="G2676" s="204"/>
      <c r="H2676" s="155"/>
      <c r="I2676" s="155"/>
      <c r="J2676" s="52"/>
      <c r="K2676" s="158"/>
      <c r="L2676" s="52"/>
      <c r="M2676" s="52"/>
      <c r="N2676" s="52"/>
      <c r="O2676" s="52"/>
      <c r="P2676" s="111"/>
      <c r="Q2676" s="52"/>
      <c r="R2676" s="77"/>
      <c r="S2676" s="109"/>
    </row>
    <row r="2677" spans="1:19" x14ac:dyDescent="0.2">
      <c r="A2677" s="92"/>
      <c r="B2677" s="162"/>
      <c r="C2677" s="162"/>
      <c r="D2677" s="162"/>
      <c r="E2677" s="76"/>
      <c r="F2677" s="76"/>
      <c r="G2677" s="103"/>
      <c r="H2677" s="100"/>
      <c r="I2677" s="100"/>
      <c r="J2677" s="52"/>
      <c r="K2677" s="52"/>
      <c r="L2677" s="52"/>
      <c r="M2677" s="52"/>
      <c r="N2677" s="52"/>
      <c r="O2677" s="52"/>
      <c r="P2677" s="111"/>
      <c r="Q2677" s="52"/>
      <c r="R2677" s="72"/>
      <c r="S2677" s="72"/>
    </row>
    <row r="2678" spans="1:19" x14ac:dyDescent="0.2">
      <c r="A2678" s="92"/>
      <c r="B2678" s="98"/>
      <c r="C2678" s="98"/>
      <c r="D2678" s="98"/>
      <c r="E2678" s="89"/>
      <c r="F2678" s="89"/>
      <c r="G2678" s="204"/>
      <c r="H2678" s="156"/>
      <c r="I2678" s="156"/>
      <c r="J2678" s="52"/>
      <c r="K2678" s="158"/>
      <c r="L2678" s="52"/>
      <c r="M2678" s="52"/>
      <c r="N2678" s="52"/>
      <c r="O2678" s="52"/>
      <c r="P2678" s="111"/>
      <c r="Q2678" s="52"/>
      <c r="R2678" s="77"/>
      <c r="S2678" s="109"/>
    </row>
    <row r="2679" spans="1:19" x14ac:dyDescent="0.2">
      <c r="A2679" s="92"/>
      <c r="B2679" s="98"/>
      <c r="C2679" s="98"/>
      <c r="D2679" s="98"/>
      <c r="E2679" s="89"/>
      <c r="F2679" s="89"/>
      <c r="G2679" s="204"/>
      <c r="H2679" s="157"/>
      <c r="I2679" s="157"/>
      <c r="J2679" s="52"/>
      <c r="K2679" s="158"/>
      <c r="L2679" s="52"/>
      <c r="M2679" s="52"/>
      <c r="N2679" s="52"/>
      <c r="O2679" s="52"/>
      <c r="P2679" s="111"/>
      <c r="Q2679" s="52"/>
      <c r="R2679" s="77"/>
      <c r="S2679" s="109"/>
    </row>
    <row r="2680" spans="1:19" x14ac:dyDescent="0.2">
      <c r="A2680" s="92"/>
      <c r="B2680" s="98"/>
      <c r="C2680" s="98"/>
      <c r="D2680" s="98"/>
      <c r="E2680" s="89"/>
      <c r="F2680" s="89"/>
      <c r="G2680" s="204"/>
      <c r="H2680" s="157"/>
      <c r="I2680" s="157"/>
      <c r="J2680" s="52"/>
      <c r="K2680" s="158"/>
      <c r="L2680" s="52"/>
      <c r="M2680" s="52"/>
      <c r="N2680" s="52"/>
      <c r="O2680" s="52"/>
      <c r="P2680" s="111"/>
      <c r="Q2680" s="52"/>
      <c r="R2680" s="77"/>
      <c r="S2680" s="109"/>
    </row>
    <row r="2681" spans="1:19" x14ac:dyDescent="0.2">
      <c r="A2681" s="92"/>
      <c r="B2681" s="98"/>
      <c r="C2681" s="98"/>
      <c r="D2681" s="98"/>
      <c r="E2681" s="89"/>
      <c r="F2681" s="89"/>
      <c r="G2681" s="204"/>
      <c r="H2681" s="155"/>
      <c r="I2681" s="155"/>
      <c r="J2681" s="52"/>
      <c r="K2681" s="158"/>
      <c r="L2681" s="52"/>
      <c r="M2681" s="52"/>
      <c r="N2681" s="52"/>
      <c r="O2681" s="52"/>
      <c r="P2681" s="111"/>
      <c r="Q2681" s="52"/>
      <c r="R2681" s="77"/>
      <c r="S2681" s="109"/>
    </row>
    <row r="2682" spans="1:19" x14ac:dyDescent="0.2">
      <c r="A2682" s="92"/>
      <c r="B2682" s="145"/>
      <c r="C2682" s="145"/>
      <c r="D2682" s="145"/>
      <c r="E2682" s="138"/>
      <c r="F2682" s="138"/>
      <c r="G2682" s="103"/>
      <c r="H2682" s="100"/>
      <c r="I2682" s="270"/>
      <c r="J2682" s="208"/>
      <c r="K2682" s="208"/>
      <c r="L2682" s="208"/>
      <c r="M2682" s="208"/>
      <c r="N2682" s="208"/>
      <c r="O2682" s="208"/>
      <c r="P2682" s="250"/>
      <c r="Q2682" s="208"/>
      <c r="R2682" s="143"/>
      <c r="S2682" s="143"/>
    </row>
    <row r="2683" spans="1:19" x14ac:dyDescent="0.2">
      <c r="A2683" s="92"/>
      <c r="B2683" s="98"/>
      <c r="C2683" s="98"/>
      <c r="D2683" s="98"/>
      <c r="E2683" s="89"/>
      <c r="F2683" s="89"/>
      <c r="G2683" s="204"/>
      <c r="H2683" s="156"/>
      <c r="I2683" s="156"/>
      <c r="J2683" s="52"/>
      <c r="K2683" s="158"/>
      <c r="L2683" s="52"/>
      <c r="M2683" s="52"/>
      <c r="N2683" s="52"/>
      <c r="O2683" s="52"/>
      <c r="P2683" s="111"/>
      <c r="Q2683" s="52"/>
      <c r="R2683" s="77"/>
      <c r="S2683" s="109"/>
    </row>
    <row r="2684" spans="1:19" x14ac:dyDescent="0.2">
      <c r="A2684" s="92"/>
      <c r="B2684" s="98"/>
      <c r="C2684" s="98"/>
      <c r="D2684" s="98"/>
      <c r="E2684" s="89"/>
      <c r="F2684" s="89"/>
      <c r="G2684" s="204"/>
      <c r="H2684" s="157"/>
      <c r="I2684" s="157"/>
      <c r="J2684" s="52"/>
      <c r="K2684" s="158"/>
      <c r="L2684" s="52"/>
      <c r="M2684" s="52"/>
      <c r="N2684" s="52"/>
      <c r="O2684" s="52"/>
      <c r="P2684" s="111"/>
      <c r="Q2684" s="52"/>
      <c r="R2684" s="77"/>
      <c r="S2684" s="109"/>
    </row>
    <row r="2685" spans="1:19" x14ac:dyDescent="0.2">
      <c r="A2685" s="92"/>
      <c r="B2685" s="98"/>
      <c r="C2685" s="98"/>
      <c r="D2685" s="98"/>
      <c r="E2685" s="89"/>
      <c r="F2685" s="89"/>
      <c r="G2685" s="204"/>
      <c r="H2685" s="155"/>
      <c r="I2685" s="155"/>
      <c r="J2685" s="52"/>
      <c r="K2685" s="158"/>
      <c r="L2685" s="52"/>
      <c r="M2685" s="52"/>
      <c r="N2685" s="52"/>
      <c r="O2685" s="52"/>
      <c r="P2685" s="111"/>
      <c r="Q2685" s="52"/>
      <c r="R2685" s="77"/>
      <c r="S2685" s="109"/>
    </row>
    <row r="2686" spans="1:19" x14ac:dyDescent="0.2">
      <c r="A2686" s="92"/>
      <c r="B2686" s="98"/>
      <c r="C2686" s="98"/>
      <c r="D2686" s="98"/>
      <c r="E2686" s="89"/>
      <c r="F2686" s="89"/>
      <c r="G2686" s="204"/>
      <c r="H2686" s="157"/>
      <c r="I2686" s="157"/>
      <c r="J2686" s="52"/>
      <c r="K2686" s="158"/>
      <c r="L2686" s="52"/>
      <c r="M2686" s="52"/>
      <c r="N2686" s="52"/>
      <c r="O2686" s="52"/>
      <c r="P2686" s="111"/>
      <c r="Q2686" s="52"/>
      <c r="R2686" s="77"/>
      <c r="S2686" s="109"/>
    </row>
    <row r="2687" spans="1:19" x14ac:dyDescent="0.2">
      <c r="A2687" s="92"/>
      <c r="B2687" s="98"/>
      <c r="C2687" s="98"/>
      <c r="D2687" s="98"/>
      <c r="E2687" s="89"/>
      <c r="F2687" s="89"/>
      <c r="G2687" s="204"/>
      <c r="H2687" s="155"/>
      <c r="I2687" s="155"/>
      <c r="J2687" s="52"/>
      <c r="K2687" s="158"/>
      <c r="L2687" s="52"/>
      <c r="M2687" s="52"/>
      <c r="N2687" s="52"/>
      <c r="O2687" s="52"/>
      <c r="P2687" s="111"/>
      <c r="Q2687" s="52"/>
      <c r="R2687" s="77"/>
      <c r="S2687" s="109"/>
    </row>
    <row r="2688" spans="1:19" x14ac:dyDescent="0.2">
      <c r="A2688" s="92"/>
      <c r="B2688" s="145"/>
      <c r="C2688" s="145"/>
      <c r="D2688" s="145"/>
      <c r="E2688" s="138"/>
      <c r="F2688" s="138"/>
      <c r="G2688" s="103"/>
      <c r="H2688" s="100"/>
      <c r="I2688" s="270"/>
      <c r="J2688" s="208"/>
      <c r="K2688" s="208"/>
      <c r="L2688" s="208"/>
      <c r="M2688" s="208"/>
      <c r="N2688" s="208"/>
      <c r="O2688" s="208"/>
      <c r="P2688" s="250"/>
      <c r="Q2688" s="208"/>
      <c r="R2688" s="143"/>
      <c r="S2688" s="143"/>
    </row>
    <row r="2689" spans="1:19" x14ac:dyDescent="0.2">
      <c r="A2689" s="92"/>
      <c r="B2689" s="98"/>
      <c r="C2689" s="98"/>
      <c r="D2689" s="98"/>
      <c r="E2689" s="89"/>
      <c r="F2689" s="89"/>
      <c r="G2689" s="204"/>
      <c r="H2689" s="156"/>
      <c r="I2689" s="156"/>
      <c r="J2689" s="52"/>
      <c r="K2689" s="158"/>
      <c r="L2689" s="52"/>
      <c r="M2689" s="52"/>
      <c r="N2689" s="52"/>
      <c r="O2689" s="52"/>
      <c r="P2689" s="111"/>
      <c r="Q2689" s="52"/>
      <c r="R2689" s="77"/>
      <c r="S2689" s="109"/>
    </row>
    <row r="2690" spans="1:19" x14ac:dyDescent="0.2">
      <c r="A2690" s="92"/>
      <c r="B2690" s="98"/>
      <c r="C2690" s="98"/>
      <c r="D2690" s="98"/>
      <c r="E2690" s="89"/>
      <c r="F2690" s="89"/>
      <c r="G2690" s="204"/>
      <c r="H2690" s="157"/>
      <c r="I2690" s="157"/>
      <c r="J2690" s="52"/>
      <c r="K2690" s="158"/>
      <c r="L2690" s="52"/>
      <c r="M2690" s="52"/>
      <c r="N2690" s="52"/>
      <c r="O2690" s="52"/>
      <c r="P2690" s="111"/>
      <c r="Q2690" s="52"/>
      <c r="R2690" s="77"/>
      <c r="S2690" s="109"/>
    </row>
    <row r="2691" spans="1:19" x14ac:dyDescent="0.2">
      <c r="A2691" s="92"/>
      <c r="B2691" s="98"/>
      <c r="C2691" s="98"/>
      <c r="D2691" s="98"/>
      <c r="E2691" s="89"/>
      <c r="F2691" s="89"/>
      <c r="G2691" s="204"/>
      <c r="H2691" s="155"/>
      <c r="I2691" s="155"/>
      <c r="J2691" s="52"/>
      <c r="K2691" s="158"/>
      <c r="L2691" s="52"/>
      <c r="M2691" s="52"/>
      <c r="N2691" s="52"/>
      <c r="O2691" s="52"/>
      <c r="P2691" s="111"/>
      <c r="Q2691" s="52"/>
      <c r="R2691" s="77"/>
      <c r="S2691" s="109"/>
    </row>
    <row r="2692" spans="1:19" x14ac:dyDescent="0.2">
      <c r="A2692" s="92"/>
      <c r="B2692" s="162"/>
      <c r="C2692" s="162"/>
      <c r="D2692" s="162"/>
      <c r="E2692" s="76"/>
      <c r="F2692" s="76"/>
      <c r="G2692" s="103"/>
      <c r="H2692" s="100"/>
      <c r="I2692" s="100"/>
      <c r="J2692" s="52"/>
      <c r="K2692" s="52"/>
      <c r="L2692" s="52"/>
      <c r="M2692" s="52"/>
      <c r="N2692" s="52"/>
      <c r="O2692" s="52"/>
      <c r="P2692" s="111"/>
      <c r="Q2692" s="52"/>
      <c r="R2692" s="72"/>
      <c r="S2692" s="72"/>
    </row>
    <row r="2693" spans="1:19" x14ac:dyDescent="0.2">
      <c r="A2693" s="92"/>
      <c r="B2693" s="98"/>
      <c r="C2693" s="98"/>
      <c r="D2693" s="98"/>
      <c r="E2693" s="89"/>
      <c r="F2693" s="89"/>
      <c r="G2693" s="204"/>
      <c r="H2693" s="156"/>
      <c r="I2693" s="156"/>
      <c r="J2693" s="52"/>
      <c r="K2693" s="158"/>
      <c r="L2693" s="52"/>
      <c r="M2693" s="52"/>
      <c r="N2693" s="52"/>
      <c r="O2693" s="52"/>
      <c r="P2693" s="111"/>
      <c r="Q2693" s="52"/>
      <c r="R2693" s="77"/>
      <c r="S2693" s="109"/>
    </row>
    <row r="2694" spans="1:19" x14ac:dyDescent="0.2">
      <c r="A2694" s="92"/>
      <c r="B2694" s="98"/>
      <c r="C2694" s="98"/>
      <c r="D2694" s="98"/>
      <c r="E2694" s="89"/>
      <c r="F2694" s="89"/>
      <c r="G2694" s="204"/>
      <c r="H2694" s="157"/>
      <c r="I2694" s="157"/>
      <c r="J2694" s="52"/>
      <c r="K2694" s="158"/>
      <c r="L2694" s="52"/>
      <c r="M2694" s="52"/>
      <c r="N2694" s="52"/>
      <c r="O2694" s="52"/>
      <c r="P2694" s="111"/>
      <c r="Q2694" s="52"/>
      <c r="R2694" s="77"/>
      <c r="S2694" s="109"/>
    </row>
    <row r="2695" spans="1:19" x14ac:dyDescent="0.2">
      <c r="A2695" s="92"/>
      <c r="B2695" s="98"/>
      <c r="C2695" s="98"/>
      <c r="D2695" s="98"/>
      <c r="E2695" s="89"/>
      <c r="F2695" s="89"/>
      <c r="G2695" s="204"/>
      <c r="H2695" s="157"/>
      <c r="I2695" s="157"/>
      <c r="J2695" s="52"/>
      <c r="K2695" s="158"/>
      <c r="L2695" s="52"/>
      <c r="M2695" s="52"/>
      <c r="N2695" s="52"/>
      <c r="O2695" s="52"/>
      <c r="P2695" s="111"/>
      <c r="Q2695" s="52"/>
      <c r="R2695" s="77"/>
      <c r="S2695" s="109"/>
    </row>
    <row r="2696" spans="1:19" x14ac:dyDescent="0.2">
      <c r="A2696" s="92"/>
      <c r="B2696" s="98"/>
      <c r="C2696" s="98"/>
      <c r="D2696" s="98"/>
      <c r="E2696" s="89"/>
      <c r="F2696" s="89"/>
      <c r="G2696" s="204"/>
      <c r="H2696" s="155"/>
      <c r="I2696" s="155"/>
      <c r="J2696" s="52"/>
      <c r="K2696" s="158"/>
      <c r="L2696" s="52"/>
      <c r="M2696" s="52"/>
      <c r="N2696" s="52"/>
      <c r="O2696" s="52"/>
      <c r="P2696" s="111"/>
      <c r="Q2696" s="52"/>
      <c r="R2696" s="77"/>
      <c r="S2696" s="109"/>
    </row>
    <row r="2697" spans="1:19" x14ac:dyDescent="0.2">
      <c r="A2697" s="92"/>
      <c r="B2697" s="145"/>
      <c r="C2697" s="145"/>
      <c r="D2697" s="145"/>
      <c r="E2697" s="138"/>
      <c r="F2697" s="138"/>
      <c r="G2697" s="103"/>
      <c r="H2697" s="100"/>
      <c r="I2697" s="270"/>
      <c r="J2697" s="208"/>
      <c r="K2697" s="208"/>
      <c r="L2697" s="208"/>
      <c r="M2697" s="208"/>
      <c r="N2697" s="208"/>
      <c r="O2697" s="208"/>
      <c r="P2697" s="250"/>
      <c r="Q2697" s="208"/>
      <c r="R2697" s="143"/>
      <c r="S2697" s="143"/>
    </row>
    <row r="2698" spans="1:19" x14ac:dyDescent="0.2">
      <c r="A2698" s="92"/>
      <c r="B2698" s="98"/>
      <c r="C2698" s="98"/>
      <c r="D2698" s="98"/>
      <c r="E2698" s="89"/>
      <c r="F2698" s="89"/>
      <c r="G2698" s="204"/>
      <c r="H2698" s="156"/>
      <c r="I2698" s="156"/>
      <c r="J2698" s="52"/>
      <c r="K2698" s="158"/>
      <c r="L2698" s="52"/>
      <c r="M2698" s="52"/>
      <c r="N2698" s="52"/>
      <c r="O2698" s="52"/>
      <c r="P2698" s="111"/>
      <c r="Q2698" s="52"/>
      <c r="R2698" s="77"/>
      <c r="S2698" s="109"/>
    </row>
    <row r="2699" spans="1:19" x14ac:dyDescent="0.2">
      <c r="A2699" s="92"/>
      <c r="B2699" s="98"/>
      <c r="C2699" s="98"/>
      <c r="D2699" s="98"/>
      <c r="E2699" s="89"/>
      <c r="F2699" s="89"/>
      <c r="G2699" s="204"/>
      <c r="H2699" s="157"/>
      <c r="I2699" s="157"/>
      <c r="J2699" s="52"/>
      <c r="K2699" s="158"/>
      <c r="L2699" s="52"/>
      <c r="M2699" s="52"/>
      <c r="N2699" s="52"/>
      <c r="O2699" s="52"/>
      <c r="P2699" s="111"/>
      <c r="Q2699" s="52"/>
      <c r="R2699" s="77"/>
      <c r="S2699" s="109"/>
    </row>
    <row r="2700" spans="1:19" x14ac:dyDescent="0.2">
      <c r="A2700" s="92"/>
      <c r="B2700" s="98"/>
      <c r="C2700" s="98"/>
      <c r="D2700" s="98"/>
      <c r="E2700" s="89"/>
      <c r="F2700" s="89"/>
      <c r="G2700" s="204"/>
      <c r="H2700" s="155"/>
      <c r="I2700" s="155"/>
      <c r="J2700" s="52"/>
      <c r="K2700" s="158"/>
      <c r="L2700" s="52"/>
      <c r="M2700" s="52"/>
      <c r="N2700" s="52"/>
      <c r="O2700" s="52"/>
      <c r="P2700" s="111"/>
      <c r="Q2700" s="52"/>
      <c r="R2700" s="77"/>
      <c r="S2700" s="109"/>
    </row>
    <row r="2701" spans="1:19" x14ac:dyDescent="0.2">
      <c r="A2701" s="92"/>
      <c r="B2701" s="98"/>
      <c r="C2701" s="98"/>
      <c r="D2701" s="98"/>
      <c r="E2701" s="89"/>
      <c r="F2701" s="89"/>
      <c r="G2701" s="204"/>
      <c r="H2701" s="157"/>
      <c r="I2701" s="157"/>
      <c r="J2701" s="52"/>
      <c r="K2701" s="158"/>
      <c r="L2701" s="52"/>
      <c r="M2701" s="52"/>
      <c r="N2701" s="52"/>
      <c r="O2701" s="52"/>
      <c r="P2701" s="111"/>
      <c r="Q2701" s="52"/>
      <c r="R2701" s="77"/>
      <c r="S2701" s="109"/>
    </row>
    <row r="2702" spans="1:19" x14ac:dyDescent="0.2">
      <c r="A2702" s="92"/>
      <c r="B2702" s="98"/>
      <c r="C2702" s="98"/>
      <c r="D2702" s="98"/>
      <c r="E2702" s="89"/>
      <c r="F2702" s="89"/>
      <c r="G2702" s="204"/>
      <c r="H2702" s="155"/>
      <c r="I2702" s="155"/>
      <c r="J2702" s="52"/>
      <c r="K2702" s="158"/>
      <c r="L2702" s="52"/>
      <c r="M2702" s="52"/>
      <c r="N2702" s="52"/>
      <c r="O2702" s="52"/>
      <c r="P2702" s="111"/>
      <c r="Q2702" s="52"/>
      <c r="R2702" s="77"/>
      <c r="S2702" s="109"/>
    </row>
    <row r="2703" spans="1:19" x14ac:dyDescent="0.2">
      <c r="A2703" s="92"/>
      <c r="B2703" s="145"/>
      <c r="C2703" s="145"/>
      <c r="D2703" s="145"/>
      <c r="E2703" s="138"/>
      <c r="F2703" s="138"/>
      <c r="G2703" s="103"/>
      <c r="H2703" s="100"/>
      <c r="I2703" s="270"/>
      <c r="J2703" s="208"/>
      <c r="K2703" s="208"/>
      <c r="L2703" s="208"/>
      <c r="M2703" s="208"/>
      <c r="N2703" s="208"/>
      <c r="O2703" s="208"/>
      <c r="P2703" s="250"/>
      <c r="Q2703" s="208"/>
      <c r="R2703" s="143"/>
      <c r="S2703" s="143"/>
    </row>
    <row r="2704" spans="1:19" x14ac:dyDescent="0.2">
      <c r="A2704" s="92"/>
      <c r="B2704" s="98"/>
      <c r="C2704" s="98"/>
      <c r="D2704" s="98"/>
      <c r="E2704" s="89"/>
      <c r="F2704" s="89"/>
      <c r="G2704" s="204"/>
      <c r="H2704" s="156"/>
      <c r="I2704" s="156"/>
      <c r="J2704" s="52"/>
      <c r="K2704" s="158"/>
      <c r="L2704" s="52"/>
      <c r="M2704" s="52"/>
      <c r="N2704" s="52"/>
      <c r="O2704" s="52"/>
      <c r="P2704" s="111"/>
      <c r="Q2704" s="52"/>
      <c r="R2704" s="77"/>
      <c r="S2704" s="109"/>
    </row>
    <row r="2705" spans="1:19" x14ac:dyDescent="0.2">
      <c r="A2705" s="92"/>
      <c r="B2705" s="98"/>
      <c r="C2705" s="98"/>
      <c r="D2705" s="98"/>
      <c r="E2705" s="89"/>
      <c r="F2705" s="89"/>
      <c r="G2705" s="204"/>
      <c r="H2705" s="157"/>
      <c r="I2705" s="157"/>
      <c r="J2705" s="52"/>
      <c r="K2705" s="158"/>
      <c r="L2705" s="52"/>
      <c r="M2705" s="52"/>
      <c r="N2705" s="52"/>
      <c r="O2705" s="52"/>
      <c r="P2705" s="111"/>
      <c r="Q2705" s="52"/>
      <c r="R2705" s="77"/>
      <c r="S2705" s="109"/>
    </row>
    <row r="2706" spans="1:19" x14ac:dyDescent="0.2">
      <c r="A2706" s="92"/>
      <c r="B2706" s="98"/>
      <c r="C2706" s="98"/>
      <c r="D2706" s="98"/>
      <c r="E2706" s="89"/>
      <c r="F2706" s="89"/>
      <c r="G2706" s="204"/>
      <c r="H2706" s="155"/>
      <c r="I2706" s="155"/>
      <c r="J2706" s="52"/>
      <c r="K2706" s="158"/>
      <c r="L2706" s="52"/>
      <c r="M2706" s="52"/>
      <c r="N2706" s="52"/>
      <c r="O2706" s="52"/>
      <c r="P2706" s="111"/>
      <c r="Q2706" s="52"/>
      <c r="R2706" s="77"/>
      <c r="S2706" s="109"/>
    </row>
    <row r="2707" spans="1:19" x14ac:dyDescent="0.2">
      <c r="A2707" s="92"/>
      <c r="B2707" s="162"/>
      <c r="C2707" s="162"/>
      <c r="D2707" s="162"/>
      <c r="E2707" s="76"/>
      <c r="F2707" s="76"/>
      <c r="G2707" s="103"/>
      <c r="H2707" s="100"/>
      <c r="I2707" s="100"/>
      <c r="J2707" s="52"/>
      <c r="K2707" s="52"/>
      <c r="L2707" s="52"/>
      <c r="M2707" s="52"/>
      <c r="N2707" s="52"/>
      <c r="O2707" s="52"/>
      <c r="P2707" s="111"/>
      <c r="Q2707" s="52"/>
      <c r="R2707" s="72"/>
      <c r="S2707" s="72"/>
    </row>
    <row r="2708" spans="1:19" x14ac:dyDescent="0.2">
      <c r="A2708" s="92"/>
      <c r="B2708" s="98"/>
      <c r="C2708" s="98"/>
      <c r="D2708" s="98"/>
      <c r="E2708" s="89"/>
      <c r="F2708" s="89"/>
      <c r="G2708" s="204"/>
      <c r="H2708" s="156"/>
      <c r="I2708" s="156"/>
      <c r="J2708" s="52"/>
      <c r="K2708" s="158"/>
      <c r="L2708" s="52"/>
      <c r="M2708" s="52"/>
      <c r="N2708" s="52"/>
      <c r="O2708" s="52"/>
      <c r="P2708" s="111"/>
      <c r="Q2708" s="52"/>
      <c r="R2708" s="77"/>
      <c r="S2708" s="109"/>
    </row>
    <row r="2709" spans="1:19" x14ac:dyDescent="0.2">
      <c r="A2709" s="92"/>
      <c r="B2709" s="98"/>
      <c r="C2709" s="98"/>
      <c r="D2709" s="98"/>
      <c r="E2709" s="89"/>
      <c r="F2709" s="89"/>
      <c r="G2709" s="204"/>
      <c r="H2709" s="157"/>
      <c r="I2709" s="157"/>
      <c r="J2709" s="52"/>
      <c r="K2709" s="158"/>
      <c r="L2709" s="52"/>
      <c r="M2709" s="52"/>
      <c r="N2709" s="52"/>
      <c r="O2709" s="52"/>
      <c r="P2709" s="111"/>
      <c r="Q2709" s="52"/>
      <c r="R2709" s="77"/>
      <c r="S2709" s="109"/>
    </row>
    <row r="2710" spans="1:19" x14ac:dyDescent="0.2">
      <c r="A2710" s="92"/>
      <c r="B2710" s="98"/>
      <c r="C2710" s="98"/>
      <c r="D2710" s="98"/>
      <c r="E2710" s="89"/>
      <c r="F2710" s="89"/>
      <c r="G2710" s="204"/>
      <c r="H2710" s="157"/>
      <c r="I2710" s="157"/>
      <c r="J2710" s="52"/>
      <c r="K2710" s="158"/>
      <c r="L2710" s="52"/>
      <c r="M2710" s="52"/>
      <c r="N2710" s="52"/>
      <c r="O2710" s="52"/>
      <c r="P2710" s="111"/>
      <c r="Q2710" s="52"/>
      <c r="R2710" s="77"/>
      <c r="S2710" s="109"/>
    </row>
    <row r="2711" spans="1:19" x14ac:dyDescent="0.2">
      <c r="A2711" s="92"/>
      <c r="B2711" s="98"/>
      <c r="C2711" s="98"/>
      <c r="D2711" s="98"/>
      <c r="E2711" s="89"/>
      <c r="F2711" s="89"/>
      <c r="G2711" s="204"/>
      <c r="H2711" s="155"/>
      <c r="I2711" s="155"/>
      <c r="J2711" s="52"/>
      <c r="K2711" s="158"/>
      <c r="L2711" s="52"/>
      <c r="M2711" s="52"/>
      <c r="N2711" s="52"/>
      <c r="O2711" s="52"/>
      <c r="P2711" s="111"/>
      <c r="Q2711" s="52"/>
      <c r="R2711" s="77"/>
      <c r="S2711" s="109"/>
    </row>
    <row r="2712" spans="1:19" x14ac:dyDescent="0.2">
      <c r="A2712" s="92"/>
      <c r="B2712" s="145"/>
      <c r="C2712" s="145"/>
      <c r="D2712" s="145"/>
      <c r="E2712" s="138"/>
      <c r="F2712" s="138"/>
      <c r="G2712" s="103"/>
      <c r="H2712" s="100"/>
      <c r="I2712" s="270"/>
      <c r="J2712" s="208"/>
      <c r="K2712" s="208"/>
      <c r="L2712" s="208"/>
      <c r="M2712" s="208"/>
      <c r="N2712" s="208"/>
      <c r="O2712" s="208"/>
      <c r="P2712" s="250"/>
      <c r="Q2712" s="208"/>
      <c r="R2712" s="143"/>
      <c r="S2712" s="143"/>
    </row>
    <row r="2713" spans="1:19" s="46" customFormat="1" x14ac:dyDescent="0.2">
      <c r="A2713" s="92"/>
      <c r="B2713" s="98"/>
      <c r="C2713" s="98"/>
      <c r="D2713" s="98"/>
      <c r="E2713" s="89"/>
      <c r="F2713" s="89"/>
      <c r="G2713" s="204"/>
      <c r="H2713" s="156"/>
      <c r="I2713" s="156"/>
      <c r="J2713" s="52"/>
      <c r="K2713" s="158"/>
      <c r="L2713" s="52"/>
      <c r="M2713" s="52"/>
      <c r="N2713" s="52"/>
      <c r="O2713" s="52"/>
      <c r="P2713" s="111"/>
      <c r="Q2713" s="52"/>
      <c r="R2713" s="77"/>
      <c r="S2713" s="109"/>
    </row>
    <row r="2714" spans="1:19" s="46" customFormat="1" x14ac:dyDescent="0.2">
      <c r="A2714" s="92"/>
      <c r="B2714" s="98"/>
      <c r="C2714" s="98"/>
      <c r="D2714" s="98"/>
      <c r="E2714" s="89"/>
      <c r="F2714" s="89"/>
      <c r="G2714" s="204"/>
      <c r="H2714" s="157"/>
      <c r="I2714" s="157"/>
      <c r="J2714" s="52"/>
      <c r="K2714" s="158"/>
      <c r="L2714" s="52"/>
      <c r="M2714" s="52"/>
      <c r="N2714" s="52"/>
      <c r="O2714" s="52"/>
      <c r="P2714" s="111"/>
      <c r="Q2714" s="52"/>
      <c r="R2714" s="77"/>
      <c r="S2714" s="109"/>
    </row>
    <row r="2715" spans="1:19" s="46" customFormat="1" x14ac:dyDescent="0.2">
      <c r="A2715" s="92"/>
      <c r="B2715" s="98"/>
      <c r="C2715" s="98"/>
      <c r="D2715" s="98"/>
      <c r="E2715" s="89"/>
      <c r="F2715" s="89"/>
      <c r="G2715" s="204"/>
      <c r="H2715" s="155"/>
      <c r="I2715" s="155"/>
      <c r="J2715" s="52"/>
      <c r="K2715" s="158"/>
      <c r="L2715" s="52"/>
      <c r="M2715" s="52"/>
      <c r="N2715" s="52"/>
      <c r="O2715" s="52"/>
      <c r="P2715" s="111"/>
      <c r="Q2715" s="52"/>
      <c r="R2715" s="77"/>
      <c r="S2715" s="109"/>
    </row>
    <row r="2716" spans="1:19" s="46" customFormat="1" x14ac:dyDescent="0.2">
      <c r="A2716" s="92"/>
      <c r="B2716" s="98"/>
      <c r="C2716" s="98"/>
      <c r="D2716" s="98"/>
      <c r="E2716" s="89"/>
      <c r="F2716" s="89"/>
      <c r="G2716" s="204"/>
      <c r="H2716" s="157"/>
      <c r="I2716" s="157"/>
      <c r="J2716" s="52"/>
      <c r="K2716" s="158"/>
      <c r="L2716" s="52"/>
      <c r="M2716" s="52"/>
      <c r="N2716" s="52"/>
      <c r="O2716" s="52"/>
      <c r="P2716" s="111"/>
      <c r="Q2716" s="52"/>
      <c r="R2716" s="77"/>
      <c r="S2716" s="109"/>
    </row>
    <row r="2717" spans="1:19" s="46" customFormat="1" x14ac:dyDescent="0.2">
      <c r="A2717" s="92"/>
      <c r="B2717" s="98"/>
      <c r="C2717" s="98"/>
      <c r="D2717" s="98"/>
      <c r="E2717" s="89"/>
      <c r="F2717" s="89"/>
      <c r="G2717" s="204"/>
      <c r="H2717" s="155"/>
      <c r="I2717" s="155"/>
      <c r="J2717" s="52"/>
      <c r="K2717" s="158"/>
      <c r="L2717" s="52"/>
      <c r="M2717" s="52"/>
      <c r="N2717" s="52"/>
      <c r="O2717" s="52"/>
      <c r="P2717" s="111"/>
      <c r="Q2717" s="52"/>
      <c r="R2717" s="77"/>
      <c r="S2717" s="109"/>
    </row>
    <row r="2718" spans="1:19" s="46" customFormat="1" x14ac:dyDescent="0.2">
      <c r="A2718" s="92"/>
      <c r="B2718" s="145"/>
      <c r="C2718" s="145"/>
      <c r="D2718" s="145"/>
      <c r="E2718" s="138"/>
      <c r="F2718" s="138"/>
      <c r="G2718" s="103"/>
      <c r="H2718" s="100"/>
      <c r="I2718" s="270"/>
      <c r="J2718" s="208"/>
      <c r="K2718" s="208"/>
      <c r="L2718" s="208"/>
      <c r="M2718" s="208"/>
      <c r="N2718" s="208"/>
      <c r="O2718" s="208"/>
      <c r="P2718" s="250"/>
      <c r="Q2718" s="208"/>
      <c r="R2718" s="143"/>
      <c r="S2718" s="143"/>
    </row>
    <row r="2719" spans="1:19" s="46" customFormat="1" x14ac:dyDescent="0.2">
      <c r="A2719" s="92"/>
      <c r="B2719" s="98"/>
      <c r="C2719" s="98"/>
      <c r="D2719" s="98"/>
      <c r="E2719" s="89"/>
      <c r="F2719" s="89"/>
      <c r="G2719" s="204"/>
      <c r="H2719" s="156"/>
      <c r="I2719" s="156"/>
      <c r="J2719" s="52"/>
      <c r="K2719" s="158"/>
      <c r="L2719" s="52"/>
      <c r="M2719" s="52"/>
      <c r="N2719" s="52"/>
      <c r="O2719" s="52"/>
      <c r="P2719" s="111"/>
      <c r="Q2719" s="52"/>
      <c r="R2719" s="77"/>
      <c r="S2719" s="109"/>
    </row>
    <row r="2720" spans="1:19" s="46" customFormat="1" x14ac:dyDescent="0.2">
      <c r="A2720" s="92"/>
      <c r="B2720" s="98"/>
      <c r="C2720" s="98"/>
      <c r="D2720" s="98"/>
      <c r="E2720" s="89"/>
      <c r="F2720" s="89"/>
      <c r="G2720" s="204"/>
      <c r="H2720" s="157"/>
      <c r="I2720" s="157"/>
      <c r="J2720" s="52"/>
      <c r="K2720" s="158"/>
      <c r="L2720" s="52"/>
      <c r="M2720" s="52"/>
      <c r="N2720" s="52"/>
      <c r="O2720" s="52"/>
      <c r="P2720" s="111"/>
      <c r="Q2720" s="52"/>
      <c r="R2720" s="77"/>
      <c r="S2720" s="109"/>
    </row>
    <row r="2721" spans="1:21" s="46" customFormat="1" x14ac:dyDescent="0.2">
      <c r="A2721" s="92"/>
      <c r="B2721" s="98"/>
      <c r="C2721" s="98"/>
      <c r="D2721" s="98"/>
      <c r="E2721" s="89"/>
      <c r="F2721" s="89"/>
      <c r="G2721" s="204"/>
      <c r="H2721" s="155"/>
      <c r="I2721" s="155"/>
      <c r="J2721" s="52"/>
      <c r="K2721" s="158"/>
      <c r="L2721" s="52"/>
      <c r="M2721" s="52"/>
      <c r="N2721" s="52"/>
      <c r="O2721" s="52"/>
      <c r="P2721" s="111"/>
      <c r="Q2721" s="52"/>
      <c r="R2721" s="77"/>
      <c r="S2721" s="109"/>
    </row>
    <row r="2722" spans="1:21" s="46" customFormat="1" x14ac:dyDescent="0.2">
      <c r="A2722" s="92"/>
      <c r="B2722" s="162"/>
      <c r="C2722" s="162"/>
      <c r="D2722" s="162"/>
      <c r="E2722" s="76"/>
      <c r="F2722" s="76"/>
      <c r="G2722" s="103"/>
      <c r="H2722" s="100"/>
      <c r="I2722" s="100"/>
      <c r="J2722" s="52"/>
      <c r="K2722" s="52"/>
      <c r="L2722" s="52"/>
      <c r="M2722" s="52"/>
      <c r="N2722" s="52"/>
      <c r="O2722" s="52"/>
      <c r="P2722" s="111"/>
      <c r="Q2722" s="52"/>
      <c r="R2722" s="72"/>
      <c r="S2722" s="72"/>
    </row>
    <row r="2723" spans="1:21" s="46" customFormat="1" x14ac:dyDescent="0.2">
      <c r="A2723" s="92"/>
      <c r="B2723" s="98"/>
      <c r="C2723" s="98"/>
      <c r="D2723" s="98"/>
      <c r="E2723" s="89"/>
      <c r="F2723" s="89"/>
      <c r="G2723" s="204"/>
      <c r="H2723" s="156"/>
      <c r="I2723" s="156"/>
      <c r="J2723" s="52"/>
      <c r="K2723" s="158"/>
      <c r="L2723" s="52"/>
      <c r="M2723" s="52"/>
      <c r="N2723" s="52"/>
      <c r="O2723" s="52"/>
      <c r="P2723" s="111"/>
      <c r="Q2723" s="52"/>
      <c r="R2723" s="77"/>
      <c r="S2723" s="109"/>
    </row>
    <row r="2724" spans="1:21" s="46" customFormat="1" x14ac:dyDescent="0.2">
      <c r="A2724" s="92"/>
      <c r="B2724" s="98"/>
      <c r="C2724" s="98"/>
      <c r="D2724" s="98"/>
      <c r="E2724" s="89"/>
      <c r="F2724" s="89"/>
      <c r="G2724" s="204"/>
      <c r="H2724" s="157"/>
      <c r="I2724" s="157"/>
      <c r="J2724" s="52"/>
      <c r="K2724" s="158"/>
      <c r="L2724" s="52"/>
      <c r="M2724" s="52"/>
      <c r="N2724" s="52"/>
      <c r="O2724" s="52"/>
      <c r="P2724" s="111"/>
      <c r="Q2724" s="52"/>
      <c r="R2724" s="77"/>
      <c r="S2724" s="109"/>
    </row>
    <row r="2725" spans="1:21" s="46" customFormat="1" x14ac:dyDescent="0.2">
      <c r="A2725" s="92"/>
      <c r="B2725" s="98"/>
      <c r="C2725" s="98"/>
      <c r="D2725" s="98"/>
      <c r="E2725" s="89"/>
      <c r="F2725" s="89"/>
      <c r="G2725" s="204"/>
      <c r="H2725" s="157"/>
      <c r="I2725" s="157"/>
      <c r="J2725" s="52"/>
      <c r="K2725" s="158"/>
      <c r="L2725" s="52"/>
      <c r="M2725" s="52"/>
      <c r="N2725" s="52"/>
      <c r="O2725" s="52"/>
      <c r="P2725" s="111"/>
      <c r="Q2725" s="52"/>
      <c r="R2725" s="77"/>
      <c r="S2725" s="109"/>
    </row>
    <row r="2726" spans="1:21" s="46" customFormat="1" x14ac:dyDescent="0.2">
      <c r="A2726" s="92"/>
      <c r="B2726" s="98"/>
      <c r="C2726" s="98"/>
      <c r="D2726" s="98"/>
      <c r="E2726" s="89"/>
      <c r="F2726" s="89"/>
      <c r="G2726" s="204"/>
      <c r="H2726" s="155"/>
      <c r="I2726" s="155"/>
      <c r="J2726" s="52"/>
      <c r="K2726" s="158"/>
      <c r="L2726" s="52"/>
      <c r="M2726" s="52"/>
      <c r="N2726" s="52"/>
      <c r="O2726" s="52"/>
      <c r="P2726" s="111"/>
      <c r="Q2726" s="52"/>
      <c r="R2726" s="77"/>
      <c r="S2726" s="109"/>
    </row>
    <row r="2727" spans="1:21" s="46" customFormat="1" x14ac:dyDescent="0.2">
      <c r="A2727" s="92"/>
      <c r="B2727" s="145"/>
      <c r="C2727" s="145"/>
      <c r="D2727" s="145"/>
      <c r="E2727" s="138"/>
      <c r="F2727" s="138"/>
      <c r="G2727" s="103"/>
      <c r="H2727" s="100"/>
      <c r="I2727" s="270"/>
      <c r="J2727" s="208"/>
      <c r="K2727" s="208"/>
      <c r="L2727" s="208"/>
      <c r="M2727" s="208"/>
      <c r="N2727" s="208"/>
      <c r="O2727" s="208"/>
      <c r="P2727" s="250"/>
      <c r="Q2727" s="208"/>
      <c r="R2727" s="143"/>
      <c r="S2727" s="143"/>
    </row>
    <row r="2728" spans="1:21" s="46" customFormat="1" x14ac:dyDescent="0.2">
      <c r="A2728" s="92"/>
      <c r="B2728" s="98"/>
      <c r="C2728" s="98"/>
      <c r="D2728" s="98"/>
      <c r="E2728" s="89"/>
      <c r="F2728" s="89"/>
      <c r="G2728" s="204"/>
      <c r="H2728" s="156"/>
      <c r="I2728" s="156"/>
      <c r="J2728" s="52"/>
      <c r="K2728" s="158"/>
      <c r="L2728" s="52"/>
      <c r="M2728" s="52"/>
      <c r="N2728" s="52"/>
      <c r="O2728" s="52"/>
      <c r="P2728" s="111"/>
      <c r="Q2728" s="52"/>
      <c r="R2728" s="77"/>
      <c r="S2728" s="109"/>
    </row>
    <row r="2729" spans="1:21" s="46" customFormat="1" x14ac:dyDescent="0.2">
      <c r="A2729" s="92"/>
      <c r="B2729" s="98"/>
      <c r="C2729" s="98"/>
      <c r="D2729" s="98"/>
      <c r="E2729" s="89"/>
      <c r="F2729" s="89"/>
      <c r="G2729" s="204"/>
      <c r="H2729" s="157"/>
      <c r="I2729" s="157"/>
      <c r="J2729" s="52"/>
      <c r="K2729" s="158"/>
      <c r="L2729" s="52"/>
      <c r="M2729" s="52"/>
      <c r="N2729" s="52"/>
      <c r="O2729" s="52"/>
      <c r="P2729" s="111"/>
      <c r="Q2729" s="52"/>
      <c r="R2729" s="77"/>
      <c r="S2729" s="109"/>
    </row>
    <row r="2730" spans="1:21" s="46" customFormat="1" x14ac:dyDescent="0.2">
      <c r="A2730" s="92"/>
      <c r="B2730" s="98"/>
      <c r="C2730" s="98"/>
      <c r="D2730" s="98"/>
      <c r="E2730" s="89"/>
      <c r="F2730" s="89"/>
      <c r="G2730" s="204"/>
      <c r="H2730" s="155"/>
      <c r="I2730" s="155"/>
      <c r="J2730" s="52"/>
      <c r="K2730" s="158"/>
      <c r="L2730" s="52"/>
      <c r="M2730" s="52"/>
      <c r="N2730" s="52"/>
      <c r="O2730" s="52"/>
      <c r="P2730" s="111"/>
      <c r="Q2730" s="52"/>
      <c r="R2730" s="77"/>
      <c r="S2730" s="109"/>
    </row>
    <row r="2731" spans="1:21" s="46" customFormat="1" x14ac:dyDescent="0.2">
      <c r="A2731" s="92"/>
      <c r="B2731" s="98"/>
      <c r="C2731" s="98"/>
      <c r="D2731" s="98"/>
      <c r="E2731" s="89"/>
      <c r="F2731" s="89"/>
      <c r="G2731" s="204"/>
      <c r="H2731" s="157"/>
      <c r="I2731" s="157"/>
      <c r="J2731" s="52"/>
      <c r="K2731" s="158"/>
      <c r="L2731" s="52"/>
      <c r="M2731" s="52"/>
      <c r="N2731" s="52"/>
      <c r="O2731" s="52"/>
      <c r="P2731" s="111"/>
      <c r="Q2731" s="52"/>
      <c r="R2731" s="77"/>
      <c r="S2731" s="109"/>
    </row>
    <row r="2732" spans="1:21" s="46" customFormat="1" x14ac:dyDescent="0.2">
      <c r="A2732" s="92"/>
      <c r="B2732" s="98"/>
      <c r="C2732" s="98"/>
      <c r="D2732" s="98"/>
      <c r="E2732" s="89"/>
      <c r="F2732" s="89"/>
      <c r="G2732" s="204"/>
      <c r="H2732" s="155"/>
      <c r="I2732" s="155"/>
      <c r="J2732" s="52"/>
      <c r="K2732" s="158"/>
      <c r="L2732" s="52"/>
      <c r="M2732" s="52"/>
      <c r="N2732" s="52"/>
      <c r="O2732" s="52"/>
      <c r="P2732" s="111"/>
      <c r="Q2732" s="52"/>
      <c r="R2732" s="77"/>
      <c r="S2732" s="109"/>
    </row>
    <row r="2733" spans="1:21" s="46" customFormat="1" x14ac:dyDescent="0.2">
      <c r="A2733" s="92"/>
      <c r="B2733" s="145"/>
      <c r="C2733" s="145"/>
      <c r="D2733" s="145"/>
      <c r="E2733" s="138"/>
      <c r="F2733" s="138"/>
      <c r="G2733" s="103"/>
      <c r="H2733" s="100"/>
      <c r="I2733" s="270"/>
      <c r="J2733" s="208"/>
      <c r="K2733" s="208"/>
      <c r="L2733" s="208"/>
      <c r="M2733" s="208"/>
      <c r="N2733" s="208"/>
      <c r="O2733" s="208"/>
      <c r="P2733" s="250"/>
      <c r="Q2733" s="208"/>
      <c r="R2733" s="143"/>
      <c r="S2733" s="143"/>
    </row>
    <row r="2734" spans="1:21" s="46" customFormat="1" x14ac:dyDescent="0.2">
      <c r="A2734" s="92"/>
      <c r="B2734" s="98"/>
      <c r="C2734" s="98"/>
      <c r="D2734" s="98"/>
      <c r="E2734" s="89"/>
      <c r="F2734" s="89"/>
      <c r="G2734" s="204"/>
      <c r="H2734" s="156"/>
      <c r="I2734" s="156"/>
      <c r="J2734" s="52"/>
      <c r="K2734" s="158"/>
      <c r="L2734" s="52"/>
      <c r="M2734" s="52"/>
      <c r="N2734" s="52"/>
      <c r="O2734" s="52"/>
      <c r="P2734" s="111"/>
      <c r="Q2734" s="52"/>
      <c r="R2734" s="77"/>
      <c r="S2734" s="109"/>
    </row>
    <row r="2735" spans="1:21" s="46" customFormat="1" x14ac:dyDescent="0.2">
      <c r="A2735" s="92"/>
      <c r="B2735" s="98"/>
      <c r="C2735" s="98"/>
      <c r="D2735" s="98"/>
      <c r="E2735" s="89"/>
      <c r="F2735" s="89"/>
      <c r="G2735" s="204"/>
      <c r="H2735" s="157"/>
      <c r="I2735" s="157"/>
      <c r="J2735" s="52"/>
      <c r="K2735" s="158"/>
      <c r="L2735" s="52"/>
      <c r="M2735" s="52"/>
      <c r="N2735" s="52"/>
      <c r="O2735" s="52"/>
      <c r="P2735" s="111"/>
      <c r="Q2735" s="52"/>
      <c r="R2735" s="77"/>
      <c r="S2735" s="109"/>
    </row>
    <row r="2736" spans="1:21" customFormat="1" ht="12.75" customHeight="1" x14ac:dyDescent="0.25">
      <c r="A2736" s="92"/>
      <c r="B2736" s="98"/>
      <c r="C2736" s="98"/>
      <c r="D2736" s="98"/>
      <c r="E2736" s="89"/>
      <c r="F2736" s="89"/>
      <c r="G2736" s="204"/>
      <c r="H2736" s="155"/>
      <c r="I2736" s="155"/>
      <c r="J2736" s="52"/>
      <c r="K2736" s="158"/>
      <c r="L2736" s="52"/>
      <c r="M2736" s="52"/>
      <c r="N2736" s="52"/>
      <c r="O2736" s="52"/>
      <c r="P2736" s="111"/>
      <c r="Q2736" s="52"/>
      <c r="R2736" s="77"/>
      <c r="S2736" s="109"/>
      <c r="T2736" s="203"/>
      <c r="U2736" s="203"/>
    </row>
    <row r="2737" spans="1:35" customFormat="1" ht="12.75" customHeight="1" x14ac:dyDescent="0.25">
      <c r="A2737" s="92"/>
      <c r="B2737" s="162"/>
      <c r="C2737" s="162"/>
      <c r="D2737" s="162"/>
      <c r="E2737" s="76"/>
      <c r="F2737" s="76"/>
      <c r="G2737" s="103"/>
      <c r="H2737" s="100"/>
      <c r="I2737" s="100"/>
      <c r="J2737" s="52"/>
      <c r="K2737" s="52"/>
      <c r="L2737" s="52"/>
      <c r="M2737" s="52"/>
      <c r="N2737" s="52"/>
      <c r="O2737" s="52"/>
      <c r="P2737" s="111"/>
      <c r="Q2737" s="52"/>
      <c r="R2737" s="72"/>
      <c r="S2737" s="72"/>
      <c r="T2737" s="203"/>
      <c r="U2737" s="203"/>
    </row>
    <row r="2738" spans="1:35" customFormat="1" ht="12.75" customHeight="1" x14ac:dyDescent="0.25">
      <c r="A2738" s="92"/>
      <c r="B2738" s="98"/>
      <c r="C2738" s="98"/>
      <c r="D2738" s="98"/>
      <c r="E2738" s="89"/>
      <c r="F2738" s="89"/>
      <c r="G2738" s="204"/>
      <c r="H2738" s="156"/>
      <c r="I2738" s="156"/>
      <c r="J2738" s="52"/>
      <c r="K2738" s="158"/>
      <c r="L2738" s="52"/>
      <c r="M2738" s="52"/>
      <c r="N2738" s="52"/>
      <c r="O2738" s="52"/>
      <c r="P2738" s="111"/>
      <c r="Q2738" s="52"/>
      <c r="R2738" s="77"/>
      <c r="S2738" s="109"/>
      <c r="T2738" s="203"/>
      <c r="U2738" s="203"/>
    </row>
    <row r="2739" spans="1:35" customFormat="1" ht="12.75" customHeight="1" x14ac:dyDescent="0.25">
      <c r="A2739" s="92"/>
      <c r="B2739" s="98"/>
      <c r="C2739" s="98"/>
      <c r="D2739" s="98"/>
      <c r="E2739" s="89"/>
      <c r="F2739" s="89"/>
      <c r="G2739" s="204"/>
      <c r="H2739" s="157"/>
      <c r="I2739" s="157"/>
      <c r="J2739" s="52"/>
      <c r="K2739" s="158"/>
      <c r="L2739" s="52"/>
      <c r="M2739" s="52"/>
      <c r="N2739" s="52"/>
      <c r="O2739" s="52"/>
      <c r="P2739" s="111"/>
      <c r="Q2739" s="52"/>
      <c r="R2739" s="77"/>
      <c r="S2739" s="109"/>
      <c r="T2739" s="203"/>
      <c r="U2739" s="203"/>
    </row>
    <row r="2740" spans="1:35" customFormat="1" ht="12.75" customHeight="1" x14ac:dyDescent="0.25">
      <c r="A2740" s="92"/>
      <c r="B2740" s="98"/>
      <c r="C2740" s="98"/>
      <c r="D2740" s="98"/>
      <c r="E2740" s="89"/>
      <c r="F2740" s="89"/>
      <c r="G2740" s="204"/>
      <c r="H2740" s="157"/>
      <c r="I2740" s="157"/>
      <c r="J2740" s="52"/>
      <c r="K2740" s="158"/>
      <c r="L2740" s="52"/>
      <c r="M2740" s="52"/>
      <c r="N2740" s="52"/>
      <c r="O2740" s="52"/>
      <c r="P2740" s="111"/>
      <c r="Q2740" s="52"/>
      <c r="R2740" s="77"/>
      <c r="S2740" s="109"/>
      <c r="T2740" s="203"/>
      <c r="U2740" s="203"/>
    </row>
    <row r="2741" spans="1:35" customFormat="1" ht="12.75" customHeight="1" x14ac:dyDescent="0.25">
      <c r="A2741" s="92"/>
      <c r="B2741" s="98"/>
      <c r="C2741" s="98"/>
      <c r="D2741" s="98"/>
      <c r="E2741" s="89"/>
      <c r="F2741" s="89"/>
      <c r="G2741" s="204"/>
      <c r="H2741" s="155"/>
      <c r="I2741" s="155"/>
      <c r="J2741" s="52"/>
      <c r="K2741" s="158"/>
      <c r="L2741" s="52"/>
      <c r="M2741" s="52"/>
      <c r="N2741" s="52"/>
      <c r="O2741" s="52"/>
      <c r="P2741" s="111"/>
      <c r="Q2741" s="52"/>
      <c r="R2741" s="77"/>
      <c r="S2741" s="109"/>
      <c r="T2741" s="203"/>
      <c r="U2741" s="203"/>
    </row>
    <row r="2742" spans="1:35" customFormat="1" ht="12.75" customHeight="1" x14ac:dyDescent="0.25">
      <c r="A2742" s="92"/>
      <c r="B2742" s="145"/>
      <c r="C2742" s="145"/>
      <c r="D2742" s="145"/>
      <c r="E2742" s="138"/>
      <c r="F2742" s="138"/>
      <c r="G2742" s="103"/>
      <c r="H2742" s="100"/>
      <c r="I2742" s="270"/>
      <c r="J2742" s="208"/>
      <c r="K2742" s="208"/>
      <c r="L2742" s="208"/>
      <c r="M2742" s="208"/>
      <c r="N2742" s="208"/>
      <c r="O2742" s="208"/>
      <c r="P2742" s="250"/>
      <c r="Q2742" s="208"/>
      <c r="R2742" s="143"/>
      <c r="S2742" s="143"/>
      <c r="T2742" s="203"/>
      <c r="U2742" s="203"/>
    </row>
    <row r="2743" spans="1:35" customFormat="1" ht="12.75" customHeight="1" x14ac:dyDescent="0.25">
      <c r="A2743" s="92"/>
      <c r="B2743" s="98"/>
      <c r="C2743" s="98"/>
      <c r="D2743" s="98"/>
      <c r="E2743" s="89"/>
      <c r="F2743" s="89"/>
      <c r="G2743" s="204"/>
      <c r="H2743" s="156"/>
      <c r="I2743" s="156"/>
      <c r="J2743" s="52"/>
      <c r="K2743" s="158"/>
      <c r="L2743" s="52"/>
      <c r="M2743" s="52"/>
      <c r="N2743" s="52"/>
      <c r="O2743" s="52"/>
      <c r="P2743" s="111"/>
      <c r="Q2743" s="52"/>
      <c r="R2743" s="77"/>
      <c r="S2743" s="109"/>
      <c r="T2743" s="203"/>
      <c r="U2743" s="203"/>
    </row>
    <row r="2744" spans="1:35" s="182" customFormat="1" ht="12.75" customHeight="1" x14ac:dyDescent="0.3">
      <c r="A2744" s="92"/>
      <c r="B2744" s="98"/>
      <c r="C2744" s="98"/>
      <c r="D2744" s="98"/>
      <c r="E2744" s="89"/>
      <c r="F2744" s="89"/>
      <c r="G2744" s="204"/>
      <c r="H2744" s="157"/>
      <c r="I2744" s="157"/>
      <c r="J2744" s="52"/>
      <c r="K2744" s="158"/>
      <c r="L2744" s="52"/>
      <c r="M2744" s="52"/>
      <c r="N2744" s="52"/>
      <c r="O2744" s="52"/>
      <c r="P2744" s="111"/>
      <c r="Q2744" s="52"/>
      <c r="R2744" s="77"/>
      <c r="S2744" s="109"/>
      <c r="T2744" s="80"/>
      <c r="U2744" s="80"/>
      <c r="V2744" s="187"/>
      <c r="W2744" s="187"/>
      <c r="AI2744" s="202"/>
    </row>
    <row r="2745" spans="1:35" s="182" customFormat="1" ht="12.75" customHeight="1" x14ac:dyDescent="0.3">
      <c r="A2745" s="92"/>
      <c r="B2745" s="98"/>
      <c r="C2745" s="98"/>
      <c r="D2745" s="98"/>
      <c r="E2745" s="89"/>
      <c r="F2745" s="89"/>
      <c r="G2745" s="204"/>
      <c r="H2745" s="155"/>
      <c r="I2745" s="155"/>
      <c r="J2745" s="52"/>
      <c r="K2745" s="158"/>
      <c r="L2745" s="52"/>
      <c r="M2745" s="52"/>
      <c r="N2745" s="52"/>
      <c r="O2745" s="52"/>
      <c r="P2745" s="111"/>
      <c r="Q2745" s="52"/>
      <c r="R2745" s="77"/>
      <c r="S2745" s="109"/>
      <c r="T2745" s="80"/>
      <c r="U2745" s="80"/>
      <c r="V2745" s="187"/>
      <c r="W2745" s="187"/>
      <c r="AI2745" s="202"/>
    </row>
    <row r="2746" spans="1:35" s="182" customFormat="1" ht="12.75" customHeight="1" x14ac:dyDescent="0.3">
      <c r="A2746" s="92"/>
      <c r="B2746" s="98"/>
      <c r="C2746" s="98"/>
      <c r="D2746" s="98"/>
      <c r="E2746" s="89"/>
      <c r="F2746" s="89"/>
      <c r="G2746" s="204"/>
      <c r="H2746" s="157"/>
      <c r="I2746" s="157"/>
      <c r="J2746" s="52"/>
      <c r="K2746" s="158"/>
      <c r="L2746" s="52"/>
      <c r="M2746" s="52"/>
      <c r="N2746" s="52"/>
      <c r="O2746" s="52"/>
      <c r="P2746" s="111"/>
      <c r="Q2746" s="52"/>
      <c r="R2746" s="77"/>
      <c r="S2746" s="109"/>
      <c r="T2746" s="80"/>
      <c r="U2746" s="80"/>
      <c r="V2746" s="187"/>
      <c r="W2746" s="187"/>
      <c r="AI2746" s="202"/>
    </row>
    <row r="2747" spans="1:35" s="182" customFormat="1" ht="12.75" customHeight="1" x14ac:dyDescent="0.3">
      <c r="A2747" s="92"/>
      <c r="B2747" s="98"/>
      <c r="C2747" s="98"/>
      <c r="D2747" s="98"/>
      <c r="E2747" s="89"/>
      <c r="F2747" s="89"/>
      <c r="G2747" s="204"/>
      <c r="H2747" s="155"/>
      <c r="I2747" s="155"/>
      <c r="J2747" s="52"/>
      <c r="K2747" s="158"/>
      <c r="L2747" s="52"/>
      <c r="M2747" s="52"/>
      <c r="N2747" s="52"/>
      <c r="O2747" s="52"/>
      <c r="P2747" s="111"/>
      <c r="Q2747" s="52"/>
      <c r="R2747" s="77"/>
      <c r="S2747" s="109"/>
      <c r="T2747" s="80"/>
      <c r="U2747" s="80"/>
      <c r="V2747" s="187"/>
      <c r="W2747" s="187"/>
      <c r="AI2747" s="202"/>
    </row>
    <row r="2748" spans="1:35" s="182" customFormat="1" ht="12.75" customHeight="1" x14ac:dyDescent="0.3">
      <c r="A2748" s="92"/>
      <c r="B2748" s="145"/>
      <c r="C2748" s="145"/>
      <c r="D2748" s="145"/>
      <c r="E2748" s="138"/>
      <c r="F2748" s="138"/>
      <c r="G2748" s="103"/>
      <c r="H2748" s="100"/>
      <c r="I2748" s="270"/>
      <c r="J2748" s="208"/>
      <c r="K2748" s="208"/>
      <c r="L2748" s="208"/>
      <c r="M2748" s="208"/>
      <c r="N2748" s="208"/>
      <c r="O2748" s="208"/>
      <c r="P2748" s="250"/>
      <c r="Q2748" s="208"/>
      <c r="R2748" s="143"/>
      <c r="S2748" s="143"/>
      <c r="T2748" s="80"/>
      <c r="U2748" s="80"/>
      <c r="V2748" s="187"/>
      <c r="W2748" s="187"/>
      <c r="AI2748" s="202"/>
    </row>
    <row r="2749" spans="1:35" s="182" customFormat="1" ht="12.75" customHeight="1" x14ac:dyDescent="0.3">
      <c r="A2749" s="92"/>
      <c r="B2749" s="98"/>
      <c r="C2749" s="98"/>
      <c r="D2749" s="98"/>
      <c r="E2749" s="89"/>
      <c r="F2749" s="89"/>
      <c r="G2749" s="204"/>
      <c r="H2749" s="156"/>
      <c r="I2749" s="156"/>
      <c r="J2749" s="52"/>
      <c r="K2749" s="158"/>
      <c r="L2749" s="52"/>
      <c r="M2749" s="52"/>
      <c r="N2749" s="52"/>
      <c r="O2749" s="52"/>
      <c r="P2749" s="111"/>
      <c r="Q2749" s="52"/>
      <c r="R2749" s="77"/>
      <c r="S2749" s="109"/>
      <c r="T2749" s="80"/>
      <c r="U2749" s="80"/>
      <c r="V2749" s="187"/>
      <c r="W2749" s="187"/>
      <c r="AI2749" s="202"/>
    </row>
    <row r="2750" spans="1:35" s="182" customFormat="1" ht="12.75" customHeight="1" x14ac:dyDescent="0.3">
      <c r="A2750" s="92"/>
      <c r="B2750" s="98"/>
      <c r="C2750" s="98"/>
      <c r="D2750" s="98"/>
      <c r="E2750" s="89"/>
      <c r="F2750" s="89"/>
      <c r="G2750" s="204"/>
      <c r="H2750" s="157"/>
      <c r="I2750" s="157"/>
      <c r="J2750" s="52"/>
      <c r="K2750" s="158"/>
      <c r="L2750" s="52"/>
      <c r="M2750" s="52"/>
      <c r="N2750" s="52"/>
      <c r="O2750" s="52"/>
      <c r="P2750" s="111"/>
      <c r="Q2750" s="52"/>
      <c r="R2750" s="77"/>
      <c r="S2750" s="109"/>
      <c r="T2750" s="80"/>
      <c r="U2750" s="80"/>
      <c r="V2750" s="187"/>
      <c r="W2750" s="187"/>
      <c r="AI2750" s="202"/>
    </row>
    <row r="2751" spans="1:35" s="182" customFormat="1" ht="12.75" customHeight="1" x14ac:dyDescent="0.3">
      <c r="A2751" s="92"/>
      <c r="B2751" s="98"/>
      <c r="C2751" s="98"/>
      <c r="D2751" s="98"/>
      <c r="E2751" s="89"/>
      <c r="F2751" s="89"/>
      <c r="G2751" s="204"/>
      <c r="H2751" s="155"/>
      <c r="I2751" s="155"/>
      <c r="J2751" s="52"/>
      <c r="K2751" s="158"/>
      <c r="L2751" s="52"/>
      <c r="M2751" s="52"/>
      <c r="N2751" s="52"/>
      <c r="O2751" s="52"/>
      <c r="P2751" s="111"/>
      <c r="Q2751" s="52"/>
      <c r="R2751" s="77"/>
      <c r="S2751" s="109"/>
      <c r="T2751" s="80"/>
      <c r="U2751" s="80"/>
      <c r="V2751" s="187"/>
      <c r="W2751" s="187"/>
      <c r="AI2751" s="202"/>
    </row>
    <row r="2752" spans="1:35" s="182" customFormat="1" ht="12.75" customHeight="1" x14ac:dyDescent="0.3">
      <c r="A2752" s="92"/>
      <c r="B2752" s="162"/>
      <c r="C2752" s="162"/>
      <c r="D2752" s="162"/>
      <c r="E2752" s="76"/>
      <c r="F2752" s="76"/>
      <c r="G2752" s="103"/>
      <c r="H2752" s="100"/>
      <c r="I2752" s="100"/>
      <c r="J2752" s="52"/>
      <c r="K2752" s="52"/>
      <c r="L2752" s="52"/>
      <c r="M2752" s="52"/>
      <c r="N2752" s="52"/>
      <c r="O2752" s="52"/>
      <c r="P2752" s="111"/>
      <c r="Q2752" s="52"/>
      <c r="R2752" s="72"/>
      <c r="S2752" s="72"/>
      <c r="T2752" s="80"/>
      <c r="U2752" s="80"/>
      <c r="V2752" s="187"/>
      <c r="W2752" s="187"/>
      <c r="AI2752" s="202"/>
    </row>
    <row r="2753" spans="1:35" s="182" customFormat="1" ht="12.75" customHeight="1" x14ac:dyDescent="0.3">
      <c r="A2753" s="92"/>
      <c r="B2753" s="98"/>
      <c r="C2753" s="98"/>
      <c r="D2753" s="98"/>
      <c r="E2753" s="89"/>
      <c r="F2753" s="89"/>
      <c r="G2753" s="204"/>
      <c r="H2753" s="156"/>
      <c r="I2753" s="156"/>
      <c r="J2753" s="52"/>
      <c r="K2753" s="158"/>
      <c r="L2753" s="52"/>
      <c r="M2753" s="52"/>
      <c r="N2753" s="52"/>
      <c r="O2753" s="52"/>
      <c r="P2753" s="111"/>
      <c r="Q2753" s="52"/>
      <c r="R2753" s="77"/>
      <c r="S2753" s="109"/>
      <c r="T2753" s="80"/>
      <c r="U2753" s="80"/>
      <c r="V2753" s="187"/>
      <c r="W2753" s="187"/>
      <c r="AI2753" s="202"/>
    </row>
    <row r="2754" spans="1:35" s="182" customFormat="1" ht="12.75" customHeight="1" x14ac:dyDescent="0.3">
      <c r="A2754" s="92"/>
      <c r="B2754" s="98"/>
      <c r="C2754" s="98"/>
      <c r="D2754" s="98"/>
      <c r="E2754" s="89"/>
      <c r="F2754" s="89"/>
      <c r="G2754" s="204"/>
      <c r="H2754" s="157"/>
      <c r="I2754" s="157"/>
      <c r="J2754" s="52"/>
      <c r="K2754" s="158"/>
      <c r="L2754" s="52"/>
      <c r="M2754" s="52"/>
      <c r="N2754" s="52"/>
      <c r="O2754" s="52"/>
      <c r="P2754" s="111"/>
      <c r="Q2754" s="52"/>
      <c r="R2754" s="77"/>
      <c r="S2754" s="109"/>
      <c r="T2754" s="80"/>
      <c r="U2754" s="80"/>
      <c r="V2754" s="187"/>
      <c r="W2754" s="187"/>
      <c r="AI2754" s="202"/>
    </row>
    <row r="2755" spans="1:35" s="182" customFormat="1" ht="12.75" customHeight="1" x14ac:dyDescent="0.3">
      <c r="A2755" s="92"/>
      <c r="B2755" s="98"/>
      <c r="C2755" s="98"/>
      <c r="D2755" s="98"/>
      <c r="E2755" s="89"/>
      <c r="F2755" s="89"/>
      <c r="G2755" s="204"/>
      <c r="H2755" s="157"/>
      <c r="I2755" s="157"/>
      <c r="J2755" s="52"/>
      <c r="K2755" s="158"/>
      <c r="L2755" s="52"/>
      <c r="M2755" s="52"/>
      <c r="N2755" s="52"/>
      <c r="O2755" s="52"/>
      <c r="P2755" s="111"/>
      <c r="Q2755" s="52"/>
      <c r="R2755" s="77"/>
      <c r="S2755" s="109"/>
      <c r="T2755" s="80"/>
      <c r="U2755" s="80"/>
      <c r="V2755" s="187"/>
      <c r="W2755" s="187"/>
      <c r="AI2755" s="202"/>
    </row>
    <row r="2756" spans="1:35" s="182" customFormat="1" ht="12.75" customHeight="1" x14ac:dyDescent="0.3">
      <c r="A2756" s="92"/>
      <c r="B2756" s="98"/>
      <c r="C2756" s="98"/>
      <c r="D2756" s="98"/>
      <c r="E2756" s="89"/>
      <c r="F2756" s="89"/>
      <c r="G2756" s="204"/>
      <c r="H2756" s="155"/>
      <c r="I2756" s="155"/>
      <c r="J2756" s="52"/>
      <c r="K2756" s="158"/>
      <c r="L2756" s="52"/>
      <c r="M2756" s="52"/>
      <c r="N2756" s="52"/>
      <c r="O2756" s="52"/>
      <c r="P2756" s="111"/>
      <c r="Q2756" s="52"/>
      <c r="R2756" s="77"/>
      <c r="S2756" s="109"/>
      <c r="T2756" s="80"/>
      <c r="U2756" s="80"/>
      <c r="V2756" s="187"/>
      <c r="W2756" s="187"/>
      <c r="AI2756" s="202"/>
    </row>
    <row r="2757" spans="1:35" s="182" customFormat="1" ht="12.75" customHeight="1" x14ac:dyDescent="0.3">
      <c r="A2757" s="92"/>
      <c r="B2757" s="145"/>
      <c r="C2757" s="145"/>
      <c r="D2757" s="145"/>
      <c r="E2757" s="138"/>
      <c r="F2757" s="138"/>
      <c r="G2757" s="103"/>
      <c r="H2757" s="100"/>
      <c r="I2757" s="270"/>
      <c r="J2757" s="208"/>
      <c r="K2757" s="208"/>
      <c r="L2757" s="208"/>
      <c r="M2757" s="208"/>
      <c r="N2757" s="208"/>
      <c r="O2757" s="208"/>
      <c r="P2757" s="250"/>
      <c r="Q2757" s="208"/>
      <c r="R2757" s="143"/>
      <c r="S2757" s="143"/>
      <c r="T2757" s="80"/>
      <c r="U2757" s="80"/>
      <c r="V2757" s="187"/>
      <c r="W2757" s="187"/>
      <c r="AI2757" s="202"/>
    </row>
    <row r="2758" spans="1:35" s="182" customFormat="1" ht="12.75" customHeight="1" x14ac:dyDescent="0.3">
      <c r="A2758" s="92"/>
      <c r="B2758" s="98"/>
      <c r="C2758" s="98"/>
      <c r="D2758" s="98"/>
      <c r="E2758" s="89"/>
      <c r="F2758" s="89"/>
      <c r="G2758" s="204"/>
      <c r="H2758" s="156"/>
      <c r="I2758" s="156"/>
      <c r="J2758" s="52"/>
      <c r="K2758" s="158"/>
      <c r="L2758" s="52"/>
      <c r="M2758" s="52"/>
      <c r="N2758" s="52"/>
      <c r="O2758" s="52"/>
      <c r="P2758" s="111"/>
      <c r="Q2758" s="52"/>
      <c r="R2758" s="77"/>
      <c r="S2758" s="109"/>
      <c r="T2758" s="80"/>
      <c r="U2758" s="80"/>
      <c r="V2758" s="187"/>
      <c r="W2758" s="187"/>
      <c r="AI2758" s="202"/>
    </row>
    <row r="2759" spans="1:35" s="182" customFormat="1" ht="12.75" customHeight="1" x14ac:dyDescent="0.3">
      <c r="A2759" s="92"/>
      <c r="B2759" s="98"/>
      <c r="C2759" s="98"/>
      <c r="D2759" s="98"/>
      <c r="E2759" s="89"/>
      <c r="F2759" s="89"/>
      <c r="G2759" s="204"/>
      <c r="H2759" s="157"/>
      <c r="I2759" s="157"/>
      <c r="J2759" s="52"/>
      <c r="K2759" s="158"/>
      <c r="L2759" s="52"/>
      <c r="M2759" s="52"/>
      <c r="N2759" s="52"/>
      <c r="O2759" s="52"/>
      <c r="P2759" s="111"/>
      <c r="Q2759" s="52"/>
      <c r="R2759" s="77"/>
      <c r="S2759" s="109"/>
      <c r="T2759" s="80"/>
      <c r="U2759" s="80"/>
      <c r="V2759" s="187"/>
      <c r="W2759" s="187"/>
      <c r="AI2759" s="202"/>
    </row>
    <row r="2760" spans="1:35" s="182" customFormat="1" ht="12.75" customHeight="1" x14ac:dyDescent="0.3">
      <c r="A2760" s="92"/>
      <c r="B2760" s="98"/>
      <c r="C2760" s="98"/>
      <c r="D2760" s="98"/>
      <c r="E2760" s="89"/>
      <c r="F2760" s="89"/>
      <c r="G2760" s="204"/>
      <c r="H2760" s="155"/>
      <c r="I2760" s="155"/>
      <c r="J2760" s="52"/>
      <c r="K2760" s="158"/>
      <c r="L2760" s="52"/>
      <c r="M2760" s="52"/>
      <c r="N2760" s="52"/>
      <c r="O2760" s="52"/>
      <c r="P2760" s="111"/>
      <c r="Q2760" s="52"/>
      <c r="R2760" s="77"/>
      <c r="S2760" s="109"/>
      <c r="T2760" s="80"/>
      <c r="U2760" s="80"/>
      <c r="V2760" s="187"/>
      <c r="W2760" s="187"/>
      <c r="AI2760" s="202"/>
    </row>
    <row r="2761" spans="1:35" s="182" customFormat="1" ht="12.75" customHeight="1" x14ac:dyDescent="0.3">
      <c r="A2761" s="92"/>
      <c r="B2761" s="98"/>
      <c r="C2761" s="98"/>
      <c r="D2761" s="98"/>
      <c r="E2761" s="89"/>
      <c r="F2761" s="89"/>
      <c r="G2761" s="204"/>
      <c r="H2761" s="157"/>
      <c r="I2761" s="157"/>
      <c r="J2761" s="52"/>
      <c r="K2761" s="158"/>
      <c r="L2761" s="52"/>
      <c r="M2761" s="52"/>
      <c r="N2761" s="52"/>
      <c r="O2761" s="52"/>
      <c r="P2761" s="111"/>
      <c r="Q2761" s="52"/>
      <c r="R2761" s="77"/>
      <c r="S2761" s="109"/>
      <c r="T2761" s="80"/>
      <c r="U2761" s="80"/>
      <c r="V2761" s="187"/>
      <c r="W2761" s="187"/>
      <c r="AI2761" s="202"/>
    </row>
    <row r="2762" spans="1:35" s="182" customFormat="1" ht="12.75" customHeight="1" x14ac:dyDescent="0.3">
      <c r="A2762" s="92"/>
      <c r="B2762" s="98"/>
      <c r="C2762" s="98"/>
      <c r="D2762" s="98"/>
      <c r="E2762" s="89"/>
      <c r="F2762" s="89"/>
      <c r="G2762" s="204"/>
      <c r="H2762" s="155"/>
      <c r="I2762" s="155"/>
      <c r="J2762" s="52"/>
      <c r="K2762" s="158"/>
      <c r="L2762" s="52"/>
      <c r="M2762" s="52"/>
      <c r="N2762" s="52"/>
      <c r="O2762" s="52"/>
      <c r="P2762" s="111"/>
      <c r="Q2762" s="52"/>
      <c r="R2762" s="77"/>
      <c r="S2762" s="109"/>
      <c r="T2762" s="80"/>
      <c r="U2762" s="80"/>
      <c r="V2762" s="187"/>
      <c r="W2762" s="187"/>
      <c r="AI2762" s="202"/>
    </row>
    <row r="2763" spans="1:35" s="182" customFormat="1" ht="12.75" customHeight="1" x14ac:dyDescent="0.3">
      <c r="A2763" s="92"/>
      <c r="B2763" s="145"/>
      <c r="C2763" s="145"/>
      <c r="D2763" s="145"/>
      <c r="E2763" s="138"/>
      <c r="F2763" s="138"/>
      <c r="G2763" s="103"/>
      <c r="H2763" s="100"/>
      <c r="I2763" s="270"/>
      <c r="J2763" s="208"/>
      <c r="K2763" s="208"/>
      <c r="L2763" s="208"/>
      <c r="M2763" s="208"/>
      <c r="N2763" s="208"/>
      <c r="O2763" s="208"/>
      <c r="P2763" s="250"/>
      <c r="Q2763" s="208"/>
      <c r="R2763" s="143"/>
      <c r="S2763" s="143"/>
      <c r="T2763" s="80"/>
      <c r="U2763" s="80"/>
      <c r="V2763" s="187"/>
      <c r="W2763" s="187"/>
      <c r="AI2763" s="202"/>
    </row>
    <row r="2764" spans="1:35" s="182" customFormat="1" ht="12.75" customHeight="1" x14ac:dyDescent="0.3">
      <c r="A2764" s="92"/>
      <c r="B2764" s="98"/>
      <c r="C2764" s="98"/>
      <c r="D2764" s="98"/>
      <c r="E2764" s="89"/>
      <c r="F2764" s="89"/>
      <c r="G2764" s="204"/>
      <c r="H2764" s="156"/>
      <c r="I2764" s="156"/>
      <c r="J2764" s="52"/>
      <c r="K2764" s="158"/>
      <c r="L2764" s="52"/>
      <c r="M2764" s="52"/>
      <c r="N2764" s="52"/>
      <c r="O2764" s="52"/>
      <c r="P2764" s="111"/>
      <c r="Q2764" s="52"/>
      <c r="R2764" s="77"/>
      <c r="S2764" s="109"/>
      <c r="T2764" s="80"/>
      <c r="U2764" s="80"/>
      <c r="V2764" s="187"/>
      <c r="W2764" s="187"/>
      <c r="AI2764" s="202"/>
    </row>
    <row r="2765" spans="1:35" s="182" customFormat="1" ht="12.75" customHeight="1" x14ac:dyDescent="0.3">
      <c r="A2765" s="92"/>
      <c r="B2765" s="98"/>
      <c r="C2765" s="98"/>
      <c r="D2765" s="98"/>
      <c r="E2765" s="89"/>
      <c r="F2765" s="89"/>
      <c r="G2765" s="204"/>
      <c r="H2765" s="157"/>
      <c r="I2765" s="157"/>
      <c r="J2765" s="52"/>
      <c r="K2765" s="158"/>
      <c r="L2765" s="52"/>
      <c r="M2765" s="52"/>
      <c r="N2765" s="52"/>
      <c r="O2765" s="52"/>
      <c r="P2765" s="111"/>
      <c r="Q2765" s="52"/>
      <c r="R2765" s="77"/>
      <c r="S2765" s="109"/>
      <c r="T2765" s="80"/>
      <c r="U2765" s="80"/>
      <c r="V2765" s="187"/>
      <c r="W2765" s="187"/>
      <c r="AI2765" s="202"/>
    </row>
    <row r="2766" spans="1:35" s="182" customFormat="1" ht="12.75" customHeight="1" x14ac:dyDescent="0.3">
      <c r="A2766" s="92"/>
      <c r="B2766" s="98"/>
      <c r="C2766" s="98"/>
      <c r="D2766" s="98"/>
      <c r="E2766" s="89"/>
      <c r="F2766" s="89"/>
      <c r="G2766" s="204"/>
      <c r="H2766" s="155"/>
      <c r="I2766" s="155"/>
      <c r="J2766" s="52"/>
      <c r="K2766" s="158"/>
      <c r="L2766" s="52"/>
      <c r="M2766" s="52"/>
      <c r="N2766" s="52"/>
      <c r="O2766" s="52"/>
      <c r="P2766" s="111"/>
      <c r="Q2766" s="52"/>
      <c r="R2766" s="77"/>
      <c r="S2766" s="109"/>
      <c r="T2766" s="80"/>
      <c r="U2766" s="80"/>
      <c r="V2766" s="187"/>
      <c r="W2766" s="187"/>
      <c r="AI2766" s="202"/>
    </row>
    <row r="2767" spans="1:35" s="182" customFormat="1" ht="12.75" customHeight="1" x14ac:dyDescent="0.3">
      <c r="A2767" s="92"/>
      <c r="B2767" s="162"/>
      <c r="C2767" s="162"/>
      <c r="D2767" s="162"/>
      <c r="E2767" s="76"/>
      <c r="F2767" s="76"/>
      <c r="G2767" s="103"/>
      <c r="H2767" s="100"/>
      <c r="I2767" s="100"/>
      <c r="J2767" s="52"/>
      <c r="K2767" s="52"/>
      <c r="L2767" s="52"/>
      <c r="M2767" s="52"/>
      <c r="N2767" s="52"/>
      <c r="O2767" s="52"/>
      <c r="P2767" s="111"/>
      <c r="Q2767" s="52"/>
      <c r="R2767" s="72"/>
      <c r="S2767" s="72"/>
      <c r="T2767" s="80"/>
      <c r="U2767" s="80"/>
      <c r="V2767" s="187"/>
      <c r="W2767" s="187"/>
      <c r="AI2767" s="202"/>
    </row>
    <row r="2768" spans="1:35" s="182" customFormat="1" ht="12.75" customHeight="1" x14ac:dyDescent="0.3">
      <c r="A2768" s="92"/>
      <c r="B2768" s="98"/>
      <c r="C2768" s="98"/>
      <c r="D2768" s="98"/>
      <c r="E2768" s="89"/>
      <c r="F2768" s="89"/>
      <c r="G2768" s="204"/>
      <c r="H2768" s="156"/>
      <c r="I2768" s="156"/>
      <c r="J2768" s="52"/>
      <c r="K2768" s="158"/>
      <c r="L2768" s="52"/>
      <c r="M2768" s="52"/>
      <c r="N2768" s="52"/>
      <c r="O2768" s="52"/>
      <c r="P2768" s="111"/>
      <c r="Q2768" s="52"/>
      <c r="R2768" s="77"/>
      <c r="S2768" s="109"/>
      <c r="T2768" s="80"/>
      <c r="U2768" s="80"/>
      <c r="V2768" s="187"/>
      <c r="W2768" s="187"/>
      <c r="AI2768" s="202"/>
    </row>
    <row r="2769" spans="1:35" s="182" customFormat="1" ht="12.75" customHeight="1" x14ac:dyDescent="0.3">
      <c r="A2769" s="92"/>
      <c r="B2769" s="98"/>
      <c r="C2769" s="98"/>
      <c r="D2769" s="98"/>
      <c r="E2769" s="89"/>
      <c r="F2769" s="89"/>
      <c r="G2769" s="204"/>
      <c r="H2769" s="157"/>
      <c r="I2769" s="157"/>
      <c r="J2769" s="52"/>
      <c r="K2769" s="158"/>
      <c r="L2769" s="52"/>
      <c r="M2769" s="52"/>
      <c r="N2769" s="52"/>
      <c r="O2769" s="52"/>
      <c r="P2769" s="111"/>
      <c r="Q2769" s="52"/>
      <c r="R2769" s="77"/>
      <c r="S2769" s="109"/>
      <c r="T2769" s="80"/>
      <c r="U2769" s="80"/>
      <c r="V2769" s="187"/>
      <c r="W2769" s="187"/>
      <c r="AI2769" s="202"/>
    </row>
    <row r="2770" spans="1:35" s="182" customFormat="1" ht="12.75" customHeight="1" x14ac:dyDescent="0.3">
      <c r="A2770" s="92"/>
      <c r="B2770" s="98"/>
      <c r="C2770" s="98"/>
      <c r="D2770" s="98"/>
      <c r="E2770" s="89"/>
      <c r="F2770" s="89"/>
      <c r="G2770" s="204"/>
      <c r="H2770" s="157"/>
      <c r="I2770" s="157"/>
      <c r="J2770" s="52"/>
      <c r="K2770" s="158"/>
      <c r="L2770" s="52"/>
      <c r="M2770" s="52"/>
      <c r="N2770" s="52"/>
      <c r="O2770" s="52"/>
      <c r="P2770" s="111"/>
      <c r="Q2770" s="52"/>
      <c r="R2770" s="77"/>
      <c r="S2770" s="109"/>
      <c r="T2770" s="80"/>
      <c r="U2770" s="80"/>
      <c r="V2770" s="187"/>
      <c r="W2770" s="187"/>
      <c r="AI2770" s="202"/>
    </row>
    <row r="2771" spans="1:35" s="182" customFormat="1" ht="12.75" customHeight="1" x14ac:dyDescent="0.3">
      <c r="A2771" s="92"/>
      <c r="B2771" s="98"/>
      <c r="C2771" s="98"/>
      <c r="D2771" s="98"/>
      <c r="E2771" s="89"/>
      <c r="F2771" s="89"/>
      <c r="G2771" s="204"/>
      <c r="H2771" s="155"/>
      <c r="I2771" s="155"/>
      <c r="J2771" s="52"/>
      <c r="K2771" s="158"/>
      <c r="L2771" s="52"/>
      <c r="M2771" s="52"/>
      <c r="N2771" s="52"/>
      <c r="O2771" s="52"/>
      <c r="P2771" s="111"/>
      <c r="Q2771" s="52"/>
      <c r="R2771" s="77"/>
      <c r="S2771" s="109"/>
      <c r="T2771" s="80"/>
      <c r="U2771" s="80"/>
      <c r="V2771" s="187"/>
      <c r="W2771" s="187"/>
      <c r="AI2771" s="202"/>
    </row>
    <row r="2772" spans="1:35" s="182" customFormat="1" ht="12.75" customHeight="1" x14ac:dyDescent="0.3">
      <c r="A2772" s="92"/>
      <c r="B2772" s="145"/>
      <c r="C2772" s="145"/>
      <c r="D2772" s="145"/>
      <c r="E2772" s="138"/>
      <c r="F2772" s="138"/>
      <c r="G2772" s="103"/>
      <c r="H2772" s="100"/>
      <c r="I2772" s="270"/>
      <c r="J2772" s="208"/>
      <c r="K2772" s="208"/>
      <c r="L2772" s="208"/>
      <c r="M2772" s="208"/>
      <c r="N2772" s="208"/>
      <c r="O2772" s="208"/>
      <c r="P2772" s="250"/>
      <c r="Q2772" s="208"/>
      <c r="R2772" s="143"/>
      <c r="S2772" s="143"/>
      <c r="T2772" s="80"/>
      <c r="U2772" s="80"/>
      <c r="V2772" s="187"/>
      <c r="W2772" s="187"/>
      <c r="AI2772" s="202"/>
    </row>
    <row r="2773" spans="1:35" s="182" customFormat="1" ht="12.75" customHeight="1" x14ac:dyDescent="0.3">
      <c r="A2773" s="92"/>
      <c r="B2773" s="98"/>
      <c r="C2773" s="98"/>
      <c r="D2773" s="98"/>
      <c r="E2773" s="89"/>
      <c r="F2773" s="89"/>
      <c r="G2773" s="204"/>
      <c r="H2773" s="156"/>
      <c r="I2773" s="156"/>
      <c r="J2773" s="52"/>
      <c r="K2773" s="158"/>
      <c r="L2773" s="52"/>
      <c r="M2773" s="52"/>
      <c r="N2773" s="52"/>
      <c r="O2773" s="52"/>
      <c r="P2773" s="111"/>
      <c r="Q2773" s="52"/>
      <c r="R2773" s="77"/>
      <c r="S2773" s="109"/>
      <c r="T2773" s="80"/>
      <c r="U2773" s="80"/>
      <c r="V2773" s="187"/>
      <c r="W2773" s="187"/>
      <c r="AI2773" s="202"/>
    </row>
    <row r="2774" spans="1:35" s="182" customFormat="1" ht="12.75" customHeight="1" x14ac:dyDescent="0.3">
      <c r="A2774" s="92"/>
      <c r="B2774" s="98"/>
      <c r="C2774" s="98"/>
      <c r="D2774" s="98"/>
      <c r="E2774" s="89"/>
      <c r="F2774" s="89"/>
      <c r="G2774" s="204"/>
      <c r="H2774" s="157"/>
      <c r="I2774" s="157"/>
      <c r="J2774" s="52"/>
      <c r="K2774" s="158"/>
      <c r="L2774" s="52"/>
      <c r="M2774" s="52"/>
      <c r="N2774" s="52"/>
      <c r="O2774" s="52"/>
      <c r="P2774" s="111"/>
      <c r="Q2774" s="52"/>
      <c r="R2774" s="77"/>
      <c r="S2774" s="109"/>
      <c r="T2774" s="80"/>
      <c r="U2774" s="80"/>
      <c r="V2774" s="187"/>
      <c r="W2774" s="187"/>
      <c r="AI2774" s="202"/>
    </row>
    <row r="2775" spans="1:35" s="182" customFormat="1" ht="12.75" customHeight="1" x14ac:dyDescent="0.3">
      <c r="A2775" s="92"/>
      <c r="B2775" s="98"/>
      <c r="C2775" s="98"/>
      <c r="D2775" s="98"/>
      <c r="E2775" s="89"/>
      <c r="F2775" s="89"/>
      <c r="G2775" s="204"/>
      <c r="H2775" s="155"/>
      <c r="I2775" s="155"/>
      <c r="J2775" s="52"/>
      <c r="K2775" s="158"/>
      <c r="L2775" s="52"/>
      <c r="M2775" s="52"/>
      <c r="N2775" s="52"/>
      <c r="O2775" s="52"/>
      <c r="P2775" s="111"/>
      <c r="Q2775" s="52"/>
      <c r="R2775" s="77"/>
      <c r="S2775" s="109"/>
      <c r="T2775" s="80"/>
      <c r="U2775" s="80"/>
      <c r="V2775" s="187"/>
      <c r="W2775" s="187"/>
      <c r="AI2775" s="202"/>
    </row>
    <row r="2776" spans="1:35" s="182" customFormat="1" ht="12.75" customHeight="1" x14ac:dyDescent="0.3">
      <c r="A2776" s="92"/>
      <c r="B2776" s="98"/>
      <c r="C2776" s="98"/>
      <c r="D2776" s="98"/>
      <c r="E2776" s="89"/>
      <c r="F2776" s="89"/>
      <c r="G2776" s="204"/>
      <c r="H2776" s="157"/>
      <c r="I2776" s="157"/>
      <c r="J2776" s="52"/>
      <c r="K2776" s="158"/>
      <c r="L2776" s="52"/>
      <c r="M2776" s="52"/>
      <c r="N2776" s="52"/>
      <c r="O2776" s="52"/>
      <c r="P2776" s="111"/>
      <c r="Q2776" s="52"/>
      <c r="R2776" s="77"/>
      <c r="S2776" s="109"/>
      <c r="T2776" s="80"/>
      <c r="U2776" s="80"/>
      <c r="V2776" s="187"/>
      <c r="W2776" s="187"/>
      <c r="AI2776" s="202"/>
    </row>
    <row r="2777" spans="1:35" s="182" customFormat="1" ht="12.75" customHeight="1" x14ac:dyDescent="0.3">
      <c r="A2777" s="92"/>
      <c r="B2777" s="98"/>
      <c r="C2777" s="98"/>
      <c r="D2777" s="98"/>
      <c r="E2777" s="89"/>
      <c r="F2777" s="89"/>
      <c r="G2777" s="204"/>
      <c r="H2777" s="155"/>
      <c r="I2777" s="155"/>
      <c r="J2777" s="52"/>
      <c r="K2777" s="158"/>
      <c r="L2777" s="52"/>
      <c r="M2777" s="52"/>
      <c r="N2777" s="52"/>
      <c r="O2777" s="52"/>
      <c r="P2777" s="111"/>
      <c r="Q2777" s="52"/>
      <c r="R2777" s="77"/>
      <c r="S2777" s="109"/>
      <c r="T2777" s="80"/>
      <c r="U2777" s="80"/>
      <c r="V2777" s="187"/>
      <c r="W2777" s="187"/>
      <c r="AI2777" s="202"/>
    </row>
    <row r="2778" spans="1:35" s="182" customFormat="1" ht="12.75" customHeight="1" x14ac:dyDescent="0.3">
      <c r="A2778" s="92"/>
      <c r="B2778" s="145"/>
      <c r="C2778" s="145"/>
      <c r="D2778" s="145"/>
      <c r="E2778" s="138"/>
      <c r="F2778" s="138"/>
      <c r="G2778" s="103"/>
      <c r="H2778" s="100"/>
      <c r="I2778" s="270"/>
      <c r="J2778" s="208"/>
      <c r="K2778" s="208"/>
      <c r="L2778" s="208"/>
      <c r="M2778" s="208"/>
      <c r="N2778" s="208"/>
      <c r="O2778" s="208"/>
      <c r="P2778" s="250"/>
      <c r="Q2778" s="208"/>
      <c r="R2778" s="143"/>
      <c r="S2778" s="143"/>
      <c r="T2778" s="80"/>
      <c r="U2778" s="80"/>
      <c r="V2778" s="187"/>
      <c r="W2778" s="187"/>
      <c r="AI2778" s="202"/>
    </row>
    <row r="2779" spans="1:35" s="182" customFormat="1" ht="12.75" customHeight="1" x14ac:dyDescent="0.3">
      <c r="A2779" s="92"/>
      <c r="B2779" s="98"/>
      <c r="C2779" s="98"/>
      <c r="D2779" s="98"/>
      <c r="E2779" s="89"/>
      <c r="F2779" s="89"/>
      <c r="G2779" s="204"/>
      <c r="H2779" s="156"/>
      <c r="I2779" s="156"/>
      <c r="J2779" s="52"/>
      <c r="K2779" s="158"/>
      <c r="L2779" s="52"/>
      <c r="M2779" s="52"/>
      <c r="N2779" s="52"/>
      <c r="O2779" s="52"/>
      <c r="P2779" s="111"/>
      <c r="Q2779" s="52"/>
      <c r="R2779" s="77"/>
      <c r="S2779" s="109"/>
      <c r="T2779" s="80"/>
      <c r="U2779" s="80"/>
      <c r="V2779" s="187"/>
      <c r="W2779" s="187"/>
      <c r="AI2779" s="202"/>
    </row>
    <row r="2780" spans="1:35" s="182" customFormat="1" ht="12.75" customHeight="1" x14ac:dyDescent="0.3">
      <c r="A2780" s="92"/>
      <c r="B2780" s="98"/>
      <c r="C2780" s="98"/>
      <c r="D2780" s="98"/>
      <c r="E2780" s="89"/>
      <c r="F2780" s="89"/>
      <c r="G2780" s="204"/>
      <c r="H2780" s="157"/>
      <c r="I2780" s="157"/>
      <c r="J2780" s="52"/>
      <c r="K2780" s="158"/>
      <c r="L2780" s="52"/>
      <c r="M2780" s="52"/>
      <c r="N2780" s="52"/>
      <c r="O2780" s="52"/>
      <c r="P2780" s="111"/>
      <c r="Q2780" s="52"/>
      <c r="R2780" s="77"/>
      <c r="S2780" s="109"/>
      <c r="T2780" s="80"/>
      <c r="U2780" s="80"/>
      <c r="V2780" s="187"/>
      <c r="W2780" s="187"/>
      <c r="AI2780" s="202"/>
    </row>
    <row r="2781" spans="1:35" s="182" customFormat="1" ht="12.75" customHeight="1" x14ac:dyDescent="0.3">
      <c r="A2781" s="92"/>
      <c r="B2781" s="98"/>
      <c r="C2781" s="98"/>
      <c r="D2781" s="98"/>
      <c r="E2781" s="89"/>
      <c r="F2781" s="89"/>
      <c r="G2781" s="204"/>
      <c r="H2781" s="155"/>
      <c r="I2781" s="155"/>
      <c r="J2781" s="52"/>
      <c r="K2781" s="158"/>
      <c r="L2781" s="52"/>
      <c r="M2781" s="52"/>
      <c r="N2781" s="52"/>
      <c r="O2781" s="52"/>
      <c r="P2781" s="111"/>
      <c r="Q2781" s="52"/>
      <c r="R2781" s="77"/>
      <c r="S2781" s="109"/>
      <c r="T2781" s="80"/>
      <c r="U2781" s="80"/>
      <c r="V2781" s="187"/>
      <c r="W2781" s="187"/>
      <c r="AI2781" s="202"/>
    </row>
    <row r="2782" spans="1:35" s="182" customFormat="1" ht="12.75" customHeight="1" x14ac:dyDescent="0.3">
      <c r="A2782" s="92"/>
      <c r="B2782" s="162"/>
      <c r="C2782" s="162"/>
      <c r="D2782" s="162"/>
      <c r="E2782" s="76"/>
      <c r="F2782" s="76"/>
      <c r="G2782" s="103"/>
      <c r="H2782" s="100"/>
      <c r="I2782" s="100"/>
      <c r="J2782" s="52"/>
      <c r="K2782" s="52"/>
      <c r="L2782" s="52"/>
      <c r="M2782" s="52"/>
      <c r="N2782" s="52"/>
      <c r="O2782" s="52"/>
      <c r="P2782" s="111"/>
      <c r="Q2782" s="52"/>
      <c r="R2782" s="72"/>
      <c r="S2782" s="72"/>
      <c r="T2782" s="80"/>
      <c r="U2782" s="80"/>
      <c r="V2782" s="187"/>
      <c r="W2782" s="187"/>
      <c r="AI2782" s="202"/>
    </row>
    <row r="2783" spans="1:35" s="182" customFormat="1" ht="12.75" customHeight="1" x14ac:dyDescent="0.3">
      <c r="A2783" s="92"/>
      <c r="B2783" s="98"/>
      <c r="C2783" s="98"/>
      <c r="D2783" s="98"/>
      <c r="E2783" s="89"/>
      <c r="F2783" s="89"/>
      <c r="G2783" s="204"/>
      <c r="H2783" s="156"/>
      <c r="I2783" s="156"/>
      <c r="J2783" s="52"/>
      <c r="K2783" s="158"/>
      <c r="L2783" s="52"/>
      <c r="M2783" s="52"/>
      <c r="N2783" s="52"/>
      <c r="O2783" s="52"/>
      <c r="P2783" s="111"/>
      <c r="Q2783" s="52"/>
      <c r="R2783" s="77"/>
      <c r="S2783" s="109"/>
      <c r="T2783" s="80"/>
      <c r="U2783" s="80"/>
      <c r="V2783" s="187"/>
      <c r="W2783" s="187"/>
      <c r="AI2783" s="202"/>
    </row>
    <row r="2784" spans="1:35" s="182" customFormat="1" ht="12.75" customHeight="1" x14ac:dyDescent="0.3">
      <c r="A2784" s="92"/>
      <c r="B2784" s="98"/>
      <c r="C2784" s="98"/>
      <c r="D2784" s="98"/>
      <c r="E2784" s="89"/>
      <c r="F2784" s="89"/>
      <c r="G2784" s="204"/>
      <c r="H2784" s="157"/>
      <c r="I2784" s="157"/>
      <c r="J2784" s="52"/>
      <c r="K2784" s="158"/>
      <c r="L2784" s="52"/>
      <c r="M2784" s="52"/>
      <c r="N2784" s="52"/>
      <c r="O2784" s="52"/>
      <c r="P2784" s="111"/>
      <c r="Q2784" s="52"/>
      <c r="R2784" s="77"/>
      <c r="S2784" s="109"/>
      <c r="T2784" s="80"/>
      <c r="U2784" s="80"/>
      <c r="V2784" s="187"/>
      <c r="W2784" s="187"/>
      <c r="AI2784" s="202"/>
    </row>
    <row r="2785" spans="1:35" s="182" customFormat="1" ht="12.75" customHeight="1" x14ac:dyDescent="0.3">
      <c r="A2785" s="92"/>
      <c r="B2785" s="98"/>
      <c r="C2785" s="98"/>
      <c r="D2785" s="98"/>
      <c r="E2785" s="89"/>
      <c r="F2785" s="89"/>
      <c r="G2785" s="204"/>
      <c r="H2785" s="157"/>
      <c r="I2785" s="157"/>
      <c r="J2785" s="52"/>
      <c r="K2785" s="158"/>
      <c r="L2785" s="52"/>
      <c r="M2785" s="52"/>
      <c r="N2785" s="52"/>
      <c r="O2785" s="52"/>
      <c r="P2785" s="111"/>
      <c r="Q2785" s="52"/>
      <c r="R2785" s="77"/>
      <c r="S2785" s="109"/>
      <c r="T2785" s="80"/>
      <c r="U2785" s="80"/>
      <c r="V2785" s="187"/>
      <c r="W2785" s="187"/>
      <c r="AI2785" s="202"/>
    </row>
    <row r="2786" spans="1:35" s="182" customFormat="1" ht="12.75" customHeight="1" x14ac:dyDescent="0.3">
      <c r="A2786" s="92"/>
      <c r="B2786" s="98"/>
      <c r="C2786" s="98"/>
      <c r="D2786" s="98"/>
      <c r="E2786" s="89"/>
      <c r="F2786" s="89"/>
      <c r="G2786" s="204"/>
      <c r="H2786" s="155"/>
      <c r="I2786" s="155"/>
      <c r="J2786" s="52"/>
      <c r="K2786" s="158"/>
      <c r="L2786" s="52"/>
      <c r="M2786" s="52"/>
      <c r="N2786" s="52"/>
      <c r="O2786" s="52"/>
      <c r="P2786" s="111"/>
      <c r="Q2786" s="52"/>
      <c r="R2786" s="77"/>
      <c r="S2786" s="109"/>
      <c r="T2786" s="80"/>
      <c r="U2786" s="80"/>
      <c r="V2786" s="187"/>
      <c r="W2786" s="187"/>
      <c r="AI2786" s="202"/>
    </row>
    <row r="2787" spans="1:35" s="182" customFormat="1" ht="12.75" customHeight="1" x14ac:dyDescent="0.3">
      <c r="A2787" s="92"/>
      <c r="B2787" s="145"/>
      <c r="C2787" s="145"/>
      <c r="D2787" s="145"/>
      <c r="E2787" s="138"/>
      <c r="F2787" s="138"/>
      <c r="G2787" s="103"/>
      <c r="H2787" s="100"/>
      <c r="I2787" s="270"/>
      <c r="J2787" s="208"/>
      <c r="K2787" s="208"/>
      <c r="L2787" s="208"/>
      <c r="M2787" s="208"/>
      <c r="N2787" s="208"/>
      <c r="O2787" s="208"/>
      <c r="P2787" s="250"/>
      <c r="Q2787" s="208"/>
      <c r="R2787" s="143"/>
      <c r="S2787" s="143"/>
      <c r="T2787" s="80"/>
      <c r="U2787" s="80"/>
      <c r="V2787" s="187"/>
      <c r="W2787" s="187"/>
      <c r="AI2787" s="202"/>
    </row>
    <row r="2788" spans="1:35" s="182" customFormat="1" ht="12.75" customHeight="1" x14ac:dyDescent="0.3">
      <c r="A2788" s="92"/>
      <c r="B2788" s="98"/>
      <c r="C2788" s="98"/>
      <c r="D2788" s="98"/>
      <c r="E2788" s="89"/>
      <c r="F2788" s="89"/>
      <c r="G2788" s="204"/>
      <c r="H2788" s="156"/>
      <c r="I2788" s="156"/>
      <c r="J2788" s="52"/>
      <c r="K2788" s="158"/>
      <c r="L2788" s="52"/>
      <c r="M2788" s="52"/>
      <c r="N2788" s="52"/>
      <c r="O2788" s="52"/>
      <c r="P2788" s="111"/>
      <c r="Q2788" s="52"/>
      <c r="R2788" s="77"/>
      <c r="S2788" s="109"/>
      <c r="T2788" s="80"/>
      <c r="U2788" s="80"/>
      <c r="V2788" s="187"/>
      <c r="W2788" s="187"/>
      <c r="AI2788" s="202"/>
    </row>
    <row r="2789" spans="1:35" s="182" customFormat="1" ht="12.75" customHeight="1" x14ac:dyDescent="0.3">
      <c r="A2789" s="92"/>
      <c r="B2789" s="98"/>
      <c r="C2789" s="98"/>
      <c r="D2789" s="98"/>
      <c r="E2789" s="89"/>
      <c r="F2789" s="89"/>
      <c r="G2789" s="204"/>
      <c r="H2789" s="157"/>
      <c r="I2789" s="157"/>
      <c r="J2789" s="52"/>
      <c r="K2789" s="158"/>
      <c r="L2789" s="52"/>
      <c r="M2789" s="52"/>
      <c r="N2789" s="52"/>
      <c r="O2789" s="52"/>
      <c r="P2789" s="111"/>
      <c r="Q2789" s="52"/>
      <c r="R2789" s="77"/>
      <c r="S2789" s="109"/>
      <c r="T2789" s="80"/>
      <c r="U2789" s="80"/>
      <c r="V2789" s="187"/>
      <c r="W2789" s="187"/>
      <c r="AI2789" s="202"/>
    </row>
    <row r="2790" spans="1:35" s="182" customFormat="1" ht="12.75" customHeight="1" x14ac:dyDescent="0.3">
      <c r="A2790" s="92"/>
      <c r="B2790" s="98"/>
      <c r="C2790" s="98"/>
      <c r="D2790" s="98"/>
      <c r="E2790" s="89"/>
      <c r="F2790" s="89"/>
      <c r="G2790" s="204"/>
      <c r="H2790" s="155"/>
      <c r="I2790" s="155"/>
      <c r="J2790" s="52"/>
      <c r="K2790" s="158"/>
      <c r="L2790" s="52"/>
      <c r="M2790" s="52"/>
      <c r="N2790" s="52"/>
      <c r="O2790" s="52"/>
      <c r="P2790" s="111"/>
      <c r="Q2790" s="52"/>
      <c r="R2790" s="77"/>
      <c r="S2790" s="109"/>
      <c r="T2790" s="80"/>
      <c r="U2790" s="80"/>
      <c r="V2790" s="187"/>
      <c r="W2790" s="187"/>
      <c r="AI2790" s="202"/>
    </row>
    <row r="2791" spans="1:35" s="182" customFormat="1" ht="12.75" customHeight="1" x14ac:dyDescent="0.3">
      <c r="A2791" s="92"/>
      <c r="B2791" s="98"/>
      <c r="C2791" s="98"/>
      <c r="D2791" s="98"/>
      <c r="E2791" s="89"/>
      <c r="F2791" s="89"/>
      <c r="G2791" s="204"/>
      <c r="H2791" s="157"/>
      <c r="I2791" s="157"/>
      <c r="J2791" s="52"/>
      <c r="K2791" s="158"/>
      <c r="L2791" s="52"/>
      <c r="M2791" s="52"/>
      <c r="N2791" s="52"/>
      <c r="O2791" s="52"/>
      <c r="P2791" s="111"/>
      <c r="Q2791" s="52"/>
      <c r="R2791" s="77"/>
      <c r="S2791" s="109"/>
      <c r="T2791" s="80"/>
      <c r="U2791" s="80"/>
      <c r="V2791" s="187"/>
      <c r="W2791" s="187"/>
      <c r="AI2791" s="202"/>
    </row>
    <row r="2792" spans="1:35" s="182" customFormat="1" ht="12.75" customHeight="1" x14ac:dyDescent="0.3">
      <c r="A2792" s="92"/>
      <c r="B2792" s="98"/>
      <c r="C2792" s="98"/>
      <c r="D2792" s="98"/>
      <c r="E2792" s="89"/>
      <c r="F2792" s="89"/>
      <c r="G2792" s="204"/>
      <c r="H2792" s="155"/>
      <c r="I2792" s="155"/>
      <c r="J2792" s="52"/>
      <c r="K2792" s="158"/>
      <c r="L2792" s="52"/>
      <c r="M2792" s="52"/>
      <c r="N2792" s="52"/>
      <c r="O2792" s="52"/>
      <c r="P2792" s="111"/>
      <c r="Q2792" s="52"/>
      <c r="R2792" s="77"/>
      <c r="S2792" s="109"/>
      <c r="T2792" s="80"/>
      <c r="U2792" s="80"/>
      <c r="V2792" s="187"/>
      <c r="W2792" s="187"/>
      <c r="AI2792" s="202"/>
    </row>
    <row r="2793" spans="1:35" s="182" customFormat="1" ht="12.75" customHeight="1" x14ac:dyDescent="0.3">
      <c r="A2793" s="92"/>
      <c r="B2793" s="145"/>
      <c r="C2793" s="145"/>
      <c r="D2793" s="145"/>
      <c r="E2793" s="138"/>
      <c r="F2793" s="138"/>
      <c r="G2793" s="103"/>
      <c r="H2793" s="100"/>
      <c r="I2793" s="270"/>
      <c r="J2793" s="208"/>
      <c r="K2793" s="208"/>
      <c r="L2793" s="208"/>
      <c r="M2793" s="208"/>
      <c r="N2793" s="208"/>
      <c r="O2793" s="208"/>
      <c r="P2793" s="250"/>
      <c r="Q2793" s="208"/>
      <c r="R2793" s="143"/>
      <c r="S2793" s="143"/>
      <c r="T2793" s="80"/>
      <c r="U2793" s="80"/>
      <c r="V2793" s="187"/>
      <c r="W2793" s="187"/>
      <c r="AI2793" s="202"/>
    </row>
    <row r="2794" spans="1:35" s="182" customFormat="1" ht="12.75" customHeight="1" x14ac:dyDescent="0.3">
      <c r="A2794" s="92"/>
      <c r="B2794" s="98"/>
      <c r="C2794" s="98"/>
      <c r="D2794" s="98"/>
      <c r="E2794" s="89"/>
      <c r="F2794" s="89"/>
      <c r="G2794" s="204"/>
      <c r="H2794" s="156"/>
      <c r="I2794" s="156"/>
      <c r="J2794" s="52"/>
      <c r="K2794" s="158"/>
      <c r="L2794" s="52"/>
      <c r="M2794" s="52"/>
      <c r="N2794" s="52"/>
      <c r="O2794" s="52"/>
      <c r="P2794" s="111"/>
      <c r="Q2794" s="52"/>
      <c r="R2794" s="77"/>
      <c r="S2794" s="109"/>
      <c r="T2794" s="80"/>
      <c r="U2794" s="80"/>
      <c r="V2794" s="187"/>
      <c r="W2794" s="187"/>
      <c r="AI2794" s="202"/>
    </row>
    <row r="2795" spans="1:35" s="182" customFormat="1" ht="12.75" customHeight="1" x14ac:dyDescent="0.3">
      <c r="A2795" s="92"/>
      <c r="B2795" s="98"/>
      <c r="C2795" s="98"/>
      <c r="D2795" s="98"/>
      <c r="E2795" s="89"/>
      <c r="F2795" s="89"/>
      <c r="G2795" s="204"/>
      <c r="H2795" s="157"/>
      <c r="I2795" s="157"/>
      <c r="J2795" s="52"/>
      <c r="K2795" s="158"/>
      <c r="L2795" s="52"/>
      <c r="M2795" s="52"/>
      <c r="N2795" s="52"/>
      <c r="O2795" s="52"/>
      <c r="P2795" s="111"/>
      <c r="Q2795" s="52"/>
      <c r="R2795" s="77"/>
      <c r="S2795" s="109"/>
      <c r="T2795" s="80"/>
      <c r="U2795" s="80"/>
      <c r="V2795" s="187"/>
      <c r="W2795" s="187"/>
      <c r="AI2795" s="202"/>
    </row>
    <row r="2796" spans="1:35" s="182" customFormat="1" ht="12.75" customHeight="1" x14ac:dyDescent="0.3">
      <c r="A2796" s="92"/>
      <c r="B2796" s="98"/>
      <c r="C2796" s="98"/>
      <c r="D2796" s="98"/>
      <c r="E2796" s="89"/>
      <c r="F2796" s="89"/>
      <c r="G2796" s="204"/>
      <c r="H2796" s="155"/>
      <c r="I2796" s="155"/>
      <c r="J2796" s="52"/>
      <c r="K2796" s="158"/>
      <c r="L2796" s="52"/>
      <c r="M2796" s="52"/>
      <c r="N2796" s="52"/>
      <c r="O2796" s="52"/>
      <c r="P2796" s="111"/>
      <c r="Q2796" s="52"/>
      <c r="R2796" s="77"/>
      <c r="S2796" s="109"/>
      <c r="T2796" s="80"/>
      <c r="U2796" s="80"/>
      <c r="V2796" s="187"/>
      <c r="W2796" s="187"/>
      <c r="AI2796" s="202"/>
    </row>
    <row r="2797" spans="1:35" s="182" customFormat="1" ht="12.75" customHeight="1" x14ac:dyDescent="0.3">
      <c r="A2797" s="92"/>
      <c r="B2797" s="162"/>
      <c r="C2797" s="162"/>
      <c r="D2797" s="162"/>
      <c r="E2797" s="76"/>
      <c r="F2797" s="76"/>
      <c r="G2797" s="103"/>
      <c r="H2797" s="100"/>
      <c r="I2797" s="100"/>
      <c r="J2797" s="52"/>
      <c r="K2797" s="52"/>
      <c r="L2797" s="52"/>
      <c r="M2797" s="52"/>
      <c r="N2797" s="52"/>
      <c r="O2797" s="52"/>
      <c r="P2797" s="111"/>
      <c r="Q2797" s="52"/>
      <c r="R2797" s="72"/>
      <c r="S2797" s="72"/>
      <c r="T2797" s="80"/>
      <c r="U2797" s="80"/>
      <c r="V2797" s="187"/>
      <c r="W2797" s="187"/>
      <c r="AI2797" s="202"/>
    </row>
    <row r="2798" spans="1:35" s="182" customFormat="1" ht="12.75" customHeight="1" x14ac:dyDescent="0.3">
      <c r="A2798" s="92"/>
      <c r="B2798" s="98"/>
      <c r="C2798" s="98"/>
      <c r="D2798" s="98"/>
      <c r="E2798" s="89"/>
      <c r="F2798" s="89"/>
      <c r="G2798" s="204"/>
      <c r="H2798" s="156"/>
      <c r="I2798" s="156"/>
      <c r="J2798" s="52"/>
      <c r="K2798" s="158"/>
      <c r="L2798" s="52"/>
      <c r="M2798" s="52"/>
      <c r="N2798" s="52"/>
      <c r="O2798" s="52"/>
      <c r="P2798" s="111"/>
      <c r="Q2798" s="52"/>
      <c r="R2798" s="77"/>
      <c r="S2798" s="109"/>
      <c r="T2798" s="80"/>
      <c r="U2798" s="80"/>
      <c r="V2798" s="187"/>
      <c r="W2798" s="187"/>
      <c r="AI2798" s="202"/>
    </row>
    <row r="2799" spans="1:35" s="182" customFormat="1" ht="12.75" customHeight="1" x14ac:dyDescent="0.3">
      <c r="A2799" s="92"/>
      <c r="B2799" s="98"/>
      <c r="C2799" s="98"/>
      <c r="D2799" s="98"/>
      <c r="E2799" s="89"/>
      <c r="F2799" s="89"/>
      <c r="G2799" s="204"/>
      <c r="H2799" s="157"/>
      <c r="I2799" s="157"/>
      <c r="J2799" s="52"/>
      <c r="K2799" s="158"/>
      <c r="L2799" s="52"/>
      <c r="M2799" s="52"/>
      <c r="N2799" s="52"/>
      <c r="O2799" s="52"/>
      <c r="P2799" s="111"/>
      <c r="Q2799" s="52"/>
      <c r="R2799" s="77"/>
      <c r="S2799" s="109"/>
      <c r="T2799" s="80"/>
      <c r="U2799" s="80"/>
      <c r="V2799" s="187"/>
      <c r="W2799" s="187"/>
      <c r="AI2799" s="202"/>
    </row>
    <row r="2800" spans="1:35" s="182" customFormat="1" ht="12.75" customHeight="1" x14ac:dyDescent="0.3">
      <c r="A2800" s="92"/>
      <c r="B2800" s="98"/>
      <c r="C2800" s="98"/>
      <c r="D2800" s="98"/>
      <c r="E2800" s="89"/>
      <c r="F2800" s="89"/>
      <c r="G2800" s="204"/>
      <c r="H2800" s="157"/>
      <c r="I2800" s="157"/>
      <c r="J2800" s="52"/>
      <c r="K2800" s="158"/>
      <c r="L2800" s="52"/>
      <c r="M2800" s="52"/>
      <c r="N2800" s="52"/>
      <c r="O2800" s="52"/>
      <c r="P2800" s="111"/>
      <c r="Q2800" s="52"/>
      <c r="R2800" s="77"/>
      <c r="S2800" s="109"/>
      <c r="T2800" s="80"/>
      <c r="U2800" s="80"/>
      <c r="V2800" s="187"/>
      <c r="W2800" s="187"/>
      <c r="AI2800" s="202"/>
    </row>
    <row r="2801" spans="1:35" s="182" customFormat="1" ht="12.75" customHeight="1" x14ac:dyDescent="0.3">
      <c r="A2801" s="92"/>
      <c r="B2801" s="98"/>
      <c r="C2801" s="98"/>
      <c r="D2801" s="98"/>
      <c r="E2801" s="89"/>
      <c r="F2801" s="89"/>
      <c r="G2801" s="204"/>
      <c r="H2801" s="155"/>
      <c r="I2801" s="155"/>
      <c r="J2801" s="52"/>
      <c r="K2801" s="158"/>
      <c r="L2801" s="52"/>
      <c r="M2801" s="52"/>
      <c r="N2801" s="52"/>
      <c r="O2801" s="52"/>
      <c r="P2801" s="111"/>
      <c r="Q2801" s="52"/>
      <c r="R2801" s="77"/>
      <c r="S2801" s="109"/>
      <c r="T2801" s="80"/>
      <c r="U2801" s="80"/>
      <c r="V2801" s="187"/>
      <c r="W2801" s="187"/>
      <c r="AI2801" s="202"/>
    </row>
    <row r="2802" spans="1:35" s="182" customFormat="1" ht="12.75" customHeight="1" x14ac:dyDescent="0.3">
      <c r="A2802" s="92"/>
      <c r="B2802" s="145"/>
      <c r="C2802" s="145"/>
      <c r="D2802" s="145"/>
      <c r="E2802" s="138"/>
      <c r="F2802" s="138"/>
      <c r="G2802" s="103"/>
      <c r="H2802" s="100"/>
      <c r="I2802" s="270"/>
      <c r="J2802" s="208"/>
      <c r="K2802" s="208"/>
      <c r="L2802" s="208"/>
      <c r="M2802" s="208"/>
      <c r="N2802" s="208"/>
      <c r="O2802" s="208"/>
      <c r="P2802" s="250"/>
      <c r="Q2802" s="208"/>
      <c r="R2802" s="143"/>
      <c r="S2802" s="143"/>
      <c r="T2802" s="80"/>
      <c r="U2802" s="80"/>
      <c r="V2802" s="187"/>
      <c r="W2802" s="187"/>
      <c r="AI2802" s="202"/>
    </row>
    <row r="2803" spans="1:35" s="182" customFormat="1" ht="12.75" customHeight="1" x14ac:dyDescent="0.3">
      <c r="A2803" s="92"/>
      <c r="B2803" s="98"/>
      <c r="C2803" s="98"/>
      <c r="D2803" s="98"/>
      <c r="E2803" s="89"/>
      <c r="F2803" s="89"/>
      <c r="G2803" s="204"/>
      <c r="H2803" s="156"/>
      <c r="I2803" s="156"/>
      <c r="J2803" s="52"/>
      <c r="K2803" s="158"/>
      <c r="L2803" s="52"/>
      <c r="M2803" s="52"/>
      <c r="N2803" s="52"/>
      <c r="O2803" s="52"/>
      <c r="P2803" s="111"/>
      <c r="Q2803" s="52"/>
      <c r="R2803" s="77"/>
      <c r="S2803" s="109"/>
      <c r="T2803" s="80"/>
      <c r="U2803" s="80"/>
      <c r="V2803" s="187"/>
      <c r="W2803" s="187"/>
      <c r="AI2803" s="202"/>
    </row>
    <row r="2804" spans="1:35" s="182" customFormat="1" ht="12.75" customHeight="1" x14ac:dyDescent="0.3">
      <c r="A2804" s="92"/>
      <c r="B2804" s="98"/>
      <c r="C2804" s="98"/>
      <c r="D2804" s="98"/>
      <c r="E2804" s="89"/>
      <c r="F2804" s="89"/>
      <c r="G2804" s="204"/>
      <c r="H2804" s="157"/>
      <c r="I2804" s="157"/>
      <c r="J2804" s="52"/>
      <c r="K2804" s="158"/>
      <c r="L2804" s="52"/>
      <c r="M2804" s="52"/>
      <c r="N2804" s="52"/>
      <c r="O2804" s="52"/>
      <c r="P2804" s="111"/>
      <c r="Q2804" s="52"/>
      <c r="R2804" s="77"/>
      <c r="S2804" s="109"/>
      <c r="T2804" s="80"/>
      <c r="U2804" s="80"/>
      <c r="V2804" s="187"/>
      <c r="W2804" s="187"/>
      <c r="AI2804" s="202"/>
    </row>
    <row r="2805" spans="1:35" s="182" customFormat="1" ht="12.75" customHeight="1" x14ac:dyDescent="0.3">
      <c r="A2805" s="92"/>
      <c r="B2805" s="98"/>
      <c r="C2805" s="98"/>
      <c r="D2805" s="98"/>
      <c r="E2805" s="89"/>
      <c r="F2805" s="89"/>
      <c r="G2805" s="204"/>
      <c r="H2805" s="155"/>
      <c r="I2805" s="155"/>
      <c r="J2805" s="52"/>
      <c r="K2805" s="158"/>
      <c r="L2805" s="52"/>
      <c r="M2805" s="52"/>
      <c r="N2805" s="52"/>
      <c r="O2805" s="52"/>
      <c r="P2805" s="111"/>
      <c r="Q2805" s="52"/>
      <c r="R2805" s="77"/>
      <c r="S2805" s="109"/>
      <c r="T2805" s="80"/>
      <c r="U2805" s="80"/>
      <c r="V2805" s="187"/>
      <c r="W2805" s="187"/>
      <c r="AI2805" s="202"/>
    </row>
    <row r="2806" spans="1:35" s="182" customFormat="1" ht="12.75" customHeight="1" x14ac:dyDescent="0.3">
      <c r="A2806" s="92"/>
      <c r="B2806" s="98"/>
      <c r="C2806" s="98"/>
      <c r="D2806" s="98"/>
      <c r="E2806" s="89"/>
      <c r="F2806" s="89"/>
      <c r="G2806" s="204"/>
      <c r="H2806" s="157"/>
      <c r="I2806" s="157"/>
      <c r="J2806" s="52"/>
      <c r="K2806" s="158"/>
      <c r="L2806" s="52"/>
      <c r="M2806" s="52"/>
      <c r="N2806" s="52"/>
      <c r="O2806" s="52"/>
      <c r="P2806" s="111"/>
      <c r="Q2806" s="52"/>
      <c r="R2806" s="77"/>
      <c r="S2806" s="109"/>
      <c r="T2806" s="80"/>
      <c r="U2806" s="80"/>
      <c r="V2806" s="187"/>
      <c r="W2806" s="187"/>
      <c r="AI2806" s="202"/>
    </row>
    <row r="2807" spans="1:35" s="182" customFormat="1" ht="12.75" customHeight="1" x14ac:dyDescent="0.3">
      <c r="A2807" s="92"/>
      <c r="B2807" s="98"/>
      <c r="C2807" s="98"/>
      <c r="D2807" s="98"/>
      <c r="E2807" s="89"/>
      <c r="F2807" s="89"/>
      <c r="G2807" s="204"/>
      <c r="H2807" s="155"/>
      <c r="I2807" s="155"/>
      <c r="J2807" s="52"/>
      <c r="K2807" s="158"/>
      <c r="L2807" s="52"/>
      <c r="M2807" s="52"/>
      <c r="N2807" s="52"/>
      <c r="O2807" s="52"/>
      <c r="P2807" s="111"/>
      <c r="Q2807" s="52"/>
      <c r="R2807" s="77"/>
      <c r="S2807" s="109"/>
      <c r="T2807" s="80"/>
      <c r="U2807" s="80"/>
      <c r="V2807" s="187"/>
      <c r="W2807" s="187"/>
      <c r="AI2807" s="202"/>
    </row>
    <row r="2808" spans="1:35" s="182" customFormat="1" ht="12.75" customHeight="1" x14ac:dyDescent="0.3">
      <c r="A2808" s="92"/>
      <c r="B2808" s="145"/>
      <c r="C2808" s="145"/>
      <c r="D2808" s="145"/>
      <c r="E2808" s="138"/>
      <c r="F2808" s="138"/>
      <c r="G2808" s="103"/>
      <c r="H2808" s="100"/>
      <c r="I2808" s="270"/>
      <c r="J2808" s="208"/>
      <c r="K2808" s="208"/>
      <c r="L2808" s="208"/>
      <c r="M2808" s="208"/>
      <c r="N2808" s="208"/>
      <c r="O2808" s="208"/>
      <c r="P2808" s="250"/>
      <c r="Q2808" s="208"/>
      <c r="R2808" s="143"/>
      <c r="S2808" s="143"/>
      <c r="T2808" s="80"/>
      <c r="U2808" s="80"/>
      <c r="V2808" s="187"/>
      <c r="W2808" s="187"/>
      <c r="AI2808" s="202"/>
    </row>
    <row r="2809" spans="1:35" s="182" customFormat="1" ht="12.75" customHeight="1" x14ac:dyDescent="0.3">
      <c r="A2809" s="92"/>
      <c r="B2809" s="98"/>
      <c r="C2809" s="98"/>
      <c r="D2809" s="98"/>
      <c r="E2809" s="89"/>
      <c r="F2809" s="89"/>
      <c r="G2809" s="204"/>
      <c r="H2809" s="156"/>
      <c r="I2809" s="156"/>
      <c r="J2809" s="52"/>
      <c r="K2809" s="158"/>
      <c r="L2809" s="52"/>
      <c r="M2809" s="52"/>
      <c r="N2809" s="52"/>
      <c r="O2809" s="52"/>
      <c r="P2809" s="111"/>
      <c r="Q2809" s="52"/>
      <c r="R2809" s="77"/>
      <c r="S2809" s="109"/>
      <c r="T2809" s="80"/>
      <c r="U2809" s="80"/>
      <c r="V2809" s="187"/>
      <c r="W2809" s="187"/>
      <c r="AI2809" s="202"/>
    </row>
    <row r="2810" spans="1:35" s="182" customFormat="1" ht="12.75" customHeight="1" x14ac:dyDescent="0.3">
      <c r="A2810" s="92"/>
      <c r="B2810" s="98"/>
      <c r="C2810" s="98"/>
      <c r="D2810" s="98"/>
      <c r="E2810" s="89"/>
      <c r="F2810" s="89"/>
      <c r="G2810" s="204"/>
      <c r="H2810" s="157"/>
      <c r="I2810" s="157"/>
      <c r="J2810" s="52"/>
      <c r="K2810" s="158"/>
      <c r="L2810" s="52"/>
      <c r="M2810" s="52"/>
      <c r="N2810" s="52"/>
      <c r="O2810" s="52"/>
      <c r="P2810" s="111"/>
      <c r="Q2810" s="52"/>
      <c r="R2810" s="77"/>
      <c r="S2810" s="109"/>
      <c r="T2810" s="80"/>
      <c r="U2810" s="80"/>
      <c r="V2810" s="187"/>
      <c r="W2810" s="187"/>
      <c r="AI2810" s="202"/>
    </row>
    <row r="2811" spans="1:35" s="182" customFormat="1" ht="12.75" customHeight="1" x14ac:dyDescent="0.3">
      <c r="A2811" s="92"/>
      <c r="B2811" s="98"/>
      <c r="C2811" s="98"/>
      <c r="D2811" s="98"/>
      <c r="E2811" s="89"/>
      <c r="F2811" s="89"/>
      <c r="G2811" s="204"/>
      <c r="H2811" s="155"/>
      <c r="I2811" s="155"/>
      <c r="J2811" s="52"/>
      <c r="K2811" s="158"/>
      <c r="L2811" s="52"/>
      <c r="M2811" s="52"/>
      <c r="N2811" s="52"/>
      <c r="O2811" s="52"/>
      <c r="P2811" s="111"/>
      <c r="Q2811" s="52"/>
      <c r="R2811" s="77"/>
      <c r="S2811" s="109"/>
      <c r="T2811" s="80"/>
      <c r="U2811" s="80"/>
      <c r="V2811" s="187"/>
      <c r="W2811" s="187"/>
      <c r="AI2811" s="202"/>
    </row>
    <row r="2812" spans="1:35" s="182" customFormat="1" ht="12.75" customHeight="1" x14ac:dyDescent="0.3">
      <c r="A2812" s="92"/>
      <c r="B2812" s="162"/>
      <c r="C2812" s="162"/>
      <c r="D2812" s="162"/>
      <c r="E2812" s="76"/>
      <c r="F2812" s="76"/>
      <c r="G2812" s="103"/>
      <c r="H2812" s="100"/>
      <c r="I2812" s="100"/>
      <c r="J2812" s="52"/>
      <c r="K2812" s="52"/>
      <c r="L2812" s="52"/>
      <c r="M2812" s="52"/>
      <c r="N2812" s="52"/>
      <c r="O2812" s="52"/>
      <c r="P2812" s="111"/>
      <c r="Q2812" s="52"/>
      <c r="R2812" s="72"/>
      <c r="S2812" s="72"/>
      <c r="T2812" s="80"/>
      <c r="U2812" s="80"/>
      <c r="V2812" s="187"/>
      <c r="W2812" s="187"/>
      <c r="AI2812" s="202"/>
    </row>
    <row r="2813" spans="1:35" s="182" customFormat="1" ht="12.75" customHeight="1" x14ac:dyDescent="0.3">
      <c r="A2813" s="92"/>
      <c r="B2813" s="98"/>
      <c r="C2813" s="98"/>
      <c r="D2813" s="98"/>
      <c r="E2813" s="89"/>
      <c r="F2813" s="89"/>
      <c r="G2813" s="204"/>
      <c r="H2813" s="156"/>
      <c r="I2813" s="156"/>
      <c r="J2813" s="52"/>
      <c r="K2813" s="158"/>
      <c r="L2813" s="52"/>
      <c r="M2813" s="52"/>
      <c r="N2813" s="52"/>
      <c r="O2813" s="52"/>
      <c r="P2813" s="111"/>
      <c r="Q2813" s="52"/>
      <c r="R2813" s="77"/>
      <c r="S2813" s="109"/>
      <c r="T2813" s="80"/>
      <c r="U2813" s="80"/>
      <c r="V2813" s="187"/>
      <c r="W2813" s="187"/>
      <c r="AI2813" s="202"/>
    </row>
    <row r="2814" spans="1:35" s="182" customFormat="1" ht="12.75" customHeight="1" x14ac:dyDescent="0.3">
      <c r="A2814" s="92"/>
      <c r="B2814" s="98"/>
      <c r="C2814" s="98"/>
      <c r="D2814" s="98"/>
      <c r="E2814" s="89"/>
      <c r="F2814" s="89"/>
      <c r="G2814" s="204"/>
      <c r="H2814" s="157"/>
      <c r="I2814" s="157"/>
      <c r="J2814" s="52"/>
      <c r="K2814" s="158"/>
      <c r="L2814" s="52"/>
      <c r="M2814" s="52"/>
      <c r="N2814" s="52"/>
      <c r="O2814" s="52"/>
      <c r="P2814" s="111"/>
      <c r="Q2814" s="52"/>
      <c r="R2814" s="77"/>
      <c r="S2814" s="109"/>
      <c r="T2814" s="80"/>
      <c r="U2814" s="80"/>
      <c r="V2814" s="187"/>
      <c r="W2814" s="187"/>
      <c r="AI2814" s="202"/>
    </row>
    <row r="2815" spans="1:35" s="182" customFormat="1" ht="12.75" customHeight="1" x14ac:dyDescent="0.3">
      <c r="A2815" s="92"/>
      <c r="B2815" s="98"/>
      <c r="C2815" s="98"/>
      <c r="D2815" s="98"/>
      <c r="E2815" s="89"/>
      <c r="F2815" s="89"/>
      <c r="G2815" s="204"/>
      <c r="H2815" s="157"/>
      <c r="I2815" s="157"/>
      <c r="J2815" s="52"/>
      <c r="K2815" s="158"/>
      <c r="L2815" s="52"/>
      <c r="M2815" s="52"/>
      <c r="N2815" s="52"/>
      <c r="O2815" s="52"/>
      <c r="P2815" s="111"/>
      <c r="Q2815" s="52"/>
      <c r="R2815" s="77"/>
      <c r="S2815" s="109"/>
      <c r="T2815" s="80"/>
      <c r="U2815" s="80"/>
      <c r="V2815" s="187"/>
      <c r="W2815" s="187"/>
      <c r="AI2815" s="202"/>
    </row>
    <row r="2816" spans="1:35" s="182" customFormat="1" ht="12.75" customHeight="1" x14ac:dyDescent="0.3">
      <c r="A2816" s="92"/>
      <c r="B2816" s="98"/>
      <c r="C2816" s="98"/>
      <c r="D2816" s="98"/>
      <c r="E2816" s="89"/>
      <c r="F2816" s="89"/>
      <c r="G2816" s="204"/>
      <c r="H2816" s="155"/>
      <c r="I2816" s="155"/>
      <c r="J2816" s="52"/>
      <c r="K2816" s="158"/>
      <c r="L2816" s="52"/>
      <c r="M2816" s="52"/>
      <c r="N2816" s="52"/>
      <c r="O2816" s="52"/>
      <c r="P2816" s="111"/>
      <c r="Q2816" s="52"/>
      <c r="R2816" s="77"/>
      <c r="S2816" s="109"/>
      <c r="T2816" s="80"/>
      <c r="U2816" s="80"/>
      <c r="V2816" s="187"/>
      <c r="W2816" s="187"/>
      <c r="AI2816" s="202"/>
    </row>
    <row r="2817" spans="1:35" s="182" customFormat="1" ht="12.75" customHeight="1" x14ac:dyDescent="0.3">
      <c r="A2817" s="92"/>
      <c r="B2817" s="145"/>
      <c r="C2817" s="145"/>
      <c r="D2817" s="145"/>
      <c r="E2817" s="138"/>
      <c r="F2817" s="138"/>
      <c r="G2817" s="103"/>
      <c r="H2817" s="100"/>
      <c r="I2817" s="270"/>
      <c r="J2817" s="208"/>
      <c r="K2817" s="208"/>
      <c r="L2817" s="208"/>
      <c r="M2817" s="208"/>
      <c r="N2817" s="208"/>
      <c r="O2817" s="208"/>
      <c r="P2817" s="250"/>
      <c r="Q2817" s="208"/>
      <c r="R2817" s="143"/>
      <c r="S2817" s="143"/>
      <c r="T2817" s="80"/>
      <c r="U2817" s="80"/>
      <c r="V2817" s="187"/>
      <c r="W2817" s="187"/>
      <c r="AI2817" s="202"/>
    </row>
    <row r="2818" spans="1:35" s="182" customFormat="1" ht="12.75" customHeight="1" x14ac:dyDescent="0.3">
      <c r="A2818" s="92"/>
      <c r="B2818" s="98"/>
      <c r="C2818" s="98"/>
      <c r="D2818" s="98"/>
      <c r="E2818" s="89"/>
      <c r="F2818" s="89"/>
      <c r="G2818" s="204"/>
      <c r="H2818" s="156"/>
      <c r="I2818" s="156"/>
      <c r="J2818" s="52"/>
      <c r="K2818" s="158"/>
      <c r="L2818" s="52"/>
      <c r="M2818" s="52"/>
      <c r="N2818" s="52"/>
      <c r="O2818" s="52"/>
      <c r="P2818" s="111"/>
      <c r="Q2818" s="52"/>
      <c r="R2818" s="77"/>
      <c r="S2818" s="109"/>
      <c r="T2818" s="80"/>
      <c r="U2818" s="80"/>
      <c r="V2818" s="187"/>
      <c r="W2818" s="187"/>
      <c r="AI2818" s="202"/>
    </row>
    <row r="2819" spans="1:35" s="182" customFormat="1" ht="12.75" customHeight="1" x14ac:dyDescent="0.3">
      <c r="A2819" s="92"/>
      <c r="B2819" s="98"/>
      <c r="C2819" s="98"/>
      <c r="D2819" s="98"/>
      <c r="E2819" s="89"/>
      <c r="F2819" s="89"/>
      <c r="G2819" s="204"/>
      <c r="H2819" s="157"/>
      <c r="I2819" s="157"/>
      <c r="J2819" s="52"/>
      <c r="K2819" s="158"/>
      <c r="L2819" s="52"/>
      <c r="M2819" s="52"/>
      <c r="N2819" s="52"/>
      <c r="O2819" s="52"/>
      <c r="P2819" s="111"/>
      <c r="Q2819" s="52"/>
      <c r="R2819" s="77"/>
      <c r="S2819" s="109"/>
      <c r="T2819" s="80"/>
      <c r="U2819" s="80"/>
      <c r="V2819" s="187"/>
      <c r="W2819" s="187"/>
      <c r="AI2819" s="202"/>
    </row>
    <row r="2820" spans="1:35" s="182" customFormat="1" ht="12.75" customHeight="1" x14ac:dyDescent="0.3">
      <c r="A2820" s="92"/>
      <c r="B2820" s="98"/>
      <c r="C2820" s="98"/>
      <c r="D2820" s="98"/>
      <c r="E2820" s="89"/>
      <c r="F2820" s="89"/>
      <c r="G2820" s="204"/>
      <c r="H2820" s="155"/>
      <c r="I2820" s="155"/>
      <c r="J2820" s="52"/>
      <c r="K2820" s="158"/>
      <c r="L2820" s="52"/>
      <c r="M2820" s="52"/>
      <c r="N2820" s="52"/>
      <c r="O2820" s="52"/>
      <c r="P2820" s="111"/>
      <c r="Q2820" s="52"/>
      <c r="R2820" s="77"/>
      <c r="S2820" s="109"/>
      <c r="T2820" s="80"/>
      <c r="U2820" s="80"/>
      <c r="V2820" s="187"/>
      <c r="W2820" s="187"/>
      <c r="AI2820" s="202"/>
    </row>
    <row r="2821" spans="1:35" s="182" customFormat="1" ht="12.75" customHeight="1" x14ac:dyDescent="0.3">
      <c r="A2821" s="92"/>
      <c r="B2821" s="98"/>
      <c r="C2821" s="98"/>
      <c r="D2821" s="98"/>
      <c r="E2821" s="89"/>
      <c r="F2821" s="89"/>
      <c r="G2821" s="204"/>
      <c r="H2821" s="157"/>
      <c r="I2821" s="157"/>
      <c r="J2821" s="52"/>
      <c r="K2821" s="158"/>
      <c r="L2821" s="52"/>
      <c r="M2821" s="52"/>
      <c r="N2821" s="52"/>
      <c r="O2821" s="52"/>
      <c r="P2821" s="111"/>
      <c r="Q2821" s="52"/>
      <c r="R2821" s="77"/>
      <c r="S2821" s="109"/>
      <c r="T2821" s="80"/>
      <c r="U2821" s="80"/>
      <c r="V2821" s="187"/>
      <c r="W2821" s="187"/>
      <c r="AI2821" s="202"/>
    </row>
    <row r="2822" spans="1:35" s="182" customFormat="1" ht="12.75" customHeight="1" x14ac:dyDescent="0.3">
      <c r="A2822" s="92"/>
      <c r="B2822" s="98"/>
      <c r="C2822" s="98"/>
      <c r="D2822" s="98"/>
      <c r="E2822" s="89"/>
      <c r="F2822" s="89"/>
      <c r="G2822" s="204"/>
      <c r="H2822" s="155"/>
      <c r="I2822" s="155"/>
      <c r="J2822" s="52"/>
      <c r="K2822" s="158"/>
      <c r="L2822" s="52"/>
      <c r="M2822" s="52"/>
      <c r="N2822" s="52"/>
      <c r="O2822" s="52"/>
      <c r="P2822" s="111"/>
      <c r="Q2822" s="52"/>
      <c r="R2822" s="77"/>
      <c r="S2822" s="109"/>
      <c r="T2822" s="80"/>
      <c r="U2822" s="80"/>
      <c r="V2822" s="187"/>
      <c r="W2822" s="187"/>
      <c r="AI2822" s="202"/>
    </row>
    <row r="2823" spans="1:35" s="182" customFormat="1" ht="12.75" customHeight="1" x14ac:dyDescent="0.3">
      <c r="A2823" s="92"/>
      <c r="B2823" s="145"/>
      <c r="C2823" s="145"/>
      <c r="D2823" s="145"/>
      <c r="E2823" s="138"/>
      <c r="F2823" s="138"/>
      <c r="G2823" s="103"/>
      <c r="H2823" s="100"/>
      <c r="I2823" s="270"/>
      <c r="J2823" s="208"/>
      <c r="K2823" s="208"/>
      <c r="L2823" s="208"/>
      <c r="M2823" s="208"/>
      <c r="N2823" s="208"/>
      <c r="O2823" s="208"/>
      <c r="P2823" s="250"/>
      <c r="Q2823" s="208"/>
      <c r="R2823" s="143"/>
      <c r="S2823" s="143"/>
      <c r="T2823" s="80"/>
      <c r="U2823" s="80"/>
      <c r="V2823" s="187"/>
      <c r="W2823" s="187"/>
      <c r="AI2823" s="202"/>
    </row>
    <row r="2824" spans="1:35" s="182" customFormat="1" ht="12.75" customHeight="1" x14ac:dyDescent="0.3">
      <c r="A2824" s="92"/>
      <c r="B2824" s="98"/>
      <c r="C2824" s="98"/>
      <c r="D2824" s="98"/>
      <c r="E2824" s="89"/>
      <c r="F2824" s="89"/>
      <c r="G2824" s="204"/>
      <c r="H2824" s="156"/>
      <c r="I2824" s="156"/>
      <c r="J2824" s="52"/>
      <c r="K2824" s="158"/>
      <c r="L2824" s="52"/>
      <c r="M2824" s="52"/>
      <c r="N2824" s="52"/>
      <c r="O2824" s="52"/>
      <c r="P2824" s="111"/>
      <c r="Q2824" s="52"/>
      <c r="R2824" s="77"/>
      <c r="S2824" s="109"/>
      <c r="T2824" s="80"/>
      <c r="U2824" s="80"/>
      <c r="V2824" s="187"/>
      <c r="W2824" s="187"/>
      <c r="AI2824" s="202"/>
    </row>
    <row r="2825" spans="1:35" s="182" customFormat="1" ht="12.75" customHeight="1" x14ac:dyDescent="0.3">
      <c r="A2825" s="92"/>
      <c r="B2825" s="98"/>
      <c r="C2825" s="98"/>
      <c r="D2825" s="98"/>
      <c r="E2825" s="89"/>
      <c r="F2825" s="89"/>
      <c r="G2825" s="204"/>
      <c r="H2825" s="157"/>
      <c r="I2825" s="157"/>
      <c r="J2825" s="52"/>
      <c r="K2825" s="158"/>
      <c r="L2825" s="52"/>
      <c r="M2825" s="52"/>
      <c r="N2825" s="52"/>
      <c r="O2825" s="52"/>
      <c r="P2825" s="111"/>
      <c r="Q2825" s="52"/>
      <c r="R2825" s="77"/>
      <c r="S2825" s="109"/>
      <c r="T2825" s="80"/>
      <c r="U2825" s="80"/>
      <c r="V2825" s="187"/>
      <c r="W2825" s="187"/>
      <c r="AI2825" s="202"/>
    </row>
    <row r="2826" spans="1:35" s="182" customFormat="1" ht="12.75" customHeight="1" x14ac:dyDescent="0.3">
      <c r="A2826" s="92"/>
      <c r="B2826" s="98"/>
      <c r="C2826" s="98"/>
      <c r="D2826" s="98"/>
      <c r="E2826" s="89"/>
      <c r="F2826" s="89"/>
      <c r="G2826" s="204"/>
      <c r="H2826" s="155"/>
      <c r="I2826" s="155"/>
      <c r="J2826" s="52"/>
      <c r="K2826" s="158"/>
      <c r="L2826" s="52"/>
      <c r="M2826" s="52"/>
      <c r="N2826" s="52"/>
      <c r="O2826" s="52"/>
      <c r="P2826" s="111"/>
      <c r="Q2826" s="52"/>
      <c r="R2826" s="77"/>
      <c r="S2826" s="109"/>
      <c r="T2826" s="80"/>
      <c r="U2826" s="80"/>
      <c r="V2826" s="187"/>
      <c r="W2826" s="187"/>
      <c r="AI2826" s="202"/>
    </row>
    <row r="2827" spans="1:35" s="182" customFormat="1" ht="12.75" customHeight="1" x14ac:dyDescent="0.3">
      <c r="A2827" s="92"/>
      <c r="B2827" s="162"/>
      <c r="C2827" s="162"/>
      <c r="D2827" s="162"/>
      <c r="E2827" s="76"/>
      <c r="F2827" s="76"/>
      <c r="G2827" s="103"/>
      <c r="H2827" s="100"/>
      <c r="I2827" s="100"/>
      <c r="J2827" s="52"/>
      <c r="K2827" s="52"/>
      <c r="L2827" s="52"/>
      <c r="M2827" s="52"/>
      <c r="N2827" s="52"/>
      <c r="O2827" s="52"/>
      <c r="P2827" s="111"/>
      <c r="Q2827" s="52"/>
      <c r="R2827" s="72"/>
      <c r="S2827" s="72"/>
      <c r="T2827" s="80"/>
      <c r="U2827" s="80"/>
      <c r="V2827" s="187"/>
      <c r="W2827" s="187"/>
      <c r="AI2827" s="202"/>
    </row>
    <row r="2828" spans="1:35" s="182" customFormat="1" ht="12.75" customHeight="1" x14ac:dyDescent="0.3">
      <c r="A2828" s="92"/>
      <c r="B2828" s="98"/>
      <c r="C2828" s="98"/>
      <c r="D2828" s="98"/>
      <c r="E2828" s="89"/>
      <c r="F2828" s="89"/>
      <c r="G2828" s="204"/>
      <c r="H2828" s="156"/>
      <c r="I2828" s="156"/>
      <c r="J2828" s="52"/>
      <c r="K2828" s="158"/>
      <c r="L2828" s="52"/>
      <c r="M2828" s="52"/>
      <c r="N2828" s="52"/>
      <c r="O2828" s="52"/>
      <c r="P2828" s="111"/>
      <c r="Q2828" s="52"/>
      <c r="R2828" s="77"/>
      <c r="S2828" s="109"/>
      <c r="T2828" s="80"/>
      <c r="U2828" s="80"/>
      <c r="V2828" s="187"/>
      <c r="W2828" s="187"/>
      <c r="AI2828" s="202"/>
    </row>
    <row r="2829" spans="1:35" s="182" customFormat="1" ht="12.75" customHeight="1" x14ac:dyDescent="0.3">
      <c r="A2829" s="92"/>
      <c r="B2829" s="98"/>
      <c r="C2829" s="98"/>
      <c r="D2829" s="98"/>
      <c r="E2829" s="89"/>
      <c r="F2829" s="89"/>
      <c r="G2829" s="204"/>
      <c r="H2829" s="157"/>
      <c r="I2829" s="157"/>
      <c r="J2829" s="52"/>
      <c r="K2829" s="158"/>
      <c r="L2829" s="52"/>
      <c r="M2829" s="52"/>
      <c r="N2829" s="52"/>
      <c r="O2829" s="52"/>
      <c r="P2829" s="111"/>
      <c r="Q2829" s="52"/>
      <c r="R2829" s="77"/>
      <c r="S2829" s="109"/>
      <c r="T2829" s="80"/>
      <c r="U2829" s="80"/>
      <c r="V2829" s="187"/>
      <c r="W2829" s="187"/>
      <c r="AI2829" s="202"/>
    </row>
    <row r="2830" spans="1:35" s="182" customFormat="1" ht="12.75" customHeight="1" x14ac:dyDescent="0.3">
      <c r="A2830" s="92"/>
      <c r="B2830" s="98"/>
      <c r="C2830" s="98"/>
      <c r="D2830" s="98"/>
      <c r="E2830" s="89"/>
      <c r="F2830" s="89"/>
      <c r="G2830" s="204"/>
      <c r="H2830" s="157"/>
      <c r="I2830" s="157"/>
      <c r="J2830" s="52"/>
      <c r="K2830" s="158"/>
      <c r="L2830" s="52"/>
      <c r="M2830" s="52"/>
      <c r="N2830" s="52"/>
      <c r="O2830" s="52"/>
      <c r="P2830" s="111"/>
      <c r="Q2830" s="52"/>
      <c r="R2830" s="77"/>
      <c r="S2830" s="109"/>
      <c r="T2830" s="80"/>
      <c r="U2830" s="80"/>
      <c r="V2830" s="187"/>
      <c r="W2830" s="187"/>
      <c r="AI2830" s="202"/>
    </row>
    <row r="2831" spans="1:35" s="182" customFormat="1" ht="12.75" customHeight="1" x14ac:dyDescent="0.3">
      <c r="A2831" s="92"/>
      <c r="B2831" s="98"/>
      <c r="C2831" s="98"/>
      <c r="D2831" s="98"/>
      <c r="E2831" s="89"/>
      <c r="F2831" s="89"/>
      <c r="G2831" s="204"/>
      <c r="H2831" s="155"/>
      <c r="I2831" s="155"/>
      <c r="J2831" s="52"/>
      <c r="K2831" s="158"/>
      <c r="L2831" s="52"/>
      <c r="M2831" s="52"/>
      <c r="N2831" s="52"/>
      <c r="O2831" s="52"/>
      <c r="P2831" s="111"/>
      <c r="Q2831" s="52"/>
      <c r="R2831" s="77"/>
      <c r="S2831" s="109"/>
      <c r="T2831" s="80"/>
      <c r="U2831" s="80"/>
      <c r="V2831" s="187"/>
      <c r="W2831" s="187"/>
      <c r="AI2831" s="202"/>
    </row>
    <row r="2832" spans="1:35" s="182" customFormat="1" ht="12.75" customHeight="1" x14ac:dyDescent="0.3">
      <c r="A2832" s="92"/>
      <c r="B2832" s="145"/>
      <c r="C2832" s="145"/>
      <c r="D2832" s="145"/>
      <c r="E2832" s="138"/>
      <c r="F2832" s="138"/>
      <c r="G2832" s="103"/>
      <c r="H2832" s="100"/>
      <c r="I2832" s="270"/>
      <c r="J2832" s="208"/>
      <c r="K2832" s="208"/>
      <c r="L2832" s="208"/>
      <c r="M2832" s="208"/>
      <c r="N2832" s="208"/>
      <c r="O2832" s="208"/>
      <c r="P2832" s="250"/>
      <c r="Q2832" s="208"/>
      <c r="R2832" s="143"/>
      <c r="S2832" s="143"/>
      <c r="T2832" s="80"/>
      <c r="U2832" s="80"/>
      <c r="V2832" s="187"/>
      <c r="W2832" s="187"/>
      <c r="AI2832" s="202"/>
    </row>
    <row r="2833" spans="1:35" s="182" customFormat="1" ht="12.75" customHeight="1" x14ac:dyDescent="0.3">
      <c r="A2833" s="92"/>
      <c r="B2833" s="98"/>
      <c r="C2833" s="98"/>
      <c r="D2833" s="98"/>
      <c r="E2833" s="89"/>
      <c r="F2833" s="89"/>
      <c r="G2833" s="204"/>
      <c r="H2833" s="156"/>
      <c r="I2833" s="156"/>
      <c r="J2833" s="52"/>
      <c r="K2833" s="158"/>
      <c r="L2833" s="52"/>
      <c r="M2833" s="52"/>
      <c r="N2833" s="52"/>
      <c r="O2833" s="52"/>
      <c r="P2833" s="111"/>
      <c r="Q2833" s="52"/>
      <c r="R2833" s="77"/>
      <c r="S2833" s="109"/>
      <c r="T2833" s="80"/>
      <c r="U2833" s="80"/>
      <c r="V2833" s="187"/>
      <c r="W2833" s="187"/>
      <c r="AI2833" s="202"/>
    </row>
    <row r="2834" spans="1:35" s="182" customFormat="1" ht="12.75" customHeight="1" x14ac:dyDescent="0.3">
      <c r="A2834" s="92"/>
      <c r="B2834" s="98"/>
      <c r="C2834" s="98"/>
      <c r="D2834" s="98"/>
      <c r="E2834" s="89"/>
      <c r="F2834" s="89"/>
      <c r="G2834" s="204"/>
      <c r="H2834" s="157"/>
      <c r="I2834" s="157"/>
      <c r="J2834" s="52"/>
      <c r="K2834" s="158"/>
      <c r="L2834" s="52"/>
      <c r="M2834" s="52"/>
      <c r="N2834" s="52"/>
      <c r="O2834" s="52"/>
      <c r="P2834" s="111"/>
      <c r="Q2834" s="52"/>
      <c r="R2834" s="77"/>
      <c r="S2834" s="109"/>
      <c r="T2834" s="80"/>
      <c r="U2834" s="80"/>
      <c r="V2834" s="187"/>
      <c r="W2834" s="187"/>
      <c r="AI2834" s="202"/>
    </row>
    <row r="2835" spans="1:35" s="182" customFormat="1" ht="12.75" customHeight="1" x14ac:dyDescent="0.3">
      <c r="A2835" s="92"/>
      <c r="B2835" s="98"/>
      <c r="C2835" s="98"/>
      <c r="D2835" s="98"/>
      <c r="E2835" s="89"/>
      <c r="F2835" s="89"/>
      <c r="G2835" s="204"/>
      <c r="H2835" s="155"/>
      <c r="I2835" s="155"/>
      <c r="J2835" s="52"/>
      <c r="K2835" s="158"/>
      <c r="L2835" s="52"/>
      <c r="M2835" s="52"/>
      <c r="N2835" s="52"/>
      <c r="O2835" s="52"/>
      <c r="P2835" s="111"/>
      <c r="Q2835" s="52"/>
      <c r="R2835" s="77"/>
      <c r="S2835" s="109"/>
      <c r="T2835" s="80"/>
      <c r="U2835" s="80"/>
      <c r="V2835" s="187"/>
      <c r="W2835" s="187"/>
      <c r="AI2835" s="202"/>
    </row>
    <row r="2836" spans="1:35" s="182" customFormat="1" ht="12.75" customHeight="1" x14ac:dyDescent="0.3">
      <c r="A2836" s="92"/>
      <c r="B2836" s="98"/>
      <c r="C2836" s="98"/>
      <c r="D2836" s="98"/>
      <c r="E2836" s="89"/>
      <c r="F2836" s="89"/>
      <c r="G2836" s="204"/>
      <c r="H2836" s="157"/>
      <c r="I2836" s="157"/>
      <c r="J2836" s="52"/>
      <c r="K2836" s="158"/>
      <c r="L2836" s="52"/>
      <c r="M2836" s="52"/>
      <c r="N2836" s="52"/>
      <c r="O2836" s="52"/>
      <c r="P2836" s="111"/>
      <c r="Q2836" s="52"/>
      <c r="R2836" s="77"/>
      <c r="S2836" s="109"/>
      <c r="T2836" s="80"/>
      <c r="U2836" s="80"/>
      <c r="V2836" s="187"/>
      <c r="W2836" s="187"/>
      <c r="AI2836" s="202"/>
    </row>
    <row r="2837" spans="1:35" s="182" customFormat="1" ht="12.75" customHeight="1" x14ac:dyDescent="0.3">
      <c r="A2837" s="92"/>
      <c r="B2837" s="98"/>
      <c r="C2837" s="98"/>
      <c r="D2837" s="98"/>
      <c r="E2837" s="89"/>
      <c r="F2837" s="89"/>
      <c r="G2837" s="204"/>
      <c r="H2837" s="155"/>
      <c r="I2837" s="155"/>
      <c r="J2837" s="52"/>
      <c r="K2837" s="158"/>
      <c r="L2837" s="52"/>
      <c r="M2837" s="52"/>
      <c r="N2837" s="52"/>
      <c r="O2837" s="52"/>
      <c r="P2837" s="111"/>
      <c r="Q2837" s="52"/>
      <c r="R2837" s="77"/>
      <c r="S2837" s="109"/>
      <c r="T2837" s="80"/>
      <c r="U2837" s="80"/>
      <c r="V2837" s="187"/>
      <c r="W2837" s="187"/>
      <c r="AI2837" s="202"/>
    </row>
    <row r="2838" spans="1:35" s="182" customFormat="1" ht="12.75" customHeight="1" x14ac:dyDescent="0.3">
      <c r="A2838" s="92"/>
      <c r="B2838" s="145"/>
      <c r="C2838" s="145"/>
      <c r="D2838" s="145"/>
      <c r="E2838" s="138"/>
      <c r="F2838" s="138"/>
      <c r="G2838" s="103"/>
      <c r="H2838" s="100"/>
      <c r="I2838" s="270"/>
      <c r="J2838" s="208"/>
      <c r="K2838" s="208"/>
      <c r="L2838" s="208"/>
      <c r="M2838" s="208"/>
      <c r="N2838" s="208"/>
      <c r="O2838" s="208"/>
      <c r="P2838" s="250"/>
      <c r="Q2838" s="208"/>
      <c r="R2838" s="143"/>
      <c r="S2838" s="143"/>
      <c r="T2838" s="80"/>
      <c r="U2838" s="80"/>
      <c r="V2838" s="187"/>
      <c r="W2838" s="187"/>
      <c r="AI2838" s="202"/>
    </row>
    <row r="2839" spans="1:35" s="182" customFormat="1" ht="12.75" customHeight="1" x14ac:dyDescent="0.3">
      <c r="A2839" s="92"/>
      <c r="B2839" s="98"/>
      <c r="C2839" s="98"/>
      <c r="D2839" s="98"/>
      <c r="E2839" s="89"/>
      <c r="F2839" s="89"/>
      <c r="G2839" s="204"/>
      <c r="H2839" s="156"/>
      <c r="I2839" s="156"/>
      <c r="J2839" s="52"/>
      <c r="K2839" s="158"/>
      <c r="L2839" s="52"/>
      <c r="M2839" s="52"/>
      <c r="N2839" s="52"/>
      <c r="O2839" s="52"/>
      <c r="P2839" s="111"/>
      <c r="Q2839" s="52"/>
      <c r="R2839" s="77"/>
      <c r="S2839" s="109"/>
      <c r="T2839" s="80"/>
      <c r="U2839" s="80"/>
      <c r="V2839" s="187"/>
      <c r="W2839" s="187"/>
      <c r="AI2839" s="202"/>
    </row>
    <row r="2840" spans="1:35" s="182" customFormat="1" ht="12.75" customHeight="1" x14ac:dyDescent="0.3">
      <c r="A2840" s="92"/>
      <c r="B2840" s="98"/>
      <c r="C2840" s="98"/>
      <c r="D2840" s="98"/>
      <c r="E2840" s="89"/>
      <c r="F2840" s="89"/>
      <c r="G2840" s="204"/>
      <c r="H2840" s="157"/>
      <c r="I2840" s="157"/>
      <c r="J2840" s="52"/>
      <c r="K2840" s="158"/>
      <c r="L2840" s="52"/>
      <c r="M2840" s="52"/>
      <c r="N2840" s="52"/>
      <c r="O2840" s="52"/>
      <c r="P2840" s="111"/>
      <c r="Q2840" s="52"/>
      <c r="R2840" s="77"/>
      <c r="S2840" s="109"/>
      <c r="T2840" s="80"/>
      <c r="U2840" s="80"/>
      <c r="V2840" s="187"/>
      <c r="W2840" s="187"/>
      <c r="AI2840" s="202"/>
    </row>
    <row r="2841" spans="1:35" s="182" customFormat="1" ht="12.75" customHeight="1" x14ac:dyDescent="0.3">
      <c r="A2841" s="92"/>
      <c r="B2841" s="98"/>
      <c r="C2841" s="98"/>
      <c r="D2841" s="98"/>
      <c r="E2841" s="89"/>
      <c r="F2841" s="89"/>
      <c r="G2841" s="204"/>
      <c r="H2841" s="155"/>
      <c r="I2841" s="155"/>
      <c r="J2841" s="52"/>
      <c r="K2841" s="158"/>
      <c r="L2841" s="52"/>
      <c r="M2841" s="52"/>
      <c r="N2841" s="52"/>
      <c r="O2841" s="52"/>
      <c r="P2841" s="111"/>
      <c r="Q2841" s="52"/>
      <c r="R2841" s="77"/>
      <c r="S2841" s="109"/>
      <c r="T2841" s="80"/>
      <c r="U2841" s="80"/>
      <c r="V2841" s="187"/>
      <c r="W2841" s="187"/>
      <c r="AI2841" s="202"/>
    </row>
    <row r="2842" spans="1:35" s="182" customFormat="1" ht="12.75" customHeight="1" x14ac:dyDescent="0.3">
      <c r="A2842" s="92"/>
      <c r="B2842" s="162"/>
      <c r="C2842" s="162"/>
      <c r="D2842" s="162"/>
      <c r="E2842" s="76"/>
      <c r="F2842" s="76"/>
      <c r="G2842" s="103"/>
      <c r="H2842" s="100"/>
      <c r="I2842" s="100"/>
      <c r="J2842" s="52"/>
      <c r="K2842" s="52"/>
      <c r="L2842" s="52"/>
      <c r="M2842" s="52"/>
      <c r="N2842" s="52"/>
      <c r="O2842" s="52"/>
      <c r="P2842" s="111"/>
      <c r="Q2842" s="52"/>
      <c r="R2842" s="72"/>
      <c r="S2842" s="72"/>
      <c r="T2842" s="80"/>
      <c r="U2842" s="80"/>
      <c r="V2842" s="187"/>
      <c r="W2842" s="187"/>
      <c r="AI2842" s="202"/>
    </row>
    <row r="2843" spans="1:35" s="182" customFormat="1" ht="12.75" customHeight="1" x14ac:dyDescent="0.3">
      <c r="A2843" s="92"/>
      <c r="B2843" s="98"/>
      <c r="C2843" s="98"/>
      <c r="D2843" s="98"/>
      <c r="E2843" s="89"/>
      <c r="F2843" s="89"/>
      <c r="G2843" s="204"/>
      <c r="H2843" s="156"/>
      <c r="I2843" s="156"/>
      <c r="J2843" s="52"/>
      <c r="K2843" s="158"/>
      <c r="L2843" s="52"/>
      <c r="M2843" s="52"/>
      <c r="N2843" s="52"/>
      <c r="O2843" s="52"/>
      <c r="P2843" s="111"/>
      <c r="Q2843" s="52"/>
      <c r="R2843" s="77"/>
      <c r="S2843" s="109"/>
      <c r="T2843" s="80"/>
      <c r="U2843" s="80"/>
      <c r="V2843" s="187"/>
      <c r="W2843" s="187"/>
      <c r="AI2843" s="202"/>
    </row>
    <row r="2844" spans="1:35" s="182" customFormat="1" ht="12.75" customHeight="1" x14ac:dyDescent="0.3">
      <c r="A2844" s="92"/>
      <c r="B2844" s="98"/>
      <c r="C2844" s="98"/>
      <c r="D2844" s="98"/>
      <c r="E2844" s="89"/>
      <c r="F2844" s="89"/>
      <c r="G2844" s="204"/>
      <c r="H2844" s="157"/>
      <c r="I2844" s="157"/>
      <c r="J2844" s="52"/>
      <c r="K2844" s="158"/>
      <c r="L2844" s="52"/>
      <c r="M2844" s="52"/>
      <c r="N2844" s="52"/>
      <c r="O2844" s="52"/>
      <c r="P2844" s="111"/>
      <c r="Q2844" s="52"/>
      <c r="R2844" s="77"/>
      <c r="S2844" s="109"/>
      <c r="T2844" s="80"/>
      <c r="U2844" s="80"/>
      <c r="V2844" s="187"/>
      <c r="W2844" s="187"/>
      <c r="AI2844" s="202"/>
    </row>
    <row r="2845" spans="1:35" s="182" customFormat="1" ht="12.75" customHeight="1" x14ac:dyDescent="0.3">
      <c r="A2845" s="92"/>
      <c r="B2845" s="98"/>
      <c r="C2845" s="98"/>
      <c r="D2845" s="98"/>
      <c r="E2845" s="89"/>
      <c r="F2845" s="89"/>
      <c r="G2845" s="204"/>
      <c r="H2845" s="157"/>
      <c r="I2845" s="157"/>
      <c r="J2845" s="52"/>
      <c r="K2845" s="158"/>
      <c r="L2845" s="52"/>
      <c r="M2845" s="52"/>
      <c r="N2845" s="52"/>
      <c r="O2845" s="52"/>
      <c r="P2845" s="111"/>
      <c r="Q2845" s="52"/>
      <c r="R2845" s="77"/>
      <c r="S2845" s="109"/>
      <c r="T2845" s="80"/>
      <c r="U2845" s="80"/>
      <c r="V2845" s="187"/>
      <c r="W2845" s="187"/>
      <c r="AI2845" s="202"/>
    </row>
    <row r="2846" spans="1:35" s="182" customFormat="1" ht="12.75" customHeight="1" x14ac:dyDescent="0.3">
      <c r="A2846" s="92"/>
      <c r="B2846" s="98"/>
      <c r="C2846" s="98"/>
      <c r="D2846" s="98"/>
      <c r="E2846" s="89"/>
      <c r="F2846" s="89"/>
      <c r="G2846" s="204"/>
      <c r="H2846" s="155"/>
      <c r="I2846" s="155"/>
      <c r="J2846" s="52"/>
      <c r="K2846" s="158"/>
      <c r="L2846" s="52"/>
      <c r="M2846" s="52"/>
      <c r="N2846" s="52"/>
      <c r="O2846" s="52"/>
      <c r="P2846" s="111"/>
      <c r="Q2846" s="52"/>
      <c r="R2846" s="77"/>
      <c r="S2846" s="109"/>
      <c r="T2846" s="80"/>
      <c r="U2846" s="80"/>
      <c r="V2846" s="187"/>
      <c r="W2846" s="187"/>
      <c r="AI2846" s="202"/>
    </row>
    <row r="2847" spans="1:35" s="182" customFormat="1" ht="12.75" customHeight="1" x14ac:dyDescent="0.3">
      <c r="A2847" s="92"/>
      <c r="B2847" s="145"/>
      <c r="C2847" s="145"/>
      <c r="D2847" s="145"/>
      <c r="E2847" s="138"/>
      <c r="F2847" s="138"/>
      <c r="G2847" s="103"/>
      <c r="H2847" s="100"/>
      <c r="I2847" s="270"/>
      <c r="J2847" s="208"/>
      <c r="K2847" s="208"/>
      <c r="L2847" s="208"/>
      <c r="M2847" s="208"/>
      <c r="N2847" s="208"/>
      <c r="O2847" s="208"/>
      <c r="P2847" s="250"/>
      <c r="Q2847" s="208"/>
      <c r="R2847" s="143"/>
      <c r="S2847" s="143"/>
      <c r="T2847" s="80"/>
      <c r="U2847" s="80"/>
      <c r="V2847" s="187"/>
      <c r="W2847" s="187"/>
      <c r="AI2847" s="202"/>
    </row>
    <row r="2848" spans="1:35" s="182" customFormat="1" ht="12.75" customHeight="1" x14ac:dyDescent="0.3">
      <c r="A2848" s="92"/>
      <c r="B2848" s="98"/>
      <c r="C2848" s="98"/>
      <c r="D2848" s="98"/>
      <c r="E2848" s="89"/>
      <c r="F2848" s="89"/>
      <c r="G2848" s="204"/>
      <c r="H2848" s="156"/>
      <c r="I2848" s="156"/>
      <c r="J2848" s="52"/>
      <c r="K2848" s="158"/>
      <c r="L2848" s="52"/>
      <c r="M2848" s="52"/>
      <c r="N2848" s="52"/>
      <c r="O2848" s="52"/>
      <c r="P2848" s="111"/>
      <c r="Q2848" s="52"/>
      <c r="R2848" s="77"/>
      <c r="S2848" s="109"/>
      <c r="T2848" s="80"/>
      <c r="U2848" s="80"/>
      <c r="V2848" s="187"/>
      <c r="W2848" s="187"/>
      <c r="AI2848" s="202"/>
    </row>
    <row r="2849" spans="1:35" s="182" customFormat="1" ht="12.75" customHeight="1" x14ac:dyDescent="0.3">
      <c r="A2849" s="92"/>
      <c r="B2849" s="98"/>
      <c r="C2849" s="98"/>
      <c r="D2849" s="98"/>
      <c r="E2849" s="89"/>
      <c r="F2849" s="89"/>
      <c r="G2849" s="204"/>
      <c r="H2849" s="157"/>
      <c r="I2849" s="157"/>
      <c r="J2849" s="52"/>
      <c r="K2849" s="158"/>
      <c r="L2849" s="52"/>
      <c r="M2849" s="52"/>
      <c r="N2849" s="52"/>
      <c r="O2849" s="52"/>
      <c r="P2849" s="111"/>
      <c r="Q2849" s="52"/>
      <c r="R2849" s="77"/>
      <c r="S2849" s="109"/>
      <c r="T2849" s="80"/>
      <c r="U2849" s="80"/>
      <c r="V2849" s="187"/>
      <c r="W2849" s="187"/>
      <c r="AI2849" s="202"/>
    </row>
    <row r="2850" spans="1:35" s="182" customFormat="1" ht="12.75" customHeight="1" x14ac:dyDescent="0.3">
      <c r="A2850" s="92"/>
      <c r="B2850" s="98"/>
      <c r="C2850" s="98"/>
      <c r="D2850" s="98"/>
      <c r="E2850" s="89"/>
      <c r="F2850" s="89"/>
      <c r="G2850" s="204"/>
      <c r="H2850" s="155"/>
      <c r="I2850" s="155"/>
      <c r="J2850" s="52"/>
      <c r="K2850" s="158"/>
      <c r="L2850" s="52"/>
      <c r="M2850" s="52"/>
      <c r="N2850" s="52"/>
      <c r="O2850" s="52"/>
      <c r="P2850" s="111"/>
      <c r="Q2850" s="52"/>
      <c r="R2850" s="77"/>
      <c r="S2850" s="109"/>
      <c r="T2850" s="80"/>
      <c r="U2850" s="80"/>
      <c r="V2850" s="187"/>
      <c r="W2850" s="187"/>
      <c r="AI2850" s="202"/>
    </row>
    <row r="2851" spans="1:35" s="182" customFormat="1" ht="12.75" customHeight="1" x14ac:dyDescent="0.3">
      <c r="A2851" s="92"/>
      <c r="B2851" s="98"/>
      <c r="C2851" s="98"/>
      <c r="D2851" s="98"/>
      <c r="E2851" s="89"/>
      <c r="F2851" s="89"/>
      <c r="G2851" s="204"/>
      <c r="H2851" s="157"/>
      <c r="I2851" s="157"/>
      <c r="J2851" s="52"/>
      <c r="K2851" s="158"/>
      <c r="L2851" s="52"/>
      <c r="M2851" s="52"/>
      <c r="N2851" s="52"/>
      <c r="O2851" s="52"/>
      <c r="P2851" s="111"/>
      <c r="Q2851" s="52"/>
      <c r="R2851" s="77"/>
      <c r="S2851" s="109"/>
      <c r="T2851" s="80"/>
      <c r="U2851" s="80"/>
      <c r="V2851" s="187"/>
      <c r="W2851" s="187"/>
      <c r="AI2851" s="202"/>
    </row>
    <row r="2852" spans="1:35" s="182" customFormat="1" ht="12.75" customHeight="1" x14ac:dyDescent="0.3">
      <c r="A2852" s="92"/>
      <c r="B2852" s="98"/>
      <c r="C2852" s="98"/>
      <c r="D2852" s="98"/>
      <c r="E2852" s="89"/>
      <c r="F2852" s="89"/>
      <c r="G2852" s="204"/>
      <c r="H2852" s="155"/>
      <c r="I2852" s="155"/>
      <c r="J2852" s="52"/>
      <c r="K2852" s="158"/>
      <c r="L2852" s="52"/>
      <c r="M2852" s="52"/>
      <c r="N2852" s="52"/>
      <c r="O2852" s="52"/>
      <c r="P2852" s="111"/>
      <c r="Q2852" s="52"/>
      <c r="R2852" s="77"/>
      <c r="S2852" s="109"/>
      <c r="T2852" s="80"/>
      <c r="U2852" s="80"/>
      <c r="V2852" s="187"/>
      <c r="W2852" s="187"/>
      <c r="AI2852" s="202"/>
    </row>
    <row r="2853" spans="1:35" s="182" customFormat="1" ht="12.75" customHeight="1" x14ac:dyDescent="0.3">
      <c r="A2853" s="92"/>
      <c r="B2853" s="145"/>
      <c r="C2853" s="145"/>
      <c r="D2853" s="145"/>
      <c r="E2853" s="138"/>
      <c r="F2853" s="138"/>
      <c r="G2853" s="103"/>
      <c r="H2853" s="100"/>
      <c r="I2853" s="270"/>
      <c r="J2853" s="208"/>
      <c r="K2853" s="208"/>
      <c r="L2853" s="208"/>
      <c r="M2853" s="208"/>
      <c r="N2853" s="208"/>
      <c r="O2853" s="208"/>
      <c r="P2853" s="250"/>
      <c r="Q2853" s="208"/>
      <c r="R2853" s="143"/>
      <c r="S2853" s="143"/>
      <c r="T2853" s="80"/>
      <c r="U2853" s="80"/>
      <c r="V2853" s="187"/>
      <c r="W2853" s="187"/>
      <c r="AI2853" s="202"/>
    </row>
    <row r="2854" spans="1:35" s="81" customFormat="1" x14ac:dyDescent="0.2">
      <c r="A2854" s="92"/>
      <c r="B2854" s="98"/>
      <c r="C2854" s="98"/>
      <c r="D2854" s="98"/>
      <c r="E2854" s="89"/>
      <c r="F2854" s="89"/>
      <c r="G2854" s="204"/>
      <c r="H2854" s="156"/>
      <c r="I2854" s="156"/>
      <c r="J2854" s="52"/>
      <c r="K2854" s="158"/>
      <c r="L2854" s="52"/>
      <c r="M2854" s="52"/>
      <c r="N2854" s="52"/>
      <c r="O2854" s="52"/>
      <c r="P2854" s="111"/>
      <c r="Q2854" s="52"/>
      <c r="R2854" s="77"/>
      <c r="S2854" s="109"/>
      <c r="T2854" s="80"/>
    </row>
    <row r="2855" spans="1:35" customFormat="1" ht="12.75" customHeight="1" x14ac:dyDescent="0.25">
      <c r="A2855" s="92"/>
      <c r="B2855" s="98"/>
      <c r="C2855" s="98"/>
      <c r="D2855" s="98"/>
      <c r="E2855" s="89"/>
      <c r="F2855" s="89"/>
      <c r="G2855" s="204"/>
      <c r="H2855" s="157"/>
      <c r="I2855" s="157"/>
      <c r="J2855" s="52"/>
      <c r="K2855" s="158"/>
      <c r="L2855" s="52"/>
      <c r="M2855" s="52"/>
      <c r="N2855" s="52"/>
      <c r="O2855" s="52"/>
      <c r="P2855" s="111"/>
      <c r="Q2855" s="52"/>
      <c r="R2855" s="77"/>
      <c r="S2855" s="109"/>
      <c r="T2855" s="187"/>
      <c r="U2855" s="203"/>
      <c r="V2855" s="203"/>
      <c r="W2855" s="203"/>
    </row>
    <row r="2856" spans="1:35" s="46" customFormat="1" x14ac:dyDescent="0.2">
      <c r="A2856" s="92"/>
      <c r="B2856" s="98"/>
      <c r="C2856" s="98"/>
      <c r="D2856" s="98"/>
      <c r="E2856" s="89"/>
      <c r="F2856" s="89"/>
      <c r="G2856" s="204"/>
      <c r="H2856" s="155"/>
      <c r="I2856" s="155"/>
      <c r="J2856" s="52"/>
      <c r="K2856" s="158"/>
      <c r="L2856" s="52"/>
      <c r="M2856" s="52"/>
      <c r="N2856" s="52"/>
      <c r="O2856" s="52"/>
      <c r="P2856" s="111"/>
      <c r="Q2856" s="52"/>
      <c r="R2856" s="77"/>
      <c r="S2856" s="109"/>
    </row>
    <row r="2857" spans="1:35" s="182" customFormat="1" ht="12.75" customHeight="1" x14ac:dyDescent="0.3">
      <c r="A2857" s="92"/>
      <c r="B2857" s="162"/>
      <c r="C2857" s="162"/>
      <c r="D2857" s="162"/>
      <c r="E2857" s="76"/>
      <c r="F2857" s="76"/>
      <c r="G2857" s="103"/>
      <c r="H2857" s="100"/>
      <c r="I2857" s="100"/>
      <c r="J2857" s="52"/>
      <c r="K2857" s="52"/>
      <c r="L2857" s="52"/>
      <c r="M2857" s="52"/>
      <c r="N2857" s="52"/>
      <c r="O2857" s="52"/>
      <c r="P2857" s="111"/>
      <c r="Q2857" s="52"/>
      <c r="R2857" s="72"/>
      <c r="S2857" s="72"/>
      <c r="T2857" s="80"/>
      <c r="U2857" s="80"/>
      <c r="V2857" s="187"/>
      <c r="W2857" s="187"/>
      <c r="AI2857" s="202"/>
    </row>
    <row r="2858" spans="1:35" s="182" customFormat="1" ht="12.75" customHeight="1" x14ac:dyDescent="0.3">
      <c r="A2858" s="92"/>
      <c r="B2858" s="98"/>
      <c r="C2858" s="98"/>
      <c r="D2858" s="98"/>
      <c r="E2858" s="89"/>
      <c r="F2858" s="89"/>
      <c r="G2858" s="204"/>
      <c r="H2858" s="156"/>
      <c r="I2858" s="156"/>
      <c r="J2858" s="52"/>
      <c r="K2858" s="158"/>
      <c r="L2858" s="52"/>
      <c r="M2858" s="52"/>
      <c r="N2858" s="52"/>
      <c r="O2858" s="52"/>
      <c r="P2858" s="111"/>
      <c r="Q2858" s="52"/>
      <c r="R2858" s="77"/>
      <c r="S2858" s="109"/>
      <c r="T2858" s="80"/>
      <c r="U2858" s="80"/>
      <c r="V2858" s="187"/>
      <c r="W2858" s="187"/>
      <c r="AI2858" s="202"/>
    </row>
    <row r="2859" spans="1:35" s="182" customFormat="1" ht="12.75" customHeight="1" x14ac:dyDescent="0.3">
      <c r="A2859" s="92"/>
      <c r="B2859" s="98"/>
      <c r="C2859" s="98"/>
      <c r="D2859" s="98"/>
      <c r="E2859" s="89"/>
      <c r="F2859" s="89"/>
      <c r="G2859" s="204"/>
      <c r="H2859" s="157"/>
      <c r="I2859" s="157"/>
      <c r="J2859" s="52"/>
      <c r="K2859" s="158"/>
      <c r="L2859" s="52"/>
      <c r="M2859" s="52"/>
      <c r="N2859" s="52"/>
      <c r="O2859" s="52"/>
      <c r="P2859" s="111"/>
      <c r="Q2859" s="52"/>
      <c r="R2859" s="77"/>
      <c r="S2859" s="109"/>
      <c r="T2859" s="80"/>
      <c r="U2859" s="80"/>
      <c r="V2859" s="187"/>
      <c r="W2859" s="187"/>
      <c r="AI2859" s="202"/>
    </row>
    <row r="2860" spans="1:35" s="182" customFormat="1" ht="12.75" customHeight="1" x14ac:dyDescent="0.3">
      <c r="A2860" s="92"/>
      <c r="B2860" s="98"/>
      <c r="C2860" s="98"/>
      <c r="D2860" s="98"/>
      <c r="E2860" s="89"/>
      <c r="F2860" s="89"/>
      <c r="G2860" s="204"/>
      <c r="H2860" s="157"/>
      <c r="I2860" s="157"/>
      <c r="J2860" s="52"/>
      <c r="K2860" s="158"/>
      <c r="L2860" s="52"/>
      <c r="M2860" s="52"/>
      <c r="N2860" s="52"/>
      <c r="O2860" s="52"/>
      <c r="P2860" s="111"/>
      <c r="Q2860" s="52"/>
      <c r="R2860" s="77"/>
      <c r="S2860" s="109"/>
      <c r="T2860" s="80"/>
      <c r="U2860" s="80"/>
      <c r="V2860" s="187"/>
      <c r="W2860" s="187"/>
      <c r="AI2860" s="202"/>
    </row>
    <row r="2861" spans="1:35" x14ac:dyDescent="0.2">
      <c r="A2861" s="92"/>
      <c r="B2861" s="98"/>
      <c r="C2861" s="98"/>
      <c r="D2861" s="98"/>
      <c r="E2861" s="89"/>
      <c r="F2861" s="89"/>
      <c r="G2861" s="204"/>
      <c r="H2861" s="155"/>
      <c r="I2861" s="155"/>
      <c r="J2861" s="52"/>
      <c r="K2861" s="158"/>
      <c r="L2861" s="52"/>
      <c r="M2861" s="52"/>
      <c r="N2861" s="52"/>
      <c r="O2861" s="52"/>
      <c r="P2861" s="111"/>
      <c r="Q2861" s="52"/>
      <c r="R2861" s="77"/>
      <c r="S2861" s="109"/>
    </row>
    <row r="2862" spans="1:35" x14ac:dyDescent="0.2">
      <c r="A2862" s="92"/>
      <c r="B2862" s="145"/>
      <c r="C2862" s="145"/>
      <c r="D2862" s="145"/>
      <c r="E2862" s="138"/>
      <c r="F2862" s="138"/>
      <c r="G2862" s="103"/>
      <c r="H2862" s="100"/>
      <c r="I2862" s="270"/>
      <c r="J2862" s="208"/>
      <c r="K2862" s="208"/>
      <c r="L2862" s="208"/>
      <c r="M2862" s="208"/>
      <c r="N2862" s="208"/>
      <c r="O2862" s="208"/>
      <c r="P2862" s="250"/>
      <c r="Q2862" s="208"/>
      <c r="R2862" s="143"/>
      <c r="S2862" s="143"/>
    </row>
    <row r="2863" spans="1:35" x14ac:dyDescent="0.2">
      <c r="A2863" s="92"/>
      <c r="B2863" s="98"/>
      <c r="C2863" s="98"/>
      <c r="D2863" s="98"/>
      <c r="E2863" s="89"/>
      <c r="F2863" s="89"/>
      <c r="G2863" s="204"/>
      <c r="H2863" s="156"/>
      <c r="I2863" s="156"/>
      <c r="J2863" s="52"/>
      <c r="K2863" s="158"/>
      <c r="L2863" s="52"/>
      <c r="M2863" s="52"/>
      <c r="N2863" s="52"/>
      <c r="O2863" s="52"/>
      <c r="P2863" s="111"/>
      <c r="Q2863" s="52"/>
      <c r="R2863" s="77"/>
      <c r="S2863" s="109"/>
    </row>
    <row r="2864" spans="1:35" x14ac:dyDescent="0.2">
      <c r="A2864" s="92"/>
      <c r="B2864" s="98"/>
      <c r="C2864" s="98"/>
      <c r="D2864" s="98"/>
      <c r="E2864" s="89"/>
      <c r="F2864" s="89"/>
      <c r="G2864" s="204"/>
      <c r="H2864" s="157"/>
      <c r="I2864" s="157"/>
      <c r="J2864" s="52"/>
      <c r="K2864" s="158"/>
      <c r="L2864" s="52"/>
      <c r="M2864" s="52"/>
      <c r="N2864" s="52"/>
      <c r="O2864" s="52"/>
      <c r="P2864" s="111"/>
      <c r="Q2864" s="52"/>
      <c r="R2864" s="77"/>
      <c r="S2864" s="109"/>
    </row>
    <row r="2865" spans="1:19" x14ac:dyDescent="0.2">
      <c r="A2865" s="92"/>
      <c r="B2865" s="98"/>
      <c r="C2865" s="98"/>
      <c r="D2865" s="98"/>
      <c r="E2865" s="89"/>
      <c r="F2865" s="89"/>
      <c r="G2865" s="204"/>
      <c r="H2865" s="155"/>
      <c r="I2865" s="155"/>
      <c r="J2865" s="52"/>
      <c r="K2865" s="158"/>
      <c r="L2865" s="52"/>
      <c r="M2865" s="52"/>
      <c r="N2865" s="52"/>
      <c r="O2865" s="52"/>
      <c r="P2865" s="111"/>
      <c r="Q2865" s="52"/>
      <c r="R2865" s="77"/>
      <c r="S2865" s="109"/>
    </row>
    <row r="2866" spans="1:19" x14ac:dyDescent="0.2">
      <c r="A2866" s="92"/>
      <c r="B2866" s="98"/>
      <c r="C2866" s="98"/>
      <c r="D2866" s="98"/>
      <c r="E2866" s="89"/>
      <c r="F2866" s="89"/>
      <c r="G2866" s="204"/>
      <c r="H2866" s="157"/>
      <c r="I2866" s="157"/>
      <c r="J2866" s="52"/>
      <c r="K2866" s="158"/>
      <c r="L2866" s="52"/>
      <c r="M2866" s="52"/>
      <c r="N2866" s="52"/>
      <c r="O2866" s="52"/>
      <c r="P2866" s="111"/>
      <c r="Q2866" s="52"/>
      <c r="R2866" s="77"/>
      <c r="S2866" s="109"/>
    </row>
    <row r="2867" spans="1:19" x14ac:dyDescent="0.2">
      <c r="A2867" s="92"/>
      <c r="B2867" s="98"/>
      <c r="C2867" s="98"/>
      <c r="D2867" s="98"/>
      <c r="E2867" s="89"/>
      <c r="F2867" s="89"/>
      <c r="G2867" s="204"/>
      <c r="H2867" s="155"/>
      <c r="I2867" s="155"/>
      <c r="J2867" s="52"/>
      <c r="K2867" s="158"/>
      <c r="L2867" s="52"/>
      <c r="M2867" s="52"/>
      <c r="N2867" s="52"/>
      <c r="O2867" s="52"/>
      <c r="P2867" s="111"/>
      <c r="Q2867" s="52"/>
      <c r="R2867" s="77"/>
      <c r="S2867" s="109"/>
    </row>
    <row r="2868" spans="1:19" x14ac:dyDescent="0.2">
      <c r="A2868" s="92"/>
      <c r="B2868" s="145"/>
      <c r="C2868" s="145"/>
      <c r="D2868" s="145"/>
      <c r="E2868" s="138"/>
      <c r="F2868" s="138"/>
      <c r="G2868" s="103"/>
      <c r="H2868" s="100"/>
      <c r="I2868" s="270"/>
      <c r="J2868" s="208"/>
      <c r="K2868" s="208"/>
      <c r="L2868" s="208"/>
      <c r="M2868" s="208"/>
      <c r="N2868" s="208"/>
      <c r="O2868" s="208"/>
      <c r="P2868" s="250"/>
      <c r="Q2868" s="208"/>
      <c r="R2868" s="143"/>
      <c r="S2868" s="143"/>
    </row>
    <row r="2869" spans="1:19" x14ac:dyDescent="0.2">
      <c r="A2869" s="92"/>
      <c r="B2869" s="98"/>
      <c r="C2869" s="98"/>
      <c r="D2869" s="98"/>
      <c r="E2869" s="89"/>
      <c r="F2869" s="89"/>
      <c r="G2869" s="204"/>
      <c r="H2869" s="156"/>
      <c r="I2869" s="156"/>
      <c r="J2869" s="52"/>
      <c r="K2869" s="158"/>
      <c r="L2869" s="52"/>
      <c r="M2869" s="52"/>
      <c r="N2869" s="52"/>
      <c r="O2869" s="52"/>
      <c r="P2869" s="111"/>
      <c r="Q2869" s="52"/>
      <c r="R2869" s="77"/>
      <c r="S2869" s="109"/>
    </row>
    <row r="2870" spans="1:19" x14ac:dyDescent="0.2">
      <c r="A2870" s="92"/>
      <c r="B2870" s="98"/>
      <c r="C2870" s="98"/>
      <c r="D2870" s="98"/>
      <c r="E2870" s="89"/>
      <c r="F2870" s="89"/>
      <c r="G2870" s="204"/>
      <c r="H2870" s="157"/>
      <c r="I2870" s="157"/>
      <c r="J2870" s="52"/>
      <c r="K2870" s="158"/>
      <c r="L2870" s="52"/>
      <c r="M2870" s="52"/>
      <c r="N2870" s="52"/>
      <c r="O2870" s="52"/>
      <c r="P2870" s="111"/>
      <c r="Q2870" s="52"/>
      <c r="R2870" s="77"/>
      <c r="S2870" s="109"/>
    </row>
    <row r="2871" spans="1:19" x14ac:dyDescent="0.2">
      <c r="A2871" s="92"/>
      <c r="B2871" s="98"/>
      <c r="C2871" s="98"/>
      <c r="D2871" s="98"/>
      <c r="E2871" s="89"/>
      <c r="F2871" s="89"/>
      <c r="G2871" s="204"/>
      <c r="H2871" s="155"/>
      <c r="I2871" s="155"/>
      <c r="J2871" s="52"/>
      <c r="K2871" s="158"/>
      <c r="L2871" s="52"/>
      <c r="M2871" s="52"/>
      <c r="N2871" s="52"/>
      <c r="O2871" s="52"/>
      <c r="P2871" s="111"/>
      <c r="Q2871" s="52"/>
      <c r="R2871" s="77"/>
      <c r="S2871" s="109"/>
    </row>
    <row r="2872" spans="1:19" x14ac:dyDescent="0.2">
      <c r="A2872" s="92"/>
      <c r="B2872" s="162"/>
      <c r="C2872" s="162"/>
      <c r="D2872" s="162"/>
      <c r="E2872" s="76"/>
      <c r="F2872" s="76"/>
      <c r="G2872" s="103"/>
      <c r="H2872" s="100"/>
      <c r="I2872" s="100"/>
      <c r="J2872" s="52"/>
      <c r="K2872" s="52"/>
      <c r="L2872" s="52"/>
      <c r="M2872" s="52"/>
      <c r="N2872" s="52"/>
      <c r="O2872" s="52"/>
      <c r="P2872" s="111"/>
      <c r="Q2872" s="52"/>
      <c r="R2872" s="72"/>
      <c r="S2872" s="72"/>
    </row>
    <row r="2873" spans="1:19" x14ac:dyDescent="0.2">
      <c r="A2873" s="92"/>
      <c r="B2873" s="98"/>
      <c r="C2873" s="98"/>
      <c r="D2873" s="98"/>
      <c r="E2873" s="89"/>
      <c r="F2873" s="89"/>
      <c r="G2873" s="204"/>
      <c r="H2873" s="156"/>
      <c r="I2873" s="156"/>
      <c r="J2873" s="52"/>
      <c r="K2873" s="158"/>
      <c r="L2873" s="52"/>
      <c r="M2873" s="52"/>
      <c r="N2873" s="52"/>
      <c r="O2873" s="52"/>
      <c r="P2873" s="111"/>
      <c r="Q2873" s="52"/>
      <c r="R2873" s="77"/>
      <c r="S2873" s="109"/>
    </row>
    <row r="2874" spans="1:19" x14ac:dyDescent="0.2">
      <c r="A2874" s="92"/>
      <c r="B2874" s="98"/>
      <c r="C2874" s="98"/>
      <c r="D2874" s="98"/>
      <c r="E2874" s="89"/>
      <c r="F2874" s="89"/>
      <c r="G2874" s="204"/>
      <c r="H2874" s="157"/>
      <c r="I2874" s="157"/>
      <c r="J2874" s="52"/>
      <c r="K2874" s="158"/>
      <c r="L2874" s="52"/>
      <c r="M2874" s="52"/>
      <c r="N2874" s="52"/>
      <c r="O2874" s="52"/>
      <c r="P2874" s="111"/>
      <c r="Q2874" s="52"/>
      <c r="R2874" s="77"/>
      <c r="S2874" s="109"/>
    </row>
    <row r="2875" spans="1:19" x14ac:dyDescent="0.2">
      <c r="A2875" s="92"/>
      <c r="B2875" s="98"/>
      <c r="C2875" s="98"/>
      <c r="D2875" s="98"/>
      <c r="E2875" s="89"/>
      <c r="F2875" s="89"/>
      <c r="G2875" s="204"/>
      <c r="H2875" s="157"/>
      <c r="I2875" s="157"/>
      <c r="J2875" s="52"/>
      <c r="K2875" s="158"/>
      <c r="L2875" s="52"/>
      <c r="M2875" s="52"/>
      <c r="N2875" s="52"/>
      <c r="O2875" s="52"/>
      <c r="P2875" s="111"/>
      <c r="Q2875" s="52"/>
      <c r="R2875" s="77"/>
      <c r="S2875" s="109"/>
    </row>
    <row r="2876" spans="1:19" x14ac:dyDescent="0.2">
      <c r="A2876" s="92"/>
      <c r="B2876" s="98"/>
      <c r="C2876" s="98"/>
      <c r="D2876" s="98"/>
      <c r="E2876" s="89"/>
      <c r="F2876" s="89"/>
      <c r="G2876" s="204"/>
      <c r="H2876" s="155"/>
      <c r="I2876" s="155"/>
      <c r="J2876" s="52"/>
      <c r="K2876" s="158"/>
      <c r="L2876" s="52"/>
      <c r="M2876" s="52"/>
      <c r="N2876" s="52"/>
      <c r="O2876" s="52"/>
      <c r="P2876" s="111"/>
      <c r="Q2876" s="52"/>
      <c r="R2876" s="77"/>
      <c r="S2876" s="109"/>
    </row>
    <row r="2877" spans="1:19" x14ac:dyDescent="0.2">
      <c r="A2877" s="92"/>
      <c r="B2877" s="145"/>
      <c r="C2877" s="145"/>
      <c r="D2877" s="145"/>
      <c r="E2877" s="138"/>
      <c r="F2877" s="138"/>
      <c r="G2877" s="103"/>
      <c r="H2877" s="100"/>
      <c r="I2877" s="270"/>
      <c r="J2877" s="208"/>
      <c r="K2877" s="208"/>
      <c r="L2877" s="208"/>
      <c r="M2877" s="208"/>
      <c r="N2877" s="208"/>
      <c r="O2877" s="208"/>
      <c r="P2877" s="250"/>
      <c r="Q2877" s="208"/>
      <c r="R2877" s="143"/>
      <c r="S2877" s="143"/>
    </row>
    <row r="2878" spans="1:19" x14ac:dyDescent="0.2">
      <c r="A2878" s="92"/>
      <c r="B2878" s="98"/>
      <c r="C2878" s="98"/>
      <c r="D2878" s="98"/>
      <c r="E2878" s="89"/>
      <c r="F2878" s="89"/>
      <c r="G2878" s="204"/>
      <c r="H2878" s="156"/>
      <c r="I2878" s="156"/>
      <c r="J2878" s="52"/>
      <c r="K2878" s="158"/>
      <c r="L2878" s="52"/>
      <c r="M2878" s="52"/>
      <c r="N2878" s="52"/>
      <c r="O2878" s="52"/>
      <c r="P2878" s="111"/>
      <c r="Q2878" s="52"/>
      <c r="R2878" s="77"/>
      <c r="S2878" s="109"/>
    </row>
    <row r="2879" spans="1:19" x14ac:dyDescent="0.2">
      <c r="A2879" s="92"/>
      <c r="B2879" s="98"/>
      <c r="C2879" s="98"/>
      <c r="D2879" s="98"/>
      <c r="E2879" s="89"/>
      <c r="F2879" s="89"/>
      <c r="G2879" s="204"/>
      <c r="H2879" s="157"/>
      <c r="I2879" s="157"/>
      <c r="J2879" s="52"/>
      <c r="K2879" s="158"/>
      <c r="L2879" s="52"/>
      <c r="M2879" s="52"/>
      <c r="N2879" s="52"/>
      <c r="O2879" s="52"/>
      <c r="P2879" s="111"/>
      <c r="Q2879" s="52"/>
      <c r="R2879" s="77"/>
      <c r="S2879" s="109"/>
    </row>
    <row r="2880" spans="1:19" x14ac:dyDescent="0.2">
      <c r="A2880" s="92"/>
      <c r="B2880" s="98"/>
      <c r="C2880" s="98"/>
      <c r="D2880" s="98"/>
      <c r="E2880" s="89"/>
      <c r="F2880" s="89"/>
      <c r="G2880" s="204"/>
      <c r="H2880" s="155"/>
      <c r="I2880" s="155"/>
      <c r="J2880" s="52"/>
      <c r="K2880" s="158"/>
      <c r="L2880" s="52"/>
      <c r="M2880" s="52"/>
      <c r="N2880" s="52"/>
      <c r="O2880" s="52"/>
      <c r="P2880" s="111"/>
      <c r="Q2880" s="52"/>
      <c r="R2880" s="77"/>
      <c r="S2880" s="109"/>
    </row>
    <row r="2881" spans="1:19" x14ac:dyDescent="0.2">
      <c r="A2881" s="92"/>
      <c r="B2881" s="98"/>
      <c r="C2881" s="98"/>
      <c r="D2881" s="98"/>
      <c r="E2881" s="89"/>
      <c r="F2881" s="89"/>
      <c r="G2881" s="204"/>
      <c r="H2881" s="157"/>
      <c r="I2881" s="157"/>
      <c r="J2881" s="52"/>
      <c r="K2881" s="158"/>
      <c r="L2881" s="52"/>
      <c r="M2881" s="52"/>
      <c r="N2881" s="52"/>
      <c r="O2881" s="52"/>
      <c r="P2881" s="111"/>
      <c r="Q2881" s="52"/>
      <c r="R2881" s="77"/>
      <c r="S2881" s="109"/>
    </row>
    <row r="2882" spans="1:19" x14ac:dyDescent="0.2">
      <c r="A2882" s="92"/>
      <c r="B2882" s="98"/>
      <c r="C2882" s="98"/>
      <c r="D2882" s="98"/>
      <c r="E2882" s="89"/>
      <c r="F2882" s="89"/>
      <c r="G2882" s="204"/>
      <c r="H2882" s="155"/>
      <c r="I2882" s="155"/>
      <c r="J2882" s="52"/>
      <c r="K2882" s="158"/>
      <c r="L2882" s="52"/>
      <c r="M2882" s="52"/>
      <c r="N2882" s="52"/>
      <c r="O2882" s="52"/>
      <c r="P2882" s="111"/>
      <c r="Q2882" s="52"/>
      <c r="R2882" s="77"/>
      <c r="S2882" s="109"/>
    </row>
    <row r="2883" spans="1:19" x14ac:dyDescent="0.2">
      <c r="A2883" s="92"/>
      <c r="B2883" s="145"/>
      <c r="C2883" s="145"/>
      <c r="D2883" s="145"/>
      <c r="E2883" s="138"/>
      <c r="F2883" s="138"/>
      <c r="G2883" s="103"/>
      <c r="H2883" s="100"/>
      <c r="I2883" s="270"/>
      <c r="J2883" s="208"/>
      <c r="K2883" s="208"/>
      <c r="L2883" s="208"/>
      <c r="M2883" s="208"/>
      <c r="N2883" s="208"/>
      <c r="O2883" s="208"/>
      <c r="P2883" s="250"/>
      <c r="Q2883" s="208"/>
      <c r="R2883" s="143"/>
      <c r="S2883" s="143"/>
    </row>
    <row r="2884" spans="1:19" x14ac:dyDescent="0.2">
      <c r="A2884" s="92"/>
      <c r="B2884" s="98"/>
      <c r="C2884" s="98"/>
      <c r="D2884" s="98"/>
      <c r="E2884" s="89"/>
      <c r="F2884" s="89"/>
      <c r="G2884" s="204"/>
      <c r="H2884" s="156"/>
      <c r="I2884" s="156"/>
      <c r="J2884" s="52"/>
      <c r="K2884" s="158"/>
      <c r="L2884" s="52"/>
      <c r="M2884" s="52"/>
      <c r="N2884" s="52"/>
      <c r="O2884" s="52"/>
      <c r="P2884" s="111"/>
      <c r="Q2884" s="52"/>
      <c r="R2884" s="77"/>
      <c r="S2884" s="109"/>
    </row>
    <row r="2885" spans="1:19" x14ac:dyDescent="0.2">
      <c r="A2885" s="92"/>
      <c r="B2885" s="98"/>
      <c r="C2885" s="98"/>
      <c r="D2885" s="98"/>
      <c r="E2885" s="89"/>
      <c r="F2885" s="89"/>
      <c r="G2885" s="204"/>
      <c r="H2885" s="157"/>
      <c r="I2885" s="157"/>
      <c r="J2885" s="52"/>
      <c r="K2885" s="158"/>
      <c r="L2885" s="52"/>
      <c r="M2885" s="52"/>
      <c r="N2885" s="52"/>
      <c r="O2885" s="52"/>
      <c r="P2885" s="111"/>
      <c r="Q2885" s="52"/>
      <c r="R2885" s="77"/>
      <c r="S2885" s="109"/>
    </row>
    <row r="2886" spans="1:19" x14ac:dyDescent="0.2">
      <c r="A2886" s="92"/>
      <c r="B2886" s="98"/>
      <c r="C2886" s="98"/>
      <c r="D2886" s="98"/>
      <c r="E2886" s="89"/>
      <c r="F2886" s="89"/>
      <c r="G2886" s="204"/>
      <c r="H2886" s="155"/>
      <c r="I2886" s="155"/>
      <c r="J2886" s="52"/>
      <c r="K2886" s="158"/>
      <c r="L2886" s="52"/>
      <c r="M2886" s="52"/>
      <c r="N2886" s="52"/>
      <c r="O2886" s="52"/>
      <c r="P2886" s="111"/>
      <c r="Q2886" s="52"/>
      <c r="R2886" s="77"/>
      <c r="S2886" s="109"/>
    </row>
    <row r="2887" spans="1:19" x14ac:dyDescent="0.2">
      <c r="A2887" s="92"/>
      <c r="B2887" s="162"/>
      <c r="C2887" s="162"/>
      <c r="D2887" s="162"/>
      <c r="E2887" s="76"/>
      <c r="F2887" s="76"/>
      <c r="G2887" s="103"/>
      <c r="H2887" s="100"/>
      <c r="I2887" s="100"/>
      <c r="J2887" s="52"/>
      <c r="K2887" s="52"/>
      <c r="L2887" s="52"/>
      <c r="M2887" s="52"/>
      <c r="N2887" s="52"/>
      <c r="O2887" s="52"/>
      <c r="P2887" s="111"/>
      <c r="Q2887" s="52"/>
      <c r="R2887" s="72"/>
      <c r="S2887" s="72"/>
    </row>
    <row r="2888" spans="1:19" x14ac:dyDescent="0.2">
      <c r="A2888" s="92"/>
      <c r="B2888" s="98"/>
      <c r="C2888" s="98"/>
      <c r="D2888" s="98"/>
      <c r="E2888" s="89"/>
      <c r="F2888" s="89"/>
      <c r="G2888" s="204"/>
      <c r="H2888" s="156"/>
      <c r="I2888" s="156"/>
      <c r="J2888" s="52"/>
      <c r="K2888" s="158"/>
      <c r="L2888" s="52"/>
      <c r="M2888" s="52"/>
      <c r="N2888" s="52"/>
      <c r="O2888" s="52"/>
      <c r="P2888" s="111"/>
      <c r="Q2888" s="52"/>
      <c r="R2888" s="77"/>
      <c r="S2888" s="109"/>
    </row>
    <row r="2889" spans="1:19" x14ac:dyDescent="0.2">
      <c r="A2889" s="92"/>
      <c r="B2889" s="98"/>
      <c r="C2889" s="98"/>
      <c r="D2889" s="98"/>
      <c r="E2889" s="89"/>
      <c r="F2889" s="89"/>
      <c r="G2889" s="204"/>
      <c r="H2889" s="157"/>
      <c r="I2889" s="157"/>
      <c r="J2889" s="52"/>
      <c r="K2889" s="158"/>
      <c r="L2889" s="52"/>
      <c r="M2889" s="52"/>
      <c r="N2889" s="52"/>
      <c r="O2889" s="52"/>
      <c r="P2889" s="111"/>
      <c r="Q2889" s="52"/>
      <c r="R2889" s="77"/>
      <c r="S2889" s="109"/>
    </row>
    <row r="2890" spans="1:19" x14ac:dyDescent="0.2">
      <c r="A2890" s="92"/>
      <c r="B2890" s="98"/>
      <c r="C2890" s="98"/>
      <c r="D2890" s="98"/>
      <c r="E2890" s="89"/>
      <c r="F2890" s="89"/>
      <c r="G2890" s="204"/>
      <c r="H2890" s="157"/>
      <c r="I2890" s="157"/>
      <c r="J2890" s="52"/>
      <c r="K2890" s="158"/>
      <c r="L2890" s="52"/>
      <c r="M2890" s="52"/>
      <c r="N2890" s="52"/>
      <c r="O2890" s="52"/>
      <c r="P2890" s="111"/>
      <c r="Q2890" s="52"/>
      <c r="R2890" s="77"/>
      <c r="S2890" s="109"/>
    </row>
    <row r="2891" spans="1:19" x14ac:dyDescent="0.2">
      <c r="A2891" s="92"/>
      <c r="B2891" s="98"/>
      <c r="C2891" s="98"/>
      <c r="D2891" s="98"/>
      <c r="E2891" s="89"/>
      <c r="F2891" s="89"/>
      <c r="G2891" s="204"/>
      <c r="H2891" s="155"/>
      <c r="I2891" s="155"/>
      <c r="J2891" s="52"/>
      <c r="K2891" s="158"/>
      <c r="L2891" s="52"/>
      <c r="M2891" s="52"/>
      <c r="N2891" s="52"/>
      <c r="O2891" s="52"/>
      <c r="P2891" s="111"/>
      <c r="Q2891" s="52"/>
      <c r="R2891" s="77"/>
      <c r="S2891" s="109"/>
    </row>
    <row r="2892" spans="1:19" x14ac:dyDescent="0.2">
      <c r="A2892" s="92"/>
      <c r="B2892" s="145"/>
      <c r="C2892" s="145"/>
      <c r="D2892" s="145"/>
      <c r="E2892" s="138"/>
      <c r="F2892" s="138"/>
      <c r="G2892" s="103"/>
      <c r="H2892" s="100"/>
      <c r="I2892" s="270"/>
      <c r="J2892" s="208"/>
      <c r="K2892" s="208"/>
      <c r="L2892" s="208"/>
      <c r="M2892" s="208"/>
      <c r="N2892" s="208"/>
      <c r="O2892" s="208"/>
      <c r="P2892" s="250"/>
      <c r="Q2892" s="208"/>
      <c r="R2892" s="143"/>
      <c r="S2892" s="143"/>
    </row>
    <row r="2893" spans="1:19" x14ac:dyDescent="0.2">
      <c r="A2893" s="92"/>
      <c r="B2893" s="98"/>
      <c r="C2893" s="98"/>
      <c r="D2893" s="98"/>
      <c r="E2893" s="89"/>
      <c r="F2893" s="89"/>
      <c r="G2893" s="204"/>
      <c r="H2893" s="156"/>
      <c r="I2893" s="156"/>
      <c r="J2893" s="52"/>
      <c r="K2893" s="158"/>
      <c r="L2893" s="52"/>
      <c r="M2893" s="52"/>
      <c r="N2893" s="52"/>
      <c r="O2893" s="52"/>
      <c r="P2893" s="111"/>
      <c r="Q2893" s="52"/>
      <c r="R2893" s="77"/>
      <c r="S2893" s="109"/>
    </row>
    <row r="2894" spans="1:19" x14ac:dyDescent="0.2">
      <c r="A2894" s="92"/>
      <c r="B2894" s="98"/>
      <c r="C2894" s="98"/>
      <c r="D2894" s="98"/>
      <c r="E2894" s="89"/>
      <c r="F2894" s="89"/>
      <c r="G2894" s="204"/>
      <c r="H2894" s="157"/>
      <c r="I2894" s="157"/>
      <c r="J2894" s="52"/>
      <c r="K2894" s="158"/>
      <c r="L2894" s="52"/>
      <c r="M2894" s="52"/>
      <c r="N2894" s="52"/>
      <c r="O2894" s="52"/>
      <c r="P2894" s="111"/>
      <c r="Q2894" s="52"/>
      <c r="R2894" s="77"/>
      <c r="S2894" s="109"/>
    </row>
    <row r="2895" spans="1:19" x14ac:dyDescent="0.2">
      <c r="A2895" s="92"/>
      <c r="B2895" s="98"/>
      <c r="C2895" s="98"/>
      <c r="D2895" s="98"/>
      <c r="E2895" s="89"/>
      <c r="F2895" s="89"/>
      <c r="G2895" s="204"/>
      <c r="H2895" s="155"/>
      <c r="I2895" s="155"/>
      <c r="J2895" s="52"/>
      <c r="K2895" s="158"/>
      <c r="L2895" s="52"/>
      <c r="M2895" s="52"/>
      <c r="N2895" s="52"/>
      <c r="O2895" s="52"/>
      <c r="P2895" s="111"/>
      <c r="Q2895" s="52"/>
      <c r="R2895" s="77"/>
      <c r="S2895" s="109"/>
    </row>
    <row r="2896" spans="1:19" x14ac:dyDescent="0.2">
      <c r="A2896" s="92"/>
      <c r="B2896" s="98"/>
      <c r="C2896" s="98"/>
      <c r="D2896" s="98"/>
      <c r="E2896" s="89"/>
      <c r="F2896" s="89"/>
      <c r="G2896" s="204"/>
      <c r="H2896" s="157"/>
      <c r="I2896" s="157"/>
      <c r="J2896" s="52"/>
      <c r="K2896" s="158"/>
      <c r="L2896" s="52"/>
      <c r="M2896" s="52"/>
      <c r="N2896" s="52"/>
      <c r="O2896" s="52"/>
      <c r="P2896" s="111"/>
      <c r="Q2896" s="52"/>
      <c r="R2896" s="77"/>
      <c r="S2896" s="109"/>
    </row>
    <row r="2897" spans="1:19" x14ac:dyDescent="0.2">
      <c r="A2897" s="92"/>
      <c r="B2897" s="98"/>
      <c r="C2897" s="98"/>
      <c r="D2897" s="98"/>
      <c r="E2897" s="89"/>
      <c r="F2897" s="89"/>
      <c r="G2897" s="204"/>
      <c r="H2897" s="155"/>
      <c r="I2897" s="155"/>
      <c r="J2897" s="52"/>
      <c r="K2897" s="158"/>
      <c r="L2897" s="52"/>
      <c r="M2897" s="52"/>
      <c r="N2897" s="52"/>
      <c r="O2897" s="52"/>
      <c r="P2897" s="111"/>
      <c r="Q2897" s="52"/>
      <c r="R2897" s="77"/>
      <c r="S2897" s="109"/>
    </row>
    <row r="2898" spans="1:19" x14ac:dyDescent="0.2">
      <c r="A2898" s="92"/>
      <c r="B2898" s="145"/>
      <c r="C2898" s="145"/>
      <c r="D2898" s="145"/>
      <c r="E2898" s="138"/>
      <c r="F2898" s="138"/>
      <c r="G2898" s="103"/>
      <c r="H2898" s="100"/>
      <c r="I2898" s="270"/>
      <c r="J2898" s="208"/>
      <c r="K2898" s="208"/>
      <c r="L2898" s="208"/>
      <c r="M2898" s="208"/>
      <c r="N2898" s="208"/>
      <c r="O2898" s="208"/>
      <c r="P2898" s="250"/>
      <c r="Q2898" s="208"/>
      <c r="R2898" s="143"/>
      <c r="S2898" s="143"/>
    </row>
    <row r="2899" spans="1:19" x14ac:dyDescent="0.2">
      <c r="A2899" s="92"/>
      <c r="B2899" s="98"/>
      <c r="C2899" s="98"/>
      <c r="D2899" s="98"/>
      <c r="E2899" s="89"/>
      <c r="F2899" s="89"/>
      <c r="G2899" s="204"/>
      <c r="H2899" s="156"/>
      <c r="I2899" s="156"/>
      <c r="J2899" s="52"/>
      <c r="K2899" s="158"/>
      <c r="L2899" s="52"/>
      <c r="M2899" s="52"/>
      <c r="N2899" s="52"/>
      <c r="O2899" s="52"/>
      <c r="P2899" s="111"/>
      <c r="Q2899" s="52"/>
      <c r="R2899" s="77"/>
      <c r="S2899" s="109"/>
    </row>
    <row r="2900" spans="1:19" x14ac:dyDescent="0.2">
      <c r="A2900" s="92"/>
      <c r="B2900" s="98"/>
      <c r="C2900" s="98"/>
      <c r="D2900" s="98"/>
      <c r="E2900" s="89"/>
      <c r="F2900" s="89"/>
      <c r="G2900" s="204"/>
      <c r="H2900" s="157"/>
      <c r="I2900" s="157"/>
      <c r="J2900" s="52"/>
      <c r="K2900" s="158"/>
      <c r="L2900" s="52"/>
      <c r="M2900" s="52"/>
      <c r="N2900" s="52"/>
      <c r="O2900" s="52"/>
      <c r="P2900" s="111"/>
      <c r="Q2900" s="52"/>
      <c r="R2900" s="77"/>
      <c r="S2900" s="109"/>
    </row>
    <row r="2901" spans="1:19" x14ac:dyDescent="0.2">
      <c r="A2901" s="92"/>
      <c r="B2901" s="98"/>
      <c r="C2901" s="98"/>
      <c r="D2901" s="98"/>
      <c r="E2901" s="89"/>
      <c r="F2901" s="89"/>
      <c r="G2901" s="204"/>
      <c r="H2901" s="155"/>
      <c r="I2901" s="155"/>
      <c r="J2901" s="52"/>
      <c r="K2901" s="158"/>
      <c r="L2901" s="52"/>
      <c r="M2901" s="52"/>
      <c r="N2901" s="52"/>
      <c r="O2901" s="52"/>
      <c r="P2901" s="111"/>
      <c r="Q2901" s="52"/>
      <c r="R2901" s="77"/>
      <c r="S2901" s="109"/>
    </row>
    <row r="2902" spans="1:19" x14ac:dyDescent="0.2">
      <c r="A2902" s="92"/>
      <c r="B2902" s="162"/>
      <c r="C2902" s="162"/>
      <c r="D2902" s="162"/>
      <c r="E2902" s="76"/>
      <c r="F2902" s="76"/>
      <c r="G2902" s="103"/>
      <c r="H2902" s="100"/>
      <c r="I2902" s="100"/>
      <c r="J2902" s="52"/>
      <c r="K2902" s="52"/>
      <c r="L2902" s="52"/>
      <c r="M2902" s="52"/>
      <c r="N2902" s="52"/>
      <c r="O2902" s="52"/>
      <c r="P2902" s="111"/>
      <c r="Q2902" s="52"/>
      <c r="R2902" s="72"/>
      <c r="S2902" s="72"/>
    </row>
    <row r="2903" spans="1:19" x14ac:dyDescent="0.2">
      <c r="A2903" s="92"/>
      <c r="B2903" s="98"/>
      <c r="C2903" s="98"/>
      <c r="D2903" s="98"/>
      <c r="E2903" s="89"/>
      <c r="F2903" s="89"/>
      <c r="G2903" s="204"/>
      <c r="H2903" s="156"/>
      <c r="I2903" s="156"/>
      <c r="J2903" s="52"/>
      <c r="K2903" s="158"/>
      <c r="L2903" s="52"/>
      <c r="M2903" s="52"/>
      <c r="N2903" s="52"/>
      <c r="O2903" s="52"/>
      <c r="P2903" s="111"/>
      <c r="Q2903" s="52"/>
      <c r="R2903" s="77"/>
      <c r="S2903" s="109"/>
    </row>
    <row r="2904" spans="1:19" x14ac:dyDescent="0.2">
      <c r="A2904" s="92"/>
      <c r="B2904" s="98"/>
      <c r="C2904" s="98"/>
      <c r="D2904" s="98"/>
      <c r="E2904" s="89"/>
      <c r="F2904" s="89"/>
      <c r="G2904" s="204"/>
      <c r="H2904" s="157"/>
      <c r="I2904" s="157"/>
      <c r="J2904" s="52"/>
      <c r="K2904" s="158"/>
      <c r="L2904" s="52"/>
      <c r="M2904" s="52"/>
      <c r="N2904" s="52"/>
      <c r="O2904" s="52"/>
      <c r="P2904" s="111"/>
      <c r="Q2904" s="52"/>
      <c r="R2904" s="77"/>
      <c r="S2904" s="109"/>
    </row>
    <row r="2905" spans="1:19" x14ac:dyDescent="0.2">
      <c r="A2905" s="92"/>
      <c r="B2905" s="98"/>
      <c r="C2905" s="98"/>
      <c r="D2905" s="98"/>
      <c r="E2905" s="89"/>
      <c r="F2905" s="89"/>
      <c r="G2905" s="204"/>
      <c r="H2905" s="157"/>
      <c r="I2905" s="157"/>
      <c r="J2905" s="52"/>
      <c r="K2905" s="158"/>
      <c r="L2905" s="52"/>
      <c r="M2905" s="52"/>
      <c r="N2905" s="52"/>
      <c r="O2905" s="52"/>
      <c r="P2905" s="111"/>
      <c r="Q2905" s="52"/>
      <c r="R2905" s="77"/>
      <c r="S2905" s="109"/>
    </row>
    <row r="2906" spans="1:19" x14ac:dyDescent="0.2">
      <c r="A2906" s="92"/>
      <c r="B2906" s="98"/>
      <c r="C2906" s="98"/>
      <c r="D2906" s="98"/>
      <c r="E2906" s="89"/>
      <c r="F2906" s="89"/>
      <c r="G2906" s="204"/>
      <c r="H2906" s="155"/>
      <c r="I2906" s="155"/>
      <c r="J2906" s="52"/>
      <c r="K2906" s="158"/>
      <c r="L2906" s="52"/>
      <c r="M2906" s="52"/>
      <c r="N2906" s="52"/>
      <c r="O2906" s="52"/>
      <c r="P2906" s="111"/>
      <c r="Q2906" s="52"/>
      <c r="R2906" s="77"/>
      <c r="S2906" s="109"/>
    </row>
    <row r="2907" spans="1:19" x14ac:dyDescent="0.2">
      <c r="A2907" s="92"/>
      <c r="B2907" s="145"/>
      <c r="C2907" s="145"/>
      <c r="D2907" s="145"/>
      <c r="E2907" s="138"/>
      <c r="F2907" s="138"/>
      <c r="G2907" s="103"/>
      <c r="H2907" s="100"/>
      <c r="I2907" s="270"/>
      <c r="J2907" s="208"/>
      <c r="K2907" s="208"/>
      <c r="L2907" s="208"/>
      <c r="M2907" s="208"/>
      <c r="N2907" s="208"/>
      <c r="O2907" s="208"/>
      <c r="P2907" s="250"/>
      <c r="Q2907" s="208"/>
      <c r="R2907" s="143"/>
      <c r="S2907" s="143"/>
    </row>
    <row r="2908" spans="1:19" x14ac:dyDescent="0.2">
      <c r="A2908" s="92"/>
      <c r="B2908" s="98"/>
      <c r="C2908" s="98"/>
      <c r="D2908" s="98"/>
      <c r="E2908" s="89"/>
      <c r="F2908" s="89"/>
      <c r="G2908" s="204"/>
      <c r="H2908" s="156"/>
      <c r="I2908" s="156"/>
      <c r="J2908" s="52"/>
      <c r="K2908" s="158"/>
      <c r="L2908" s="52"/>
      <c r="M2908" s="52"/>
      <c r="N2908" s="52"/>
      <c r="O2908" s="52"/>
      <c r="P2908" s="111"/>
      <c r="Q2908" s="52"/>
      <c r="R2908" s="77"/>
      <c r="S2908" s="109"/>
    </row>
    <row r="2909" spans="1:19" x14ac:dyDescent="0.2">
      <c r="A2909" s="92"/>
      <c r="B2909" s="98"/>
      <c r="C2909" s="98"/>
      <c r="D2909" s="98"/>
      <c r="E2909" s="89"/>
      <c r="F2909" s="89"/>
      <c r="G2909" s="204"/>
      <c r="H2909" s="157"/>
      <c r="I2909" s="157"/>
      <c r="J2909" s="52"/>
      <c r="K2909" s="158"/>
      <c r="L2909" s="52"/>
      <c r="M2909" s="52"/>
      <c r="N2909" s="52"/>
      <c r="O2909" s="52"/>
      <c r="P2909" s="111"/>
      <c r="Q2909" s="52"/>
      <c r="R2909" s="77"/>
      <c r="S2909" s="109"/>
    </row>
    <row r="2910" spans="1:19" s="85" customFormat="1" x14ac:dyDescent="0.2">
      <c r="A2910" s="92"/>
      <c r="B2910" s="98"/>
      <c r="C2910" s="98"/>
      <c r="D2910" s="98"/>
      <c r="E2910" s="89"/>
      <c r="F2910" s="89"/>
      <c r="G2910" s="204"/>
      <c r="H2910" s="155"/>
      <c r="I2910" s="155"/>
      <c r="J2910" s="52"/>
      <c r="K2910" s="158"/>
      <c r="L2910" s="52"/>
      <c r="M2910" s="52"/>
      <c r="N2910" s="52"/>
      <c r="O2910" s="52"/>
      <c r="P2910" s="111"/>
      <c r="Q2910" s="52"/>
      <c r="R2910" s="77"/>
      <c r="S2910" s="109"/>
    </row>
    <row r="2911" spans="1:19" x14ac:dyDescent="0.2">
      <c r="A2911" s="92"/>
      <c r="B2911" s="98"/>
      <c r="C2911" s="98"/>
      <c r="D2911" s="98"/>
      <c r="E2911" s="89"/>
      <c r="F2911" s="89"/>
      <c r="G2911" s="204"/>
      <c r="H2911" s="157"/>
      <c r="I2911" s="157"/>
      <c r="J2911" s="52"/>
      <c r="K2911" s="158"/>
      <c r="L2911" s="52"/>
      <c r="M2911" s="52"/>
      <c r="N2911" s="52"/>
      <c r="O2911" s="52"/>
      <c r="P2911" s="111"/>
      <c r="Q2911" s="52"/>
      <c r="R2911" s="77"/>
      <c r="S2911" s="109"/>
    </row>
    <row r="2912" spans="1:19" s="46" customFormat="1" x14ac:dyDescent="0.2">
      <c r="A2912" s="92"/>
      <c r="B2912" s="98"/>
      <c r="C2912" s="98"/>
      <c r="D2912" s="98"/>
      <c r="E2912" s="89"/>
      <c r="F2912" s="89"/>
      <c r="G2912" s="204"/>
      <c r="H2912" s="155"/>
      <c r="I2912" s="155"/>
      <c r="J2912" s="52"/>
      <c r="K2912" s="158"/>
      <c r="L2912" s="52"/>
      <c r="M2912" s="52"/>
      <c r="N2912" s="52"/>
      <c r="O2912" s="52"/>
      <c r="P2912" s="111"/>
      <c r="Q2912" s="52"/>
      <c r="R2912" s="77"/>
      <c r="S2912" s="109"/>
    </row>
    <row r="2913" spans="1:19" s="46" customFormat="1" x14ac:dyDescent="0.2">
      <c r="A2913" s="92"/>
      <c r="B2913" s="145"/>
      <c r="C2913" s="145"/>
      <c r="D2913" s="145"/>
      <c r="E2913" s="138"/>
      <c r="F2913" s="138"/>
      <c r="G2913" s="103"/>
      <c r="H2913" s="100"/>
      <c r="I2913" s="270"/>
      <c r="J2913" s="208"/>
      <c r="K2913" s="208"/>
      <c r="L2913" s="208"/>
      <c r="M2913" s="208"/>
      <c r="N2913" s="208"/>
      <c r="O2913" s="208"/>
      <c r="P2913" s="250"/>
      <c r="Q2913" s="208"/>
      <c r="R2913" s="143"/>
      <c r="S2913" s="143"/>
    </row>
    <row r="2914" spans="1:19" s="46" customFormat="1" x14ac:dyDescent="0.2">
      <c r="A2914" s="92"/>
      <c r="B2914" s="98"/>
      <c r="C2914" s="98"/>
      <c r="D2914" s="98"/>
      <c r="E2914" s="89"/>
      <c r="F2914" s="89"/>
      <c r="G2914" s="204"/>
      <c r="H2914" s="156"/>
      <c r="I2914" s="156"/>
      <c r="J2914" s="52"/>
      <c r="K2914" s="158"/>
      <c r="L2914" s="52"/>
      <c r="M2914" s="52"/>
      <c r="N2914" s="52"/>
      <c r="O2914" s="52"/>
      <c r="P2914" s="111"/>
      <c r="Q2914" s="52"/>
      <c r="R2914" s="77"/>
      <c r="S2914" s="109"/>
    </row>
    <row r="2915" spans="1:19" s="46" customFormat="1" x14ac:dyDescent="0.2">
      <c r="A2915" s="92"/>
      <c r="B2915" s="98"/>
      <c r="C2915" s="98"/>
      <c r="D2915" s="98"/>
      <c r="E2915" s="89"/>
      <c r="F2915" s="89"/>
      <c r="G2915" s="204"/>
      <c r="H2915" s="157"/>
      <c r="I2915" s="157"/>
      <c r="J2915" s="52"/>
      <c r="K2915" s="158"/>
      <c r="L2915" s="52"/>
      <c r="M2915" s="52"/>
      <c r="N2915" s="52"/>
      <c r="O2915" s="52"/>
      <c r="P2915" s="111"/>
      <c r="Q2915" s="52"/>
      <c r="R2915" s="77"/>
      <c r="S2915" s="109"/>
    </row>
    <row r="2916" spans="1:19" s="46" customFormat="1" x14ac:dyDescent="0.2">
      <c r="A2916" s="92"/>
      <c r="B2916" s="98"/>
      <c r="C2916" s="98"/>
      <c r="D2916" s="98"/>
      <c r="E2916" s="89"/>
      <c r="F2916" s="89"/>
      <c r="G2916" s="204"/>
      <c r="H2916" s="155"/>
      <c r="I2916" s="155"/>
      <c r="J2916" s="52"/>
      <c r="K2916" s="158"/>
      <c r="L2916" s="52"/>
      <c r="M2916" s="52"/>
      <c r="N2916" s="52"/>
      <c r="O2916" s="52"/>
      <c r="P2916" s="111"/>
      <c r="Q2916" s="52"/>
      <c r="R2916" s="77"/>
      <c r="S2916" s="109"/>
    </row>
    <row r="2917" spans="1:19" s="46" customFormat="1" x14ac:dyDescent="0.2">
      <c r="A2917" s="92"/>
      <c r="B2917" s="162"/>
      <c r="C2917" s="162"/>
      <c r="D2917" s="162"/>
      <c r="E2917" s="76"/>
      <c r="F2917" s="76"/>
      <c r="G2917" s="103"/>
      <c r="H2917" s="100"/>
      <c r="I2917" s="100"/>
      <c r="J2917" s="52"/>
      <c r="K2917" s="52"/>
      <c r="L2917" s="52"/>
      <c r="M2917" s="52"/>
      <c r="N2917" s="52"/>
      <c r="O2917" s="52"/>
      <c r="P2917" s="111"/>
      <c r="Q2917" s="52"/>
      <c r="R2917" s="72"/>
      <c r="S2917" s="72"/>
    </row>
    <row r="2918" spans="1:19" s="46" customFormat="1" x14ac:dyDescent="0.2">
      <c r="A2918" s="92"/>
      <c r="B2918" s="98"/>
      <c r="C2918" s="98"/>
      <c r="D2918" s="98"/>
      <c r="E2918" s="89"/>
      <c r="F2918" s="89"/>
      <c r="G2918" s="204"/>
      <c r="H2918" s="156"/>
      <c r="I2918" s="156"/>
      <c r="J2918" s="52"/>
      <c r="K2918" s="158"/>
      <c r="L2918" s="52"/>
      <c r="M2918" s="52"/>
      <c r="N2918" s="52"/>
      <c r="O2918" s="52"/>
      <c r="P2918" s="111"/>
      <c r="Q2918" s="52"/>
      <c r="R2918" s="77"/>
      <c r="S2918" s="109"/>
    </row>
    <row r="2919" spans="1:19" s="46" customFormat="1" x14ac:dyDescent="0.2">
      <c r="A2919" s="92"/>
      <c r="B2919" s="98"/>
      <c r="C2919" s="98"/>
      <c r="D2919" s="98"/>
      <c r="E2919" s="89"/>
      <c r="F2919" s="89"/>
      <c r="G2919" s="204"/>
      <c r="H2919" s="157"/>
      <c r="I2919" s="157"/>
      <c r="J2919" s="52"/>
      <c r="K2919" s="158"/>
      <c r="L2919" s="52"/>
      <c r="M2919" s="52"/>
      <c r="N2919" s="52"/>
      <c r="O2919" s="52"/>
      <c r="P2919" s="111"/>
      <c r="Q2919" s="52"/>
      <c r="R2919" s="77"/>
      <c r="S2919" s="109"/>
    </row>
    <row r="2920" spans="1:19" s="46" customFormat="1" x14ac:dyDescent="0.2">
      <c r="A2920" s="92"/>
      <c r="B2920" s="98"/>
      <c r="C2920" s="98"/>
      <c r="D2920" s="98"/>
      <c r="E2920" s="89"/>
      <c r="F2920" s="89"/>
      <c r="G2920" s="204"/>
      <c r="H2920" s="157"/>
      <c r="I2920" s="157"/>
      <c r="J2920" s="52"/>
      <c r="K2920" s="158"/>
      <c r="L2920" s="52"/>
      <c r="M2920" s="52"/>
      <c r="N2920" s="52"/>
      <c r="O2920" s="52"/>
      <c r="P2920" s="111"/>
      <c r="Q2920" s="52"/>
      <c r="R2920" s="77"/>
      <c r="S2920" s="109"/>
    </row>
    <row r="2921" spans="1:19" s="46" customFormat="1" x14ac:dyDescent="0.2">
      <c r="A2921" s="92"/>
      <c r="B2921" s="98"/>
      <c r="C2921" s="98"/>
      <c r="D2921" s="98"/>
      <c r="E2921" s="89"/>
      <c r="F2921" s="89"/>
      <c r="G2921" s="204"/>
      <c r="H2921" s="155"/>
      <c r="I2921" s="155"/>
      <c r="J2921" s="52"/>
      <c r="K2921" s="158"/>
      <c r="L2921" s="52"/>
      <c r="M2921" s="52"/>
      <c r="N2921" s="52"/>
      <c r="O2921" s="52"/>
      <c r="P2921" s="111"/>
      <c r="Q2921" s="52"/>
      <c r="R2921" s="77"/>
      <c r="S2921" s="109"/>
    </row>
    <row r="2922" spans="1:19" s="46" customFormat="1" x14ac:dyDescent="0.2">
      <c r="A2922" s="92"/>
      <c r="B2922" s="145"/>
      <c r="C2922" s="145"/>
      <c r="D2922" s="145"/>
      <c r="E2922" s="138"/>
      <c r="F2922" s="138"/>
      <c r="G2922" s="103"/>
      <c r="H2922" s="100"/>
      <c r="I2922" s="270"/>
      <c r="J2922" s="208"/>
      <c r="K2922" s="208"/>
      <c r="L2922" s="208"/>
      <c r="M2922" s="208"/>
      <c r="N2922" s="208"/>
      <c r="O2922" s="208"/>
      <c r="P2922" s="250"/>
      <c r="Q2922" s="208"/>
      <c r="R2922" s="143"/>
      <c r="S2922" s="143"/>
    </row>
    <row r="2923" spans="1:19" s="46" customFormat="1" x14ac:dyDescent="0.2">
      <c r="A2923" s="92"/>
      <c r="B2923" s="98"/>
      <c r="C2923" s="98"/>
      <c r="D2923" s="98"/>
      <c r="E2923" s="89"/>
      <c r="F2923" s="89"/>
      <c r="G2923" s="204"/>
      <c r="H2923" s="156"/>
      <c r="I2923" s="156"/>
      <c r="J2923" s="52"/>
      <c r="K2923" s="158"/>
      <c r="L2923" s="52"/>
      <c r="M2923" s="52"/>
      <c r="N2923" s="52"/>
      <c r="O2923" s="52"/>
      <c r="P2923" s="111"/>
      <c r="Q2923" s="52"/>
      <c r="R2923" s="77"/>
      <c r="S2923" s="109"/>
    </row>
    <row r="2924" spans="1:19" s="46" customFormat="1" x14ac:dyDescent="0.2">
      <c r="A2924" s="92"/>
      <c r="B2924" s="98"/>
      <c r="C2924" s="98"/>
      <c r="D2924" s="98"/>
      <c r="E2924" s="89"/>
      <c r="F2924" s="89"/>
      <c r="G2924" s="204"/>
      <c r="H2924" s="157"/>
      <c r="I2924" s="157"/>
      <c r="J2924" s="52"/>
      <c r="K2924" s="158"/>
      <c r="L2924" s="52"/>
      <c r="M2924" s="52"/>
      <c r="N2924" s="52"/>
      <c r="O2924" s="52"/>
      <c r="P2924" s="111"/>
      <c r="Q2924" s="52"/>
      <c r="R2924" s="77"/>
      <c r="S2924" s="109"/>
    </row>
    <row r="2925" spans="1:19" s="46" customFormat="1" x14ac:dyDescent="0.2">
      <c r="A2925" s="92"/>
      <c r="B2925" s="98"/>
      <c r="C2925" s="98"/>
      <c r="D2925" s="98"/>
      <c r="E2925" s="89"/>
      <c r="F2925" s="89"/>
      <c r="G2925" s="204"/>
      <c r="H2925" s="155"/>
      <c r="I2925" s="155"/>
      <c r="J2925" s="52"/>
      <c r="K2925" s="158"/>
      <c r="L2925" s="52"/>
      <c r="M2925" s="52"/>
      <c r="N2925" s="52"/>
      <c r="O2925" s="52"/>
      <c r="P2925" s="111"/>
      <c r="Q2925" s="52"/>
      <c r="R2925" s="77"/>
      <c r="S2925" s="109"/>
    </row>
    <row r="2926" spans="1:19" s="46" customFormat="1" x14ac:dyDescent="0.2">
      <c r="A2926" s="92"/>
      <c r="B2926" s="98"/>
      <c r="C2926" s="98"/>
      <c r="D2926" s="98"/>
      <c r="E2926" s="89"/>
      <c r="F2926" s="89"/>
      <c r="G2926" s="204"/>
      <c r="H2926" s="157"/>
      <c r="I2926" s="157"/>
      <c r="J2926" s="52"/>
      <c r="K2926" s="158"/>
      <c r="L2926" s="52"/>
      <c r="M2926" s="52"/>
      <c r="N2926" s="52"/>
      <c r="O2926" s="52"/>
      <c r="P2926" s="111"/>
      <c r="Q2926" s="52"/>
      <c r="R2926" s="77"/>
      <c r="S2926" s="109"/>
    </row>
    <row r="2927" spans="1:19" s="46" customFormat="1" x14ac:dyDescent="0.2">
      <c r="A2927" s="92"/>
      <c r="B2927" s="98"/>
      <c r="C2927" s="98"/>
      <c r="D2927" s="98"/>
      <c r="E2927" s="89"/>
      <c r="F2927" s="89"/>
      <c r="G2927" s="204"/>
      <c r="H2927" s="155"/>
      <c r="I2927" s="155"/>
      <c r="J2927" s="52"/>
      <c r="K2927" s="158"/>
      <c r="L2927" s="52"/>
      <c r="M2927" s="52"/>
      <c r="N2927" s="52"/>
      <c r="O2927" s="52"/>
      <c r="P2927" s="111"/>
      <c r="Q2927" s="52"/>
      <c r="R2927" s="77"/>
      <c r="S2927" s="109"/>
    </row>
    <row r="2928" spans="1:19" s="46" customFormat="1" x14ac:dyDescent="0.2">
      <c r="A2928" s="92"/>
      <c r="B2928" s="145"/>
      <c r="C2928" s="145"/>
      <c r="D2928" s="145"/>
      <c r="E2928" s="138"/>
      <c r="F2928" s="138"/>
      <c r="G2928" s="103"/>
      <c r="H2928" s="100"/>
      <c r="I2928" s="270"/>
      <c r="J2928" s="208"/>
      <c r="K2928" s="208"/>
      <c r="L2928" s="208"/>
      <c r="M2928" s="208"/>
      <c r="N2928" s="208"/>
      <c r="O2928" s="208"/>
      <c r="P2928" s="250"/>
      <c r="Q2928" s="208"/>
      <c r="R2928" s="143"/>
      <c r="S2928" s="143"/>
    </row>
    <row r="2929" spans="1:19" s="46" customFormat="1" x14ac:dyDescent="0.2">
      <c r="A2929" s="92"/>
      <c r="B2929" s="98"/>
      <c r="C2929" s="98"/>
      <c r="D2929" s="98"/>
      <c r="E2929" s="89"/>
      <c r="F2929" s="89"/>
      <c r="G2929" s="204"/>
      <c r="H2929" s="156"/>
      <c r="I2929" s="156"/>
      <c r="J2929" s="52"/>
      <c r="K2929" s="158"/>
      <c r="L2929" s="52"/>
      <c r="M2929" s="52"/>
      <c r="N2929" s="52"/>
      <c r="O2929" s="52"/>
      <c r="P2929" s="111"/>
      <c r="Q2929" s="52"/>
      <c r="R2929" s="77"/>
      <c r="S2929" s="109"/>
    </row>
    <row r="2930" spans="1:19" s="46" customFormat="1" x14ac:dyDescent="0.2">
      <c r="A2930" s="92"/>
      <c r="B2930" s="98"/>
      <c r="C2930" s="98"/>
      <c r="D2930" s="98"/>
      <c r="E2930" s="89"/>
      <c r="F2930" s="89"/>
      <c r="G2930" s="204"/>
      <c r="H2930" s="157"/>
      <c r="I2930" s="157"/>
      <c r="J2930" s="52"/>
      <c r="K2930" s="158"/>
      <c r="L2930" s="52"/>
      <c r="M2930" s="52"/>
      <c r="N2930" s="52"/>
      <c r="O2930" s="52"/>
      <c r="P2930" s="111"/>
      <c r="Q2930" s="52"/>
      <c r="R2930" s="77"/>
      <c r="S2930" s="109"/>
    </row>
    <row r="2931" spans="1:19" s="46" customFormat="1" x14ac:dyDescent="0.2">
      <c r="A2931" s="92"/>
      <c r="B2931" s="98"/>
      <c r="C2931" s="98"/>
      <c r="D2931" s="98"/>
      <c r="E2931" s="89"/>
      <c r="F2931" s="89"/>
      <c r="G2931" s="204"/>
      <c r="H2931" s="155"/>
      <c r="I2931" s="155"/>
      <c r="J2931" s="52"/>
      <c r="K2931" s="158"/>
      <c r="L2931" s="52"/>
      <c r="M2931" s="52"/>
      <c r="N2931" s="52"/>
      <c r="O2931" s="52"/>
      <c r="P2931" s="111"/>
      <c r="Q2931" s="52"/>
      <c r="R2931" s="77"/>
      <c r="S2931" s="109"/>
    </row>
    <row r="2932" spans="1:19" s="46" customFormat="1" x14ac:dyDescent="0.2">
      <c r="A2932" s="92"/>
      <c r="B2932" s="162"/>
      <c r="C2932" s="162"/>
      <c r="D2932" s="162"/>
      <c r="E2932" s="76"/>
      <c r="F2932" s="76"/>
      <c r="G2932" s="103"/>
      <c r="H2932" s="100"/>
      <c r="I2932" s="100"/>
      <c r="J2932" s="52"/>
      <c r="K2932" s="52"/>
      <c r="L2932" s="52"/>
      <c r="M2932" s="52"/>
      <c r="N2932" s="52"/>
      <c r="O2932" s="52"/>
      <c r="P2932" s="111"/>
      <c r="Q2932" s="52"/>
      <c r="R2932" s="72"/>
      <c r="S2932" s="72"/>
    </row>
    <row r="2933" spans="1:19" s="46" customFormat="1" x14ac:dyDescent="0.2">
      <c r="A2933" s="92"/>
      <c r="B2933" s="98"/>
      <c r="C2933" s="98"/>
      <c r="D2933" s="98"/>
      <c r="E2933" s="89"/>
      <c r="F2933" s="89"/>
      <c r="G2933" s="204"/>
      <c r="H2933" s="156"/>
      <c r="I2933" s="156"/>
      <c r="J2933" s="52"/>
      <c r="K2933" s="158"/>
      <c r="L2933" s="52"/>
      <c r="M2933" s="52"/>
      <c r="N2933" s="52"/>
      <c r="O2933" s="52"/>
      <c r="P2933" s="111"/>
      <c r="Q2933" s="52"/>
      <c r="R2933" s="77"/>
      <c r="S2933" s="109"/>
    </row>
    <row r="2934" spans="1:19" s="46" customFormat="1" x14ac:dyDescent="0.2">
      <c r="A2934" s="92"/>
      <c r="B2934" s="98"/>
      <c r="C2934" s="98"/>
      <c r="D2934" s="98"/>
      <c r="E2934" s="89"/>
      <c r="F2934" s="89"/>
      <c r="G2934" s="204"/>
      <c r="H2934" s="157"/>
      <c r="I2934" s="157"/>
      <c r="J2934" s="52"/>
      <c r="K2934" s="158"/>
      <c r="L2934" s="52"/>
      <c r="M2934" s="52"/>
      <c r="N2934" s="52"/>
      <c r="O2934" s="52"/>
      <c r="P2934" s="111"/>
      <c r="Q2934" s="52"/>
      <c r="R2934" s="77"/>
      <c r="S2934" s="109"/>
    </row>
    <row r="2935" spans="1:19" s="46" customFormat="1" x14ac:dyDescent="0.2">
      <c r="A2935" s="92"/>
      <c r="B2935" s="98"/>
      <c r="C2935" s="98"/>
      <c r="D2935" s="98"/>
      <c r="E2935" s="89"/>
      <c r="F2935" s="89"/>
      <c r="G2935" s="204"/>
      <c r="H2935" s="157"/>
      <c r="I2935" s="157"/>
      <c r="J2935" s="52"/>
      <c r="K2935" s="158"/>
      <c r="L2935" s="52"/>
      <c r="M2935" s="52"/>
      <c r="N2935" s="52"/>
      <c r="O2935" s="52"/>
      <c r="P2935" s="111"/>
      <c r="Q2935" s="52"/>
      <c r="R2935" s="77"/>
      <c r="S2935" s="109"/>
    </row>
    <row r="2936" spans="1:19" s="46" customFormat="1" x14ac:dyDescent="0.2">
      <c r="A2936" s="92"/>
      <c r="B2936" s="98"/>
      <c r="C2936" s="98"/>
      <c r="D2936" s="98"/>
      <c r="E2936" s="89"/>
      <c r="F2936" s="89"/>
      <c r="G2936" s="204"/>
      <c r="H2936" s="155"/>
      <c r="I2936" s="155"/>
      <c r="J2936" s="52"/>
      <c r="K2936" s="158"/>
      <c r="L2936" s="52"/>
      <c r="M2936" s="52"/>
      <c r="N2936" s="52"/>
      <c r="O2936" s="52"/>
      <c r="P2936" s="111"/>
      <c r="Q2936" s="52"/>
      <c r="R2936" s="77"/>
      <c r="S2936" s="109"/>
    </row>
    <row r="2937" spans="1:19" s="46" customFormat="1" x14ac:dyDescent="0.2">
      <c r="A2937" s="92"/>
      <c r="B2937" s="145"/>
      <c r="C2937" s="145"/>
      <c r="D2937" s="145"/>
      <c r="E2937" s="138"/>
      <c r="F2937" s="138"/>
      <c r="G2937" s="103"/>
      <c r="H2937" s="100"/>
      <c r="I2937" s="270"/>
      <c r="J2937" s="208"/>
      <c r="K2937" s="208"/>
      <c r="L2937" s="208"/>
      <c r="M2937" s="208"/>
      <c r="N2937" s="208"/>
      <c r="O2937" s="208"/>
      <c r="P2937" s="250"/>
      <c r="Q2937" s="208"/>
      <c r="R2937" s="143"/>
      <c r="S2937" s="143"/>
    </row>
    <row r="2938" spans="1:19" s="46" customFormat="1" x14ac:dyDescent="0.2">
      <c r="A2938" s="92"/>
      <c r="B2938" s="98"/>
      <c r="C2938" s="98"/>
      <c r="D2938" s="98"/>
      <c r="E2938" s="89"/>
      <c r="F2938" s="89"/>
      <c r="G2938" s="204"/>
      <c r="H2938" s="156"/>
      <c r="I2938" s="156"/>
      <c r="J2938" s="52"/>
      <c r="K2938" s="158"/>
      <c r="L2938" s="52"/>
      <c r="M2938" s="52"/>
      <c r="N2938" s="52"/>
      <c r="O2938" s="52"/>
      <c r="P2938" s="111"/>
      <c r="Q2938" s="52"/>
      <c r="R2938" s="77"/>
      <c r="S2938" s="109"/>
    </row>
    <row r="2939" spans="1:19" s="46" customFormat="1" x14ac:dyDescent="0.2">
      <c r="A2939" s="92"/>
      <c r="B2939" s="98"/>
      <c r="C2939" s="98"/>
      <c r="D2939" s="98"/>
      <c r="E2939" s="89"/>
      <c r="F2939" s="89"/>
      <c r="G2939" s="204"/>
      <c r="H2939" s="157"/>
      <c r="I2939" s="157"/>
      <c r="J2939" s="52"/>
      <c r="K2939" s="158"/>
      <c r="L2939" s="52"/>
      <c r="M2939" s="52"/>
      <c r="N2939" s="52"/>
      <c r="O2939" s="52"/>
      <c r="P2939" s="111"/>
      <c r="Q2939" s="52"/>
      <c r="R2939" s="77"/>
      <c r="S2939" s="109"/>
    </row>
    <row r="2940" spans="1:19" s="46" customFormat="1" x14ac:dyDescent="0.2">
      <c r="A2940" s="92"/>
      <c r="B2940" s="98"/>
      <c r="C2940" s="98"/>
      <c r="D2940" s="98"/>
      <c r="E2940" s="89"/>
      <c r="F2940" s="89"/>
      <c r="G2940" s="204"/>
      <c r="H2940" s="155"/>
      <c r="I2940" s="155"/>
      <c r="J2940" s="52"/>
      <c r="K2940" s="158"/>
      <c r="L2940" s="52"/>
      <c r="M2940" s="52"/>
      <c r="N2940" s="52"/>
      <c r="O2940" s="52"/>
      <c r="P2940" s="111"/>
      <c r="Q2940" s="52"/>
      <c r="R2940" s="77"/>
      <c r="S2940" s="109"/>
    </row>
    <row r="2941" spans="1:19" s="46" customFormat="1" x14ac:dyDescent="0.2">
      <c r="A2941" s="92"/>
      <c r="B2941" s="98"/>
      <c r="C2941" s="98"/>
      <c r="D2941" s="98"/>
      <c r="E2941" s="89"/>
      <c r="F2941" s="89"/>
      <c r="G2941" s="204"/>
      <c r="H2941" s="157"/>
      <c r="I2941" s="157"/>
      <c r="J2941" s="52"/>
      <c r="K2941" s="158"/>
      <c r="L2941" s="52"/>
      <c r="M2941" s="52"/>
      <c r="N2941" s="52"/>
      <c r="O2941" s="52"/>
      <c r="P2941" s="111"/>
      <c r="Q2941" s="52"/>
      <c r="R2941" s="77"/>
      <c r="S2941" s="109"/>
    </row>
    <row r="2942" spans="1:19" s="46" customFormat="1" x14ac:dyDescent="0.2">
      <c r="A2942" s="92"/>
      <c r="B2942" s="98"/>
      <c r="C2942" s="98"/>
      <c r="D2942" s="98"/>
      <c r="E2942" s="89"/>
      <c r="F2942" s="89"/>
      <c r="G2942" s="204"/>
      <c r="H2942" s="155"/>
      <c r="I2942" s="155"/>
      <c r="J2942" s="52"/>
      <c r="K2942" s="158"/>
      <c r="L2942" s="52"/>
      <c r="M2942" s="52"/>
      <c r="N2942" s="52"/>
      <c r="O2942" s="52"/>
      <c r="P2942" s="111"/>
      <c r="Q2942" s="52"/>
      <c r="R2942" s="77"/>
      <c r="S2942" s="109"/>
    </row>
    <row r="2943" spans="1:19" s="46" customFormat="1" x14ac:dyDescent="0.2">
      <c r="A2943" s="92"/>
      <c r="B2943" s="145"/>
      <c r="C2943" s="145"/>
      <c r="D2943" s="145"/>
      <c r="E2943" s="138"/>
      <c r="F2943" s="138"/>
      <c r="G2943" s="103"/>
      <c r="H2943" s="100"/>
      <c r="I2943" s="270"/>
      <c r="J2943" s="208"/>
      <c r="K2943" s="208"/>
      <c r="L2943" s="208"/>
      <c r="M2943" s="208"/>
      <c r="N2943" s="208"/>
      <c r="O2943" s="208"/>
      <c r="P2943" s="250"/>
      <c r="Q2943" s="208"/>
      <c r="R2943" s="143"/>
      <c r="S2943" s="143"/>
    </row>
    <row r="2944" spans="1:19" s="46" customFormat="1" x14ac:dyDescent="0.2">
      <c r="A2944" s="92"/>
      <c r="B2944" s="98"/>
      <c r="C2944" s="98"/>
      <c r="D2944" s="98"/>
      <c r="E2944" s="89"/>
      <c r="F2944" s="89"/>
      <c r="G2944" s="204"/>
      <c r="H2944" s="156"/>
      <c r="I2944" s="156"/>
      <c r="J2944" s="52"/>
      <c r="K2944" s="158"/>
      <c r="L2944" s="52"/>
      <c r="M2944" s="52"/>
      <c r="N2944" s="52"/>
      <c r="O2944" s="52"/>
      <c r="P2944" s="111"/>
      <c r="Q2944" s="52"/>
      <c r="R2944" s="77"/>
      <c r="S2944" s="109"/>
    </row>
    <row r="2945" spans="1:19" s="46" customFormat="1" x14ac:dyDescent="0.2">
      <c r="A2945" s="92"/>
      <c r="B2945" s="98"/>
      <c r="C2945" s="98"/>
      <c r="D2945" s="98"/>
      <c r="E2945" s="89"/>
      <c r="F2945" s="89"/>
      <c r="G2945" s="204"/>
      <c r="H2945" s="157"/>
      <c r="I2945" s="157"/>
      <c r="J2945" s="52"/>
      <c r="K2945" s="158"/>
      <c r="L2945" s="52"/>
      <c r="M2945" s="52"/>
      <c r="N2945" s="52"/>
      <c r="O2945" s="52"/>
      <c r="P2945" s="111"/>
      <c r="Q2945" s="52"/>
      <c r="R2945" s="77"/>
      <c r="S2945" s="109"/>
    </row>
    <row r="2946" spans="1:19" s="46" customFormat="1" x14ac:dyDescent="0.2">
      <c r="A2946" s="92"/>
      <c r="B2946" s="98"/>
      <c r="C2946" s="98"/>
      <c r="D2946" s="98"/>
      <c r="E2946" s="89"/>
      <c r="F2946" s="89"/>
      <c r="G2946" s="204"/>
      <c r="H2946" s="155"/>
      <c r="I2946" s="155"/>
      <c r="J2946" s="52"/>
      <c r="K2946" s="158"/>
      <c r="L2946" s="52"/>
      <c r="M2946" s="52"/>
      <c r="N2946" s="52"/>
      <c r="O2946" s="52"/>
      <c r="P2946" s="111"/>
      <c r="Q2946" s="52"/>
      <c r="R2946" s="77"/>
      <c r="S2946" s="109"/>
    </row>
    <row r="2947" spans="1:19" s="46" customFormat="1" x14ac:dyDescent="0.2">
      <c r="A2947" s="92"/>
      <c r="B2947" s="162"/>
      <c r="C2947" s="162"/>
      <c r="D2947" s="162"/>
      <c r="E2947" s="76"/>
      <c r="F2947" s="76"/>
      <c r="G2947" s="103"/>
      <c r="H2947" s="100"/>
      <c r="I2947" s="100"/>
      <c r="J2947" s="52"/>
      <c r="K2947" s="52"/>
      <c r="L2947" s="52"/>
      <c r="M2947" s="52"/>
      <c r="N2947" s="52"/>
      <c r="O2947" s="52"/>
      <c r="P2947" s="111"/>
      <c r="Q2947" s="52"/>
      <c r="R2947" s="72"/>
      <c r="S2947" s="72"/>
    </row>
    <row r="2948" spans="1:19" s="46" customFormat="1" x14ac:dyDescent="0.2">
      <c r="A2948" s="92"/>
      <c r="B2948" s="98"/>
      <c r="C2948" s="98"/>
      <c r="D2948" s="98"/>
      <c r="E2948" s="89"/>
      <c r="F2948" s="89"/>
      <c r="G2948" s="204"/>
      <c r="H2948" s="156"/>
      <c r="I2948" s="156"/>
      <c r="J2948" s="52"/>
      <c r="K2948" s="158"/>
      <c r="L2948" s="52"/>
      <c r="M2948" s="52"/>
      <c r="N2948" s="52"/>
      <c r="O2948" s="52"/>
      <c r="P2948" s="111"/>
      <c r="Q2948" s="52"/>
      <c r="R2948" s="77"/>
      <c r="S2948" s="109"/>
    </row>
    <row r="2949" spans="1:19" s="46" customFormat="1" x14ac:dyDescent="0.2">
      <c r="A2949" s="92"/>
      <c r="B2949" s="98"/>
      <c r="C2949" s="98"/>
      <c r="D2949" s="98"/>
      <c r="E2949" s="89"/>
      <c r="F2949" s="89"/>
      <c r="G2949" s="204"/>
      <c r="H2949" s="157"/>
      <c r="I2949" s="157"/>
      <c r="J2949" s="52"/>
      <c r="K2949" s="158"/>
      <c r="L2949" s="52"/>
      <c r="M2949" s="52"/>
      <c r="N2949" s="52"/>
      <c r="O2949" s="52"/>
      <c r="P2949" s="111"/>
      <c r="Q2949" s="52"/>
      <c r="R2949" s="77"/>
      <c r="S2949" s="109"/>
    </row>
    <row r="2950" spans="1:19" s="46" customFormat="1" x14ac:dyDescent="0.2">
      <c r="A2950" s="92"/>
      <c r="B2950" s="98"/>
      <c r="C2950" s="98"/>
      <c r="D2950" s="98"/>
      <c r="E2950" s="89"/>
      <c r="F2950" s="89"/>
      <c r="G2950" s="204"/>
      <c r="H2950" s="157"/>
      <c r="I2950" s="157"/>
      <c r="J2950" s="52"/>
      <c r="K2950" s="158"/>
      <c r="L2950" s="52"/>
      <c r="M2950" s="52"/>
      <c r="N2950" s="52"/>
      <c r="O2950" s="52"/>
      <c r="P2950" s="111"/>
      <c r="Q2950" s="52"/>
      <c r="R2950" s="77"/>
      <c r="S2950" s="109"/>
    </row>
    <row r="2951" spans="1:19" s="46" customFormat="1" x14ac:dyDescent="0.2">
      <c r="A2951" s="92"/>
      <c r="B2951" s="98"/>
      <c r="C2951" s="98"/>
      <c r="D2951" s="98"/>
      <c r="E2951" s="89"/>
      <c r="F2951" s="89"/>
      <c r="G2951" s="204"/>
      <c r="H2951" s="155"/>
      <c r="I2951" s="155"/>
      <c r="J2951" s="52"/>
      <c r="K2951" s="158"/>
      <c r="L2951" s="52"/>
      <c r="M2951" s="52"/>
      <c r="N2951" s="52"/>
      <c r="O2951" s="52"/>
      <c r="P2951" s="111"/>
      <c r="Q2951" s="52"/>
      <c r="R2951" s="77"/>
      <c r="S2951" s="109"/>
    </row>
    <row r="2952" spans="1:19" s="46" customFormat="1" x14ac:dyDescent="0.2">
      <c r="A2952" s="92"/>
      <c r="B2952" s="145"/>
      <c r="C2952" s="145"/>
      <c r="D2952" s="145"/>
      <c r="E2952" s="138"/>
      <c r="F2952" s="138"/>
      <c r="G2952" s="103"/>
      <c r="H2952" s="100"/>
      <c r="I2952" s="270"/>
      <c r="J2952" s="208"/>
      <c r="K2952" s="208"/>
      <c r="L2952" s="208"/>
      <c r="M2952" s="208"/>
      <c r="N2952" s="208"/>
      <c r="O2952" s="208"/>
      <c r="P2952" s="250"/>
      <c r="Q2952" s="208"/>
      <c r="R2952" s="143"/>
      <c r="S2952" s="143"/>
    </row>
    <row r="2953" spans="1:19" s="46" customFormat="1" x14ac:dyDescent="0.2">
      <c r="A2953" s="92"/>
      <c r="B2953" s="98"/>
      <c r="C2953" s="98"/>
      <c r="D2953" s="98"/>
      <c r="E2953" s="89"/>
      <c r="F2953" s="89"/>
      <c r="G2953" s="204"/>
      <c r="H2953" s="156"/>
      <c r="I2953" s="156"/>
      <c r="J2953" s="52"/>
      <c r="K2953" s="158"/>
      <c r="L2953" s="52"/>
      <c r="M2953" s="52"/>
      <c r="N2953" s="52"/>
      <c r="O2953" s="52"/>
      <c r="P2953" s="111"/>
      <c r="Q2953" s="52"/>
      <c r="R2953" s="77"/>
      <c r="S2953" s="109"/>
    </row>
    <row r="2954" spans="1:19" s="46" customFormat="1" x14ac:dyDescent="0.2">
      <c r="A2954" s="92"/>
      <c r="B2954" s="98"/>
      <c r="C2954" s="98"/>
      <c r="D2954" s="98"/>
      <c r="E2954" s="89"/>
      <c r="F2954" s="89"/>
      <c r="G2954" s="204"/>
      <c r="H2954" s="157"/>
      <c r="I2954" s="157"/>
      <c r="J2954" s="52"/>
      <c r="K2954" s="158"/>
      <c r="L2954" s="52"/>
      <c r="M2954" s="52"/>
      <c r="N2954" s="52"/>
      <c r="O2954" s="52"/>
      <c r="P2954" s="111"/>
      <c r="Q2954" s="52"/>
      <c r="R2954" s="77"/>
      <c r="S2954" s="109"/>
    </row>
    <row r="2955" spans="1:19" s="46" customFormat="1" x14ac:dyDescent="0.2">
      <c r="A2955" s="92"/>
      <c r="B2955" s="98"/>
      <c r="C2955" s="98"/>
      <c r="D2955" s="98"/>
      <c r="E2955" s="89"/>
      <c r="F2955" s="89"/>
      <c r="G2955" s="204"/>
      <c r="H2955" s="155"/>
      <c r="I2955" s="155"/>
      <c r="J2955" s="52"/>
      <c r="K2955" s="158"/>
      <c r="L2955" s="52"/>
      <c r="M2955" s="52"/>
      <c r="N2955" s="52"/>
      <c r="O2955" s="52"/>
      <c r="P2955" s="111"/>
      <c r="Q2955" s="52"/>
      <c r="R2955" s="77"/>
      <c r="S2955" s="109"/>
    </row>
    <row r="2956" spans="1:19" s="46" customFormat="1" x14ac:dyDescent="0.2">
      <c r="A2956" s="92"/>
      <c r="B2956" s="98"/>
      <c r="C2956" s="98"/>
      <c r="D2956" s="98"/>
      <c r="E2956" s="89"/>
      <c r="F2956" s="89"/>
      <c r="G2956" s="204"/>
      <c r="H2956" s="157"/>
      <c r="I2956" s="157"/>
      <c r="J2956" s="52"/>
      <c r="K2956" s="158"/>
      <c r="L2956" s="52"/>
      <c r="M2956" s="52"/>
      <c r="N2956" s="52"/>
      <c r="O2956" s="52"/>
      <c r="P2956" s="111"/>
      <c r="Q2956" s="52"/>
      <c r="R2956" s="77"/>
      <c r="S2956" s="109"/>
    </row>
    <row r="2957" spans="1:19" s="46" customFormat="1" x14ac:dyDescent="0.2">
      <c r="A2957" s="92"/>
      <c r="B2957" s="98"/>
      <c r="C2957" s="98"/>
      <c r="D2957" s="98"/>
      <c r="E2957" s="89"/>
      <c r="F2957" s="89"/>
      <c r="G2957" s="204"/>
      <c r="H2957" s="155"/>
      <c r="I2957" s="155"/>
      <c r="J2957" s="52"/>
      <c r="K2957" s="158"/>
      <c r="L2957" s="52"/>
      <c r="M2957" s="52"/>
      <c r="N2957" s="52"/>
      <c r="O2957" s="52"/>
      <c r="P2957" s="111"/>
      <c r="Q2957" s="52"/>
      <c r="R2957" s="77"/>
      <c r="S2957" s="109"/>
    </row>
    <row r="2958" spans="1:19" s="46" customFormat="1" x14ac:dyDescent="0.2">
      <c r="A2958" s="92"/>
      <c r="B2958" s="145"/>
      <c r="C2958" s="145"/>
      <c r="D2958" s="145"/>
      <c r="E2958" s="138"/>
      <c r="F2958" s="138"/>
      <c r="G2958" s="103"/>
      <c r="H2958" s="100"/>
      <c r="I2958" s="270"/>
      <c r="J2958" s="208"/>
      <c r="K2958" s="208"/>
      <c r="L2958" s="208"/>
      <c r="M2958" s="208"/>
      <c r="N2958" s="208"/>
      <c r="O2958" s="208"/>
      <c r="P2958" s="250"/>
      <c r="Q2958" s="208"/>
      <c r="R2958" s="143"/>
      <c r="S2958" s="143"/>
    </row>
    <row r="2959" spans="1:19" s="46" customFormat="1" x14ac:dyDescent="0.2">
      <c r="A2959" s="92"/>
      <c r="B2959" s="98"/>
      <c r="C2959" s="98"/>
      <c r="D2959" s="98"/>
      <c r="E2959" s="89"/>
      <c r="F2959" s="89"/>
      <c r="G2959" s="204"/>
      <c r="H2959" s="156"/>
      <c r="I2959" s="156"/>
      <c r="J2959" s="52"/>
      <c r="K2959" s="158"/>
      <c r="L2959" s="52"/>
      <c r="M2959" s="52"/>
      <c r="N2959" s="52"/>
      <c r="O2959" s="52"/>
      <c r="P2959" s="111"/>
      <c r="Q2959" s="52"/>
      <c r="R2959" s="77"/>
      <c r="S2959" s="109"/>
    </row>
    <row r="2960" spans="1:19" s="46" customFormat="1" x14ac:dyDescent="0.2">
      <c r="A2960" s="92"/>
      <c r="B2960" s="98"/>
      <c r="C2960" s="98"/>
      <c r="D2960" s="98"/>
      <c r="E2960" s="89"/>
      <c r="F2960" s="89"/>
      <c r="G2960" s="204"/>
      <c r="H2960" s="157"/>
      <c r="I2960" s="157"/>
      <c r="J2960" s="52"/>
      <c r="K2960" s="158"/>
      <c r="L2960" s="52"/>
      <c r="M2960" s="52"/>
      <c r="N2960" s="52"/>
      <c r="O2960" s="52"/>
      <c r="P2960" s="111"/>
      <c r="Q2960" s="52"/>
      <c r="R2960" s="77"/>
      <c r="S2960" s="109"/>
    </row>
    <row r="2961" spans="1:20" s="46" customFormat="1" x14ac:dyDescent="0.2">
      <c r="A2961" s="92"/>
      <c r="B2961" s="98"/>
      <c r="C2961" s="98"/>
      <c r="D2961" s="98"/>
      <c r="E2961" s="89"/>
      <c r="F2961" s="89"/>
      <c r="G2961" s="204"/>
      <c r="H2961" s="155"/>
      <c r="I2961" s="155"/>
      <c r="J2961" s="52"/>
      <c r="K2961" s="158"/>
      <c r="L2961" s="52"/>
      <c r="M2961" s="52"/>
      <c r="N2961" s="52"/>
      <c r="O2961" s="52"/>
      <c r="P2961" s="111"/>
      <c r="Q2961" s="52"/>
      <c r="R2961" s="77"/>
      <c r="S2961" s="109"/>
    </row>
    <row r="2962" spans="1:20" s="46" customFormat="1" x14ac:dyDescent="0.2">
      <c r="A2962" s="92"/>
      <c r="B2962" s="162"/>
      <c r="C2962" s="162"/>
      <c r="D2962" s="162"/>
      <c r="E2962" s="76"/>
      <c r="F2962" s="76"/>
      <c r="G2962" s="103"/>
      <c r="H2962" s="100"/>
      <c r="I2962" s="100"/>
      <c r="J2962" s="52"/>
      <c r="K2962" s="52"/>
      <c r="L2962" s="52"/>
      <c r="M2962" s="52"/>
      <c r="N2962" s="52"/>
      <c r="O2962" s="52"/>
      <c r="P2962" s="111"/>
      <c r="Q2962" s="52"/>
      <c r="R2962" s="72"/>
      <c r="S2962" s="72"/>
    </row>
    <row r="2963" spans="1:20" s="46" customFormat="1" x14ac:dyDescent="0.2">
      <c r="A2963" s="92"/>
      <c r="B2963" s="98"/>
      <c r="C2963" s="98"/>
      <c r="D2963" s="98"/>
      <c r="E2963" s="89"/>
      <c r="F2963" s="89"/>
      <c r="G2963" s="204"/>
      <c r="H2963" s="156"/>
      <c r="I2963" s="156"/>
      <c r="J2963" s="52"/>
      <c r="K2963" s="158"/>
      <c r="L2963" s="52"/>
      <c r="M2963" s="52"/>
      <c r="N2963" s="52"/>
      <c r="O2963" s="52"/>
      <c r="P2963" s="111"/>
      <c r="Q2963" s="52"/>
      <c r="R2963" s="77"/>
      <c r="S2963" s="109"/>
    </row>
    <row r="2964" spans="1:20" s="46" customFormat="1" x14ac:dyDescent="0.2">
      <c r="A2964" s="92"/>
      <c r="B2964" s="98"/>
      <c r="C2964" s="98"/>
      <c r="D2964" s="98"/>
      <c r="E2964" s="89"/>
      <c r="F2964" s="89"/>
      <c r="G2964" s="204"/>
      <c r="H2964" s="157"/>
      <c r="I2964" s="157"/>
      <c r="J2964" s="52"/>
      <c r="K2964" s="158"/>
      <c r="L2964" s="52"/>
      <c r="M2964" s="52"/>
      <c r="N2964" s="52"/>
      <c r="O2964" s="52"/>
      <c r="P2964" s="111"/>
      <c r="Q2964" s="52"/>
      <c r="R2964" s="77"/>
      <c r="S2964" s="109"/>
    </row>
    <row r="2965" spans="1:20" s="46" customFormat="1" x14ac:dyDescent="0.2">
      <c r="A2965" s="92"/>
      <c r="B2965" s="98"/>
      <c r="C2965" s="98"/>
      <c r="D2965" s="98"/>
      <c r="E2965" s="89"/>
      <c r="F2965" s="89"/>
      <c r="G2965" s="204"/>
      <c r="H2965" s="157"/>
      <c r="I2965" s="157"/>
      <c r="J2965" s="52"/>
      <c r="K2965" s="158"/>
      <c r="L2965" s="52"/>
      <c r="M2965" s="52"/>
      <c r="N2965" s="52"/>
      <c r="O2965" s="52"/>
      <c r="P2965" s="111"/>
      <c r="Q2965" s="52"/>
      <c r="R2965" s="77"/>
      <c r="S2965" s="109"/>
    </row>
    <row r="2966" spans="1:20" s="46" customFormat="1" x14ac:dyDescent="0.2">
      <c r="A2966" s="92"/>
      <c r="B2966" s="98"/>
      <c r="C2966" s="98"/>
      <c r="D2966" s="98"/>
      <c r="E2966" s="89"/>
      <c r="F2966" s="89"/>
      <c r="G2966" s="204"/>
      <c r="H2966" s="155"/>
      <c r="I2966" s="155"/>
      <c r="J2966" s="52"/>
      <c r="K2966" s="158"/>
      <c r="L2966" s="52"/>
      <c r="M2966" s="52"/>
      <c r="N2966" s="52"/>
      <c r="O2966" s="52"/>
      <c r="P2966" s="111"/>
      <c r="Q2966" s="52"/>
      <c r="R2966" s="77"/>
      <c r="S2966" s="109"/>
    </row>
    <row r="2967" spans="1:20" s="46" customFormat="1" x14ac:dyDescent="0.2">
      <c r="A2967" s="92"/>
      <c r="B2967" s="145"/>
      <c r="C2967" s="145"/>
      <c r="D2967" s="145"/>
      <c r="E2967" s="138"/>
      <c r="F2967" s="138"/>
      <c r="G2967" s="103"/>
      <c r="H2967" s="100"/>
      <c r="I2967" s="270"/>
      <c r="J2967" s="208"/>
      <c r="K2967" s="208"/>
      <c r="L2967" s="208"/>
      <c r="M2967" s="208"/>
      <c r="N2967" s="208"/>
      <c r="O2967" s="208"/>
      <c r="P2967" s="250"/>
      <c r="Q2967" s="208"/>
      <c r="R2967" s="143"/>
      <c r="S2967" s="143"/>
    </row>
    <row r="2968" spans="1:20" s="46" customFormat="1" x14ac:dyDescent="0.2">
      <c r="A2968" s="92"/>
      <c r="B2968" s="98"/>
      <c r="C2968" s="98"/>
      <c r="D2968" s="98"/>
      <c r="E2968" s="89"/>
      <c r="F2968" s="89"/>
      <c r="G2968" s="204"/>
      <c r="H2968" s="156"/>
      <c r="I2968" s="156"/>
      <c r="J2968" s="52"/>
      <c r="K2968" s="158"/>
      <c r="L2968" s="52"/>
      <c r="M2968" s="52"/>
      <c r="N2968" s="52"/>
      <c r="O2968" s="52"/>
      <c r="P2968" s="111"/>
      <c r="Q2968" s="52"/>
      <c r="R2968" s="77"/>
      <c r="S2968" s="109"/>
    </row>
    <row r="2969" spans="1:20" s="46" customFormat="1" x14ac:dyDescent="0.2">
      <c r="A2969" s="92"/>
      <c r="B2969" s="98"/>
      <c r="C2969" s="98"/>
      <c r="D2969" s="98"/>
      <c r="E2969" s="89"/>
      <c r="F2969" s="89"/>
      <c r="G2969" s="204"/>
      <c r="H2969" s="157"/>
      <c r="I2969" s="157"/>
      <c r="J2969" s="52"/>
      <c r="K2969" s="158"/>
      <c r="L2969" s="52"/>
      <c r="M2969" s="52"/>
      <c r="N2969" s="52"/>
      <c r="O2969" s="52"/>
      <c r="P2969" s="111"/>
      <c r="Q2969" s="52"/>
      <c r="R2969" s="77"/>
      <c r="S2969" s="109"/>
    </row>
    <row r="2970" spans="1:20" s="46" customFormat="1" x14ac:dyDescent="0.2">
      <c r="A2970" s="92"/>
      <c r="B2970" s="98"/>
      <c r="C2970" s="98"/>
      <c r="D2970" s="98"/>
      <c r="E2970" s="89"/>
      <c r="F2970" s="89"/>
      <c r="G2970" s="204"/>
      <c r="H2970" s="155"/>
      <c r="I2970" s="155"/>
      <c r="J2970" s="52"/>
      <c r="K2970" s="158"/>
      <c r="L2970" s="52"/>
      <c r="M2970" s="52"/>
      <c r="N2970" s="52"/>
      <c r="O2970" s="52"/>
      <c r="P2970" s="111"/>
      <c r="Q2970" s="52"/>
      <c r="R2970" s="77"/>
      <c r="S2970" s="109"/>
    </row>
    <row r="2971" spans="1:20" s="46" customFormat="1" x14ac:dyDescent="0.2">
      <c r="A2971" s="92"/>
      <c r="B2971" s="98"/>
      <c r="C2971" s="98"/>
      <c r="D2971" s="98"/>
      <c r="E2971" s="89"/>
      <c r="F2971" s="89"/>
      <c r="G2971" s="204"/>
      <c r="H2971" s="157"/>
      <c r="I2971" s="157"/>
      <c r="J2971" s="52"/>
      <c r="K2971" s="158"/>
      <c r="L2971" s="52"/>
      <c r="M2971" s="52"/>
      <c r="N2971" s="52"/>
      <c r="O2971" s="52"/>
      <c r="P2971" s="111"/>
      <c r="Q2971" s="52"/>
      <c r="R2971" s="77"/>
      <c r="S2971" s="109"/>
    </row>
    <row r="2972" spans="1:20" s="46" customFormat="1" x14ac:dyDescent="0.2">
      <c r="A2972" s="92"/>
      <c r="B2972" s="98"/>
      <c r="C2972" s="98"/>
      <c r="D2972" s="98"/>
      <c r="E2972" s="89"/>
      <c r="F2972" s="89"/>
      <c r="G2972" s="204"/>
      <c r="H2972" s="155"/>
      <c r="I2972" s="155"/>
      <c r="J2972" s="52"/>
      <c r="K2972" s="158"/>
      <c r="L2972" s="52"/>
      <c r="M2972" s="52"/>
      <c r="N2972" s="52"/>
      <c r="O2972" s="52"/>
      <c r="P2972" s="111"/>
      <c r="Q2972" s="52"/>
      <c r="R2972" s="77"/>
      <c r="S2972" s="109"/>
    </row>
    <row r="2973" spans="1:20" s="46" customFormat="1" x14ac:dyDescent="0.2">
      <c r="A2973" s="92"/>
      <c r="B2973" s="145"/>
      <c r="C2973" s="145"/>
      <c r="D2973" s="145"/>
      <c r="E2973" s="138"/>
      <c r="F2973" s="138"/>
      <c r="G2973" s="103"/>
      <c r="H2973" s="100"/>
      <c r="I2973" s="270"/>
      <c r="J2973" s="208"/>
      <c r="K2973" s="208"/>
      <c r="L2973" s="208"/>
      <c r="M2973" s="208"/>
      <c r="N2973" s="208"/>
      <c r="O2973" s="208"/>
      <c r="P2973" s="250"/>
      <c r="Q2973" s="208"/>
      <c r="R2973" s="143"/>
      <c r="S2973" s="143"/>
    </row>
    <row r="2974" spans="1:20" s="46" customFormat="1" x14ac:dyDescent="0.2">
      <c r="A2974" s="92"/>
      <c r="B2974" s="98"/>
      <c r="C2974" s="98"/>
      <c r="D2974" s="98"/>
      <c r="E2974" s="89"/>
      <c r="F2974" s="89"/>
      <c r="G2974" s="204"/>
      <c r="H2974" s="156"/>
      <c r="I2974" s="156"/>
      <c r="J2974" s="52"/>
      <c r="K2974" s="158"/>
      <c r="L2974" s="52"/>
      <c r="M2974" s="52"/>
      <c r="N2974" s="52"/>
      <c r="O2974" s="52"/>
      <c r="P2974" s="111"/>
      <c r="Q2974" s="52"/>
      <c r="R2974" s="77"/>
      <c r="S2974" s="109"/>
    </row>
    <row r="2975" spans="1:20" s="81" customFormat="1" x14ac:dyDescent="0.2">
      <c r="A2975" s="92"/>
      <c r="B2975" s="98"/>
      <c r="C2975" s="98"/>
      <c r="D2975" s="98"/>
      <c r="E2975" s="89"/>
      <c r="F2975" s="89"/>
      <c r="G2975" s="204"/>
      <c r="H2975" s="157"/>
      <c r="I2975" s="157"/>
      <c r="J2975" s="52"/>
      <c r="K2975" s="158"/>
      <c r="L2975" s="52"/>
      <c r="M2975" s="52"/>
      <c r="N2975" s="52"/>
      <c r="O2975" s="52"/>
      <c r="P2975" s="111"/>
      <c r="Q2975" s="52"/>
      <c r="R2975" s="77"/>
      <c r="S2975" s="109"/>
      <c r="T2975" s="80"/>
    </row>
    <row r="2976" spans="1:20" s="81" customFormat="1" x14ac:dyDescent="0.2">
      <c r="A2976" s="92"/>
      <c r="B2976" s="98"/>
      <c r="C2976" s="98"/>
      <c r="D2976" s="98"/>
      <c r="E2976" s="89"/>
      <c r="F2976" s="89"/>
      <c r="G2976" s="204"/>
      <c r="H2976" s="155"/>
      <c r="I2976" s="155"/>
      <c r="J2976" s="52"/>
      <c r="K2976" s="158"/>
      <c r="L2976" s="52"/>
      <c r="M2976" s="52"/>
      <c r="N2976" s="52"/>
      <c r="O2976" s="52"/>
      <c r="P2976" s="111"/>
      <c r="Q2976" s="52"/>
      <c r="R2976" s="77"/>
      <c r="S2976" s="109"/>
      <c r="T2976" s="80"/>
    </row>
    <row r="2977" spans="1:35" s="81" customFormat="1" x14ac:dyDescent="0.2">
      <c r="A2977" s="92"/>
      <c r="B2977" s="162"/>
      <c r="C2977" s="162"/>
      <c r="D2977" s="162"/>
      <c r="E2977" s="76"/>
      <c r="F2977" s="76"/>
      <c r="G2977" s="103"/>
      <c r="H2977" s="100"/>
      <c r="I2977" s="100"/>
      <c r="J2977" s="52"/>
      <c r="K2977" s="52"/>
      <c r="L2977" s="52"/>
      <c r="M2977" s="52"/>
      <c r="N2977" s="52"/>
      <c r="O2977" s="52"/>
      <c r="P2977" s="111"/>
      <c r="Q2977" s="52"/>
      <c r="R2977" s="72"/>
      <c r="S2977" s="72"/>
      <c r="T2977" s="80"/>
    </row>
    <row r="2978" spans="1:35" s="46" customFormat="1" x14ac:dyDescent="0.2">
      <c r="A2978" s="92"/>
      <c r="B2978" s="98"/>
      <c r="C2978" s="98"/>
      <c r="D2978" s="98"/>
      <c r="E2978" s="89"/>
      <c r="F2978" s="89"/>
      <c r="G2978" s="204"/>
      <c r="H2978" s="156"/>
      <c r="I2978" s="156"/>
      <c r="J2978" s="52"/>
      <c r="K2978" s="158"/>
      <c r="L2978" s="52"/>
      <c r="M2978" s="52"/>
      <c r="N2978" s="52"/>
      <c r="O2978" s="52"/>
      <c r="P2978" s="111"/>
      <c r="Q2978" s="52"/>
      <c r="R2978" s="77"/>
      <c r="S2978" s="109"/>
    </row>
    <row r="2979" spans="1:35" s="46" customFormat="1" x14ac:dyDescent="0.2">
      <c r="A2979" s="92"/>
      <c r="B2979" s="98"/>
      <c r="C2979" s="98"/>
      <c r="D2979" s="98"/>
      <c r="E2979" s="89"/>
      <c r="F2979" s="89"/>
      <c r="G2979" s="204"/>
      <c r="H2979" s="157"/>
      <c r="I2979" s="157"/>
      <c r="J2979" s="52"/>
      <c r="K2979" s="158"/>
      <c r="L2979" s="52"/>
      <c r="M2979" s="52"/>
      <c r="N2979" s="52"/>
      <c r="O2979" s="52"/>
      <c r="P2979" s="111"/>
      <c r="Q2979" s="52"/>
      <c r="R2979" s="77"/>
      <c r="S2979" s="109"/>
    </row>
    <row r="2980" spans="1:35" s="182" customFormat="1" ht="12.75" customHeight="1" x14ac:dyDescent="0.3">
      <c r="A2980" s="92"/>
      <c r="B2980" s="98"/>
      <c r="C2980" s="98"/>
      <c r="D2980" s="98"/>
      <c r="E2980" s="89"/>
      <c r="F2980" s="89"/>
      <c r="G2980" s="204"/>
      <c r="H2980" s="157"/>
      <c r="I2980" s="157"/>
      <c r="J2980" s="52"/>
      <c r="K2980" s="158"/>
      <c r="L2980" s="52"/>
      <c r="M2980" s="52"/>
      <c r="N2980" s="52"/>
      <c r="O2980" s="52"/>
      <c r="P2980" s="111"/>
      <c r="Q2980" s="52"/>
      <c r="R2980" s="77"/>
      <c r="S2980" s="109"/>
      <c r="T2980" s="80"/>
      <c r="U2980" s="80"/>
      <c r="V2980" s="187"/>
      <c r="W2980" s="187"/>
      <c r="AI2980" s="202"/>
    </row>
    <row r="2981" spans="1:35" s="182" customFormat="1" ht="12.75" customHeight="1" x14ac:dyDescent="0.3">
      <c r="A2981" s="92"/>
      <c r="B2981" s="98"/>
      <c r="C2981" s="98"/>
      <c r="D2981" s="98"/>
      <c r="E2981" s="89"/>
      <c r="F2981" s="89"/>
      <c r="G2981" s="204"/>
      <c r="H2981" s="155"/>
      <c r="I2981" s="155"/>
      <c r="J2981" s="52"/>
      <c r="K2981" s="158"/>
      <c r="L2981" s="52"/>
      <c r="M2981" s="52"/>
      <c r="N2981" s="52"/>
      <c r="O2981" s="52"/>
      <c r="P2981" s="111"/>
      <c r="Q2981" s="52"/>
      <c r="R2981" s="77"/>
      <c r="S2981" s="109"/>
      <c r="T2981" s="80"/>
      <c r="U2981" s="80"/>
      <c r="V2981" s="187"/>
      <c r="W2981" s="187"/>
      <c r="AI2981" s="202"/>
    </row>
    <row r="2982" spans="1:35" s="182" customFormat="1" ht="12.75" customHeight="1" x14ac:dyDescent="0.3">
      <c r="A2982" s="92"/>
      <c r="B2982" s="145"/>
      <c r="C2982" s="145"/>
      <c r="D2982" s="145"/>
      <c r="E2982" s="138"/>
      <c r="F2982" s="138"/>
      <c r="G2982" s="103"/>
      <c r="H2982" s="100"/>
      <c r="I2982" s="270"/>
      <c r="J2982" s="208"/>
      <c r="K2982" s="208"/>
      <c r="L2982" s="208"/>
      <c r="M2982" s="208"/>
      <c r="N2982" s="208"/>
      <c r="O2982" s="208"/>
      <c r="P2982" s="250"/>
      <c r="Q2982" s="208"/>
      <c r="R2982" s="143"/>
      <c r="S2982" s="143"/>
      <c r="T2982" s="80"/>
      <c r="U2982" s="80"/>
      <c r="V2982" s="187"/>
      <c r="W2982" s="187"/>
      <c r="AI2982" s="202"/>
    </row>
    <row r="2983" spans="1:35" s="182" customFormat="1" ht="12.75" customHeight="1" x14ac:dyDescent="0.3">
      <c r="A2983" s="92"/>
      <c r="B2983" s="98"/>
      <c r="C2983" s="98"/>
      <c r="D2983" s="98"/>
      <c r="E2983" s="89"/>
      <c r="F2983" s="89"/>
      <c r="G2983" s="204"/>
      <c r="H2983" s="156"/>
      <c r="I2983" s="156"/>
      <c r="J2983" s="52"/>
      <c r="K2983" s="158"/>
      <c r="L2983" s="52"/>
      <c r="M2983" s="52"/>
      <c r="N2983" s="52"/>
      <c r="O2983" s="52"/>
      <c r="P2983" s="111"/>
      <c r="Q2983" s="52"/>
      <c r="R2983" s="77"/>
      <c r="S2983" s="109"/>
      <c r="T2983" s="80"/>
      <c r="U2983" s="80"/>
      <c r="V2983" s="187"/>
      <c r="W2983" s="187"/>
      <c r="AI2983" s="202"/>
    </row>
    <row r="2984" spans="1:35" s="182" customFormat="1" ht="12.75" customHeight="1" x14ac:dyDescent="0.3">
      <c r="A2984" s="92"/>
      <c r="B2984" s="98"/>
      <c r="C2984" s="98"/>
      <c r="D2984" s="98"/>
      <c r="E2984" s="89"/>
      <c r="F2984" s="89"/>
      <c r="G2984" s="204"/>
      <c r="H2984" s="157"/>
      <c r="I2984" s="157"/>
      <c r="J2984" s="52"/>
      <c r="K2984" s="158"/>
      <c r="L2984" s="52"/>
      <c r="M2984" s="52"/>
      <c r="N2984" s="52"/>
      <c r="O2984" s="52"/>
      <c r="P2984" s="111"/>
      <c r="Q2984" s="52"/>
      <c r="R2984" s="77"/>
      <c r="S2984" s="109"/>
      <c r="T2984" s="80"/>
      <c r="U2984" s="80"/>
      <c r="V2984" s="187"/>
      <c r="W2984" s="187"/>
      <c r="AI2984" s="202"/>
    </row>
    <row r="2985" spans="1:35" s="182" customFormat="1" ht="12.75" customHeight="1" x14ac:dyDescent="0.3">
      <c r="A2985" s="92"/>
      <c r="B2985" s="98"/>
      <c r="C2985" s="98"/>
      <c r="D2985" s="98"/>
      <c r="E2985" s="89"/>
      <c r="F2985" s="89"/>
      <c r="G2985" s="204"/>
      <c r="H2985" s="155"/>
      <c r="I2985" s="155"/>
      <c r="J2985" s="52"/>
      <c r="K2985" s="158"/>
      <c r="L2985" s="52"/>
      <c r="M2985" s="52"/>
      <c r="N2985" s="52"/>
      <c r="O2985" s="52"/>
      <c r="P2985" s="111"/>
      <c r="Q2985" s="52"/>
      <c r="R2985" s="77"/>
      <c r="S2985" s="109"/>
      <c r="T2985" s="80"/>
      <c r="U2985" s="80"/>
      <c r="V2985" s="187"/>
      <c r="W2985" s="187"/>
      <c r="AI2985" s="202"/>
    </row>
    <row r="2986" spans="1:35" s="182" customFormat="1" ht="12.75" customHeight="1" x14ac:dyDescent="0.3">
      <c r="A2986" s="92"/>
      <c r="B2986" s="98"/>
      <c r="C2986" s="98"/>
      <c r="D2986" s="98"/>
      <c r="E2986" s="89"/>
      <c r="F2986" s="89"/>
      <c r="G2986" s="204"/>
      <c r="H2986" s="157"/>
      <c r="I2986" s="157"/>
      <c r="J2986" s="52"/>
      <c r="K2986" s="158"/>
      <c r="L2986" s="52"/>
      <c r="M2986" s="52"/>
      <c r="N2986" s="52"/>
      <c r="O2986" s="52"/>
      <c r="P2986" s="111"/>
      <c r="Q2986" s="52"/>
      <c r="R2986" s="77"/>
      <c r="S2986" s="109"/>
      <c r="T2986" s="80"/>
      <c r="U2986" s="80"/>
      <c r="V2986" s="187"/>
      <c r="W2986" s="187"/>
      <c r="AI2986" s="202"/>
    </row>
    <row r="2987" spans="1:35" s="182" customFormat="1" ht="12.75" customHeight="1" x14ac:dyDescent="0.3">
      <c r="A2987" s="92"/>
      <c r="B2987" s="98"/>
      <c r="C2987" s="98"/>
      <c r="D2987" s="98"/>
      <c r="E2987" s="89"/>
      <c r="F2987" s="89"/>
      <c r="G2987" s="204"/>
      <c r="H2987" s="155"/>
      <c r="I2987" s="155"/>
      <c r="J2987" s="52"/>
      <c r="K2987" s="158"/>
      <c r="L2987" s="52"/>
      <c r="M2987" s="52"/>
      <c r="N2987" s="52"/>
      <c r="O2987" s="52"/>
      <c r="P2987" s="111"/>
      <c r="Q2987" s="52"/>
      <c r="R2987" s="77"/>
      <c r="S2987" s="109"/>
      <c r="T2987" s="80"/>
      <c r="U2987" s="80"/>
      <c r="V2987" s="187"/>
      <c r="W2987" s="187"/>
      <c r="AI2987" s="202"/>
    </row>
    <row r="2988" spans="1:35" s="182" customFormat="1" ht="12.75" customHeight="1" x14ac:dyDescent="0.3">
      <c r="A2988" s="92"/>
      <c r="B2988" s="145"/>
      <c r="C2988" s="145"/>
      <c r="D2988" s="145"/>
      <c r="E2988" s="138"/>
      <c r="F2988" s="138"/>
      <c r="G2988" s="103"/>
      <c r="H2988" s="100"/>
      <c r="I2988" s="270"/>
      <c r="J2988" s="208"/>
      <c r="K2988" s="208"/>
      <c r="L2988" s="208"/>
      <c r="M2988" s="208"/>
      <c r="N2988" s="208"/>
      <c r="O2988" s="208"/>
      <c r="P2988" s="250"/>
      <c r="Q2988" s="208"/>
      <c r="R2988" s="143"/>
      <c r="S2988" s="143"/>
      <c r="T2988" s="80"/>
      <c r="U2988" s="80"/>
      <c r="V2988" s="187"/>
      <c r="W2988" s="187"/>
      <c r="AI2988" s="202"/>
    </row>
    <row r="2989" spans="1:35" s="182" customFormat="1" ht="12.75" customHeight="1" x14ac:dyDescent="0.3">
      <c r="A2989" s="92"/>
      <c r="B2989" s="98"/>
      <c r="C2989" s="98"/>
      <c r="D2989" s="98"/>
      <c r="E2989" s="89"/>
      <c r="F2989" s="89"/>
      <c r="G2989" s="204"/>
      <c r="H2989" s="156"/>
      <c r="I2989" s="156"/>
      <c r="J2989" s="52"/>
      <c r="K2989" s="158"/>
      <c r="L2989" s="52"/>
      <c r="M2989" s="52"/>
      <c r="N2989" s="52"/>
      <c r="O2989" s="52"/>
      <c r="P2989" s="111"/>
      <c r="Q2989" s="52"/>
      <c r="R2989" s="77"/>
      <c r="S2989" s="109"/>
      <c r="T2989" s="80"/>
      <c r="U2989" s="80"/>
      <c r="V2989" s="187"/>
      <c r="W2989" s="187"/>
      <c r="AI2989" s="202"/>
    </row>
    <row r="2990" spans="1:35" s="182" customFormat="1" ht="12.75" customHeight="1" x14ac:dyDescent="0.3">
      <c r="A2990" s="92"/>
      <c r="B2990" s="98"/>
      <c r="C2990" s="98"/>
      <c r="D2990" s="98"/>
      <c r="E2990" s="89"/>
      <c r="F2990" s="89"/>
      <c r="G2990" s="204"/>
      <c r="H2990" s="157"/>
      <c r="I2990" s="157"/>
      <c r="J2990" s="52"/>
      <c r="K2990" s="158"/>
      <c r="L2990" s="52"/>
      <c r="M2990" s="52"/>
      <c r="N2990" s="52"/>
      <c r="O2990" s="52"/>
      <c r="P2990" s="111"/>
      <c r="Q2990" s="52"/>
      <c r="R2990" s="77"/>
      <c r="S2990" s="109"/>
      <c r="T2990" s="80"/>
      <c r="U2990" s="80"/>
      <c r="V2990" s="187"/>
      <c r="W2990" s="187"/>
      <c r="AI2990" s="202"/>
    </row>
    <row r="2991" spans="1:35" s="182" customFormat="1" ht="12.75" customHeight="1" x14ac:dyDescent="0.3">
      <c r="A2991" s="92"/>
      <c r="B2991" s="98"/>
      <c r="C2991" s="98"/>
      <c r="D2991" s="98"/>
      <c r="E2991" s="89"/>
      <c r="F2991" s="89"/>
      <c r="G2991" s="204"/>
      <c r="H2991" s="155"/>
      <c r="I2991" s="155"/>
      <c r="J2991" s="52"/>
      <c r="K2991" s="158"/>
      <c r="L2991" s="52"/>
      <c r="M2991" s="52"/>
      <c r="N2991" s="52"/>
      <c r="O2991" s="52"/>
      <c r="P2991" s="111"/>
      <c r="Q2991" s="52"/>
      <c r="R2991" s="77"/>
      <c r="S2991" s="109"/>
      <c r="T2991" s="80"/>
      <c r="U2991" s="80"/>
      <c r="V2991" s="187"/>
      <c r="W2991" s="187"/>
      <c r="AI2991" s="202"/>
    </row>
    <row r="2992" spans="1:35" s="182" customFormat="1" ht="12.75" customHeight="1" x14ac:dyDescent="0.3">
      <c r="A2992" s="92"/>
      <c r="B2992" s="162"/>
      <c r="C2992" s="162"/>
      <c r="D2992" s="162"/>
      <c r="E2992" s="76"/>
      <c r="F2992" s="76"/>
      <c r="G2992" s="103"/>
      <c r="H2992" s="100"/>
      <c r="I2992" s="100"/>
      <c r="J2992" s="52"/>
      <c r="K2992" s="52"/>
      <c r="L2992" s="52"/>
      <c r="M2992" s="52"/>
      <c r="N2992" s="52"/>
      <c r="O2992" s="52"/>
      <c r="P2992" s="111"/>
      <c r="Q2992" s="52"/>
      <c r="R2992" s="72"/>
      <c r="S2992" s="72"/>
      <c r="T2992" s="80"/>
      <c r="U2992" s="80"/>
      <c r="V2992" s="187"/>
      <c r="W2992" s="187"/>
      <c r="AI2992" s="202"/>
    </row>
    <row r="2993" spans="1:35" s="182" customFormat="1" ht="12.75" customHeight="1" x14ac:dyDescent="0.3">
      <c r="A2993" s="92"/>
      <c r="B2993" s="98"/>
      <c r="C2993" s="98"/>
      <c r="D2993" s="98"/>
      <c r="E2993" s="89"/>
      <c r="F2993" s="89"/>
      <c r="G2993" s="204"/>
      <c r="H2993" s="156"/>
      <c r="I2993" s="156"/>
      <c r="J2993" s="52"/>
      <c r="K2993" s="158"/>
      <c r="L2993" s="52"/>
      <c r="M2993" s="52"/>
      <c r="N2993" s="52"/>
      <c r="O2993" s="52"/>
      <c r="P2993" s="111"/>
      <c r="Q2993" s="52"/>
      <c r="R2993" s="77"/>
      <c r="S2993" s="109"/>
      <c r="T2993" s="80"/>
      <c r="U2993" s="80"/>
      <c r="V2993" s="187"/>
      <c r="W2993" s="187"/>
      <c r="AI2993" s="202"/>
    </row>
    <row r="2994" spans="1:35" s="182" customFormat="1" ht="12.75" customHeight="1" x14ac:dyDescent="0.3">
      <c r="A2994" s="92"/>
      <c r="B2994" s="98"/>
      <c r="C2994" s="98"/>
      <c r="D2994" s="98"/>
      <c r="E2994" s="89"/>
      <c r="F2994" s="89"/>
      <c r="G2994" s="204"/>
      <c r="H2994" s="157"/>
      <c r="I2994" s="157"/>
      <c r="J2994" s="52"/>
      <c r="K2994" s="158"/>
      <c r="L2994" s="52"/>
      <c r="M2994" s="52"/>
      <c r="N2994" s="52"/>
      <c r="O2994" s="52"/>
      <c r="P2994" s="111"/>
      <c r="Q2994" s="52"/>
      <c r="R2994" s="77"/>
      <c r="S2994" s="109"/>
      <c r="T2994" s="80"/>
      <c r="U2994" s="80"/>
      <c r="V2994" s="187"/>
      <c r="W2994" s="187"/>
      <c r="AI2994" s="202"/>
    </row>
    <row r="2995" spans="1:35" s="182" customFormat="1" ht="12.75" customHeight="1" x14ac:dyDescent="0.3">
      <c r="A2995" s="92"/>
      <c r="B2995" s="98"/>
      <c r="C2995" s="98"/>
      <c r="D2995" s="98"/>
      <c r="E2995" s="89"/>
      <c r="F2995" s="89"/>
      <c r="G2995" s="204"/>
      <c r="H2995" s="157"/>
      <c r="I2995" s="157"/>
      <c r="J2995" s="52"/>
      <c r="K2995" s="158"/>
      <c r="L2995" s="52"/>
      <c r="M2995" s="52"/>
      <c r="N2995" s="52"/>
      <c r="O2995" s="52"/>
      <c r="P2995" s="111"/>
      <c r="Q2995" s="52"/>
      <c r="R2995" s="77"/>
      <c r="S2995" s="109"/>
      <c r="T2995" s="80"/>
      <c r="U2995" s="80"/>
      <c r="V2995" s="187"/>
      <c r="W2995" s="187"/>
      <c r="AI2995" s="202"/>
    </row>
    <row r="2996" spans="1:35" s="182" customFormat="1" ht="12.75" customHeight="1" x14ac:dyDescent="0.3">
      <c r="A2996" s="92"/>
      <c r="B2996" s="98"/>
      <c r="C2996" s="98"/>
      <c r="D2996" s="98"/>
      <c r="E2996" s="89"/>
      <c r="F2996" s="89"/>
      <c r="G2996" s="204"/>
      <c r="H2996" s="155"/>
      <c r="I2996" s="155"/>
      <c r="J2996" s="52"/>
      <c r="K2996" s="158"/>
      <c r="L2996" s="52"/>
      <c r="M2996" s="52"/>
      <c r="N2996" s="52"/>
      <c r="O2996" s="52"/>
      <c r="P2996" s="111"/>
      <c r="Q2996" s="52"/>
      <c r="R2996" s="77"/>
      <c r="S2996" s="109"/>
      <c r="T2996" s="80"/>
      <c r="U2996" s="80"/>
      <c r="V2996" s="187"/>
      <c r="W2996" s="187"/>
      <c r="AI2996" s="202"/>
    </row>
    <row r="2997" spans="1:35" s="182" customFormat="1" ht="12.75" customHeight="1" x14ac:dyDescent="0.3">
      <c r="A2997" s="92"/>
      <c r="B2997" s="145"/>
      <c r="C2997" s="145"/>
      <c r="D2997" s="145"/>
      <c r="E2997" s="138"/>
      <c r="F2997" s="138"/>
      <c r="G2997" s="103"/>
      <c r="H2997" s="100"/>
      <c r="I2997" s="270"/>
      <c r="J2997" s="208"/>
      <c r="K2997" s="208"/>
      <c r="L2997" s="208"/>
      <c r="M2997" s="208"/>
      <c r="N2997" s="208"/>
      <c r="O2997" s="208"/>
      <c r="P2997" s="250"/>
      <c r="Q2997" s="208"/>
      <c r="R2997" s="143"/>
      <c r="S2997" s="143"/>
      <c r="T2997" s="80"/>
      <c r="U2997" s="80"/>
      <c r="V2997" s="187"/>
      <c r="W2997" s="187"/>
      <c r="AI2997" s="202"/>
    </row>
    <row r="2998" spans="1:35" s="182" customFormat="1" ht="12.75" customHeight="1" x14ac:dyDescent="0.3">
      <c r="A2998" s="92"/>
      <c r="B2998" s="98"/>
      <c r="C2998" s="98"/>
      <c r="D2998" s="98"/>
      <c r="E2998" s="89"/>
      <c r="F2998" s="89"/>
      <c r="G2998" s="204"/>
      <c r="H2998" s="156"/>
      <c r="I2998" s="156"/>
      <c r="J2998" s="52"/>
      <c r="K2998" s="158"/>
      <c r="L2998" s="52"/>
      <c r="M2998" s="52"/>
      <c r="N2998" s="52"/>
      <c r="O2998" s="52"/>
      <c r="P2998" s="111"/>
      <c r="Q2998" s="52"/>
      <c r="R2998" s="77"/>
      <c r="S2998" s="109"/>
      <c r="T2998" s="80"/>
      <c r="U2998" s="80"/>
      <c r="V2998" s="187"/>
      <c r="W2998" s="187"/>
      <c r="AI2998" s="202"/>
    </row>
    <row r="2999" spans="1:35" s="182" customFormat="1" ht="12.75" customHeight="1" x14ac:dyDescent="0.3">
      <c r="A2999" s="92"/>
      <c r="B2999" s="98"/>
      <c r="C2999" s="98"/>
      <c r="D2999" s="98"/>
      <c r="E2999" s="89"/>
      <c r="F2999" s="89"/>
      <c r="G2999" s="204"/>
      <c r="H2999" s="157"/>
      <c r="I2999" s="157"/>
      <c r="J2999" s="52"/>
      <c r="K2999" s="158"/>
      <c r="L2999" s="52"/>
      <c r="M2999" s="52"/>
      <c r="N2999" s="52"/>
      <c r="O2999" s="52"/>
      <c r="P2999" s="111"/>
      <c r="Q2999" s="52"/>
      <c r="R2999" s="77"/>
      <c r="S2999" s="109"/>
      <c r="T2999" s="80"/>
      <c r="U2999" s="80"/>
      <c r="V2999" s="187"/>
      <c r="W2999" s="187"/>
      <c r="AI2999" s="202"/>
    </row>
    <row r="3000" spans="1:35" s="182" customFormat="1" ht="12.75" customHeight="1" x14ac:dyDescent="0.3">
      <c r="A3000" s="92"/>
      <c r="B3000" s="98"/>
      <c r="C3000" s="98"/>
      <c r="D3000" s="98"/>
      <c r="E3000" s="89"/>
      <c r="F3000" s="89"/>
      <c r="G3000" s="204"/>
      <c r="H3000" s="155"/>
      <c r="I3000" s="155"/>
      <c r="J3000" s="52"/>
      <c r="K3000" s="158"/>
      <c r="L3000" s="52"/>
      <c r="M3000" s="52"/>
      <c r="N3000" s="52"/>
      <c r="O3000" s="52"/>
      <c r="P3000" s="111"/>
      <c r="Q3000" s="52"/>
      <c r="R3000" s="77"/>
      <c r="S3000" s="109"/>
      <c r="T3000" s="80"/>
      <c r="U3000" s="80"/>
      <c r="V3000" s="187"/>
      <c r="W3000" s="187"/>
      <c r="AI3000" s="202"/>
    </row>
    <row r="3001" spans="1:35" s="182" customFormat="1" ht="12.75" customHeight="1" x14ac:dyDescent="0.3">
      <c r="A3001" s="92"/>
      <c r="B3001" s="98"/>
      <c r="C3001" s="98"/>
      <c r="D3001" s="98"/>
      <c r="E3001" s="89"/>
      <c r="F3001" s="89"/>
      <c r="G3001" s="204"/>
      <c r="H3001" s="157"/>
      <c r="I3001" s="157"/>
      <c r="J3001" s="52"/>
      <c r="K3001" s="158"/>
      <c r="L3001" s="52"/>
      <c r="M3001" s="52"/>
      <c r="N3001" s="52"/>
      <c r="O3001" s="52"/>
      <c r="P3001" s="111"/>
      <c r="Q3001" s="52"/>
      <c r="R3001" s="77"/>
      <c r="S3001" s="109"/>
      <c r="T3001" s="80"/>
      <c r="U3001" s="80"/>
      <c r="V3001" s="187"/>
      <c r="W3001" s="187"/>
      <c r="AI3001" s="202"/>
    </row>
    <row r="3002" spans="1:35" s="182" customFormat="1" ht="12.75" customHeight="1" x14ac:dyDescent="0.3">
      <c r="A3002" s="92"/>
      <c r="B3002" s="98"/>
      <c r="C3002" s="98"/>
      <c r="D3002" s="98"/>
      <c r="E3002" s="89"/>
      <c r="F3002" s="89"/>
      <c r="G3002" s="204"/>
      <c r="H3002" s="155"/>
      <c r="I3002" s="155"/>
      <c r="J3002" s="52"/>
      <c r="K3002" s="158"/>
      <c r="L3002" s="52"/>
      <c r="M3002" s="52"/>
      <c r="N3002" s="52"/>
      <c r="O3002" s="52"/>
      <c r="P3002" s="111"/>
      <c r="Q3002" s="52"/>
      <c r="R3002" s="77"/>
      <c r="S3002" s="109"/>
      <c r="T3002" s="80"/>
      <c r="U3002" s="80"/>
      <c r="V3002" s="187"/>
      <c r="W3002" s="187"/>
      <c r="AI3002" s="202"/>
    </row>
    <row r="3003" spans="1:35" s="182" customFormat="1" ht="12.75" customHeight="1" x14ac:dyDescent="0.3">
      <c r="A3003" s="92"/>
      <c r="B3003" s="145"/>
      <c r="C3003" s="145"/>
      <c r="D3003" s="145"/>
      <c r="E3003" s="138"/>
      <c r="F3003" s="138"/>
      <c r="G3003" s="103"/>
      <c r="H3003" s="100"/>
      <c r="I3003" s="270"/>
      <c r="J3003" s="208"/>
      <c r="K3003" s="208"/>
      <c r="L3003" s="208"/>
      <c r="M3003" s="208"/>
      <c r="N3003" s="208"/>
      <c r="O3003" s="208"/>
      <c r="P3003" s="250"/>
      <c r="Q3003" s="208"/>
      <c r="R3003" s="143"/>
      <c r="S3003" s="143"/>
      <c r="T3003" s="80"/>
      <c r="U3003" s="80"/>
      <c r="V3003" s="187"/>
      <c r="W3003" s="187"/>
      <c r="AI3003" s="202"/>
    </row>
    <row r="3004" spans="1:35" s="182" customFormat="1" ht="12.75" customHeight="1" x14ac:dyDescent="0.3">
      <c r="A3004" s="92"/>
      <c r="B3004" s="98"/>
      <c r="C3004" s="98"/>
      <c r="D3004" s="98"/>
      <c r="E3004" s="89"/>
      <c r="F3004" s="89"/>
      <c r="G3004" s="204"/>
      <c r="H3004" s="156"/>
      <c r="I3004" s="156"/>
      <c r="J3004" s="52"/>
      <c r="K3004" s="158"/>
      <c r="L3004" s="52"/>
      <c r="M3004" s="52"/>
      <c r="N3004" s="52"/>
      <c r="O3004" s="52"/>
      <c r="P3004" s="111"/>
      <c r="Q3004" s="52"/>
      <c r="R3004" s="77"/>
      <c r="S3004" s="109"/>
      <c r="T3004" s="80"/>
      <c r="U3004" s="80"/>
      <c r="V3004" s="187"/>
      <c r="W3004" s="187"/>
      <c r="AI3004" s="202"/>
    </row>
    <row r="3005" spans="1:35" s="182" customFormat="1" ht="12.75" customHeight="1" x14ac:dyDescent="0.3">
      <c r="A3005" s="92"/>
      <c r="B3005" s="98"/>
      <c r="C3005" s="98"/>
      <c r="D3005" s="98"/>
      <c r="E3005" s="89"/>
      <c r="F3005" s="89"/>
      <c r="G3005" s="204"/>
      <c r="H3005" s="157"/>
      <c r="I3005" s="157"/>
      <c r="J3005" s="52"/>
      <c r="K3005" s="158"/>
      <c r="L3005" s="52"/>
      <c r="M3005" s="52"/>
      <c r="N3005" s="52"/>
      <c r="O3005" s="52"/>
      <c r="P3005" s="111"/>
      <c r="Q3005" s="52"/>
      <c r="R3005" s="77"/>
      <c r="S3005" s="109"/>
      <c r="T3005" s="80"/>
      <c r="U3005" s="80"/>
      <c r="V3005" s="187"/>
      <c r="W3005" s="187"/>
      <c r="AI3005" s="202"/>
    </row>
    <row r="3006" spans="1:35" s="182" customFormat="1" ht="12.75" customHeight="1" x14ac:dyDescent="0.3">
      <c r="A3006" s="92"/>
      <c r="B3006" s="98"/>
      <c r="C3006" s="98"/>
      <c r="D3006" s="98"/>
      <c r="E3006" s="89"/>
      <c r="F3006" s="89"/>
      <c r="G3006" s="204"/>
      <c r="H3006" s="155"/>
      <c r="I3006" s="155"/>
      <c r="J3006" s="52"/>
      <c r="K3006" s="158"/>
      <c r="L3006" s="52"/>
      <c r="M3006" s="52"/>
      <c r="N3006" s="52"/>
      <c r="O3006" s="52"/>
      <c r="P3006" s="111"/>
      <c r="Q3006" s="52"/>
      <c r="R3006" s="77"/>
      <c r="S3006" s="109"/>
      <c r="T3006" s="80"/>
      <c r="U3006" s="80"/>
      <c r="V3006" s="187"/>
      <c r="W3006" s="187"/>
      <c r="AI3006" s="202"/>
    </row>
    <row r="3007" spans="1:35" s="182" customFormat="1" ht="12.75" customHeight="1" x14ac:dyDescent="0.3">
      <c r="A3007" s="92"/>
      <c r="B3007" s="162"/>
      <c r="C3007" s="162"/>
      <c r="D3007" s="162"/>
      <c r="E3007" s="76"/>
      <c r="F3007" s="76"/>
      <c r="G3007" s="103"/>
      <c r="H3007" s="100"/>
      <c r="I3007" s="100"/>
      <c r="J3007" s="52"/>
      <c r="K3007" s="52"/>
      <c r="L3007" s="52"/>
      <c r="M3007" s="52"/>
      <c r="N3007" s="52"/>
      <c r="O3007" s="52"/>
      <c r="P3007" s="111"/>
      <c r="Q3007" s="52"/>
      <c r="R3007" s="72"/>
      <c r="S3007" s="72"/>
      <c r="T3007" s="80"/>
      <c r="U3007" s="80"/>
      <c r="V3007" s="187"/>
      <c r="W3007" s="187"/>
      <c r="AI3007" s="202"/>
    </row>
    <row r="3008" spans="1:35" s="182" customFormat="1" ht="12.75" customHeight="1" x14ac:dyDescent="0.3">
      <c r="A3008" s="92"/>
      <c r="B3008" s="98"/>
      <c r="C3008" s="98"/>
      <c r="D3008" s="98"/>
      <c r="E3008" s="89"/>
      <c r="F3008" s="89"/>
      <c r="G3008" s="204"/>
      <c r="H3008" s="156"/>
      <c r="I3008" s="156"/>
      <c r="J3008" s="52"/>
      <c r="K3008" s="158"/>
      <c r="L3008" s="52"/>
      <c r="M3008" s="52"/>
      <c r="N3008" s="52"/>
      <c r="O3008" s="52"/>
      <c r="P3008" s="111"/>
      <c r="Q3008" s="52"/>
      <c r="R3008" s="77"/>
      <c r="S3008" s="109"/>
      <c r="T3008" s="80"/>
      <c r="U3008" s="80"/>
      <c r="V3008" s="187"/>
      <c r="W3008" s="187"/>
      <c r="AI3008" s="202"/>
    </row>
    <row r="3009" spans="1:35" s="182" customFormat="1" ht="12.75" customHeight="1" x14ac:dyDescent="0.3">
      <c r="A3009" s="92"/>
      <c r="B3009" s="98"/>
      <c r="C3009" s="98"/>
      <c r="D3009" s="98"/>
      <c r="E3009" s="89"/>
      <c r="F3009" s="89"/>
      <c r="G3009" s="204"/>
      <c r="H3009" s="157"/>
      <c r="I3009" s="157"/>
      <c r="J3009" s="52"/>
      <c r="K3009" s="158"/>
      <c r="L3009" s="52"/>
      <c r="M3009" s="52"/>
      <c r="N3009" s="52"/>
      <c r="O3009" s="52"/>
      <c r="P3009" s="111"/>
      <c r="Q3009" s="52"/>
      <c r="R3009" s="77"/>
      <c r="S3009" s="109"/>
      <c r="T3009" s="80"/>
      <c r="U3009" s="80"/>
      <c r="V3009" s="187"/>
      <c r="W3009" s="187"/>
      <c r="AI3009" s="202"/>
    </row>
    <row r="3010" spans="1:35" s="182" customFormat="1" ht="12.75" customHeight="1" x14ac:dyDescent="0.3">
      <c r="A3010" s="92"/>
      <c r="B3010" s="98"/>
      <c r="C3010" s="98"/>
      <c r="D3010" s="98"/>
      <c r="E3010" s="89"/>
      <c r="F3010" s="89"/>
      <c r="G3010" s="204"/>
      <c r="H3010" s="157"/>
      <c r="I3010" s="157"/>
      <c r="J3010" s="52"/>
      <c r="K3010" s="158"/>
      <c r="L3010" s="52"/>
      <c r="M3010" s="52"/>
      <c r="N3010" s="52"/>
      <c r="O3010" s="52"/>
      <c r="P3010" s="111"/>
      <c r="Q3010" s="52"/>
      <c r="R3010" s="77"/>
      <c r="S3010" s="109"/>
      <c r="T3010" s="80"/>
      <c r="U3010" s="80"/>
      <c r="V3010" s="187"/>
      <c r="W3010" s="187"/>
      <c r="AI3010" s="202"/>
    </row>
    <row r="3011" spans="1:35" s="182" customFormat="1" ht="12.75" customHeight="1" x14ac:dyDescent="0.3">
      <c r="A3011" s="92"/>
      <c r="B3011" s="98"/>
      <c r="C3011" s="98"/>
      <c r="D3011" s="98"/>
      <c r="E3011" s="89"/>
      <c r="F3011" s="89"/>
      <c r="G3011" s="204"/>
      <c r="H3011" s="155"/>
      <c r="I3011" s="155"/>
      <c r="J3011" s="52"/>
      <c r="K3011" s="158"/>
      <c r="L3011" s="52"/>
      <c r="M3011" s="52"/>
      <c r="N3011" s="52"/>
      <c r="O3011" s="52"/>
      <c r="P3011" s="111"/>
      <c r="Q3011" s="52"/>
      <c r="R3011" s="77"/>
      <c r="S3011" s="109"/>
      <c r="T3011" s="80"/>
      <c r="U3011" s="80"/>
      <c r="V3011" s="187"/>
      <c r="W3011" s="187"/>
      <c r="AI3011" s="202"/>
    </row>
    <row r="3012" spans="1:35" s="182" customFormat="1" ht="12.75" customHeight="1" x14ac:dyDescent="0.3">
      <c r="A3012" s="92"/>
      <c r="B3012" s="145"/>
      <c r="C3012" s="145"/>
      <c r="D3012" s="145"/>
      <c r="E3012" s="138"/>
      <c r="F3012" s="138"/>
      <c r="G3012" s="103"/>
      <c r="H3012" s="100"/>
      <c r="I3012" s="270"/>
      <c r="J3012" s="208"/>
      <c r="K3012" s="208"/>
      <c r="L3012" s="208"/>
      <c r="M3012" s="208"/>
      <c r="N3012" s="208"/>
      <c r="O3012" s="208"/>
      <c r="P3012" s="250"/>
      <c r="Q3012" s="208"/>
      <c r="R3012" s="143"/>
      <c r="S3012" s="143"/>
      <c r="T3012" s="80"/>
      <c r="U3012" s="80"/>
      <c r="V3012" s="187"/>
      <c r="W3012" s="187"/>
      <c r="AI3012" s="202"/>
    </row>
    <row r="3013" spans="1:35" s="182" customFormat="1" ht="12.75" customHeight="1" x14ac:dyDescent="0.3">
      <c r="A3013" s="92"/>
      <c r="B3013" s="98"/>
      <c r="C3013" s="98"/>
      <c r="D3013" s="98"/>
      <c r="E3013" s="89"/>
      <c r="F3013" s="89"/>
      <c r="G3013" s="204"/>
      <c r="H3013" s="156"/>
      <c r="I3013" s="156"/>
      <c r="J3013" s="52"/>
      <c r="K3013" s="158"/>
      <c r="L3013" s="52"/>
      <c r="M3013" s="52"/>
      <c r="N3013" s="52"/>
      <c r="O3013" s="52"/>
      <c r="P3013" s="111"/>
      <c r="Q3013" s="52"/>
      <c r="R3013" s="77"/>
      <c r="S3013" s="109"/>
      <c r="T3013" s="80"/>
      <c r="U3013" s="80"/>
      <c r="V3013" s="187"/>
      <c r="W3013" s="187"/>
      <c r="AI3013" s="202"/>
    </row>
    <row r="3014" spans="1:35" s="182" customFormat="1" ht="12.75" customHeight="1" x14ac:dyDescent="0.3">
      <c r="A3014" s="92"/>
      <c r="B3014" s="98"/>
      <c r="C3014" s="98"/>
      <c r="D3014" s="98"/>
      <c r="E3014" s="89"/>
      <c r="F3014" s="89"/>
      <c r="G3014" s="204"/>
      <c r="H3014" s="157"/>
      <c r="I3014" s="157"/>
      <c r="J3014" s="52"/>
      <c r="K3014" s="158"/>
      <c r="L3014" s="52"/>
      <c r="M3014" s="52"/>
      <c r="N3014" s="52"/>
      <c r="O3014" s="52"/>
      <c r="P3014" s="111"/>
      <c r="Q3014" s="52"/>
      <c r="R3014" s="77"/>
      <c r="S3014" s="109"/>
      <c r="T3014" s="80"/>
      <c r="U3014" s="80"/>
      <c r="V3014" s="187"/>
      <c r="W3014" s="187"/>
      <c r="AI3014" s="202"/>
    </row>
    <row r="3015" spans="1:35" s="182" customFormat="1" ht="12.75" customHeight="1" x14ac:dyDescent="0.3">
      <c r="A3015" s="92"/>
      <c r="B3015" s="98"/>
      <c r="C3015" s="98"/>
      <c r="D3015" s="98"/>
      <c r="E3015" s="89"/>
      <c r="F3015" s="89"/>
      <c r="G3015" s="204"/>
      <c r="H3015" s="155"/>
      <c r="I3015" s="155"/>
      <c r="J3015" s="52"/>
      <c r="K3015" s="158"/>
      <c r="L3015" s="52"/>
      <c r="M3015" s="52"/>
      <c r="N3015" s="52"/>
      <c r="O3015" s="52"/>
      <c r="P3015" s="111"/>
      <c r="Q3015" s="52"/>
      <c r="R3015" s="77"/>
      <c r="S3015" s="109"/>
      <c r="T3015" s="80"/>
      <c r="U3015" s="80"/>
      <c r="V3015" s="187"/>
      <c r="W3015" s="187"/>
      <c r="AI3015" s="202"/>
    </row>
    <row r="3016" spans="1:35" s="182" customFormat="1" ht="12.75" customHeight="1" x14ac:dyDescent="0.3">
      <c r="A3016" s="92"/>
      <c r="B3016" s="98"/>
      <c r="C3016" s="98"/>
      <c r="D3016" s="98"/>
      <c r="E3016" s="89"/>
      <c r="F3016" s="89"/>
      <c r="G3016" s="204"/>
      <c r="H3016" s="157"/>
      <c r="I3016" s="157"/>
      <c r="J3016" s="52"/>
      <c r="K3016" s="158"/>
      <c r="L3016" s="52"/>
      <c r="M3016" s="52"/>
      <c r="N3016" s="52"/>
      <c r="O3016" s="52"/>
      <c r="P3016" s="111"/>
      <c r="Q3016" s="52"/>
      <c r="R3016" s="77"/>
      <c r="S3016" s="109"/>
      <c r="T3016" s="80"/>
      <c r="U3016" s="80"/>
      <c r="V3016" s="187"/>
      <c r="W3016" s="187"/>
      <c r="AI3016" s="202"/>
    </row>
    <row r="3017" spans="1:35" s="182" customFormat="1" ht="12.75" customHeight="1" x14ac:dyDescent="0.3">
      <c r="A3017" s="92"/>
      <c r="B3017" s="98"/>
      <c r="C3017" s="98"/>
      <c r="D3017" s="98"/>
      <c r="E3017" s="89"/>
      <c r="F3017" s="89"/>
      <c r="G3017" s="204"/>
      <c r="H3017" s="155"/>
      <c r="I3017" s="155"/>
      <c r="J3017" s="52"/>
      <c r="K3017" s="158"/>
      <c r="L3017" s="52"/>
      <c r="M3017" s="52"/>
      <c r="N3017" s="52"/>
      <c r="O3017" s="52"/>
      <c r="P3017" s="111"/>
      <c r="Q3017" s="52"/>
      <c r="R3017" s="77"/>
      <c r="S3017" s="109"/>
      <c r="T3017" s="80"/>
      <c r="U3017" s="80"/>
      <c r="V3017" s="187"/>
      <c r="W3017" s="187"/>
      <c r="AI3017" s="202"/>
    </row>
    <row r="3018" spans="1:35" s="182" customFormat="1" ht="12.75" customHeight="1" x14ac:dyDescent="0.3">
      <c r="A3018" s="92"/>
      <c r="B3018" s="145"/>
      <c r="C3018" s="145"/>
      <c r="D3018" s="145"/>
      <c r="E3018" s="138"/>
      <c r="F3018" s="138"/>
      <c r="G3018" s="103"/>
      <c r="H3018" s="100"/>
      <c r="I3018" s="270"/>
      <c r="J3018" s="208"/>
      <c r="K3018" s="208"/>
      <c r="L3018" s="208"/>
      <c r="M3018" s="208"/>
      <c r="N3018" s="208"/>
      <c r="O3018" s="208"/>
      <c r="P3018" s="250"/>
      <c r="Q3018" s="208"/>
      <c r="R3018" s="143"/>
      <c r="S3018" s="143"/>
      <c r="T3018" s="80"/>
      <c r="U3018" s="80"/>
      <c r="V3018" s="187"/>
      <c r="W3018" s="187"/>
      <c r="AI3018" s="202"/>
    </row>
    <row r="3019" spans="1:35" s="182" customFormat="1" ht="12.75" customHeight="1" x14ac:dyDescent="0.3">
      <c r="A3019" s="92"/>
      <c r="B3019" s="98"/>
      <c r="C3019" s="98"/>
      <c r="D3019" s="98"/>
      <c r="E3019" s="89"/>
      <c r="F3019" s="89"/>
      <c r="G3019" s="204"/>
      <c r="H3019" s="156"/>
      <c r="I3019" s="156"/>
      <c r="J3019" s="52"/>
      <c r="K3019" s="158"/>
      <c r="L3019" s="52"/>
      <c r="M3019" s="52"/>
      <c r="N3019" s="52"/>
      <c r="O3019" s="52"/>
      <c r="P3019" s="111"/>
      <c r="Q3019" s="52"/>
      <c r="R3019" s="77"/>
      <c r="S3019" s="109"/>
      <c r="T3019" s="80"/>
      <c r="U3019" s="80"/>
      <c r="V3019" s="187"/>
      <c r="W3019" s="187"/>
      <c r="AI3019" s="202"/>
    </row>
    <row r="3020" spans="1:35" s="182" customFormat="1" ht="12.75" customHeight="1" x14ac:dyDescent="0.3">
      <c r="A3020" s="92"/>
      <c r="B3020" s="98"/>
      <c r="C3020" s="98"/>
      <c r="D3020" s="98"/>
      <c r="E3020" s="89"/>
      <c r="F3020" s="89"/>
      <c r="G3020" s="204"/>
      <c r="H3020" s="157"/>
      <c r="I3020" s="157"/>
      <c r="J3020" s="52"/>
      <c r="K3020" s="158"/>
      <c r="L3020" s="52"/>
      <c r="M3020" s="52"/>
      <c r="N3020" s="52"/>
      <c r="O3020" s="52"/>
      <c r="P3020" s="111"/>
      <c r="Q3020" s="52"/>
      <c r="R3020" s="77"/>
      <c r="S3020" s="109"/>
      <c r="T3020" s="80"/>
      <c r="U3020" s="80"/>
      <c r="V3020" s="187"/>
      <c r="W3020" s="187"/>
      <c r="AI3020" s="202"/>
    </row>
    <row r="3021" spans="1:35" s="182" customFormat="1" ht="12.75" customHeight="1" x14ac:dyDescent="0.3">
      <c r="A3021" s="92"/>
      <c r="B3021" s="98"/>
      <c r="C3021" s="98"/>
      <c r="D3021" s="98"/>
      <c r="E3021" s="89"/>
      <c r="F3021" s="89"/>
      <c r="G3021" s="204"/>
      <c r="H3021" s="155"/>
      <c r="I3021" s="155"/>
      <c r="J3021" s="52"/>
      <c r="K3021" s="158"/>
      <c r="L3021" s="52"/>
      <c r="M3021" s="52"/>
      <c r="N3021" s="52"/>
      <c r="O3021" s="52"/>
      <c r="P3021" s="111"/>
      <c r="Q3021" s="52"/>
      <c r="R3021" s="77"/>
      <c r="S3021" s="109"/>
      <c r="T3021" s="80"/>
      <c r="U3021" s="80"/>
      <c r="V3021" s="187"/>
      <c r="W3021" s="187"/>
      <c r="AI3021" s="202"/>
    </row>
    <row r="3022" spans="1:35" s="182" customFormat="1" ht="12.75" customHeight="1" x14ac:dyDescent="0.3">
      <c r="A3022" s="92"/>
      <c r="B3022" s="162"/>
      <c r="C3022" s="162"/>
      <c r="D3022" s="162"/>
      <c r="E3022" s="76"/>
      <c r="F3022" s="76"/>
      <c r="G3022" s="103"/>
      <c r="H3022" s="100"/>
      <c r="I3022" s="100"/>
      <c r="J3022" s="52"/>
      <c r="K3022" s="52"/>
      <c r="L3022" s="52"/>
      <c r="M3022" s="52"/>
      <c r="N3022" s="52"/>
      <c r="O3022" s="52"/>
      <c r="P3022" s="111"/>
      <c r="Q3022" s="52"/>
      <c r="R3022" s="72"/>
      <c r="S3022" s="72"/>
      <c r="T3022" s="80"/>
      <c r="U3022" s="80"/>
      <c r="V3022" s="187"/>
      <c r="W3022" s="187"/>
      <c r="AI3022" s="202"/>
    </row>
    <row r="3023" spans="1:35" s="182" customFormat="1" ht="12.75" customHeight="1" x14ac:dyDescent="0.3">
      <c r="A3023" s="92"/>
      <c r="B3023" s="98"/>
      <c r="C3023" s="98"/>
      <c r="D3023" s="98"/>
      <c r="E3023" s="89"/>
      <c r="F3023" s="89"/>
      <c r="G3023" s="204"/>
      <c r="H3023" s="156"/>
      <c r="I3023" s="156"/>
      <c r="J3023" s="52"/>
      <c r="K3023" s="158"/>
      <c r="L3023" s="52"/>
      <c r="M3023" s="52"/>
      <c r="N3023" s="52"/>
      <c r="O3023" s="52"/>
      <c r="P3023" s="111"/>
      <c r="Q3023" s="52"/>
      <c r="R3023" s="77"/>
      <c r="S3023" s="109"/>
      <c r="T3023" s="80"/>
      <c r="U3023" s="80"/>
      <c r="V3023" s="187"/>
      <c r="W3023" s="187"/>
      <c r="AI3023" s="202"/>
    </row>
    <row r="3024" spans="1:35" s="182" customFormat="1" ht="12.75" customHeight="1" x14ac:dyDescent="0.3">
      <c r="A3024" s="92"/>
      <c r="B3024" s="98"/>
      <c r="C3024" s="98"/>
      <c r="D3024" s="98"/>
      <c r="E3024" s="89"/>
      <c r="F3024" s="89"/>
      <c r="G3024" s="204"/>
      <c r="H3024" s="157"/>
      <c r="I3024" s="157"/>
      <c r="J3024" s="52"/>
      <c r="K3024" s="158"/>
      <c r="L3024" s="52"/>
      <c r="M3024" s="52"/>
      <c r="N3024" s="52"/>
      <c r="O3024" s="52"/>
      <c r="P3024" s="111"/>
      <c r="Q3024" s="52"/>
      <c r="R3024" s="77"/>
      <c r="S3024" s="109"/>
      <c r="T3024" s="80"/>
      <c r="U3024" s="80"/>
      <c r="V3024" s="187"/>
      <c r="W3024" s="187"/>
      <c r="AI3024" s="202"/>
    </row>
    <row r="3025" spans="1:35" s="182" customFormat="1" ht="12.75" customHeight="1" x14ac:dyDescent="0.3">
      <c r="A3025" s="92"/>
      <c r="B3025" s="98"/>
      <c r="C3025" s="98"/>
      <c r="D3025" s="98"/>
      <c r="E3025" s="89"/>
      <c r="F3025" s="89"/>
      <c r="G3025" s="204"/>
      <c r="H3025" s="157"/>
      <c r="I3025" s="157"/>
      <c r="J3025" s="52"/>
      <c r="K3025" s="158"/>
      <c r="L3025" s="52"/>
      <c r="M3025" s="52"/>
      <c r="N3025" s="52"/>
      <c r="O3025" s="52"/>
      <c r="P3025" s="111"/>
      <c r="Q3025" s="52"/>
      <c r="R3025" s="77"/>
      <c r="S3025" s="109"/>
      <c r="T3025" s="80"/>
      <c r="U3025" s="80"/>
      <c r="V3025" s="187"/>
      <c r="W3025" s="187"/>
      <c r="AI3025" s="202"/>
    </row>
    <row r="3026" spans="1:35" s="182" customFormat="1" ht="12.75" customHeight="1" x14ac:dyDescent="0.3">
      <c r="A3026" s="92"/>
      <c r="B3026" s="98"/>
      <c r="C3026" s="98"/>
      <c r="D3026" s="98"/>
      <c r="E3026" s="89"/>
      <c r="F3026" s="89"/>
      <c r="G3026" s="204"/>
      <c r="H3026" s="155"/>
      <c r="I3026" s="155"/>
      <c r="J3026" s="52"/>
      <c r="K3026" s="158"/>
      <c r="L3026" s="52"/>
      <c r="M3026" s="52"/>
      <c r="N3026" s="52"/>
      <c r="O3026" s="52"/>
      <c r="P3026" s="111"/>
      <c r="Q3026" s="52"/>
      <c r="R3026" s="77"/>
      <c r="S3026" s="109"/>
      <c r="T3026" s="80"/>
      <c r="U3026" s="80"/>
      <c r="V3026" s="187"/>
      <c r="W3026" s="187"/>
      <c r="AI3026" s="202"/>
    </row>
    <row r="3027" spans="1:35" s="182" customFormat="1" ht="12.75" customHeight="1" x14ac:dyDescent="0.3">
      <c r="A3027" s="92"/>
      <c r="B3027" s="145"/>
      <c r="C3027" s="145"/>
      <c r="D3027" s="145"/>
      <c r="E3027" s="138"/>
      <c r="F3027" s="138"/>
      <c r="G3027" s="103"/>
      <c r="H3027" s="100"/>
      <c r="I3027" s="270"/>
      <c r="J3027" s="208"/>
      <c r="K3027" s="208"/>
      <c r="L3027" s="208"/>
      <c r="M3027" s="208"/>
      <c r="N3027" s="208"/>
      <c r="O3027" s="208"/>
      <c r="P3027" s="250"/>
      <c r="Q3027" s="208"/>
      <c r="R3027" s="143"/>
      <c r="S3027" s="143"/>
      <c r="T3027" s="80"/>
      <c r="U3027" s="80"/>
      <c r="V3027" s="187"/>
      <c r="W3027" s="187"/>
      <c r="AI3027" s="202"/>
    </row>
    <row r="3028" spans="1:35" s="182" customFormat="1" ht="12.75" customHeight="1" x14ac:dyDescent="0.3">
      <c r="A3028" s="92"/>
      <c r="B3028" s="98"/>
      <c r="C3028" s="98"/>
      <c r="D3028" s="98"/>
      <c r="E3028" s="89"/>
      <c r="F3028" s="89"/>
      <c r="G3028" s="204"/>
      <c r="H3028" s="156"/>
      <c r="I3028" s="156"/>
      <c r="J3028" s="52"/>
      <c r="K3028" s="158"/>
      <c r="L3028" s="52"/>
      <c r="M3028" s="52"/>
      <c r="N3028" s="52"/>
      <c r="O3028" s="52"/>
      <c r="P3028" s="111"/>
      <c r="Q3028" s="52"/>
      <c r="R3028" s="77"/>
      <c r="S3028" s="109"/>
      <c r="T3028" s="80"/>
      <c r="U3028" s="80"/>
      <c r="V3028" s="187"/>
      <c r="W3028" s="187"/>
      <c r="AI3028" s="202"/>
    </row>
    <row r="3029" spans="1:35" s="182" customFormat="1" ht="12.75" customHeight="1" x14ac:dyDescent="0.3">
      <c r="A3029" s="92"/>
      <c r="B3029" s="98"/>
      <c r="C3029" s="98"/>
      <c r="D3029" s="98"/>
      <c r="E3029" s="89"/>
      <c r="F3029" s="89"/>
      <c r="G3029" s="204"/>
      <c r="H3029" s="157"/>
      <c r="I3029" s="157"/>
      <c r="J3029" s="52"/>
      <c r="K3029" s="158"/>
      <c r="L3029" s="52"/>
      <c r="M3029" s="52"/>
      <c r="N3029" s="52"/>
      <c r="O3029" s="52"/>
      <c r="P3029" s="111"/>
      <c r="Q3029" s="52"/>
      <c r="R3029" s="77"/>
      <c r="S3029" s="109"/>
      <c r="T3029" s="80"/>
      <c r="U3029" s="80"/>
      <c r="V3029" s="187"/>
      <c r="W3029" s="187"/>
      <c r="AI3029" s="202"/>
    </row>
    <row r="3030" spans="1:35" s="182" customFormat="1" ht="12.75" customHeight="1" x14ac:dyDescent="0.3">
      <c r="A3030" s="92"/>
      <c r="B3030" s="98"/>
      <c r="C3030" s="98"/>
      <c r="D3030" s="98"/>
      <c r="E3030" s="89"/>
      <c r="F3030" s="89"/>
      <c r="G3030" s="204"/>
      <c r="H3030" s="155"/>
      <c r="I3030" s="155"/>
      <c r="J3030" s="52"/>
      <c r="K3030" s="158"/>
      <c r="L3030" s="52"/>
      <c r="M3030" s="52"/>
      <c r="N3030" s="52"/>
      <c r="O3030" s="52"/>
      <c r="P3030" s="111"/>
      <c r="Q3030" s="52"/>
      <c r="R3030" s="77"/>
      <c r="S3030" s="109"/>
      <c r="T3030" s="80"/>
      <c r="U3030" s="80"/>
      <c r="V3030" s="187"/>
      <c r="W3030" s="187"/>
      <c r="AI3030" s="202"/>
    </row>
    <row r="3031" spans="1:35" s="182" customFormat="1" ht="12.75" customHeight="1" x14ac:dyDescent="0.3">
      <c r="A3031" s="92"/>
      <c r="B3031" s="98"/>
      <c r="C3031" s="98"/>
      <c r="D3031" s="98"/>
      <c r="E3031" s="89"/>
      <c r="F3031" s="89"/>
      <c r="G3031" s="204"/>
      <c r="H3031" s="157"/>
      <c r="I3031" s="157"/>
      <c r="J3031" s="52"/>
      <c r="K3031" s="158"/>
      <c r="L3031" s="52"/>
      <c r="M3031" s="52"/>
      <c r="N3031" s="52"/>
      <c r="O3031" s="52"/>
      <c r="P3031" s="111"/>
      <c r="Q3031" s="52"/>
      <c r="R3031" s="77"/>
      <c r="S3031" s="109"/>
      <c r="T3031" s="80"/>
      <c r="U3031" s="80"/>
      <c r="V3031" s="187"/>
      <c r="W3031" s="187"/>
      <c r="AI3031" s="202"/>
    </row>
    <row r="3032" spans="1:35" s="182" customFormat="1" ht="12.75" customHeight="1" x14ac:dyDescent="0.3">
      <c r="A3032" s="92"/>
      <c r="B3032" s="98"/>
      <c r="C3032" s="98"/>
      <c r="D3032" s="98"/>
      <c r="E3032" s="89"/>
      <c r="F3032" s="89"/>
      <c r="G3032" s="204"/>
      <c r="H3032" s="155"/>
      <c r="I3032" s="155"/>
      <c r="J3032" s="52"/>
      <c r="K3032" s="158"/>
      <c r="L3032" s="52"/>
      <c r="M3032" s="52"/>
      <c r="N3032" s="52"/>
      <c r="O3032" s="52"/>
      <c r="P3032" s="111"/>
      <c r="Q3032" s="52"/>
      <c r="R3032" s="77"/>
      <c r="S3032" s="109"/>
      <c r="T3032" s="80"/>
      <c r="U3032" s="80"/>
      <c r="V3032" s="187"/>
      <c r="W3032" s="187"/>
      <c r="AI3032" s="202"/>
    </row>
    <row r="3033" spans="1:35" s="182" customFormat="1" ht="12.75" customHeight="1" x14ac:dyDescent="0.3">
      <c r="A3033" s="92"/>
      <c r="B3033" s="145"/>
      <c r="C3033" s="145"/>
      <c r="D3033" s="145"/>
      <c r="E3033" s="138"/>
      <c r="F3033" s="138"/>
      <c r="G3033" s="103"/>
      <c r="H3033" s="100"/>
      <c r="I3033" s="270"/>
      <c r="J3033" s="208"/>
      <c r="K3033" s="208"/>
      <c r="L3033" s="208"/>
      <c r="M3033" s="208"/>
      <c r="N3033" s="208"/>
      <c r="O3033" s="208"/>
      <c r="P3033" s="250"/>
      <c r="Q3033" s="208"/>
      <c r="R3033" s="143"/>
      <c r="S3033" s="143"/>
      <c r="T3033" s="80"/>
      <c r="U3033" s="80"/>
      <c r="V3033" s="187"/>
      <c r="W3033" s="187"/>
      <c r="AI3033" s="202"/>
    </row>
    <row r="3034" spans="1:35" s="182" customFormat="1" ht="12.75" customHeight="1" x14ac:dyDescent="0.3">
      <c r="A3034" s="92"/>
      <c r="B3034" s="98"/>
      <c r="C3034" s="98"/>
      <c r="D3034" s="98"/>
      <c r="E3034" s="89"/>
      <c r="F3034" s="89"/>
      <c r="G3034" s="204"/>
      <c r="H3034" s="156"/>
      <c r="I3034" s="156"/>
      <c r="J3034" s="52"/>
      <c r="K3034" s="158"/>
      <c r="L3034" s="52"/>
      <c r="M3034" s="52"/>
      <c r="N3034" s="52"/>
      <c r="O3034" s="52"/>
      <c r="P3034" s="111"/>
      <c r="Q3034" s="52"/>
      <c r="R3034" s="77"/>
      <c r="S3034" s="109"/>
      <c r="T3034" s="80"/>
      <c r="U3034" s="80"/>
      <c r="V3034" s="187"/>
      <c r="W3034" s="187"/>
      <c r="AI3034" s="202"/>
    </row>
    <row r="3035" spans="1:35" s="182" customFormat="1" ht="12.75" customHeight="1" x14ac:dyDescent="0.3">
      <c r="A3035" s="92"/>
      <c r="B3035" s="98"/>
      <c r="C3035" s="98"/>
      <c r="D3035" s="98"/>
      <c r="E3035" s="89"/>
      <c r="F3035" s="89"/>
      <c r="G3035" s="204"/>
      <c r="H3035" s="157"/>
      <c r="I3035" s="157"/>
      <c r="J3035" s="52"/>
      <c r="K3035" s="158"/>
      <c r="L3035" s="52"/>
      <c r="M3035" s="52"/>
      <c r="N3035" s="52"/>
      <c r="O3035" s="52"/>
      <c r="P3035" s="111"/>
      <c r="Q3035" s="52"/>
      <c r="R3035" s="77"/>
      <c r="S3035" s="109"/>
      <c r="T3035" s="80"/>
      <c r="U3035" s="80"/>
      <c r="V3035" s="187"/>
      <c r="W3035" s="187"/>
      <c r="AI3035" s="202"/>
    </row>
    <row r="3036" spans="1:35" s="182" customFormat="1" ht="12.75" customHeight="1" x14ac:dyDescent="0.3">
      <c r="A3036" s="92"/>
      <c r="B3036" s="98"/>
      <c r="C3036" s="98"/>
      <c r="D3036" s="98"/>
      <c r="E3036" s="89"/>
      <c r="F3036" s="89"/>
      <c r="G3036" s="204"/>
      <c r="H3036" s="155"/>
      <c r="I3036" s="155"/>
      <c r="J3036" s="52"/>
      <c r="K3036" s="158"/>
      <c r="L3036" s="52"/>
      <c r="M3036" s="52"/>
      <c r="N3036" s="52"/>
      <c r="O3036" s="52"/>
      <c r="P3036" s="111"/>
      <c r="Q3036" s="52"/>
      <c r="R3036" s="77"/>
      <c r="S3036" s="109"/>
      <c r="T3036" s="80"/>
      <c r="U3036" s="80"/>
      <c r="V3036" s="187"/>
      <c r="W3036" s="187"/>
      <c r="AI3036" s="202"/>
    </row>
    <row r="3037" spans="1:35" s="182" customFormat="1" ht="12.75" customHeight="1" x14ac:dyDescent="0.3">
      <c r="A3037" s="92"/>
      <c r="B3037" s="162"/>
      <c r="C3037" s="162"/>
      <c r="D3037" s="162"/>
      <c r="E3037" s="76"/>
      <c r="F3037" s="76"/>
      <c r="G3037" s="103"/>
      <c r="H3037" s="100"/>
      <c r="I3037" s="100"/>
      <c r="J3037" s="52"/>
      <c r="K3037" s="52"/>
      <c r="L3037" s="52"/>
      <c r="M3037" s="52"/>
      <c r="N3037" s="52"/>
      <c r="O3037" s="52"/>
      <c r="P3037" s="111"/>
      <c r="Q3037" s="52"/>
      <c r="R3037" s="72"/>
      <c r="S3037" s="72"/>
      <c r="T3037" s="80"/>
      <c r="U3037" s="80"/>
      <c r="V3037" s="187"/>
      <c r="W3037" s="187"/>
      <c r="AI3037" s="202"/>
    </row>
    <row r="3038" spans="1:35" s="182" customFormat="1" ht="12.75" customHeight="1" x14ac:dyDescent="0.3">
      <c r="A3038" s="92"/>
      <c r="B3038" s="98"/>
      <c r="C3038" s="98"/>
      <c r="D3038" s="98"/>
      <c r="E3038" s="89"/>
      <c r="F3038" s="89"/>
      <c r="G3038" s="204"/>
      <c r="H3038" s="156"/>
      <c r="I3038" s="156"/>
      <c r="J3038" s="52"/>
      <c r="K3038" s="158"/>
      <c r="L3038" s="52"/>
      <c r="M3038" s="52"/>
      <c r="N3038" s="52"/>
      <c r="O3038" s="52"/>
      <c r="P3038" s="111"/>
      <c r="Q3038" s="52"/>
      <c r="R3038" s="77"/>
      <c r="S3038" s="109"/>
      <c r="T3038" s="80"/>
      <c r="U3038" s="80"/>
      <c r="V3038" s="187"/>
      <c r="W3038" s="187"/>
      <c r="AI3038" s="202"/>
    </row>
    <row r="3039" spans="1:35" s="182" customFormat="1" ht="12.75" customHeight="1" x14ac:dyDescent="0.3">
      <c r="A3039" s="92"/>
      <c r="B3039" s="98"/>
      <c r="C3039" s="98"/>
      <c r="D3039" s="98"/>
      <c r="E3039" s="89"/>
      <c r="F3039" s="89"/>
      <c r="G3039" s="204"/>
      <c r="H3039" s="157"/>
      <c r="I3039" s="157"/>
      <c r="J3039" s="52"/>
      <c r="K3039" s="158"/>
      <c r="L3039" s="52"/>
      <c r="M3039" s="52"/>
      <c r="N3039" s="52"/>
      <c r="O3039" s="52"/>
      <c r="P3039" s="111"/>
      <c r="Q3039" s="52"/>
      <c r="R3039" s="77"/>
      <c r="S3039" s="109"/>
      <c r="T3039" s="80"/>
      <c r="U3039" s="80"/>
      <c r="V3039" s="187"/>
      <c r="W3039" s="187"/>
      <c r="AI3039" s="202"/>
    </row>
    <row r="3040" spans="1:35" s="182" customFormat="1" ht="12.75" customHeight="1" x14ac:dyDescent="0.3">
      <c r="A3040" s="92"/>
      <c r="B3040" s="98"/>
      <c r="C3040" s="98"/>
      <c r="D3040" s="98"/>
      <c r="E3040" s="89"/>
      <c r="F3040" s="89"/>
      <c r="G3040" s="204"/>
      <c r="H3040" s="157"/>
      <c r="I3040" s="157"/>
      <c r="J3040" s="52"/>
      <c r="K3040" s="158"/>
      <c r="L3040" s="52"/>
      <c r="M3040" s="52"/>
      <c r="N3040" s="52"/>
      <c r="O3040" s="52"/>
      <c r="P3040" s="111"/>
      <c r="Q3040" s="52"/>
      <c r="R3040" s="77"/>
      <c r="S3040" s="109"/>
      <c r="T3040" s="80"/>
      <c r="U3040" s="80"/>
      <c r="V3040" s="187"/>
      <c r="W3040" s="187"/>
      <c r="AI3040" s="202"/>
    </row>
    <row r="3041" spans="1:35" s="182" customFormat="1" ht="12.75" customHeight="1" x14ac:dyDescent="0.3">
      <c r="A3041" s="92"/>
      <c r="B3041" s="98"/>
      <c r="C3041" s="98"/>
      <c r="D3041" s="98"/>
      <c r="E3041" s="89"/>
      <c r="F3041" s="89"/>
      <c r="G3041" s="204"/>
      <c r="H3041" s="155"/>
      <c r="I3041" s="155"/>
      <c r="J3041" s="52"/>
      <c r="K3041" s="158"/>
      <c r="L3041" s="52"/>
      <c r="M3041" s="52"/>
      <c r="N3041" s="52"/>
      <c r="O3041" s="52"/>
      <c r="P3041" s="111"/>
      <c r="Q3041" s="52"/>
      <c r="R3041" s="77"/>
      <c r="S3041" s="109"/>
      <c r="T3041" s="80"/>
      <c r="U3041" s="80"/>
      <c r="V3041" s="187"/>
      <c r="W3041" s="187"/>
      <c r="AI3041" s="202"/>
    </row>
    <row r="3042" spans="1:35" s="182" customFormat="1" ht="12.75" customHeight="1" x14ac:dyDescent="0.3">
      <c r="A3042" s="92"/>
      <c r="B3042" s="145"/>
      <c r="C3042" s="145"/>
      <c r="D3042" s="145"/>
      <c r="E3042" s="138"/>
      <c r="F3042" s="138"/>
      <c r="G3042" s="103"/>
      <c r="H3042" s="100"/>
      <c r="I3042" s="270"/>
      <c r="J3042" s="208"/>
      <c r="K3042" s="208"/>
      <c r="L3042" s="208"/>
      <c r="M3042" s="208"/>
      <c r="N3042" s="208"/>
      <c r="O3042" s="208"/>
      <c r="P3042" s="250"/>
      <c r="Q3042" s="208"/>
      <c r="R3042" s="143"/>
      <c r="S3042" s="143"/>
      <c r="T3042" s="80"/>
      <c r="U3042" s="80"/>
      <c r="V3042" s="187"/>
      <c r="W3042" s="187"/>
      <c r="AI3042" s="202"/>
    </row>
    <row r="3043" spans="1:35" s="182" customFormat="1" ht="12.75" customHeight="1" x14ac:dyDescent="0.3">
      <c r="A3043" s="92"/>
      <c r="B3043" s="98"/>
      <c r="C3043" s="98"/>
      <c r="D3043" s="98"/>
      <c r="E3043" s="89"/>
      <c r="F3043" s="89"/>
      <c r="G3043" s="204"/>
      <c r="H3043" s="156"/>
      <c r="I3043" s="156"/>
      <c r="J3043" s="52"/>
      <c r="K3043" s="158"/>
      <c r="L3043" s="52"/>
      <c r="M3043" s="52"/>
      <c r="N3043" s="52"/>
      <c r="O3043" s="52"/>
      <c r="P3043" s="111"/>
      <c r="Q3043" s="52"/>
      <c r="R3043" s="77"/>
      <c r="S3043" s="109"/>
      <c r="T3043" s="80"/>
      <c r="U3043" s="80"/>
      <c r="V3043" s="187"/>
      <c r="W3043" s="187"/>
      <c r="AI3043" s="202"/>
    </row>
    <row r="3044" spans="1:35" s="182" customFormat="1" ht="12.75" customHeight="1" x14ac:dyDescent="0.3">
      <c r="A3044" s="92"/>
      <c r="B3044" s="98"/>
      <c r="C3044" s="98"/>
      <c r="D3044" s="98"/>
      <c r="E3044" s="89"/>
      <c r="F3044" s="89"/>
      <c r="G3044" s="204"/>
      <c r="H3044" s="157"/>
      <c r="I3044" s="157"/>
      <c r="J3044" s="52"/>
      <c r="K3044" s="158"/>
      <c r="L3044" s="52"/>
      <c r="M3044" s="52"/>
      <c r="N3044" s="52"/>
      <c r="O3044" s="52"/>
      <c r="P3044" s="111"/>
      <c r="Q3044" s="52"/>
      <c r="R3044" s="77"/>
      <c r="S3044" s="109"/>
      <c r="T3044" s="80"/>
      <c r="U3044" s="80"/>
      <c r="V3044" s="187"/>
      <c r="W3044" s="187"/>
      <c r="AI3044" s="202"/>
    </row>
    <row r="3045" spans="1:35" s="182" customFormat="1" ht="12.75" customHeight="1" x14ac:dyDescent="0.3">
      <c r="A3045" s="92"/>
      <c r="B3045" s="98"/>
      <c r="C3045" s="98"/>
      <c r="D3045" s="98"/>
      <c r="E3045" s="89"/>
      <c r="F3045" s="89"/>
      <c r="G3045" s="204"/>
      <c r="H3045" s="155"/>
      <c r="I3045" s="155"/>
      <c r="J3045" s="52"/>
      <c r="K3045" s="158"/>
      <c r="L3045" s="52"/>
      <c r="M3045" s="52"/>
      <c r="N3045" s="52"/>
      <c r="O3045" s="52"/>
      <c r="P3045" s="111"/>
      <c r="Q3045" s="52"/>
      <c r="R3045" s="77"/>
      <c r="S3045" s="109"/>
      <c r="T3045" s="80"/>
      <c r="U3045" s="80"/>
      <c r="V3045" s="187"/>
      <c r="W3045" s="187"/>
      <c r="AI3045" s="202"/>
    </row>
    <row r="3046" spans="1:35" s="182" customFormat="1" ht="12.75" customHeight="1" x14ac:dyDescent="0.3">
      <c r="A3046" s="92"/>
      <c r="B3046" s="98"/>
      <c r="C3046" s="98"/>
      <c r="D3046" s="98"/>
      <c r="E3046" s="89"/>
      <c r="F3046" s="89"/>
      <c r="G3046" s="204"/>
      <c r="H3046" s="157"/>
      <c r="I3046" s="157"/>
      <c r="J3046" s="52"/>
      <c r="K3046" s="158"/>
      <c r="L3046" s="52"/>
      <c r="M3046" s="52"/>
      <c r="N3046" s="52"/>
      <c r="O3046" s="52"/>
      <c r="P3046" s="111"/>
      <c r="Q3046" s="52"/>
      <c r="R3046" s="77"/>
      <c r="S3046" s="109"/>
      <c r="T3046" s="80"/>
      <c r="U3046" s="80"/>
      <c r="V3046" s="187"/>
      <c r="W3046" s="187"/>
      <c r="AI3046" s="202"/>
    </row>
    <row r="3047" spans="1:35" s="182" customFormat="1" ht="12.75" customHeight="1" x14ac:dyDescent="0.3">
      <c r="A3047" s="92"/>
      <c r="B3047" s="98"/>
      <c r="C3047" s="98"/>
      <c r="D3047" s="98"/>
      <c r="E3047" s="89"/>
      <c r="F3047" s="89"/>
      <c r="G3047" s="204"/>
      <c r="H3047" s="155"/>
      <c r="I3047" s="155"/>
      <c r="J3047" s="52"/>
      <c r="K3047" s="158"/>
      <c r="L3047" s="52"/>
      <c r="M3047" s="52"/>
      <c r="N3047" s="52"/>
      <c r="O3047" s="52"/>
      <c r="P3047" s="111"/>
      <c r="Q3047" s="52"/>
      <c r="R3047" s="77"/>
      <c r="S3047" s="109"/>
      <c r="T3047" s="80"/>
      <c r="U3047" s="80"/>
      <c r="V3047" s="187"/>
      <c r="W3047" s="187"/>
      <c r="AI3047" s="202"/>
    </row>
    <row r="3048" spans="1:35" s="182" customFormat="1" ht="12.75" customHeight="1" x14ac:dyDescent="0.3">
      <c r="A3048" s="92"/>
      <c r="B3048" s="145"/>
      <c r="C3048" s="145"/>
      <c r="D3048" s="145"/>
      <c r="E3048" s="138"/>
      <c r="F3048" s="138"/>
      <c r="G3048" s="103"/>
      <c r="H3048" s="100"/>
      <c r="I3048" s="270"/>
      <c r="J3048" s="208"/>
      <c r="K3048" s="208"/>
      <c r="L3048" s="208"/>
      <c r="M3048" s="208"/>
      <c r="N3048" s="208"/>
      <c r="O3048" s="208"/>
      <c r="P3048" s="250"/>
      <c r="Q3048" s="208"/>
      <c r="R3048" s="143"/>
      <c r="S3048" s="143"/>
      <c r="T3048" s="80"/>
      <c r="U3048" s="80"/>
      <c r="V3048" s="187"/>
      <c r="W3048" s="187"/>
      <c r="AI3048" s="202"/>
    </row>
    <row r="3049" spans="1:35" s="182" customFormat="1" ht="12.75" customHeight="1" x14ac:dyDescent="0.3">
      <c r="A3049" s="92"/>
      <c r="B3049" s="98"/>
      <c r="C3049" s="98"/>
      <c r="D3049" s="98"/>
      <c r="E3049" s="89"/>
      <c r="F3049" s="89"/>
      <c r="G3049" s="204"/>
      <c r="H3049" s="156"/>
      <c r="I3049" s="156"/>
      <c r="J3049" s="52"/>
      <c r="K3049" s="158"/>
      <c r="L3049" s="52"/>
      <c r="M3049" s="52"/>
      <c r="N3049" s="52"/>
      <c r="O3049" s="52"/>
      <c r="P3049" s="111"/>
      <c r="Q3049" s="52"/>
      <c r="R3049" s="77"/>
      <c r="S3049" s="109"/>
      <c r="T3049" s="80"/>
      <c r="U3049" s="80"/>
      <c r="V3049" s="187"/>
      <c r="W3049" s="187"/>
      <c r="AI3049" s="202"/>
    </row>
    <row r="3050" spans="1:35" s="182" customFormat="1" ht="12.75" customHeight="1" x14ac:dyDescent="0.3">
      <c r="A3050" s="92"/>
      <c r="B3050" s="98"/>
      <c r="C3050" s="98"/>
      <c r="D3050" s="98"/>
      <c r="E3050" s="89"/>
      <c r="F3050" s="89"/>
      <c r="G3050" s="204"/>
      <c r="H3050" s="157"/>
      <c r="I3050" s="157"/>
      <c r="J3050" s="52"/>
      <c r="K3050" s="158"/>
      <c r="L3050" s="52"/>
      <c r="M3050" s="52"/>
      <c r="N3050" s="52"/>
      <c r="O3050" s="52"/>
      <c r="P3050" s="111"/>
      <c r="Q3050" s="52"/>
      <c r="R3050" s="77"/>
      <c r="S3050" s="109"/>
      <c r="T3050" s="80"/>
      <c r="U3050" s="80"/>
      <c r="V3050" s="187"/>
      <c r="W3050" s="187"/>
      <c r="AI3050" s="202"/>
    </row>
    <row r="3051" spans="1:35" s="182" customFormat="1" ht="12.75" customHeight="1" x14ac:dyDescent="0.3">
      <c r="A3051" s="92"/>
      <c r="B3051" s="98"/>
      <c r="C3051" s="98"/>
      <c r="D3051" s="98"/>
      <c r="E3051" s="89"/>
      <c r="F3051" s="89"/>
      <c r="G3051" s="204"/>
      <c r="H3051" s="155"/>
      <c r="I3051" s="155"/>
      <c r="J3051" s="52"/>
      <c r="K3051" s="158"/>
      <c r="L3051" s="52"/>
      <c r="M3051" s="52"/>
      <c r="N3051" s="52"/>
      <c r="O3051" s="52"/>
      <c r="P3051" s="111"/>
      <c r="Q3051" s="52"/>
      <c r="R3051" s="77"/>
      <c r="S3051" s="109"/>
      <c r="T3051" s="80"/>
      <c r="U3051" s="80"/>
      <c r="V3051" s="187"/>
      <c r="W3051" s="187"/>
      <c r="AI3051" s="202"/>
    </row>
    <row r="3052" spans="1:35" s="182" customFormat="1" ht="12.75" customHeight="1" x14ac:dyDescent="0.3">
      <c r="A3052" s="92"/>
      <c r="B3052" s="162"/>
      <c r="C3052" s="162"/>
      <c r="D3052" s="162"/>
      <c r="E3052" s="76"/>
      <c r="F3052" s="76"/>
      <c r="G3052" s="103"/>
      <c r="H3052" s="100"/>
      <c r="I3052" s="100"/>
      <c r="J3052" s="52"/>
      <c r="K3052" s="52"/>
      <c r="L3052" s="52"/>
      <c r="M3052" s="52"/>
      <c r="N3052" s="52"/>
      <c r="O3052" s="52"/>
      <c r="P3052" s="111"/>
      <c r="Q3052" s="52"/>
      <c r="R3052" s="72"/>
      <c r="S3052" s="72"/>
      <c r="T3052" s="80"/>
      <c r="U3052" s="80"/>
      <c r="V3052" s="187"/>
      <c r="W3052" s="187"/>
      <c r="AI3052" s="202"/>
    </row>
    <row r="3053" spans="1:35" s="182" customFormat="1" ht="12.75" customHeight="1" x14ac:dyDescent="0.3">
      <c r="A3053" s="92"/>
      <c r="B3053" s="98"/>
      <c r="C3053" s="98"/>
      <c r="D3053" s="98"/>
      <c r="E3053" s="89"/>
      <c r="F3053" s="89"/>
      <c r="G3053" s="204"/>
      <c r="H3053" s="156"/>
      <c r="I3053" s="156"/>
      <c r="J3053" s="52"/>
      <c r="K3053" s="158"/>
      <c r="L3053" s="52"/>
      <c r="M3053" s="52"/>
      <c r="N3053" s="52"/>
      <c r="O3053" s="52"/>
      <c r="P3053" s="111"/>
      <c r="Q3053" s="52"/>
      <c r="R3053" s="77"/>
      <c r="S3053" s="109"/>
      <c r="T3053" s="80"/>
      <c r="U3053" s="80"/>
      <c r="V3053" s="187"/>
      <c r="W3053" s="187"/>
      <c r="AI3053" s="202"/>
    </row>
    <row r="3054" spans="1:35" s="182" customFormat="1" ht="12.75" customHeight="1" x14ac:dyDescent="0.3">
      <c r="A3054" s="92"/>
      <c r="B3054" s="98"/>
      <c r="C3054" s="98"/>
      <c r="D3054" s="98"/>
      <c r="E3054" s="89"/>
      <c r="F3054" s="89"/>
      <c r="G3054" s="204"/>
      <c r="H3054" s="157"/>
      <c r="I3054" s="157"/>
      <c r="J3054" s="52"/>
      <c r="K3054" s="158"/>
      <c r="L3054" s="52"/>
      <c r="M3054" s="52"/>
      <c r="N3054" s="52"/>
      <c r="O3054" s="52"/>
      <c r="P3054" s="111"/>
      <c r="Q3054" s="52"/>
      <c r="R3054" s="77"/>
      <c r="S3054" s="109"/>
      <c r="T3054" s="80"/>
      <c r="U3054" s="80"/>
      <c r="V3054" s="187"/>
      <c r="W3054" s="187"/>
      <c r="AI3054" s="202"/>
    </row>
    <row r="3055" spans="1:35" s="182" customFormat="1" ht="12.75" customHeight="1" x14ac:dyDescent="0.3">
      <c r="A3055" s="92"/>
      <c r="B3055" s="98"/>
      <c r="C3055" s="98"/>
      <c r="D3055" s="98"/>
      <c r="E3055" s="89"/>
      <c r="F3055" s="89"/>
      <c r="G3055" s="204"/>
      <c r="H3055" s="157"/>
      <c r="I3055" s="157"/>
      <c r="J3055" s="52"/>
      <c r="K3055" s="158"/>
      <c r="L3055" s="52"/>
      <c r="M3055" s="52"/>
      <c r="N3055" s="52"/>
      <c r="O3055" s="52"/>
      <c r="P3055" s="111"/>
      <c r="Q3055" s="52"/>
      <c r="R3055" s="77"/>
      <c r="S3055" s="109"/>
      <c r="T3055" s="80"/>
      <c r="U3055" s="80"/>
      <c r="V3055" s="187"/>
      <c r="W3055" s="187"/>
      <c r="AI3055" s="202"/>
    </row>
    <row r="3056" spans="1:35" s="182" customFormat="1" ht="12.75" customHeight="1" x14ac:dyDescent="0.3">
      <c r="A3056" s="92"/>
      <c r="B3056" s="98"/>
      <c r="C3056" s="98"/>
      <c r="D3056" s="98"/>
      <c r="E3056" s="89"/>
      <c r="F3056" s="89"/>
      <c r="G3056" s="204"/>
      <c r="H3056" s="155"/>
      <c r="I3056" s="155"/>
      <c r="J3056" s="52"/>
      <c r="K3056" s="158"/>
      <c r="L3056" s="52"/>
      <c r="M3056" s="52"/>
      <c r="N3056" s="52"/>
      <c r="O3056" s="52"/>
      <c r="P3056" s="111"/>
      <c r="Q3056" s="52"/>
      <c r="R3056" s="77"/>
      <c r="S3056" s="109"/>
      <c r="T3056" s="80"/>
      <c r="U3056" s="80"/>
      <c r="V3056" s="187"/>
      <c r="W3056" s="187"/>
      <c r="AI3056" s="202"/>
    </row>
    <row r="3057" spans="1:35" s="182" customFormat="1" ht="12.75" customHeight="1" x14ac:dyDescent="0.3">
      <c r="A3057" s="92"/>
      <c r="B3057" s="145"/>
      <c r="C3057" s="145"/>
      <c r="D3057" s="145"/>
      <c r="E3057" s="138"/>
      <c r="F3057" s="138"/>
      <c r="G3057" s="103"/>
      <c r="H3057" s="100"/>
      <c r="I3057" s="270"/>
      <c r="J3057" s="208"/>
      <c r="K3057" s="208"/>
      <c r="L3057" s="208"/>
      <c r="M3057" s="208"/>
      <c r="N3057" s="208"/>
      <c r="O3057" s="208"/>
      <c r="P3057" s="250"/>
      <c r="Q3057" s="208"/>
      <c r="R3057" s="143"/>
      <c r="S3057" s="143"/>
      <c r="T3057" s="80"/>
      <c r="U3057" s="80"/>
      <c r="V3057" s="187"/>
      <c r="W3057" s="187"/>
      <c r="AI3057" s="202"/>
    </row>
    <row r="3058" spans="1:35" s="182" customFormat="1" ht="12.75" customHeight="1" x14ac:dyDescent="0.3">
      <c r="A3058" s="92"/>
      <c r="B3058" s="98"/>
      <c r="C3058" s="98"/>
      <c r="D3058" s="98"/>
      <c r="E3058" s="89"/>
      <c r="F3058" s="89"/>
      <c r="G3058" s="204"/>
      <c r="H3058" s="156"/>
      <c r="I3058" s="156"/>
      <c r="J3058" s="52"/>
      <c r="K3058" s="158"/>
      <c r="L3058" s="52"/>
      <c r="M3058" s="52"/>
      <c r="N3058" s="52"/>
      <c r="O3058" s="52"/>
      <c r="P3058" s="111"/>
      <c r="Q3058" s="52"/>
      <c r="R3058" s="77"/>
      <c r="S3058" s="109"/>
      <c r="T3058" s="80"/>
      <c r="U3058" s="80"/>
      <c r="V3058" s="187"/>
      <c r="W3058" s="187"/>
      <c r="AI3058" s="202"/>
    </row>
    <row r="3059" spans="1:35" s="182" customFormat="1" ht="12.75" customHeight="1" x14ac:dyDescent="0.3">
      <c r="A3059" s="92"/>
      <c r="B3059" s="98"/>
      <c r="C3059" s="98"/>
      <c r="D3059" s="98"/>
      <c r="E3059" s="89"/>
      <c r="F3059" s="89"/>
      <c r="G3059" s="204"/>
      <c r="H3059" s="157"/>
      <c r="I3059" s="157"/>
      <c r="J3059" s="52"/>
      <c r="K3059" s="158"/>
      <c r="L3059" s="52"/>
      <c r="M3059" s="52"/>
      <c r="N3059" s="52"/>
      <c r="O3059" s="52"/>
      <c r="P3059" s="111"/>
      <c r="Q3059" s="52"/>
      <c r="R3059" s="77"/>
      <c r="S3059" s="109"/>
      <c r="T3059" s="80"/>
      <c r="U3059" s="80"/>
      <c r="V3059" s="187"/>
      <c r="W3059" s="187"/>
      <c r="AI3059" s="202"/>
    </row>
    <row r="3060" spans="1:35" s="182" customFormat="1" ht="12.75" customHeight="1" x14ac:dyDescent="0.3">
      <c r="A3060" s="92"/>
      <c r="B3060" s="98"/>
      <c r="C3060" s="98"/>
      <c r="D3060" s="98"/>
      <c r="E3060" s="89"/>
      <c r="F3060" s="89"/>
      <c r="G3060" s="204"/>
      <c r="H3060" s="155"/>
      <c r="I3060" s="155"/>
      <c r="J3060" s="52"/>
      <c r="K3060" s="158"/>
      <c r="L3060" s="52"/>
      <c r="M3060" s="52"/>
      <c r="N3060" s="52"/>
      <c r="O3060" s="52"/>
      <c r="P3060" s="111"/>
      <c r="Q3060" s="52"/>
      <c r="R3060" s="77"/>
      <c r="S3060" s="109"/>
      <c r="T3060" s="80"/>
      <c r="U3060" s="80"/>
      <c r="V3060" s="187"/>
      <c r="W3060" s="187"/>
      <c r="AI3060" s="202"/>
    </row>
    <row r="3061" spans="1:35" s="182" customFormat="1" ht="12.75" customHeight="1" x14ac:dyDescent="0.3">
      <c r="A3061" s="92"/>
      <c r="B3061" s="98"/>
      <c r="C3061" s="98"/>
      <c r="D3061" s="98"/>
      <c r="E3061" s="89"/>
      <c r="F3061" s="89"/>
      <c r="G3061" s="204"/>
      <c r="H3061" s="157"/>
      <c r="I3061" s="157"/>
      <c r="J3061" s="52"/>
      <c r="K3061" s="158"/>
      <c r="L3061" s="52"/>
      <c r="M3061" s="52"/>
      <c r="N3061" s="52"/>
      <c r="O3061" s="52"/>
      <c r="P3061" s="111"/>
      <c r="Q3061" s="52"/>
      <c r="R3061" s="77"/>
      <c r="S3061" s="109"/>
      <c r="T3061" s="80"/>
      <c r="U3061" s="80"/>
      <c r="V3061" s="187"/>
      <c r="W3061" s="187"/>
      <c r="AI3061" s="202"/>
    </row>
    <row r="3062" spans="1:35" s="182" customFormat="1" ht="12.75" customHeight="1" x14ac:dyDescent="0.3">
      <c r="A3062" s="92"/>
      <c r="B3062" s="98"/>
      <c r="C3062" s="98"/>
      <c r="D3062" s="98"/>
      <c r="E3062" s="89"/>
      <c r="F3062" s="89"/>
      <c r="G3062" s="204"/>
      <c r="H3062" s="155"/>
      <c r="I3062" s="155"/>
      <c r="J3062" s="52"/>
      <c r="K3062" s="158"/>
      <c r="L3062" s="52"/>
      <c r="M3062" s="52"/>
      <c r="N3062" s="52"/>
      <c r="O3062" s="52"/>
      <c r="P3062" s="111"/>
      <c r="Q3062" s="52"/>
      <c r="R3062" s="77"/>
      <c r="S3062" s="109"/>
      <c r="T3062" s="80"/>
      <c r="U3062" s="80"/>
      <c r="V3062" s="187"/>
      <c r="W3062" s="187"/>
      <c r="AI3062" s="202"/>
    </row>
    <row r="3063" spans="1:35" s="182" customFormat="1" ht="12.75" customHeight="1" x14ac:dyDescent="0.3">
      <c r="A3063" s="92"/>
      <c r="B3063" s="145"/>
      <c r="C3063" s="145"/>
      <c r="D3063" s="145"/>
      <c r="E3063" s="138"/>
      <c r="F3063" s="138"/>
      <c r="G3063" s="103"/>
      <c r="H3063" s="100"/>
      <c r="I3063" s="270"/>
      <c r="J3063" s="208"/>
      <c r="K3063" s="208"/>
      <c r="L3063" s="208"/>
      <c r="M3063" s="208"/>
      <c r="N3063" s="208"/>
      <c r="O3063" s="208"/>
      <c r="P3063" s="250"/>
      <c r="Q3063" s="208"/>
      <c r="R3063" s="143"/>
      <c r="S3063" s="143"/>
      <c r="T3063" s="80"/>
      <c r="U3063" s="80"/>
      <c r="V3063" s="187"/>
      <c r="W3063" s="187"/>
      <c r="AI3063" s="202"/>
    </row>
    <row r="3064" spans="1:35" s="182" customFormat="1" ht="12.75" customHeight="1" x14ac:dyDescent="0.3">
      <c r="A3064" s="92"/>
      <c r="B3064" s="98"/>
      <c r="C3064" s="98"/>
      <c r="D3064" s="98"/>
      <c r="E3064" s="89"/>
      <c r="F3064" s="89"/>
      <c r="G3064" s="204"/>
      <c r="H3064" s="156"/>
      <c r="I3064" s="156"/>
      <c r="J3064" s="52"/>
      <c r="K3064" s="158"/>
      <c r="L3064" s="52"/>
      <c r="M3064" s="52"/>
      <c r="N3064" s="52"/>
      <c r="O3064" s="52"/>
      <c r="P3064" s="111"/>
      <c r="Q3064" s="52"/>
      <c r="R3064" s="77"/>
      <c r="S3064" s="109"/>
      <c r="T3064" s="80"/>
      <c r="U3064" s="80"/>
      <c r="V3064" s="187"/>
      <c r="W3064" s="187"/>
      <c r="AI3064" s="202"/>
    </row>
    <row r="3065" spans="1:35" s="182" customFormat="1" ht="12.75" customHeight="1" x14ac:dyDescent="0.3">
      <c r="A3065" s="92"/>
      <c r="B3065" s="98"/>
      <c r="C3065" s="98"/>
      <c r="D3065" s="98"/>
      <c r="E3065" s="89"/>
      <c r="F3065" s="89"/>
      <c r="G3065" s="204"/>
      <c r="H3065" s="157"/>
      <c r="I3065" s="157"/>
      <c r="J3065" s="52"/>
      <c r="K3065" s="158"/>
      <c r="L3065" s="52"/>
      <c r="M3065" s="52"/>
      <c r="N3065" s="52"/>
      <c r="O3065" s="52"/>
      <c r="P3065" s="111"/>
      <c r="Q3065" s="52"/>
      <c r="R3065" s="77"/>
      <c r="S3065" s="109"/>
      <c r="T3065" s="80"/>
      <c r="U3065" s="80"/>
      <c r="V3065" s="187"/>
      <c r="W3065" s="187"/>
      <c r="AI3065" s="202"/>
    </row>
    <row r="3066" spans="1:35" s="182" customFormat="1" ht="12.75" customHeight="1" x14ac:dyDescent="0.3">
      <c r="A3066" s="92"/>
      <c r="B3066" s="98"/>
      <c r="C3066" s="98"/>
      <c r="D3066" s="98"/>
      <c r="E3066" s="89"/>
      <c r="F3066" s="89"/>
      <c r="G3066" s="204"/>
      <c r="H3066" s="155"/>
      <c r="I3066" s="155"/>
      <c r="J3066" s="52"/>
      <c r="K3066" s="158"/>
      <c r="L3066" s="52"/>
      <c r="M3066" s="52"/>
      <c r="N3066" s="52"/>
      <c r="O3066" s="52"/>
      <c r="P3066" s="111"/>
      <c r="Q3066" s="52"/>
      <c r="R3066" s="77"/>
      <c r="S3066" s="109"/>
      <c r="T3066" s="80"/>
      <c r="U3066" s="80"/>
      <c r="V3066" s="187"/>
      <c r="W3066" s="187"/>
      <c r="AI3066" s="202"/>
    </row>
    <row r="3067" spans="1:35" s="182" customFormat="1" ht="12.75" customHeight="1" x14ac:dyDescent="0.3">
      <c r="A3067" s="92"/>
      <c r="B3067" s="162"/>
      <c r="C3067" s="162"/>
      <c r="D3067" s="162"/>
      <c r="E3067" s="76"/>
      <c r="F3067" s="76"/>
      <c r="G3067" s="103"/>
      <c r="H3067" s="100"/>
      <c r="I3067" s="100"/>
      <c r="J3067" s="52"/>
      <c r="K3067" s="52"/>
      <c r="L3067" s="52"/>
      <c r="M3067" s="52"/>
      <c r="N3067" s="52"/>
      <c r="O3067" s="52"/>
      <c r="P3067" s="111"/>
      <c r="Q3067" s="52"/>
      <c r="R3067" s="72"/>
      <c r="S3067" s="72"/>
      <c r="T3067" s="80"/>
      <c r="U3067" s="80"/>
      <c r="V3067" s="187"/>
      <c r="W3067" s="187"/>
      <c r="AI3067" s="202"/>
    </row>
    <row r="3068" spans="1:35" s="182" customFormat="1" ht="12.75" customHeight="1" x14ac:dyDescent="0.3">
      <c r="A3068" s="92"/>
      <c r="B3068" s="98"/>
      <c r="C3068" s="98"/>
      <c r="D3068" s="98"/>
      <c r="E3068" s="89"/>
      <c r="F3068" s="89"/>
      <c r="G3068" s="204"/>
      <c r="H3068" s="156"/>
      <c r="I3068" s="156"/>
      <c r="J3068" s="52"/>
      <c r="K3068" s="158"/>
      <c r="L3068" s="52"/>
      <c r="M3068" s="52"/>
      <c r="N3068" s="52"/>
      <c r="O3068" s="52"/>
      <c r="P3068" s="111"/>
      <c r="Q3068" s="52"/>
      <c r="R3068" s="77"/>
      <c r="S3068" s="109"/>
      <c r="T3068" s="80"/>
      <c r="U3068" s="80"/>
      <c r="V3068" s="187"/>
      <c r="W3068" s="187"/>
      <c r="AI3068" s="202"/>
    </row>
    <row r="3069" spans="1:35" s="182" customFormat="1" ht="12.75" customHeight="1" x14ac:dyDescent="0.3">
      <c r="A3069" s="92"/>
      <c r="B3069" s="98"/>
      <c r="C3069" s="98"/>
      <c r="D3069" s="98"/>
      <c r="E3069" s="89"/>
      <c r="F3069" s="89"/>
      <c r="G3069" s="204"/>
      <c r="H3069" s="157"/>
      <c r="I3069" s="157"/>
      <c r="J3069" s="52"/>
      <c r="K3069" s="158"/>
      <c r="L3069" s="52"/>
      <c r="M3069" s="52"/>
      <c r="N3069" s="52"/>
      <c r="O3069" s="52"/>
      <c r="P3069" s="111"/>
      <c r="Q3069" s="52"/>
      <c r="R3069" s="77"/>
      <c r="S3069" s="109"/>
      <c r="T3069" s="80"/>
      <c r="U3069" s="80"/>
      <c r="V3069" s="187"/>
      <c r="W3069" s="187"/>
      <c r="AI3069" s="202"/>
    </row>
    <row r="3070" spans="1:35" s="182" customFormat="1" ht="12.75" customHeight="1" x14ac:dyDescent="0.3">
      <c r="A3070" s="92"/>
      <c r="B3070" s="98"/>
      <c r="C3070" s="98"/>
      <c r="D3070" s="98"/>
      <c r="E3070" s="89"/>
      <c r="F3070" s="89"/>
      <c r="G3070" s="204"/>
      <c r="H3070" s="157"/>
      <c r="I3070" s="157"/>
      <c r="J3070" s="52"/>
      <c r="K3070" s="158"/>
      <c r="L3070" s="52"/>
      <c r="M3070" s="52"/>
      <c r="N3070" s="52"/>
      <c r="O3070" s="52"/>
      <c r="P3070" s="111"/>
      <c r="Q3070" s="52"/>
      <c r="R3070" s="77"/>
      <c r="S3070" s="109"/>
      <c r="T3070" s="80"/>
      <c r="U3070" s="80"/>
      <c r="V3070" s="187"/>
      <c r="W3070" s="187"/>
      <c r="AI3070" s="202"/>
    </row>
    <row r="3071" spans="1:35" s="182" customFormat="1" ht="12.75" customHeight="1" x14ac:dyDescent="0.3">
      <c r="A3071" s="92"/>
      <c r="B3071" s="98"/>
      <c r="C3071" s="98"/>
      <c r="D3071" s="98"/>
      <c r="E3071" s="89"/>
      <c r="F3071" s="89"/>
      <c r="G3071" s="204"/>
      <c r="H3071" s="155"/>
      <c r="I3071" s="155"/>
      <c r="J3071" s="52"/>
      <c r="K3071" s="158"/>
      <c r="L3071" s="52"/>
      <c r="M3071" s="52"/>
      <c r="N3071" s="52"/>
      <c r="O3071" s="52"/>
      <c r="P3071" s="111"/>
      <c r="Q3071" s="52"/>
      <c r="R3071" s="77"/>
      <c r="S3071" s="109"/>
      <c r="T3071" s="80"/>
      <c r="U3071" s="80"/>
      <c r="V3071" s="187"/>
      <c r="W3071" s="187"/>
      <c r="AI3071" s="202"/>
    </row>
    <row r="3072" spans="1:35" s="182" customFormat="1" ht="12.75" customHeight="1" x14ac:dyDescent="0.3">
      <c r="A3072" s="92"/>
      <c r="B3072" s="145"/>
      <c r="C3072" s="145"/>
      <c r="D3072" s="145"/>
      <c r="E3072" s="138"/>
      <c r="F3072" s="138"/>
      <c r="G3072" s="103"/>
      <c r="H3072" s="100"/>
      <c r="I3072" s="270"/>
      <c r="J3072" s="208"/>
      <c r="K3072" s="208"/>
      <c r="L3072" s="208"/>
      <c r="M3072" s="208"/>
      <c r="N3072" s="208"/>
      <c r="O3072" s="208"/>
      <c r="P3072" s="250"/>
      <c r="Q3072" s="208"/>
      <c r="R3072" s="143"/>
      <c r="S3072" s="143"/>
      <c r="T3072" s="80"/>
      <c r="U3072" s="80"/>
      <c r="V3072" s="187"/>
      <c r="W3072" s="187"/>
      <c r="AI3072" s="202"/>
    </row>
    <row r="3073" spans="1:35" s="182" customFormat="1" ht="12.75" customHeight="1" x14ac:dyDescent="0.3">
      <c r="A3073" s="92"/>
      <c r="B3073" s="98"/>
      <c r="C3073" s="98"/>
      <c r="D3073" s="98"/>
      <c r="E3073" s="89"/>
      <c r="F3073" s="89"/>
      <c r="G3073" s="204"/>
      <c r="H3073" s="156"/>
      <c r="I3073" s="156"/>
      <c r="J3073" s="52"/>
      <c r="K3073" s="158"/>
      <c r="L3073" s="52"/>
      <c r="M3073" s="52"/>
      <c r="N3073" s="52"/>
      <c r="O3073" s="52"/>
      <c r="P3073" s="111"/>
      <c r="Q3073" s="52"/>
      <c r="R3073" s="77"/>
      <c r="S3073" s="109"/>
      <c r="T3073" s="80"/>
      <c r="U3073" s="80"/>
      <c r="V3073" s="187"/>
      <c r="W3073" s="187"/>
      <c r="AI3073" s="202"/>
    </row>
    <row r="3074" spans="1:35" s="182" customFormat="1" ht="12.75" customHeight="1" x14ac:dyDescent="0.3">
      <c r="A3074" s="92"/>
      <c r="B3074" s="98"/>
      <c r="C3074" s="98"/>
      <c r="D3074" s="98"/>
      <c r="E3074" s="89"/>
      <c r="F3074" s="89"/>
      <c r="G3074" s="204"/>
      <c r="H3074" s="157"/>
      <c r="I3074" s="157"/>
      <c r="J3074" s="52"/>
      <c r="K3074" s="158"/>
      <c r="L3074" s="52"/>
      <c r="M3074" s="52"/>
      <c r="N3074" s="52"/>
      <c r="O3074" s="52"/>
      <c r="P3074" s="111"/>
      <c r="Q3074" s="52"/>
      <c r="R3074" s="77"/>
      <c r="S3074" s="109"/>
      <c r="T3074" s="80"/>
      <c r="U3074" s="80"/>
      <c r="V3074" s="187"/>
      <c r="W3074" s="187"/>
      <c r="AI3074" s="202"/>
    </row>
    <row r="3075" spans="1:35" s="182" customFormat="1" ht="12.75" customHeight="1" x14ac:dyDescent="0.3">
      <c r="A3075" s="92"/>
      <c r="B3075" s="98"/>
      <c r="C3075" s="98"/>
      <c r="D3075" s="98"/>
      <c r="E3075" s="89"/>
      <c r="F3075" s="89"/>
      <c r="G3075" s="204"/>
      <c r="H3075" s="155"/>
      <c r="I3075" s="155"/>
      <c r="J3075" s="52"/>
      <c r="K3075" s="158"/>
      <c r="L3075" s="52"/>
      <c r="M3075" s="52"/>
      <c r="N3075" s="52"/>
      <c r="O3075" s="52"/>
      <c r="P3075" s="111"/>
      <c r="Q3075" s="52"/>
      <c r="R3075" s="77"/>
      <c r="S3075" s="109"/>
      <c r="T3075" s="80"/>
      <c r="U3075" s="80"/>
      <c r="V3075" s="187"/>
      <c r="W3075" s="187"/>
      <c r="AI3075" s="202"/>
    </row>
    <row r="3076" spans="1:35" s="182" customFormat="1" ht="12.75" customHeight="1" x14ac:dyDescent="0.3">
      <c r="A3076" s="92"/>
      <c r="B3076" s="98"/>
      <c r="C3076" s="98"/>
      <c r="D3076" s="98"/>
      <c r="E3076" s="89"/>
      <c r="F3076" s="89"/>
      <c r="G3076" s="204"/>
      <c r="H3076" s="157"/>
      <c r="I3076" s="157"/>
      <c r="J3076" s="52"/>
      <c r="K3076" s="158"/>
      <c r="L3076" s="52"/>
      <c r="M3076" s="52"/>
      <c r="N3076" s="52"/>
      <c r="O3076" s="52"/>
      <c r="P3076" s="111"/>
      <c r="Q3076" s="52"/>
      <c r="R3076" s="77"/>
      <c r="S3076" s="109"/>
      <c r="T3076" s="80"/>
      <c r="U3076" s="80"/>
      <c r="V3076" s="187"/>
      <c r="W3076" s="187"/>
      <c r="AI3076" s="202"/>
    </row>
    <row r="3077" spans="1:35" s="182" customFormat="1" ht="12.75" customHeight="1" x14ac:dyDescent="0.3">
      <c r="A3077" s="92"/>
      <c r="B3077" s="98"/>
      <c r="C3077" s="98"/>
      <c r="D3077" s="98"/>
      <c r="E3077" s="89"/>
      <c r="F3077" s="89"/>
      <c r="G3077" s="204"/>
      <c r="H3077" s="155"/>
      <c r="I3077" s="155"/>
      <c r="J3077" s="52"/>
      <c r="K3077" s="158"/>
      <c r="L3077" s="52"/>
      <c r="M3077" s="52"/>
      <c r="N3077" s="52"/>
      <c r="O3077" s="52"/>
      <c r="P3077" s="111"/>
      <c r="Q3077" s="52"/>
      <c r="R3077" s="77"/>
      <c r="S3077" s="109"/>
      <c r="T3077" s="80"/>
      <c r="U3077" s="80"/>
      <c r="V3077" s="187"/>
      <c r="W3077" s="187"/>
      <c r="AI3077" s="202"/>
    </row>
    <row r="3078" spans="1:35" s="182" customFormat="1" ht="12.75" customHeight="1" x14ac:dyDescent="0.3">
      <c r="A3078" s="92"/>
      <c r="B3078" s="145"/>
      <c r="C3078" s="145"/>
      <c r="D3078" s="145"/>
      <c r="E3078" s="138"/>
      <c r="F3078" s="138"/>
      <c r="G3078" s="103"/>
      <c r="H3078" s="100"/>
      <c r="I3078" s="270"/>
      <c r="J3078" s="208"/>
      <c r="K3078" s="208"/>
      <c r="L3078" s="208"/>
      <c r="M3078" s="208"/>
      <c r="N3078" s="208"/>
      <c r="O3078" s="208"/>
      <c r="P3078" s="250"/>
      <c r="Q3078" s="208"/>
      <c r="R3078" s="143"/>
      <c r="S3078" s="143"/>
      <c r="T3078" s="80"/>
      <c r="U3078" s="80"/>
      <c r="V3078" s="187"/>
      <c r="W3078" s="187"/>
      <c r="AI3078" s="202"/>
    </row>
    <row r="3079" spans="1:35" s="182" customFormat="1" ht="12.75" customHeight="1" x14ac:dyDescent="0.3">
      <c r="A3079" s="92"/>
      <c r="B3079" s="98"/>
      <c r="C3079" s="98"/>
      <c r="D3079" s="98"/>
      <c r="E3079" s="89"/>
      <c r="F3079" s="89"/>
      <c r="G3079" s="204"/>
      <c r="H3079" s="156"/>
      <c r="I3079" s="156"/>
      <c r="J3079" s="52"/>
      <c r="K3079" s="158"/>
      <c r="L3079" s="52"/>
      <c r="M3079" s="52"/>
      <c r="N3079" s="52"/>
      <c r="O3079" s="52"/>
      <c r="P3079" s="111"/>
      <c r="Q3079" s="52"/>
      <c r="R3079" s="77"/>
      <c r="S3079" s="109"/>
      <c r="T3079" s="80"/>
      <c r="U3079" s="80"/>
      <c r="V3079" s="187"/>
      <c r="W3079" s="187"/>
      <c r="AI3079" s="202"/>
    </row>
    <row r="3080" spans="1:35" s="182" customFormat="1" ht="12.75" customHeight="1" x14ac:dyDescent="0.3">
      <c r="A3080" s="92"/>
      <c r="B3080" s="98"/>
      <c r="C3080" s="98"/>
      <c r="D3080" s="98"/>
      <c r="E3080" s="89"/>
      <c r="F3080" s="89"/>
      <c r="G3080" s="204"/>
      <c r="H3080" s="157"/>
      <c r="I3080" s="157"/>
      <c r="J3080" s="52"/>
      <c r="K3080" s="158"/>
      <c r="L3080" s="52"/>
      <c r="M3080" s="52"/>
      <c r="N3080" s="52"/>
      <c r="O3080" s="52"/>
      <c r="P3080" s="111"/>
      <c r="Q3080" s="52"/>
      <c r="R3080" s="77"/>
      <c r="S3080" s="109"/>
      <c r="T3080" s="80"/>
      <c r="U3080" s="80"/>
      <c r="V3080" s="187"/>
      <c r="W3080" s="187"/>
      <c r="AI3080" s="202"/>
    </row>
    <row r="3081" spans="1:35" s="182" customFormat="1" ht="12.75" customHeight="1" x14ac:dyDescent="0.3">
      <c r="A3081" s="92"/>
      <c r="B3081" s="98"/>
      <c r="C3081" s="98"/>
      <c r="D3081" s="98"/>
      <c r="E3081" s="89"/>
      <c r="F3081" s="89"/>
      <c r="G3081" s="204"/>
      <c r="H3081" s="155"/>
      <c r="I3081" s="155"/>
      <c r="J3081" s="52"/>
      <c r="K3081" s="158"/>
      <c r="L3081" s="52"/>
      <c r="M3081" s="52"/>
      <c r="N3081" s="52"/>
      <c r="O3081" s="52"/>
      <c r="P3081" s="111"/>
      <c r="Q3081" s="52"/>
      <c r="R3081" s="77"/>
      <c r="S3081" s="109"/>
      <c r="T3081" s="80"/>
      <c r="U3081" s="80"/>
      <c r="V3081" s="187"/>
      <c r="W3081" s="187"/>
      <c r="AI3081" s="202"/>
    </row>
    <row r="3082" spans="1:35" s="182" customFormat="1" ht="12.75" customHeight="1" x14ac:dyDescent="0.3">
      <c r="A3082" s="92"/>
      <c r="B3082" s="162"/>
      <c r="C3082" s="162"/>
      <c r="D3082" s="162"/>
      <c r="E3082" s="76"/>
      <c r="F3082" s="76"/>
      <c r="G3082" s="103"/>
      <c r="H3082" s="100"/>
      <c r="I3082" s="100"/>
      <c r="J3082" s="52"/>
      <c r="K3082" s="52"/>
      <c r="L3082" s="52"/>
      <c r="M3082" s="52"/>
      <c r="N3082" s="52"/>
      <c r="O3082" s="52"/>
      <c r="P3082" s="111"/>
      <c r="Q3082" s="52"/>
      <c r="R3082" s="72"/>
      <c r="S3082" s="72"/>
      <c r="T3082" s="80"/>
      <c r="U3082" s="80"/>
      <c r="V3082" s="187"/>
      <c r="W3082" s="187"/>
      <c r="AI3082" s="202"/>
    </row>
    <row r="3083" spans="1:35" s="182" customFormat="1" ht="12.75" customHeight="1" x14ac:dyDescent="0.3">
      <c r="A3083" s="92"/>
      <c r="B3083" s="98"/>
      <c r="C3083" s="98"/>
      <c r="D3083" s="98"/>
      <c r="E3083" s="89"/>
      <c r="F3083" s="89"/>
      <c r="G3083" s="204"/>
      <c r="H3083" s="156"/>
      <c r="I3083" s="156"/>
      <c r="J3083" s="52"/>
      <c r="K3083" s="158"/>
      <c r="L3083" s="52"/>
      <c r="M3083" s="52"/>
      <c r="N3083" s="52"/>
      <c r="O3083" s="52"/>
      <c r="P3083" s="111"/>
      <c r="Q3083" s="52"/>
      <c r="R3083" s="77"/>
      <c r="S3083" s="109"/>
      <c r="T3083" s="80"/>
      <c r="U3083" s="80"/>
      <c r="V3083" s="187"/>
      <c r="W3083" s="187"/>
      <c r="AI3083" s="202"/>
    </row>
    <row r="3084" spans="1:35" s="182" customFormat="1" ht="12.75" customHeight="1" x14ac:dyDescent="0.3">
      <c r="A3084" s="92"/>
      <c r="B3084" s="98"/>
      <c r="C3084" s="98"/>
      <c r="D3084" s="98"/>
      <c r="E3084" s="89"/>
      <c r="F3084" s="89"/>
      <c r="G3084" s="204"/>
      <c r="H3084" s="157"/>
      <c r="I3084" s="157"/>
      <c r="J3084" s="52"/>
      <c r="K3084" s="158"/>
      <c r="L3084" s="52"/>
      <c r="M3084" s="52"/>
      <c r="N3084" s="52"/>
      <c r="O3084" s="52"/>
      <c r="P3084" s="111"/>
      <c r="Q3084" s="52"/>
      <c r="R3084" s="77"/>
      <c r="S3084" s="109"/>
      <c r="T3084" s="80"/>
      <c r="U3084" s="80"/>
      <c r="V3084" s="187"/>
      <c r="W3084" s="187"/>
      <c r="AI3084" s="202"/>
    </row>
    <row r="3085" spans="1:35" s="182" customFormat="1" ht="12.75" customHeight="1" x14ac:dyDescent="0.3">
      <c r="A3085" s="92"/>
      <c r="B3085" s="98"/>
      <c r="C3085" s="98"/>
      <c r="D3085" s="98"/>
      <c r="E3085" s="89"/>
      <c r="F3085" s="89"/>
      <c r="G3085" s="204"/>
      <c r="H3085" s="157"/>
      <c r="I3085" s="157"/>
      <c r="J3085" s="52"/>
      <c r="K3085" s="158"/>
      <c r="L3085" s="52"/>
      <c r="M3085" s="52"/>
      <c r="N3085" s="52"/>
      <c r="O3085" s="52"/>
      <c r="P3085" s="111"/>
      <c r="Q3085" s="52"/>
      <c r="R3085" s="77"/>
      <c r="S3085" s="109"/>
      <c r="T3085" s="80"/>
      <c r="U3085" s="80"/>
      <c r="V3085" s="187"/>
      <c r="W3085" s="187"/>
      <c r="AI3085" s="202"/>
    </row>
    <row r="3086" spans="1:35" s="182" customFormat="1" ht="12.75" customHeight="1" x14ac:dyDescent="0.3">
      <c r="A3086" s="92"/>
      <c r="B3086" s="98"/>
      <c r="C3086" s="98"/>
      <c r="D3086" s="98"/>
      <c r="E3086" s="89"/>
      <c r="F3086" s="89"/>
      <c r="G3086" s="204"/>
      <c r="H3086" s="155"/>
      <c r="I3086" s="155"/>
      <c r="J3086" s="52"/>
      <c r="K3086" s="158"/>
      <c r="L3086" s="52"/>
      <c r="M3086" s="52"/>
      <c r="N3086" s="52"/>
      <c r="O3086" s="52"/>
      <c r="P3086" s="111"/>
      <c r="Q3086" s="52"/>
      <c r="R3086" s="77"/>
      <c r="S3086" s="109"/>
      <c r="T3086" s="80"/>
      <c r="U3086" s="80"/>
      <c r="V3086" s="187"/>
      <c r="W3086" s="187"/>
      <c r="AI3086" s="202"/>
    </row>
    <row r="3087" spans="1:35" s="182" customFormat="1" ht="12.75" customHeight="1" x14ac:dyDescent="0.3">
      <c r="A3087" s="92"/>
      <c r="B3087" s="145"/>
      <c r="C3087" s="145"/>
      <c r="D3087" s="145"/>
      <c r="E3087" s="138"/>
      <c r="F3087" s="138"/>
      <c r="G3087" s="103"/>
      <c r="H3087" s="100"/>
      <c r="I3087" s="270"/>
      <c r="J3087" s="208"/>
      <c r="K3087" s="208"/>
      <c r="L3087" s="208"/>
      <c r="M3087" s="208"/>
      <c r="N3087" s="208"/>
      <c r="O3087" s="208"/>
      <c r="P3087" s="250"/>
      <c r="Q3087" s="208"/>
      <c r="R3087" s="143"/>
      <c r="S3087" s="143"/>
      <c r="T3087" s="80"/>
      <c r="U3087" s="80"/>
      <c r="V3087" s="187"/>
      <c r="W3087" s="187"/>
      <c r="AI3087" s="202"/>
    </row>
    <row r="3088" spans="1:35" s="182" customFormat="1" ht="12.75" customHeight="1" x14ac:dyDescent="0.3">
      <c r="A3088" s="92"/>
      <c r="B3088" s="98"/>
      <c r="C3088" s="98"/>
      <c r="D3088" s="98"/>
      <c r="E3088" s="89"/>
      <c r="F3088" s="89"/>
      <c r="G3088" s="204"/>
      <c r="H3088" s="156"/>
      <c r="I3088" s="156"/>
      <c r="J3088" s="52"/>
      <c r="K3088" s="158"/>
      <c r="L3088" s="52"/>
      <c r="M3088" s="52"/>
      <c r="N3088" s="52"/>
      <c r="O3088" s="52"/>
      <c r="P3088" s="111"/>
      <c r="Q3088" s="52"/>
      <c r="R3088" s="77"/>
      <c r="S3088" s="109"/>
      <c r="T3088" s="80"/>
      <c r="U3088" s="80"/>
      <c r="V3088" s="187"/>
      <c r="W3088" s="187"/>
      <c r="AI3088" s="202"/>
    </row>
    <row r="3089" spans="1:35" s="182" customFormat="1" ht="12.75" customHeight="1" x14ac:dyDescent="0.3">
      <c r="A3089" s="92"/>
      <c r="B3089" s="98"/>
      <c r="C3089" s="98"/>
      <c r="D3089" s="98"/>
      <c r="E3089" s="89"/>
      <c r="F3089" s="89"/>
      <c r="G3089" s="204"/>
      <c r="H3089" s="157"/>
      <c r="I3089" s="157"/>
      <c r="J3089" s="52"/>
      <c r="K3089" s="158"/>
      <c r="L3089" s="52"/>
      <c r="M3089" s="52"/>
      <c r="N3089" s="52"/>
      <c r="O3089" s="52"/>
      <c r="P3089" s="111"/>
      <c r="Q3089" s="52"/>
      <c r="R3089" s="77"/>
      <c r="S3089" s="109"/>
      <c r="T3089" s="80"/>
      <c r="U3089" s="80"/>
      <c r="V3089" s="187"/>
      <c r="W3089" s="187"/>
      <c r="AI3089" s="202"/>
    </row>
    <row r="3090" spans="1:35" s="182" customFormat="1" ht="12.75" customHeight="1" x14ac:dyDescent="0.3">
      <c r="A3090" s="92"/>
      <c r="B3090" s="98"/>
      <c r="C3090" s="98"/>
      <c r="D3090" s="98"/>
      <c r="E3090" s="89"/>
      <c r="F3090" s="89"/>
      <c r="G3090" s="204"/>
      <c r="H3090" s="155"/>
      <c r="I3090" s="155"/>
      <c r="J3090" s="52"/>
      <c r="K3090" s="158"/>
      <c r="L3090" s="52"/>
      <c r="M3090" s="52"/>
      <c r="N3090" s="52"/>
      <c r="O3090" s="52"/>
      <c r="P3090" s="111"/>
      <c r="Q3090" s="52"/>
      <c r="R3090" s="77"/>
      <c r="S3090" s="109"/>
      <c r="T3090" s="80"/>
      <c r="U3090" s="80"/>
      <c r="V3090" s="187"/>
      <c r="W3090" s="187"/>
      <c r="AI3090" s="202"/>
    </row>
    <row r="3091" spans="1:35" s="182" customFormat="1" ht="12.75" customHeight="1" x14ac:dyDescent="0.3">
      <c r="A3091" s="92"/>
      <c r="B3091" s="98"/>
      <c r="C3091" s="98"/>
      <c r="D3091" s="98"/>
      <c r="E3091" s="89"/>
      <c r="F3091" s="89"/>
      <c r="G3091" s="204"/>
      <c r="H3091" s="157"/>
      <c r="I3091" s="157"/>
      <c r="J3091" s="52"/>
      <c r="K3091" s="158"/>
      <c r="L3091" s="52"/>
      <c r="M3091" s="52"/>
      <c r="N3091" s="52"/>
      <c r="O3091" s="52"/>
      <c r="P3091" s="111"/>
      <c r="Q3091" s="52"/>
      <c r="R3091" s="77"/>
      <c r="S3091" s="109"/>
      <c r="T3091" s="80"/>
      <c r="U3091" s="80"/>
      <c r="V3091" s="187"/>
      <c r="W3091" s="187"/>
      <c r="AI3091" s="202"/>
    </row>
    <row r="3092" spans="1:35" s="182" customFormat="1" ht="12.75" customHeight="1" x14ac:dyDescent="0.3">
      <c r="A3092" s="92"/>
      <c r="B3092" s="98"/>
      <c r="C3092" s="98"/>
      <c r="D3092" s="98"/>
      <c r="E3092" s="89"/>
      <c r="F3092" s="89"/>
      <c r="G3092" s="204"/>
      <c r="H3092" s="155"/>
      <c r="I3092" s="155"/>
      <c r="J3092" s="52"/>
      <c r="K3092" s="158"/>
      <c r="L3092" s="52"/>
      <c r="M3092" s="52"/>
      <c r="N3092" s="52"/>
      <c r="O3092" s="52"/>
      <c r="P3092" s="111"/>
      <c r="Q3092" s="52"/>
      <c r="R3092" s="77"/>
      <c r="S3092" s="109"/>
      <c r="T3092" s="80"/>
      <c r="U3092" s="80"/>
      <c r="V3092" s="187"/>
      <c r="W3092" s="187"/>
      <c r="AI3092" s="202"/>
    </row>
    <row r="3093" spans="1:35" s="182" customFormat="1" ht="12.75" customHeight="1" x14ac:dyDescent="0.3">
      <c r="A3093" s="92"/>
      <c r="B3093" s="145"/>
      <c r="C3093" s="145"/>
      <c r="D3093" s="145"/>
      <c r="E3093" s="138"/>
      <c r="F3093" s="138"/>
      <c r="G3093" s="103"/>
      <c r="H3093" s="100"/>
      <c r="I3093" s="270"/>
      <c r="J3093" s="208"/>
      <c r="K3093" s="208"/>
      <c r="L3093" s="208"/>
      <c r="M3093" s="208"/>
      <c r="N3093" s="208"/>
      <c r="O3093" s="208"/>
      <c r="P3093" s="250"/>
      <c r="Q3093" s="208"/>
      <c r="R3093" s="143"/>
      <c r="S3093" s="143"/>
      <c r="T3093" s="80"/>
      <c r="U3093" s="80"/>
      <c r="V3093" s="187"/>
      <c r="W3093" s="187"/>
      <c r="AI3093" s="202"/>
    </row>
    <row r="3094" spans="1:35" s="182" customFormat="1" ht="12.75" customHeight="1" x14ac:dyDescent="0.3">
      <c r="A3094" s="92"/>
      <c r="B3094" s="98"/>
      <c r="C3094" s="98"/>
      <c r="D3094" s="98"/>
      <c r="E3094" s="89"/>
      <c r="F3094" s="89"/>
      <c r="G3094" s="204"/>
      <c r="H3094" s="156"/>
      <c r="I3094" s="156"/>
      <c r="J3094" s="52"/>
      <c r="K3094" s="158"/>
      <c r="L3094" s="52"/>
      <c r="M3094" s="52"/>
      <c r="N3094" s="52"/>
      <c r="O3094" s="52"/>
      <c r="P3094" s="111"/>
      <c r="Q3094" s="52"/>
      <c r="R3094" s="77"/>
      <c r="S3094" s="109"/>
      <c r="T3094" s="80"/>
      <c r="U3094" s="80"/>
      <c r="V3094" s="187"/>
      <c r="W3094" s="187"/>
      <c r="AI3094" s="202"/>
    </row>
    <row r="3095" spans="1:35" s="182" customFormat="1" ht="12.75" customHeight="1" x14ac:dyDescent="0.3">
      <c r="A3095" s="92"/>
      <c r="B3095" s="98"/>
      <c r="C3095" s="98"/>
      <c r="D3095" s="98"/>
      <c r="E3095" s="89"/>
      <c r="F3095" s="89"/>
      <c r="G3095" s="204"/>
      <c r="H3095" s="157"/>
      <c r="I3095" s="157"/>
      <c r="J3095" s="52"/>
      <c r="K3095" s="158"/>
      <c r="L3095" s="52"/>
      <c r="M3095" s="52"/>
      <c r="N3095" s="52"/>
      <c r="O3095" s="52"/>
      <c r="P3095" s="111"/>
      <c r="Q3095" s="52"/>
      <c r="R3095" s="77"/>
      <c r="S3095" s="109"/>
      <c r="T3095" s="80"/>
      <c r="U3095" s="80"/>
      <c r="V3095" s="187"/>
      <c r="W3095" s="187"/>
      <c r="AI3095" s="202"/>
    </row>
    <row r="3096" spans="1:35" s="182" customFormat="1" ht="12.75" customHeight="1" x14ac:dyDescent="0.3">
      <c r="A3096" s="92"/>
      <c r="B3096" s="98"/>
      <c r="C3096" s="98"/>
      <c r="D3096" s="98"/>
      <c r="E3096" s="89"/>
      <c r="F3096" s="89"/>
      <c r="G3096" s="204"/>
      <c r="H3096" s="155"/>
      <c r="I3096" s="155"/>
      <c r="J3096" s="52"/>
      <c r="K3096" s="158"/>
      <c r="L3096" s="52"/>
      <c r="M3096" s="52"/>
      <c r="N3096" s="52"/>
      <c r="O3096" s="52"/>
      <c r="P3096" s="111"/>
      <c r="Q3096" s="52"/>
      <c r="R3096" s="77"/>
      <c r="S3096" s="109"/>
      <c r="T3096" s="80"/>
      <c r="U3096" s="80"/>
      <c r="V3096" s="187"/>
      <c r="W3096" s="187"/>
      <c r="AI3096" s="202"/>
    </row>
    <row r="3097" spans="1:35" s="182" customFormat="1" ht="12.75" customHeight="1" x14ac:dyDescent="0.3">
      <c r="A3097" s="92"/>
      <c r="B3097" s="162"/>
      <c r="C3097" s="162"/>
      <c r="D3097" s="162"/>
      <c r="E3097" s="76"/>
      <c r="F3097" s="76"/>
      <c r="G3097" s="103"/>
      <c r="H3097" s="100"/>
      <c r="I3097" s="100"/>
      <c r="J3097" s="52"/>
      <c r="K3097" s="52"/>
      <c r="L3097" s="52"/>
      <c r="M3097" s="52"/>
      <c r="N3097" s="52"/>
      <c r="O3097" s="52"/>
      <c r="P3097" s="111"/>
      <c r="Q3097" s="52"/>
      <c r="R3097" s="72"/>
      <c r="S3097" s="72"/>
      <c r="T3097" s="80"/>
      <c r="U3097" s="80"/>
      <c r="V3097" s="187"/>
      <c r="W3097" s="187"/>
      <c r="AI3097" s="202"/>
    </row>
    <row r="3098" spans="1:35" s="182" customFormat="1" ht="12.75" customHeight="1" x14ac:dyDescent="0.3">
      <c r="A3098" s="92"/>
      <c r="B3098" s="98"/>
      <c r="C3098" s="98"/>
      <c r="D3098" s="98"/>
      <c r="E3098" s="89"/>
      <c r="F3098" s="89"/>
      <c r="G3098" s="204"/>
      <c r="H3098" s="156"/>
      <c r="I3098" s="156"/>
      <c r="J3098" s="52"/>
      <c r="K3098" s="158"/>
      <c r="L3098" s="52"/>
      <c r="M3098" s="52"/>
      <c r="N3098" s="52"/>
      <c r="O3098" s="52"/>
      <c r="P3098" s="111"/>
      <c r="Q3098" s="52"/>
      <c r="R3098" s="77"/>
      <c r="S3098" s="109"/>
      <c r="T3098" s="80"/>
      <c r="U3098" s="80"/>
      <c r="V3098" s="187"/>
      <c r="W3098" s="187"/>
      <c r="AI3098" s="202"/>
    </row>
    <row r="3099" spans="1:35" s="182" customFormat="1" ht="12.75" customHeight="1" x14ac:dyDescent="0.3">
      <c r="A3099" s="92"/>
      <c r="B3099" s="98"/>
      <c r="C3099" s="98"/>
      <c r="D3099" s="98"/>
      <c r="E3099" s="89"/>
      <c r="F3099" s="89"/>
      <c r="G3099" s="204"/>
      <c r="H3099" s="157"/>
      <c r="I3099" s="157"/>
      <c r="J3099" s="52"/>
      <c r="K3099" s="158"/>
      <c r="L3099" s="52"/>
      <c r="M3099" s="52"/>
      <c r="N3099" s="52"/>
      <c r="O3099" s="52"/>
      <c r="P3099" s="111"/>
      <c r="Q3099" s="52"/>
      <c r="R3099" s="77"/>
      <c r="S3099" s="109"/>
      <c r="T3099" s="80"/>
      <c r="U3099" s="80"/>
      <c r="V3099" s="187"/>
      <c r="W3099" s="187"/>
      <c r="AI3099" s="202"/>
    </row>
    <row r="3100" spans="1:35" s="182" customFormat="1" ht="12.75" customHeight="1" x14ac:dyDescent="0.3">
      <c r="A3100" s="92"/>
      <c r="B3100" s="98"/>
      <c r="C3100" s="98"/>
      <c r="D3100" s="98"/>
      <c r="E3100" s="89"/>
      <c r="F3100" s="89"/>
      <c r="G3100" s="204"/>
      <c r="H3100" s="157"/>
      <c r="I3100" s="157"/>
      <c r="J3100" s="52"/>
      <c r="K3100" s="158"/>
      <c r="L3100" s="52"/>
      <c r="M3100" s="52"/>
      <c r="N3100" s="52"/>
      <c r="O3100" s="52"/>
      <c r="P3100" s="111"/>
      <c r="Q3100" s="52"/>
      <c r="R3100" s="77"/>
      <c r="S3100" s="109"/>
      <c r="T3100" s="80"/>
      <c r="U3100" s="80"/>
      <c r="V3100" s="187"/>
      <c r="W3100" s="187"/>
      <c r="AI3100" s="202"/>
    </row>
    <row r="3101" spans="1:35" s="182" customFormat="1" ht="12.75" customHeight="1" x14ac:dyDescent="0.3">
      <c r="A3101" s="92"/>
      <c r="B3101" s="98"/>
      <c r="C3101" s="98"/>
      <c r="D3101" s="98"/>
      <c r="E3101" s="89"/>
      <c r="F3101" s="89"/>
      <c r="G3101" s="204"/>
      <c r="H3101" s="155"/>
      <c r="I3101" s="155"/>
      <c r="J3101" s="52"/>
      <c r="K3101" s="158"/>
      <c r="L3101" s="52"/>
      <c r="M3101" s="52"/>
      <c r="N3101" s="52"/>
      <c r="O3101" s="52"/>
      <c r="P3101" s="111"/>
      <c r="Q3101" s="52"/>
      <c r="R3101" s="77"/>
      <c r="S3101" s="109"/>
      <c r="T3101" s="80"/>
      <c r="U3101" s="80"/>
      <c r="V3101" s="187"/>
      <c r="W3101" s="187"/>
      <c r="AI3101" s="202"/>
    </row>
    <row r="3102" spans="1:35" s="182" customFormat="1" ht="12.75" customHeight="1" x14ac:dyDescent="0.3">
      <c r="A3102" s="92"/>
      <c r="B3102" s="145"/>
      <c r="C3102" s="145"/>
      <c r="D3102" s="145"/>
      <c r="E3102" s="138"/>
      <c r="F3102" s="138"/>
      <c r="G3102" s="103"/>
      <c r="H3102" s="100"/>
      <c r="I3102" s="270"/>
      <c r="J3102" s="208"/>
      <c r="K3102" s="208"/>
      <c r="L3102" s="208"/>
      <c r="M3102" s="208"/>
      <c r="N3102" s="208"/>
      <c r="O3102" s="208"/>
      <c r="P3102" s="250"/>
      <c r="Q3102" s="208"/>
      <c r="R3102" s="143"/>
      <c r="S3102" s="143"/>
      <c r="T3102" s="80"/>
      <c r="U3102" s="80"/>
      <c r="V3102" s="187"/>
      <c r="W3102" s="187"/>
      <c r="AI3102" s="202"/>
    </row>
    <row r="3103" spans="1:35" s="182" customFormat="1" ht="12.75" customHeight="1" x14ac:dyDescent="0.3">
      <c r="A3103" s="92"/>
      <c r="B3103" s="98"/>
      <c r="C3103" s="98"/>
      <c r="D3103" s="98"/>
      <c r="E3103" s="89"/>
      <c r="F3103" s="89"/>
      <c r="G3103" s="204"/>
      <c r="H3103" s="156"/>
      <c r="I3103" s="156"/>
      <c r="J3103" s="52"/>
      <c r="K3103" s="158"/>
      <c r="L3103" s="52"/>
      <c r="M3103" s="52"/>
      <c r="N3103" s="52"/>
      <c r="O3103" s="52"/>
      <c r="P3103" s="111"/>
      <c r="Q3103" s="52"/>
      <c r="R3103" s="77"/>
      <c r="S3103" s="109"/>
      <c r="T3103" s="80"/>
      <c r="U3103" s="80"/>
      <c r="V3103" s="187"/>
      <c r="W3103" s="187"/>
      <c r="AI3103" s="202"/>
    </row>
    <row r="3104" spans="1:35" s="182" customFormat="1" ht="12.75" customHeight="1" x14ac:dyDescent="0.3">
      <c r="A3104" s="92"/>
      <c r="B3104" s="98"/>
      <c r="C3104" s="98"/>
      <c r="D3104" s="98"/>
      <c r="E3104" s="89"/>
      <c r="F3104" s="89"/>
      <c r="G3104" s="204"/>
      <c r="H3104" s="157"/>
      <c r="I3104" s="157"/>
      <c r="J3104" s="52"/>
      <c r="K3104" s="158"/>
      <c r="L3104" s="52"/>
      <c r="M3104" s="52"/>
      <c r="N3104" s="52"/>
      <c r="O3104" s="52"/>
      <c r="P3104" s="111"/>
      <c r="Q3104" s="52"/>
      <c r="R3104" s="77"/>
      <c r="S3104" s="109"/>
      <c r="T3104" s="80"/>
      <c r="U3104" s="80"/>
      <c r="V3104" s="187"/>
      <c r="W3104" s="187"/>
      <c r="AI3104" s="202"/>
    </row>
    <row r="3105" spans="1:35" s="182" customFormat="1" ht="12.75" customHeight="1" x14ac:dyDescent="0.3">
      <c r="A3105" s="92"/>
      <c r="B3105" s="98"/>
      <c r="C3105" s="98"/>
      <c r="D3105" s="98"/>
      <c r="E3105" s="89"/>
      <c r="F3105" s="89"/>
      <c r="G3105" s="204"/>
      <c r="H3105" s="155"/>
      <c r="I3105" s="155"/>
      <c r="J3105" s="52"/>
      <c r="K3105" s="158"/>
      <c r="L3105" s="52"/>
      <c r="M3105" s="52"/>
      <c r="N3105" s="52"/>
      <c r="O3105" s="52"/>
      <c r="P3105" s="111"/>
      <c r="Q3105" s="52"/>
      <c r="R3105" s="77"/>
      <c r="S3105" s="109"/>
      <c r="T3105" s="80"/>
      <c r="U3105" s="80"/>
      <c r="V3105" s="187"/>
      <c r="W3105" s="187"/>
      <c r="AI3105" s="202"/>
    </row>
    <row r="3106" spans="1:35" s="182" customFormat="1" ht="12.75" customHeight="1" x14ac:dyDescent="0.3">
      <c r="A3106" s="92"/>
      <c r="B3106" s="98"/>
      <c r="C3106" s="98"/>
      <c r="D3106" s="98"/>
      <c r="E3106" s="89"/>
      <c r="F3106" s="89"/>
      <c r="G3106" s="204"/>
      <c r="H3106" s="157"/>
      <c r="I3106" s="157"/>
      <c r="J3106" s="52"/>
      <c r="K3106" s="158"/>
      <c r="L3106" s="52"/>
      <c r="M3106" s="52"/>
      <c r="N3106" s="52"/>
      <c r="O3106" s="52"/>
      <c r="P3106" s="111"/>
      <c r="Q3106" s="52"/>
      <c r="R3106" s="77"/>
      <c r="S3106" s="109"/>
      <c r="T3106" s="80"/>
      <c r="U3106" s="80"/>
      <c r="V3106" s="187"/>
      <c r="W3106" s="187"/>
      <c r="AI3106" s="202"/>
    </row>
    <row r="3107" spans="1:35" s="182" customFormat="1" ht="12.75" customHeight="1" x14ac:dyDescent="0.3">
      <c r="A3107" s="92"/>
      <c r="B3107" s="98"/>
      <c r="C3107" s="98"/>
      <c r="D3107" s="98"/>
      <c r="E3107" s="89"/>
      <c r="F3107" s="89"/>
      <c r="G3107" s="204"/>
      <c r="H3107" s="155"/>
      <c r="I3107" s="155"/>
      <c r="J3107" s="52"/>
      <c r="K3107" s="158"/>
      <c r="L3107" s="52"/>
      <c r="M3107" s="52"/>
      <c r="N3107" s="52"/>
      <c r="O3107" s="52"/>
      <c r="P3107" s="111"/>
      <c r="Q3107" s="52"/>
      <c r="R3107" s="77"/>
      <c r="S3107" s="109"/>
      <c r="T3107" s="80"/>
      <c r="U3107" s="80"/>
      <c r="V3107" s="187"/>
      <c r="W3107" s="187"/>
      <c r="AI3107" s="202"/>
    </row>
    <row r="3108" spans="1:35" s="182" customFormat="1" ht="12.75" customHeight="1" x14ac:dyDescent="0.3">
      <c r="A3108" s="92"/>
      <c r="B3108" s="145"/>
      <c r="C3108" s="145"/>
      <c r="D3108" s="145"/>
      <c r="E3108" s="138"/>
      <c r="F3108" s="138"/>
      <c r="G3108" s="103"/>
      <c r="H3108" s="100"/>
      <c r="I3108" s="270"/>
      <c r="J3108" s="208"/>
      <c r="K3108" s="208"/>
      <c r="L3108" s="208"/>
      <c r="M3108" s="208"/>
      <c r="N3108" s="208"/>
      <c r="O3108" s="208"/>
      <c r="P3108" s="250"/>
      <c r="Q3108" s="208"/>
      <c r="R3108" s="143"/>
      <c r="S3108" s="143"/>
      <c r="T3108" s="80"/>
      <c r="U3108" s="80"/>
      <c r="V3108" s="187"/>
      <c r="W3108" s="187"/>
      <c r="AI3108" s="202"/>
    </row>
    <row r="3109" spans="1:35" s="182" customFormat="1" ht="12.75" customHeight="1" x14ac:dyDescent="0.3">
      <c r="A3109" s="92"/>
      <c r="B3109" s="98"/>
      <c r="C3109" s="98"/>
      <c r="D3109" s="98"/>
      <c r="E3109" s="89"/>
      <c r="F3109" s="89"/>
      <c r="G3109" s="204"/>
      <c r="H3109" s="156"/>
      <c r="I3109" s="156"/>
      <c r="J3109" s="52"/>
      <c r="K3109" s="158"/>
      <c r="L3109" s="52"/>
      <c r="M3109" s="52"/>
      <c r="N3109" s="52"/>
      <c r="O3109" s="52"/>
      <c r="P3109" s="111"/>
      <c r="Q3109" s="52"/>
      <c r="R3109" s="77"/>
      <c r="S3109" s="109"/>
      <c r="T3109" s="80"/>
      <c r="U3109" s="80"/>
      <c r="V3109" s="187"/>
      <c r="W3109" s="187"/>
      <c r="AI3109" s="202"/>
    </row>
    <row r="3110" spans="1:35" s="182" customFormat="1" ht="12.75" customHeight="1" x14ac:dyDescent="0.3">
      <c r="A3110" s="92"/>
      <c r="B3110" s="98"/>
      <c r="C3110" s="98"/>
      <c r="D3110" s="98"/>
      <c r="E3110" s="89"/>
      <c r="F3110" s="89"/>
      <c r="G3110" s="204"/>
      <c r="H3110" s="157"/>
      <c r="I3110" s="157"/>
      <c r="J3110" s="52"/>
      <c r="K3110" s="158"/>
      <c r="L3110" s="52"/>
      <c r="M3110" s="52"/>
      <c r="N3110" s="52"/>
      <c r="O3110" s="52"/>
      <c r="P3110" s="111"/>
      <c r="Q3110" s="52"/>
      <c r="R3110" s="77"/>
      <c r="S3110" s="109"/>
      <c r="T3110" s="80"/>
      <c r="U3110" s="80"/>
      <c r="V3110" s="187"/>
      <c r="W3110" s="187"/>
      <c r="AI3110" s="202"/>
    </row>
    <row r="3111" spans="1:35" s="182" customFormat="1" ht="12.75" customHeight="1" x14ac:dyDescent="0.3">
      <c r="A3111" s="92"/>
      <c r="B3111" s="98"/>
      <c r="C3111" s="98"/>
      <c r="D3111" s="98"/>
      <c r="E3111" s="89"/>
      <c r="F3111" s="89"/>
      <c r="G3111" s="204"/>
      <c r="H3111" s="155"/>
      <c r="I3111" s="155"/>
      <c r="J3111" s="52"/>
      <c r="K3111" s="158"/>
      <c r="L3111" s="52"/>
      <c r="M3111" s="52"/>
      <c r="N3111" s="52"/>
      <c r="O3111" s="52"/>
      <c r="P3111" s="111"/>
      <c r="Q3111" s="52"/>
      <c r="R3111" s="77"/>
      <c r="S3111" s="109"/>
      <c r="T3111" s="80"/>
      <c r="U3111" s="80"/>
      <c r="V3111" s="187"/>
      <c r="W3111" s="187"/>
      <c r="AI3111" s="202"/>
    </row>
    <row r="3112" spans="1:35" s="182" customFormat="1" ht="12.75" customHeight="1" x14ac:dyDescent="0.3">
      <c r="A3112" s="92"/>
      <c r="B3112" s="162"/>
      <c r="C3112" s="162"/>
      <c r="D3112" s="162"/>
      <c r="E3112" s="76"/>
      <c r="F3112" s="76"/>
      <c r="G3112" s="103"/>
      <c r="H3112" s="100"/>
      <c r="I3112" s="100"/>
      <c r="J3112" s="52"/>
      <c r="K3112" s="52"/>
      <c r="L3112" s="52"/>
      <c r="M3112" s="52"/>
      <c r="N3112" s="52"/>
      <c r="O3112" s="52"/>
      <c r="P3112" s="111"/>
      <c r="Q3112" s="52"/>
      <c r="R3112" s="72"/>
      <c r="S3112" s="72"/>
      <c r="T3112" s="80"/>
      <c r="U3112" s="80"/>
      <c r="V3112" s="187"/>
      <c r="W3112" s="187"/>
      <c r="AI3112" s="202"/>
    </row>
    <row r="3113" spans="1:35" s="182" customFormat="1" ht="12.75" customHeight="1" x14ac:dyDescent="0.3">
      <c r="A3113" s="92"/>
      <c r="B3113" s="98"/>
      <c r="C3113" s="98"/>
      <c r="D3113" s="98"/>
      <c r="E3113" s="89"/>
      <c r="F3113" s="89"/>
      <c r="G3113" s="204"/>
      <c r="H3113" s="156"/>
      <c r="I3113" s="156"/>
      <c r="J3113" s="52"/>
      <c r="K3113" s="158"/>
      <c r="L3113" s="52"/>
      <c r="M3113" s="52"/>
      <c r="N3113" s="52"/>
      <c r="O3113" s="52"/>
      <c r="P3113" s="111"/>
      <c r="Q3113" s="52"/>
      <c r="R3113" s="77"/>
      <c r="S3113" s="109"/>
      <c r="T3113" s="80"/>
      <c r="U3113" s="80"/>
      <c r="V3113" s="187"/>
      <c r="W3113" s="187"/>
      <c r="AI3113" s="202"/>
    </row>
    <row r="3114" spans="1:35" s="182" customFormat="1" ht="12.75" customHeight="1" x14ac:dyDescent="0.3">
      <c r="A3114" s="92"/>
      <c r="B3114" s="98"/>
      <c r="C3114" s="98"/>
      <c r="D3114" s="98"/>
      <c r="E3114" s="89"/>
      <c r="F3114" s="89"/>
      <c r="G3114" s="204"/>
      <c r="H3114" s="157"/>
      <c r="I3114" s="157"/>
      <c r="J3114" s="52"/>
      <c r="K3114" s="158"/>
      <c r="L3114" s="52"/>
      <c r="M3114" s="52"/>
      <c r="N3114" s="52"/>
      <c r="O3114" s="52"/>
      <c r="P3114" s="111"/>
      <c r="Q3114" s="52"/>
      <c r="R3114" s="77"/>
      <c r="S3114" s="109"/>
      <c r="T3114" s="80"/>
      <c r="U3114" s="80"/>
      <c r="V3114" s="187"/>
      <c r="W3114" s="187"/>
      <c r="AI3114" s="202"/>
    </row>
    <row r="3115" spans="1:35" s="182" customFormat="1" ht="12.75" customHeight="1" x14ac:dyDescent="0.3">
      <c r="A3115" s="92"/>
      <c r="B3115" s="98"/>
      <c r="C3115" s="98"/>
      <c r="D3115" s="98"/>
      <c r="E3115" s="89"/>
      <c r="F3115" s="89"/>
      <c r="G3115" s="204"/>
      <c r="H3115" s="157"/>
      <c r="I3115" s="157"/>
      <c r="J3115" s="52"/>
      <c r="K3115" s="158"/>
      <c r="L3115" s="52"/>
      <c r="M3115" s="52"/>
      <c r="N3115" s="52"/>
      <c r="O3115" s="52"/>
      <c r="P3115" s="111"/>
      <c r="Q3115" s="52"/>
      <c r="R3115" s="77"/>
      <c r="S3115" s="109"/>
      <c r="T3115" s="80"/>
      <c r="U3115" s="80"/>
      <c r="V3115" s="187"/>
      <c r="W3115" s="187"/>
      <c r="AI3115" s="202"/>
    </row>
    <row r="3116" spans="1:35" s="182" customFormat="1" ht="12.75" customHeight="1" x14ac:dyDescent="0.3">
      <c r="A3116" s="92"/>
      <c r="B3116" s="98"/>
      <c r="C3116" s="98"/>
      <c r="D3116" s="98"/>
      <c r="E3116" s="89"/>
      <c r="F3116" s="89"/>
      <c r="G3116" s="204"/>
      <c r="H3116" s="155"/>
      <c r="I3116" s="155"/>
      <c r="J3116" s="52"/>
      <c r="K3116" s="158"/>
      <c r="L3116" s="52"/>
      <c r="M3116" s="52"/>
      <c r="N3116" s="52"/>
      <c r="O3116" s="52"/>
      <c r="P3116" s="111"/>
      <c r="Q3116" s="52"/>
      <c r="R3116" s="77"/>
      <c r="S3116" s="109"/>
      <c r="T3116" s="80"/>
      <c r="U3116" s="80"/>
      <c r="V3116" s="187"/>
      <c r="W3116" s="187"/>
      <c r="AI3116" s="202"/>
    </row>
    <row r="3117" spans="1:35" s="182" customFormat="1" ht="12.75" customHeight="1" x14ac:dyDescent="0.3">
      <c r="A3117" s="92"/>
      <c r="B3117" s="145"/>
      <c r="C3117" s="145"/>
      <c r="D3117" s="145"/>
      <c r="E3117" s="138"/>
      <c r="F3117" s="138"/>
      <c r="G3117" s="103"/>
      <c r="H3117" s="100"/>
      <c r="I3117" s="270"/>
      <c r="J3117" s="208"/>
      <c r="K3117" s="208"/>
      <c r="L3117" s="208"/>
      <c r="M3117" s="208"/>
      <c r="N3117" s="208"/>
      <c r="O3117" s="208"/>
      <c r="P3117" s="250"/>
      <c r="Q3117" s="208"/>
      <c r="R3117" s="143"/>
      <c r="S3117" s="143"/>
      <c r="T3117" s="80"/>
      <c r="U3117" s="80"/>
      <c r="V3117" s="187"/>
      <c r="W3117" s="187"/>
      <c r="AI3117" s="202"/>
    </row>
    <row r="3118" spans="1:35" s="182" customFormat="1" ht="12.75" customHeight="1" x14ac:dyDescent="0.3">
      <c r="A3118" s="92"/>
      <c r="B3118" s="98"/>
      <c r="C3118" s="98"/>
      <c r="D3118" s="98"/>
      <c r="E3118" s="89"/>
      <c r="F3118" s="89"/>
      <c r="G3118" s="204"/>
      <c r="H3118" s="156"/>
      <c r="I3118" s="156"/>
      <c r="J3118" s="52"/>
      <c r="K3118" s="158"/>
      <c r="L3118" s="52"/>
      <c r="M3118" s="52"/>
      <c r="N3118" s="52"/>
      <c r="O3118" s="52"/>
      <c r="P3118" s="111"/>
      <c r="Q3118" s="52"/>
      <c r="R3118" s="77"/>
      <c r="S3118" s="109"/>
      <c r="T3118" s="80"/>
      <c r="U3118" s="80"/>
      <c r="V3118" s="187"/>
      <c r="W3118" s="187"/>
      <c r="AI3118" s="202"/>
    </row>
    <row r="3119" spans="1:35" s="46" customFormat="1" x14ac:dyDescent="0.2">
      <c r="A3119" s="92"/>
      <c r="B3119" s="98"/>
      <c r="C3119" s="98"/>
      <c r="D3119" s="98"/>
      <c r="E3119" s="89"/>
      <c r="F3119" s="89"/>
      <c r="G3119" s="204"/>
      <c r="H3119" s="157"/>
      <c r="I3119" s="157"/>
      <c r="J3119" s="52"/>
      <c r="K3119" s="158"/>
      <c r="L3119" s="52"/>
      <c r="M3119" s="52"/>
      <c r="N3119" s="52"/>
      <c r="O3119" s="52"/>
      <c r="P3119" s="111"/>
      <c r="Q3119" s="52"/>
      <c r="R3119" s="77"/>
      <c r="S3119" s="109"/>
    </row>
    <row r="3120" spans="1:35" x14ac:dyDescent="0.2">
      <c r="A3120" s="92"/>
      <c r="B3120" s="98"/>
      <c r="C3120" s="98"/>
      <c r="D3120" s="98"/>
      <c r="E3120" s="89"/>
      <c r="F3120" s="89"/>
      <c r="G3120" s="204"/>
      <c r="H3120" s="155"/>
      <c r="I3120" s="155"/>
      <c r="J3120" s="52"/>
      <c r="K3120" s="158"/>
      <c r="L3120" s="52"/>
      <c r="M3120" s="52"/>
      <c r="N3120" s="52"/>
      <c r="O3120" s="52"/>
      <c r="P3120" s="111"/>
      <c r="Q3120" s="52"/>
      <c r="R3120" s="77"/>
      <c r="S3120" s="109"/>
    </row>
    <row r="3121" spans="1:23" s="46" customFormat="1" x14ac:dyDescent="0.2">
      <c r="A3121" s="92"/>
      <c r="B3121" s="98"/>
      <c r="C3121" s="98"/>
      <c r="D3121" s="98"/>
      <c r="E3121" s="89"/>
      <c r="F3121" s="89"/>
      <c r="G3121" s="204"/>
      <c r="H3121" s="157"/>
      <c r="I3121" s="157"/>
      <c r="J3121" s="52"/>
      <c r="K3121" s="158"/>
      <c r="L3121" s="52"/>
      <c r="M3121" s="52"/>
      <c r="N3121" s="52"/>
      <c r="O3121" s="52"/>
      <c r="P3121" s="111"/>
      <c r="Q3121" s="52"/>
      <c r="R3121" s="77"/>
      <c r="S3121" s="109"/>
    </row>
    <row r="3122" spans="1:23" s="46" customFormat="1" x14ac:dyDescent="0.2">
      <c r="A3122" s="92"/>
      <c r="B3122" s="98"/>
      <c r="C3122" s="98"/>
      <c r="D3122" s="98"/>
      <c r="E3122" s="89"/>
      <c r="F3122" s="89"/>
      <c r="G3122" s="204"/>
      <c r="H3122" s="155"/>
      <c r="I3122" s="155"/>
      <c r="J3122" s="52"/>
      <c r="K3122" s="158"/>
      <c r="L3122" s="52"/>
      <c r="M3122" s="52"/>
      <c r="N3122" s="52"/>
      <c r="O3122" s="52"/>
      <c r="P3122" s="111"/>
      <c r="Q3122" s="52"/>
      <c r="R3122" s="77"/>
      <c r="S3122" s="109"/>
    </row>
    <row r="3123" spans="1:23" customFormat="1" ht="12.75" customHeight="1" x14ac:dyDescent="0.25">
      <c r="A3123" s="92"/>
      <c r="B3123" s="145"/>
      <c r="C3123" s="145"/>
      <c r="D3123" s="145"/>
      <c r="E3123" s="138"/>
      <c r="F3123" s="138"/>
      <c r="G3123" s="103"/>
      <c r="H3123" s="100"/>
      <c r="I3123" s="270"/>
      <c r="J3123" s="208"/>
      <c r="K3123" s="208"/>
      <c r="L3123" s="208"/>
      <c r="M3123" s="208"/>
      <c r="N3123" s="208"/>
      <c r="O3123" s="208"/>
      <c r="P3123" s="250"/>
      <c r="Q3123" s="208"/>
      <c r="R3123" s="143"/>
      <c r="S3123" s="143"/>
      <c r="T3123" s="139"/>
      <c r="U3123" s="81"/>
      <c r="V3123" s="81"/>
      <c r="W3123" s="81"/>
    </row>
    <row r="3124" spans="1:23" customFormat="1" ht="12.75" customHeight="1" x14ac:dyDescent="0.25">
      <c r="A3124" s="92"/>
      <c r="B3124" s="98"/>
      <c r="C3124" s="98"/>
      <c r="D3124" s="98"/>
      <c r="E3124" s="89"/>
      <c r="F3124" s="89"/>
      <c r="G3124" s="204"/>
      <c r="H3124" s="156"/>
      <c r="I3124" s="156"/>
      <c r="J3124" s="52"/>
      <c r="K3124" s="158"/>
      <c r="L3124" s="52"/>
      <c r="M3124" s="52"/>
      <c r="N3124" s="52"/>
      <c r="O3124" s="52"/>
      <c r="P3124" s="111"/>
      <c r="Q3124" s="52"/>
      <c r="R3124" s="77"/>
      <c r="S3124" s="109"/>
      <c r="T3124" s="139"/>
      <c r="U3124" s="81"/>
      <c r="V3124" s="81"/>
      <c r="W3124" s="81"/>
    </row>
    <row r="3125" spans="1:23" customFormat="1" ht="12.75" customHeight="1" x14ac:dyDescent="0.25">
      <c r="A3125" s="92"/>
      <c r="B3125" s="98"/>
      <c r="C3125" s="98"/>
      <c r="D3125" s="98"/>
      <c r="E3125" s="89"/>
      <c r="F3125" s="89"/>
      <c r="G3125" s="204"/>
      <c r="H3125" s="157"/>
      <c r="I3125" s="157"/>
      <c r="J3125" s="52"/>
      <c r="K3125" s="158"/>
      <c r="L3125" s="52"/>
      <c r="M3125" s="52"/>
      <c r="N3125" s="52"/>
      <c r="O3125" s="52"/>
      <c r="P3125" s="111"/>
      <c r="Q3125" s="52"/>
      <c r="R3125" s="77"/>
      <c r="S3125" s="109"/>
      <c r="T3125" s="139"/>
      <c r="U3125" s="81"/>
      <c r="V3125" s="81"/>
      <c r="W3125" s="81"/>
    </row>
    <row r="3126" spans="1:23" s="46" customFormat="1" x14ac:dyDescent="0.2">
      <c r="A3126" s="92"/>
      <c r="B3126" s="98"/>
      <c r="C3126" s="98"/>
      <c r="D3126" s="98"/>
      <c r="E3126" s="89"/>
      <c r="F3126" s="89"/>
      <c r="G3126" s="204"/>
      <c r="H3126" s="155"/>
      <c r="I3126" s="155"/>
      <c r="J3126" s="52"/>
      <c r="K3126" s="158"/>
      <c r="L3126" s="52"/>
      <c r="M3126" s="52"/>
      <c r="N3126" s="52"/>
      <c r="O3126" s="52"/>
      <c r="P3126" s="111"/>
      <c r="Q3126" s="52"/>
      <c r="R3126" s="77"/>
      <c r="S3126" s="109"/>
    </row>
    <row r="3127" spans="1:23" customFormat="1" ht="12.75" customHeight="1" x14ac:dyDescent="0.25">
      <c r="A3127" s="92"/>
      <c r="B3127" s="162"/>
      <c r="C3127" s="162"/>
      <c r="D3127" s="162"/>
      <c r="E3127" s="76"/>
      <c r="F3127" s="76"/>
      <c r="G3127" s="103"/>
      <c r="H3127" s="100"/>
      <c r="I3127" s="100"/>
      <c r="J3127" s="52"/>
      <c r="K3127" s="52"/>
      <c r="L3127" s="52"/>
      <c r="M3127" s="52"/>
      <c r="N3127" s="52"/>
      <c r="O3127" s="52"/>
      <c r="P3127" s="111"/>
      <c r="Q3127" s="52"/>
      <c r="R3127" s="72"/>
      <c r="S3127" s="72"/>
      <c r="T3127" s="139"/>
      <c r="U3127" s="81"/>
      <c r="V3127" s="81"/>
      <c r="W3127" s="81"/>
    </row>
    <row r="3128" spans="1:23" customFormat="1" ht="12.75" customHeight="1" x14ac:dyDescent="0.25">
      <c r="A3128" s="92"/>
      <c r="B3128" s="98"/>
      <c r="C3128" s="98"/>
      <c r="D3128" s="98"/>
      <c r="E3128" s="89"/>
      <c r="F3128" s="89"/>
      <c r="G3128" s="204"/>
      <c r="H3128" s="156"/>
      <c r="I3128" s="156"/>
      <c r="J3128" s="52"/>
      <c r="K3128" s="158"/>
      <c r="L3128" s="52"/>
      <c r="M3128" s="52"/>
      <c r="N3128" s="52"/>
      <c r="O3128" s="52"/>
      <c r="P3128" s="111"/>
      <c r="Q3128" s="52"/>
      <c r="R3128" s="77"/>
      <c r="S3128" s="109"/>
      <c r="T3128" s="139"/>
      <c r="U3128" s="81"/>
      <c r="V3128" s="81"/>
      <c r="W3128" s="81"/>
    </row>
    <row r="3129" spans="1:23" customFormat="1" ht="12.75" customHeight="1" x14ac:dyDescent="0.25">
      <c r="A3129" s="92"/>
      <c r="B3129" s="98"/>
      <c r="C3129" s="98"/>
      <c r="D3129" s="98"/>
      <c r="E3129" s="89"/>
      <c r="F3129" s="89"/>
      <c r="G3129" s="204"/>
      <c r="H3129" s="157"/>
      <c r="I3129" s="157"/>
      <c r="J3129" s="52"/>
      <c r="K3129" s="158"/>
      <c r="L3129" s="52"/>
      <c r="M3129" s="52"/>
      <c r="N3129" s="52"/>
      <c r="O3129" s="52"/>
      <c r="P3129" s="111"/>
      <c r="Q3129" s="52"/>
      <c r="R3129" s="77"/>
      <c r="S3129" s="109"/>
      <c r="T3129" s="139"/>
      <c r="U3129" s="81"/>
      <c r="V3129" s="81"/>
      <c r="W3129" s="81"/>
    </row>
    <row r="3130" spans="1:23" customFormat="1" ht="12.75" customHeight="1" x14ac:dyDescent="0.25">
      <c r="A3130" s="92"/>
      <c r="B3130" s="98"/>
      <c r="C3130" s="98"/>
      <c r="D3130" s="98"/>
      <c r="E3130" s="89"/>
      <c r="F3130" s="89"/>
      <c r="G3130" s="204"/>
      <c r="H3130" s="157"/>
      <c r="I3130" s="157"/>
      <c r="J3130" s="52"/>
      <c r="K3130" s="158"/>
      <c r="L3130" s="52"/>
      <c r="M3130" s="52"/>
      <c r="N3130" s="52"/>
      <c r="O3130" s="52"/>
      <c r="P3130" s="111"/>
      <c r="Q3130" s="52"/>
      <c r="R3130" s="77"/>
      <c r="S3130" s="109"/>
      <c r="T3130" s="139"/>
      <c r="U3130" s="81"/>
      <c r="V3130" s="81"/>
      <c r="W3130" s="81"/>
    </row>
    <row r="3131" spans="1:23" customFormat="1" ht="12.75" customHeight="1" x14ac:dyDescent="0.25">
      <c r="A3131" s="92"/>
      <c r="B3131" s="98"/>
      <c r="C3131" s="98"/>
      <c r="D3131" s="98"/>
      <c r="E3131" s="89"/>
      <c r="F3131" s="89"/>
      <c r="G3131" s="204"/>
      <c r="H3131" s="155"/>
      <c r="I3131" s="155"/>
      <c r="J3131" s="52"/>
      <c r="K3131" s="158"/>
      <c r="L3131" s="52"/>
      <c r="M3131" s="52"/>
      <c r="N3131" s="52"/>
      <c r="O3131" s="52"/>
      <c r="P3131" s="111"/>
      <c r="Q3131" s="52"/>
      <c r="R3131" s="77"/>
      <c r="S3131" s="109"/>
      <c r="T3131" s="139"/>
      <c r="U3131" s="81"/>
      <c r="V3131" s="81"/>
      <c r="W3131" s="81"/>
    </row>
    <row r="3132" spans="1:23" customFormat="1" ht="12.75" customHeight="1" x14ac:dyDescent="0.25">
      <c r="A3132" s="92"/>
      <c r="B3132" s="145"/>
      <c r="C3132" s="145"/>
      <c r="D3132" s="145"/>
      <c r="E3132" s="138"/>
      <c r="F3132" s="138"/>
      <c r="G3132" s="103"/>
      <c r="H3132" s="100"/>
      <c r="I3132" s="270"/>
      <c r="J3132" s="208"/>
      <c r="K3132" s="208"/>
      <c r="L3132" s="208"/>
      <c r="M3132" s="208"/>
      <c r="N3132" s="208"/>
      <c r="O3132" s="208"/>
      <c r="P3132" s="250"/>
      <c r="Q3132" s="208"/>
      <c r="R3132" s="143"/>
      <c r="S3132" s="143"/>
      <c r="T3132" s="139"/>
      <c r="U3132" s="81"/>
      <c r="V3132" s="81"/>
      <c r="W3132" s="81"/>
    </row>
    <row r="3133" spans="1:23" s="46" customFormat="1" x14ac:dyDescent="0.2">
      <c r="A3133" s="92"/>
      <c r="B3133" s="98"/>
      <c r="C3133" s="98"/>
      <c r="D3133" s="98"/>
      <c r="E3133" s="89"/>
      <c r="F3133" s="89"/>
      <c r="G3133" s="204"/>
      <c r="H3133" s="156"/>
      <c r="I3133" s="156"/>
      <c r="J3133" s="52"/>
      <c r="K3133" s="158"/>
      <c r="L3133" s="52"/>
      <c r="M3133" s="52"/>
      <c r="N3133" s="52"/>
      <c r="O3133" s="52"/>
      <c r="P3133" s="111"/>
      <c r="Q3133" s="52"/>
      <c r="R3133" s="77"/>
      <c r="S3133" s="109"/>
    </row>
    <row r="3134" spans="1:23" customFormat="1" ht="12.75" customHeight="1" x14ac:dyDescent="0.25">
      <c r="A3134" s="92"/>
      <c r="B3134" s="98"/>
      <c r="C3134" s="98"/>
      <c r="D3134" s="98"/>
      <c r="E3134" s="89"/>
      <c r="F3134" s="89"/>
      <c r="G3134" s="204"/>
      <c r="H3134" s="157"/>
      <c r="I3134" s="157"/>
      <c r="J3134" s="52"/>
      <c r="K3134" s="158"/>
      <c r="L3134" s="52"/>
      <c r="M3134" s="52"/>
      <c r="N3134" s="52"/>
      <c r="O3134" s="52"/>
      <c r="P3134" s="111"/>
      <c r="Q3134" s="52"/>
      <c r="R3134" s="77"/>
      <c r="S3134" s="109"/>
      <c r="T3134" s="139"/>
      <c r="U3134" s="81"/>
      <c r="V3134" s="81"/>
      <c r="W3134" s="81"/>
    </row>
    <row r="3135" spans="1:23" customFormat="1" ht="12.75" customHeight="1" x14ac:dyDescent="0.25">
      <c r="A3135" s="92"/>
      <c r="B3135" s="98"/>
      <c r="C3135" s="98"/>
      <c r="D3135" s="98"/>
      <c r="E3135" s="89"/>
      <c r="F3135" s="89"/>
      <c r="G3135" s="204"/>
      <c r="H3135" s="155"/>
      <c r="I3135" s="155"/>
      <c r="J3135" s="52"/>
      <c r="K3135" s="158"/>
      <c r="L3135" s="52"/>
      <c r="M3135" s="52"/>
      <c r="N3135" s="52"/>
      <c r="O3135" s="52"/>
      <c r="P3135" s="111"/>
      <c r="Q3135" s="52"/>
      <c r="R3135" s="77"/>
      <c r="S3135" s="109"/>
      <c r="T3135" s="139"/>
      <c r="U3135" s="81"/>
      <c r="V3135" s="81"/>
      <c r="W3135" s="81"/>
    </row>
    <row r="3136" spans="1:23" customFormat="1" ht="12.75" customHeight="1" x14ac:dyDescent="0.25">
      <c r="A3136" s="92"/>
      <c r="B3136" s="98"/>
      <c r="C3136" s="98"/>
      <c r="D3136" s="98"/>
      <c r="E3136" s="89"/>
      <c r="F3136" s="89"/>
      <c r="G3136" s="204"/>
      <c r="H3136" s="157"/>
      <c r="I3136" s="157"/>
      <c r="J3136" s="52"/>
      <c r="K3136" s="158"/>
      <c r="L3136" s="52"/>
      <c r="M3136" s="52"/>
      <c r="N3136" s="52"/>
      <c r="O3136" s="52"/>
      <c r="P3136" s="111"/>
      <c r="Q3136" s="52"/>
      <c r="R3136" s="77"/>
      <c r="S3136" s="109"/>
      <c r="T3136" s="139"/>
      <c r="U3136" s="81"/>
      <c r="V3136" s="81"/>
      <c r="W3136" s="81"/>
    </row>
    <row r="3137" spans="1:23" s="46" customFormat="1" x14ac:dyDescent="0.2">
      <c r="A3137" s="92"/>
      <c r="B3137" s="98"/>
      <c r="C3137" s="98"/>
      <c r="D3137" s="98"/>
      <c r="E3137" s="89"/>
      <c r="F3137" s="89"/>
      <c r="G3137" s="204"/>
      <c r="H3137" s="155"/>
      <c r="I3137" s="155"/>
      <c r="J3137" s="52"/>
      <c r="K3137" s="158"/>
      <c r="L3137" s="52"/>
      <c r="M3137" s="52"/>
      <c r="N3137" s="52"/>
      <c r="O3137" s="52"/>
      <c r="P3137" s="111"/>
      <c r="Q3137" s="52"/>
      <c r="R3137" s="77"/>
      <c r="S3137" s="109"/>
    </row>
    <row r="3138" spans="1:23" customFormat="1" ht="12.75" customHeight="1" x14ac:dyDescent="0.25">
      <c r="A3138" s="92"/>
      <c r="B3138" s="145"/>
      <c r="C3138" s="145"/>
      <c r="D3138" s="145"/>
      <c r="E3138" s="138"/>
      <c r="F3138" s="138"/>
      <c r="G3138" s="103"/>
      <c r="H3138" s="100"/>
      <c r="I3138" s="270"/>
      <c r="J3138" s="208"/>
      <c r="K3138" s="208"/>
      <c r="L3138" s="208"/>
      <c r="M3138" s="208"/>
      <c r="N3138" s="208"/>
      <c r="O3138" s="208"/>
      <c r="P3138" s="250"/>
      <c r="Q3138" s="208"/>
      <c r="R3138" s="143"/>
      <c r="S3138" s="143"/>
      <c r="T3138" s="139"/>
      <c r="U3138" s="81"/>
      <c r="V3138" s="81"/>
      <c r="W3138" s="81"/>
    </row>
    <row r="3139" spans="1:23" customFormat="1" ht="12.75" customHeight="1" x14ac:dyDescent="0.25">
      <c r="A3139" s="92"/>
      <c r="B3139" s="98"/>
      <c r="C3139" s="98"/>
      <c r="D3139" s="98"/>
      <c r="E3139" s="89"/>
      <c r="F3139" s="89"/>
      <c r="G3139" s="204"/>
      <c r="H3139" s="156"/>
      <c r="I3139" s="156"/>
      <c r="J3139" s="52"/>
      <c r="K3139" s="158"/>
      <c r="L3139" s="52"/>
      <c r="M3139" s="52"/>
      <c r="N3139" s="52"/>
      <c r="O3139" s="52"/>
      <c r="P3139" s="111"/>
      <c r="Q3139" s="52"/>
      <c r="R3139" s="77"/>
      <c r="S3139" s="109"/>
      <c r="T3139" s="139"/>
      <c r="U3139" s="81"/>
      <c r="V3139" s="81"/>
      <c r="W3139" s="81"/>
    </row>
    <row r="3140" spans="1:23" customFormat="1" ht="12.75" customHeight="1" x14ac:dyDescent="0.25">
      <c r="A3140" s="92"/>
      <c r="B3140" s="98"/>
      <c r="C3140" s="98"/>
      <c r="D3140" s="98"/>
      <c r="E3140" s="89"/>
      <c r="F3140" s="89"/>
      <c r="G3140" s="204"/>
      <c r="H3140" s="157"/>
      <c r="I3140" s="157"/>
      <c r="J3140" s="52"/>
      <c r="K3140" s="158"/>
      <c r="L3140" s="52"/>
      <c r="M3140" s="52"/>
      <c r="N3140" s="52"/>
      <c r="O3140" s="52"/>
      <c r="P3140" s="111"/>
      <c r="Q3140" s="52"/>
      <c r="R3140" s="77"/>
      <c r="S3140" s="109"/>
      <c r="T3140" s="139"/>
      <c r="U3140" s="81"/>
      <c r="V3140" s="81"/>
      <c r="W3140" s="81"/>
    </row>
    <row r="3141" spans="1:23" s="46" customFormat="1" x14ac:dyDescent="0.2">
      <c r="A3141" s="92"/>
      <c r="B3141" s="98"/>
      <c r="C3141" s="98"/>
      <c r="D3141" s="98"/>
      <c r="E3141" s="89"/>
      <c r="F3141" s="89"/>
      <c r="G3141" s="204"/>
      <c r="H3141" s="155"/>
      <c r="I3141" s="155"/>
      <c r="J3141" s="52"/>
      <c r="K3141" s="158"/>
      <c r="L3141" s="52"/>
      <c r="M3141" s="52"/>
      <c r="N3141" s="52"/>
      <c r="O3141" s="52"/>
      <c r="P3141" s="111"/>
      <c r="Q3141" s="52"/>
      <c r="R3141" s="77"/>
      <c r="S3141" s="109"/>
    </row>
    <row r="3142" spans="1:23" customFormat="1" ht="12.75" customHeight="1" x14ac:dyDescent="0.25">
      <c r="A3142" s="92"/>
      <c r="B3142" s="162"/>
      <c r="C3142" s="162"/>
      <c r="D3142" s="162"/>
      <c r="E3142" s="76"/>
      <c r="F3142" s="76"/>
      <c r="G3142" s="103"/>
      <c r="H3142" s="100"/>
      <c r="I3142" s="100"/>
      <c r="J3142" s="52"/>
      <c r="K3142" s="52"/>
      <c r="L3142" s="52"/>
      <c r="M3142" s="52"/>
      <c r="N3142" s="52"/>
      <c r="O3142" s="52"/>
      <c r="P3142" s="111"/>
      <c r="Q3142" s="52"/>
      <c r="R3142" s="72"/>
      <c r="S3142" s="72"/>
      <c r="T3142" s="139"/>
      <c r="U3142" s="81"/>
      <c r="V3142" s="81"/>
      <c r="W3142" s="81"/>
    </row>
    <row r="3143" spans="1:23" customFormat="1" ht="12.75" customHeight="1" x14ac:dyDescent="0.25">
      <c r="A3143" s="92"/>
      <c r="B3143" s="98"/>
      <c r="C3143" s="98"/>
      <c r="D3143" s="98"/>
      <c r="E3143" s="89"/>
      <c r="F3143" s="89"/>
      <c r="G3143" s="204"/>
      <c r="H3143" s="156"/>
      <c r="I3143" s="156"/>
      <c r="J3143" s="52"/>
      <c r="K3143" s="158"/>
      <c r="L3143" s="52"/>
      <c r="M3143" s="52"/>
      <c r="N3143" s="52"/>
      <c r="O3143" s="52"/>
      <c r="P3143" s="111"/>
      <c r="Q3143" s="52"/>
      <c r="R3143" s="77"/>
      <c r="S3143" s="109"/>
      <c r="T3143" s="139"/>
      <c r="U3143" s="81"/>
      <c r="V3143" s="81"/>
      <c r="W3143" s="81"/>
    </row>
    <row r="3144" spans="1:23" customFormat="1" ht="12.75" customHeight="1" x14ac:dyDescent="0.25">
      <c r="A3144" s="92"/>
      <c r="B3144" s="98"/>
      <c r="C3144" s="98"/>
      <c r="D3144" s="98"/>
      <c r="E3144" s="89"/>
      <c r="F3144" s="89"/>
      <c r="G3144" s="204"/>
      <c r="H3144" s="157"/>
      <c r="I3144" s="157"/>
      <c r="J3144" s="52"/>
      <c r="K3144" s="158"/>
      <c r="L3144" s="52"/>
      <c r="M3144" s="52"/>
      <c r="N3144" s="52"/>
      <c r="O3144" s="52"/>
      <c r="P3144" s="111"/>
      <c r="Q3144" s="52"/>
      <c r="R3144" s="77"/>
      <c r="S3144" s="109"/>
      <c r="T3144" s="139"/>
      <c r="U3144" s="81"/>
      <c r="V3144" s="81"/>
      <c r="W3144" s="81"/>
    </row>
    <row r="3145" spans="1:23" s="46" customFormat="1" x14ac:dyDescent="0.2">
      <c r="A3145" s="92"/>
      <c r="B3145" s="98"/>
      <c r="C3145" s="98"/>
      <c r="D3145" s="98"/>
      <c r="E3145" s="89"/>
      <c r="F3145" s="89"/>
      <c r="G3145" s="204"/>
      <c r="H3145" s="157"/>
      <c r="I3145" s="157"/>
      <c r="J3145" s="52"/>
      <c r="K3145" s="158"/>
      <c r="L3145" s="52"/>
      <c r="M3145" s="52"/>
      <c r="N3145" s="52"/>
      <c r="O3145" s="52"/>
      <c r="P3145" s="111"/>
      <c r="Q3145" s="52"/>
      <c r="R3145" s="77"/>
      <c r="S3145" s="109"/>
    </row>
    <row r="3146" spans="1:23" customFormat="1" ht="12.75" customHeight="1" x14ac:dyDescent="0.25">
      <c r="A3146" s="92"/>
      <c r="B3146" s="98"/>
      <c r="C3146" s="98"/>
      <c r="D3146" s="98"/>
      <c r="E3146" s="89"/>
      <c r="F3146" s="89"/>
      <c r="G3146" s="204"/>
      <c r="H3146" s="155"/>
      <c r="I3146" s="155"/>
      <c r="J3146" s="52"/>
      <c r="K3146" s="158"/>
      <c r="L3146" s="52"/>
      <c r="M3146" s="52"/>
      <c r="N3146" s="52"/>
      <c r="O3146" s="52"/>
      <c r="P3146" s="111"/>
      <c r="Q3146" s="52"/>
      <c r="R3146" s="77"/>
      <c r="S3146" s="109"/>
      <c r="T3146" s="139"/>
      <c r="U3146" s="81"/>
      <c r="V3146" s="81"/>
      <c r="W3146" s="81"/>
    </row>
    <row r="3147" spans="1:23" customFormat="1" ht="12.75" customHeight="1" x14ac:dyDescent="0.25">
      <c r="A3147" s="92"/>
      <c r="B3147" s="145"/>
      <c r="C3147" s="145"/>
      <c r="D3147" s="145"/>
      <c r="E3147" s="138"/>
      <c r="F3147" s="138"/>
      <c r="G3147" s="103"/>
      <c r="H3147" s="100"/>
      <c r="I3147" s="270"/>
      <c r="J3147" s="208"/>
      <c r="K3147" s="208"/>
      <c r="L3147" s="208"/>
      <c r="M3147" s="208"/>
      <c r="N3147" s="208"/>
      <c r="O3147" s="208"/>
      <c r="P3147" s="250"/>
      <c r="Q3147" s="208"/>
      <c r="R3147" s="143"/>
      <c r="S3147" s="143"/>
      <c r="T3147" s="139"/>
      <c r="U3147" s="81"/>
      <c r="V3147" s="81"/>
      <c r="W3147" s="81"/>
    </row>
    <row r="3148" spans="1:23" customFormat="1" ht="12.75" customHeight="1" x14ac:dyDescent="0.25">
      <c r="A3148" s="92"/>
      <c r="B3148" s="98"/>
      <c r="C3148" s="98"/>
      <c r="D3148" s="98"/>
      <c r="E3148" s="89"/>
      <c r="F3148" s="89"/>
      <c r="G3148" s="204"/>
      <c r="H3148" s="156"/>
      <c r="I3148" s="156"/>
      <c r="J3148" s="52"/>
      <c r="K3148" s="158"/>
      <c r="L3148" s="52"/>
      <c r="M3148" s="52"/>
      <c r="N3148" s="52"/>
      <c r="O3148" s="52"/>
      <c r="P3148" s="111"/>
      <c r="Q3148" s="52"/>
      <c r="R3148" s="77"/>
      <c r="S3148" s="109"/>
      <c r="T3148" s="139"/>
      <c r="U3148" s="81"/>
      <c r="V3148" s="81"/>
      <c r="W3148" s="81"/>
    </row>
    <row r="3149" spans="1:23" s="46" customFormat="1" x14ac:dyDescent="0.2">
      <c r="A3149" s="92"/>
      <c r="B3149" s="98"/>
      <c r="C3149" s="98"/>
      <c r="D3149" s="98"/>
      <c r="E3149" s="89"/>
      <c r="F3149" s="89"/>
      <c r="G3149" s="204"/>
      <c r="H3149" s="157"/>
      <c r="I3149" s="157"/>
      <c r="J3149" s="52"/>
      <c r="K3149" s="158"/>
      <c r="L3149" s="52"/>
      <c r="M3149" s="52"/>
      <c r="N3149" s="52"/>
      <c r="O3149" s="52"/>
      <c r="P3149" s="111"/>
      <c r="Q3149" s="52"/>
      <c r="R3149" s="77"/>
      <c r="S3149" s="109"/>
    </row>
    <row r="3150" spans="1:23" customFormat="1" ht="12.75" customHeight="1" x14ac:dyDescent="0.25">
      <c r="A3150" s="92"/>
      <c r="B3150" s="98"/>
      <c r="C3150" s="98"/>
      <c r="D3150" s="98"/>
      <c r="E3150" s="89"/>
      <c r="F3150" s="89"/>
      <c r="G3150" s="204"/>
      <c r="H3150" s="155"/>
      <c r="I3150" s="155"/>
      <c r="J3150" s="52"/>
      <c r="K3150" s="158"/>
      <c r="L3150" s="52"/>
      <c r="M3150" s="52"/>
      <c r="N3150" s="52"/>
      <c r="O3150" s="52"/>
      <c r="P3150" s="111"/>
      <c r="Q3150" s="52"/>
      <c r="R3150" s="77"/>
      <c r="S3150" s="109"/>
      <c r="T3150" s="139"/>
      <c r="U3150" s="81"/>
      <c r="V3150" s="81"/>
      <c r="W3150" s="81"/>
    </row>
    <row r="3151" spans="1:23" customFormat="1" ht="12.75" customHeight="1" x14ac:dyDescent="0.25">
      <c r="A3151" s="92"/>
      <c r="B3151" s="98"/>
      <c r="C3151" s="98"/>
      <c r="D3151" s="98"/>
      <c r="E3151" s="89"/>
      <c r="F3151" s="89"/>
      <c r="G3151" s="204"/>
      <c r="H3151" s="157"/>
      <c r="I3151" s="157"/>
      <c r="J3151" s="52"/>
      <c r="K3151" s="158"/>
      <c r="L3151" s="52"/>
      <c r="M3151" s="52"/>
      <c r="N3151" s="52"/>
      <c r="O3151" s="52"/>
      <c r="P3151" s="111"/>
      <c r="Q3151" s="52"/>
      <c r="R3151" s="77"/>
      <c r="S3151" s="109"/>
      <c r="T3151" s="139"/>
      <c r="U3151" s="81"/>
      <c r="V3151" s="81"/>
      <c r="W3151" s="81"/>
    </row>
    <row r="3152" spans="1:23" customFormat="1" ht="12.75" customHeight="1" x14ac:dyDescent="0.25">
      <c r="A3152" s="92"/>
      <c r="B3152" s="98"/>
      <c r="C3152" s="98"/>
      <c r="D3152" s="98"/>
      <c r="E3152" s="89"/>
      <c r="F3152" s="89"/>
      <c r="G3152" s="204"/>
      <c r="H3152" s="155"/>
      <c r="I3152" s="155"/>
      <c r="J3152" s="52"/>
      <c r="K3152" s="158"/>
      <c r="L3152" s="52"/>
      <c r="M3152" s="52"/>
      <c r="N3152" s="52"/>
      <c r="O3152" s="52"/>
      <c r="P3152" s="111"/>
      <c r="Q3152" s="52"/>
      <c r="R3152" s="77"/>
      <c r="S3152" s="109"/>
      <c r="T3152" s="139"/>
      <c r="U3152" s="81"/>
      <c r="V3152" s="81"/>
      <c r="W3152" s="81"/>
    </row>
    <row r="3153" spans="1:23" s="46" customFormat="1" x14ac:dyDescent="0.2">
      <c r="A3153" s="92"/>
      <c r="B3153" s="145"/>
      <c r="C3153" s="145"/>
      <c r="D3153" s="145"/>
      <c r="E3153" s="138"/>
      <c r="F3153" s="138"/>
      <c r="G3153" s="103"/>
      <c r="H3153" s="100"/>
      <c r="I3153" s="270"/>
      <c r="J3153" s="208"/>
      <c r="K3153" s="208"/>
      <c r="L3153" s="208"/>
      <c r="M3153" s="208"/>
      <c r="N3153" s="208"/>
      <c r="O3153" s="208"/>
      <c r="P3153" s="250"/>
      <c r="Q3153" s="208"/>
      <c r="R3153" s="143"/>
      <c r="S3153" s="143"/>
    </row>
    <row r="3154" spans="1:23" customFormat="1" ht="12.75" customHeight="1" x14ac:dyDescent="0.25">
      <c r="A3154" s="92"/>
      <c r="B3154" s="98"/>
      <c r="C3154" s="98"/>
      <c r="D3154" s="98"/>
      <c r="E3154" s="89"/>
      <c r="F3154" s="89"/>
      <c r="G3154" s="204"/>
      <c r="H3154" s="156"/>
      <c r="I3154" s="156"/>
      <c r="J3154" s="52"/>
      <c r="K3154" s="158"/>
      <c r="L3154" s="52"/>
      <c r="M3154" s="52"/>
      <c r="N3154" s="52"/>
      <c r="O3154" s="52"/>
      <c r="P3154" s="111"/>
      <c r="Q3154" s="52"/>
      <c r="R3154" s="77"/>
      <c r="S3154" s="109"/>
      <c r="T3154" s="139"/>
      <c r="U3154" s="81"/>
      <c r="V3154" s="81"/>
      <c r="W3154" s="81"/>
    </row>
    <row r="3155" spans="1:23" customFormat="1" ht="12.75" customHeight="1" x14ac:dyDescent="0.25">
      <c r="A3155" s="92"/>
      <c r="B3155" s="98"/>
      <c r="C3155" s="98"/>
      <c r="D3155" s="98"/>
      <c r="E3155" s="89"/>
      <c r="F3155" s="89"/>
      <c r="G3155" s="204"/>
      <c r="H3155" s="157"/>
      <c r="I3155" s="157"/>
      <c r="J3155" s="52"/>
      <c r="K3155" s="158"/>
      <c r="L3155" s="52"/>
      <c r="M3155" s="52"/>
      <c r="N3155" s="52"/>
      <c r="O3155" s="52"/>
      <c r="P3155" s="111"/>
      <c r="Q3155" s="52"/>
      <c r="R3155" s="77"/>
      <c r="S3155" s="109"/>
      <c r="T3155" s="139"/>
      <c r="U3155" s="81"/>
      <c r="V3155" s="81"/>
      <c r="W3155" s="81"/>
    </row>
    <row r="3156" spans="1:23" customFormat="1" ht="12.75" customHeight="1" x14ac:dyDescent="0.25">
      <c r="A3156" s="92"/>
      <c r="B3156" s="98"/>
      <c r="C3156" s="98"/>
      <c r="D3156" s="98"/>
      <c r="E3156" s="89"/>
      <c r="F3156" s="89"/>
      <c r="G3156" s="204"/>
      <c r="H3156" s="155"/>
      <c r="I3156" s="155"/>
      <c r="J3156" s="52"/>
      <c r="K3156" s="158"/>
      <c r="L3156" s="52"/>
      <c r="M3156" s="52"/>
      <c r="N3156" s="52"/>
      <c r="O3156" s="52"/>
      <c r="P3156" s="111"/>
      <c r="Q3156" s="52"/>
      <c r="R3156" s="77"/>
      <c r="S3156" s="109"/>
      <c r="T3156" s="139"/>
      <c r="U3156" s="81"/>
      <c r="V3156" s="81"/>
      <c r="W3156" s="81"/>
    </row>
    <row r="3157" spans="1:23" customFormat="1" ht="12.75" customHeight="1" x14ac:dyDescent="0.25">
      <c r="A3157" s="92"/>
      <c r="B3157" s="162"/>
      <c r="C3157" s="162"/>
      <c r="D3157" s="162"/>
      <c r="E3157" s="76"/>
      <c r="F3157" s="76"/>
      <c r="G3157" s="103"/>
      <c r="H3157" s="100"/>
      <c r="I3157" s="100"/>
      <c r="J3157" s="52"/>
      <c r="K3157" s="52"/>
      <c r="L3157" s="52"/>
      <c r="M3157" s="52"/>
      <c r="N3157" s="52"/>
      <c r="O3157" s="52"/>
      <c r="P3157" s="111"/>
      <c r="Q3157" s="52"/>
      <c r="R3157" s="72"/>
      <c r="S3157" s="72"/>
      <c r="T3157" s="139"/>
      <c r="U3157" s="81"/>
      <c r="V3157" s="81"/>
      <c r="W3157" s="81"/>
    </row>
    <row r="3158" spans="1:23" customFormat="1" ht="12.75" customHeight="1" x14ac:dyDescent="0.25">
      <c r="A3158" s="92"/>
      <c r="B3158" s="98"/>
      <c r="C3158" s="98"/>
      <c r="D3158" s="98"/>
      <c r="E3158" s="89"/>
      <c r="F3158" s="89"/>
      <c r="G3158" s="204"/>
      <c r="H3158" s="156"/>
      <c r="I3158" s="156"/>
      <c r="J3158" s="52"/>
      <c r="K3158" s="158"/>
      <c r="L3158" s="52"/>
      <c r="M3158" s="52"/>
      <c r="N3158" s="52"/>
      <c r="O3158" s="52"/>
      <c r="P3158" s="111"/>
      <c r="Q3158" s="52"/>
      <c r="R3158" s="77"/>
      <c r="S3158" s="109"/>
      <c r="T3158" s="139"/>
      <c r="U3158" s="81"/>
      <c r="V3158" s="81"/>
      <c r="W3158" s="81"/>
    </row>
    <row r="3159" spans="1:23" customFormat="1" ht="12.75" customHeight="1" x14ac:dyDescent="0.25">
      <c r="A3159" s="92"/>
      <c r="B3159" s="98"/>
      <c r="C3159" s="98"/>
      <c r="D3159" s="98"/>
      <c r="E3159" s="89"/>
      <c r="F3159" s="89"/>
      <c r="G3159" s="204"/>
      <c r="H3159" s="157"/>
      <c r="I3159" s="157"/>
      <c r="J3159" s="52"/>
      <c r="K3159" s="158"/>
      <c r="L3159" s="52"/>
      <c r="M3159" s="52"/>
      <c r="N3159" s="52"/>
      <c r="O3159" s="52"/>
      <c r="P3159" s="111"/>
      <c r="Q3159" s="52"/>
      <c r="R3159" s="77"/>
      <c r="S3159" s="109"/>
      <c r="T3159" s="139"/>
      <c r="U3159" s="81"/>
      <c r="V3159" s="81"/>
      <c r="W3159" s="81"/>
    </row>
    <row r="3160" spans="1:23" customFormat="1" ht="12.75" customHeight="1" x14ac:dyDescent="0.25">
      <c r="A3160" s="92"/>
      <c r="B3160" s="98"/>
      <c r="C3160" s="98"/>
      <c r="D3160" s="98"/>
      <c r="E3160" s="89"/>
      <c r="F3160" s="89"/>
      <c r="G3160" s="204"/>
      <c r="H3160" s="157"/>
      <c r="I3160" s="157"/>
      <c r="J3160" s="52"/>
      <c r="K3160" s="158"/>
      <c r="L3160" s="52"/>
      <c r="M3160" s="52"/>
      <c r="N3160" s="52"/>
      <c r="O3160" s="52"/>
      <c r="P3160" s="111"/>
      <c r="Q3160" s="52"/>
      <c r="R3160" s="77"/>
      <c r="S3160" s="109"/>
      <c r="T3160" s="139"/>
      <c r="U3160" s="81"/>
      <c r="V3160" s="81"/>
      <c r="W3160" s="81"/>
    </row>
    <row r="3161" spans="1:23" customFormat="1" ht="12.75" customHeight="1" x14ac:dyDescent="0.25">
      <c r="A3161" s="92"/>
      <c r="B3161" s="98"/>
      <c r="C3161" s="98"/>
      <c r="D3161" s="98"/>
      <c r="E3161" s="89"/>
      <c r="F3161" s="89"/>
      <c r="G3161" s="204"/>
      <c r="H3161" s="155"/>
      <c r="I3161" s="155"/>
      <c r="J3161" s="52"/>
      <c r="K3161" s="158"/>
      <c r="L3161" s="52"/>
      <c r="M3161" s="52"/>
      <c r="N3161" s="52"/>
      <c r="O3161" s="52"/>
      <c r="P3161" s="111"/>
      <c r="Q3161" s="52"/>
      <c r="R3161" s="77"/>
      <c r="S3161" s="109"/>
      <c r="T3161" s="139"/>
      <c r="U3161" s="81"/>
      <c r="V3161" s="81"/>
      <c r="W3161" s="81"/>
    </row>
    <row r="3162" spans="1:23" customFormat="1" ht="12.75" customHeight="1" x14ac:dyDescent="0.25">
      <c r="A3162" s="92"/>
      <c r="B3162" s="145"/>
      <c r="C3162" s="145"/>
      <c r="D3162" s="145"/>
      <c r="E3162" s="138"/>
      <c r="F3162" s="138"/>
      <c r="G3162" s="103"/>
      <c r="H3162" s="100"/>
      <c r="I3162" s="270"/>
      <c r="J3162" s="208"/>
      <c r="K3162" s="208"/>
      <c r="L3162" s="208"/>
      <c r="M3162" s="208"/>
      <c r="N3162" s="208"/>
      <c r="O3162" s="208"/>
      <c r="P3162" s="250"/>
      <c r="Q3162" s="208"/>
      <c r="R3162" s="143"/>
      <c r="S3162" s="143"/>
      <c r="T3162" s="139"/>
      <c r="U3162" s="81"/>
      <c r="V3162" s="81"/>
      <c r="W3162" s="81"/>
    </row>
    <row r="3163" spans="1:23" customFormat="1" ht="12.75" customHeight="1" x14ac:dyDescent="0.25">
      <c r="A3163" s="92"/>
      <c r="B3163" s="98"/>
      <c r="C3163" s="98"/>
      <c r="D3163" s="98"/>
      <c r="E3163" s="89"/>
      <c r="F3163" s="89"/>
      <c r="G3163" s="204"/>
      <c r="H3163" s="156"/>
      <c r="I3163" s="156"/>
      <c r="J3163" s="52"/>
      <c r="K3163" s="158"/>
      <c r="L3163" s="52"/>
      <c r="M3163" s="52"/>
      <c r="N3163" s="52"/>
      <c r="O3163" s="52"/>
      <c r="P3163" s="111"/>
      <c r="Q3163" s="52"/>
      <c r="R3163" s="77"/>
      <c r="S3163" s="109"/>
      <c r="T3163" s="139"/>
      <c r="U3163" s="81"/>
      <c r="V3163" s="81"/>
      <c r="W3163" s="81"/>
    </row>
    <row r="3164" spans="1:23" customFormat="1" ht="12.75" customHeight="1" x14ac:dyDescent="0.25">
      <c r="A3164" s="92"/>
      <c r="B3164" s="98"/>
      <c r="C3164" s="98"/>
      <c r="D3164" s="98"/>
      <c r="E3164" s="89"/>
      <c r="F3164" s="89"/>
      <c r="G3164" s="204"/>
      <c r="H3164" s="157"/>
      <c r="I3164" s="157"/>
      <c r="J3164" s="52"/>
      <c r="K3164" s="158"/>
      <c r="L3164" s="52"/>
      <c r="M3164" s="52"/>
      <c r="N3164" s="52"/>
      <c r="O3164" s="52"/>
      <c r="P3164" s="111"/>
      <c r="Q3164" s="52"/>
      <c r="R3164" s="77"/>
      <c r="S3164" s="109"/>
      <c r="T3164" s="139"/>
      <c r="U3164" s="81"/>
      <c r="V3164" s="81"/>
      <c r="W3164" s="81"/>
    </row>
    <row r="3165" spans="1:23" customFormat="1" ht="12.75" customHeight="1" x14ac:dyDescent="0.25">
      <c r="A3165" s="92"/>
      <c r="B3165" s="98"/>
      <c r="C3165" s="98"/>
      <c r="D3165" s="98"/>
      <c r="E3165" s="89"/>
      <c r="F3165" s="89"/>
      <c r="G3165" s="204"/>
      <c r="H3165" s="155"/>
      <c r="I3165" s="155"/>
      <c r="J3165" s="52"/>
      <c r="K3165" s="158"/>
      <c r="L3165" s="52"/>
      <c r="M3165" s="52"/>
      <c r="N3165" s="52"/>
      <c r="O3165" s="52"/>
      <c r="P3165" s="111"/>
      <c r="Q3165" s="52"/>
      <c r="R3165" s="77"/>
      <c r="S3165" s="109"/>
      <c r="T3165" s="139"/>
      <c r="U3165" s="81"/>
      <c r="V3165" s="81"/>
      <c r="W3165" s="81"/>
    </row>
    <row r="3166" spans="1:23" customFormat="1" ht="12.75" customHeight="1" x14ac:dyDescent="0.25">
      <c r="A3166" s="92"/>
      <c r="B3166" s="98"/>
      <c r="C3166" s="98"/>
      <c r="D3166" s="98"/>
      <c r="E3166" s="89"/>
      <c r="F3166" s="89"/>
      <c r="G3166" s="204"/>
      <c r="H3166" s="157"/>
      <c r="I3166" s="157"/>
      <c r="J3166" s="52"/>
      <c r="K3166" s="158"/>
      <c r="L3166" s="52"/>
      <c r="M3166" s="52"/>
      <c r="N3166" s="52"/>
      <c r="O3166" s="52"/>
      <c r="P3166" s="111"/>
      <c r="Q3166" s="52"/>
      <c r="R3166" s="77"/>
      <c r="S3166" s="109"/>
      <c r="T3166" s="139"/>
      <c r="U3166" s="81"/>
      <c r="V3166" s="81"/>
      <c r="W3166" s="81"/>
    </row>
    <row r="3167" spans="1:23" customFormat="1" ht="12.75" customHeight="1" x14ac:dyDescent="0.25">
      <c r="A3167" s="92"/>
      <c r="B3167" s="98"/>
      <c r="C3167" s="98"/>
      <c r="D3167" s="98"/>
      <c r="E3167" s="89"/>
      <c r="F3167" s="89"/>
      <c r="G3167" s="204"/>
      <c r="H3167" s="155"/>
      <c r="I3167" s="155"/>
      <c r="J3167" s="52"/>
      <c r="K3167" s="158"/>
      <c r="L3167" s="52"/>
      <c r="M3167" s="52"/>
      <c r="N3167" s="52"/>
      <c r="O3167" s="52"/>
      <c r="P3167" s="111"/>
      <c r="Q3167" s="52"/>
      <c r="R3167" s="77"/>
      <c r="S3167" s="109"/>
      <c r="T3167" s="139"/>
      <c r="U3167" s="81"/>
      <c r="V3167" s="81"/>
      <c r="W3167" s="81"/>
    </row>
    <row r="3168" spans="1:23" customFormat="1" ht="12.75" customHeight="1" x14ac:dyDescent="0.25">
      <c r="A3168" s="92"/>
      <c r="B3168" s="145"/>
      <c r="C3168" s="145"/>
      <c r="D3168" s="145"/>
      <c r="E3168" s="138"/>
      <c r="F3168" s="138"/>
      <c r="G3168" s="103"/>
      <c r="H3168" s="100"/>
      <c r="I3168" s="270"/>
      <c r="J3168" s="208"/>
      <c r="K3168" s="208"/>
      <c r="L3168" s="208"/>
      <c r="M3168" s="208"/>
      <c r="N3168" s="208"/>
      <c r="O3168" s="208"/>
      <c r="P3168" s="250"/>
      <c r="Q3168" s="208"/>
      <c r="R3168" s="143"/>
      <c r="S3168" s="143"/>
      <c r="T3168" s="139"/>
      <c r="U3168" s="81"/>
      <c r="V3168" s="81"/>
      <c r="W3168" s="81"/>
    </row>
    <row r="3169" spans="1:23" customFormat="1" ht="12.75" customHeight="1" x14ac:dyDescent="0.25">
      <c r="A3169" s="92"/>
      <c r="B3169" s="98"/>
      <c r="C3169" s="98"/>
      <c r="D3169" s="98"/>
      <c r="E3169" s="89"/>
      <c r="F3169" s="89"/>
      <c r="G3169" s="204"/>
      <c r="H3169" s="156"/>
      <c r="I3169" s="156"/>
      <c r="J3169" s="52"/>
      <c r="K3169" s="158"/>
      <c r="L3169" s="52"/>
      <c r="M3169" s="52"/>
      <c r="N3169" s="52"/>
      <c r="O3169" s="52"/>
      <c r="P3169" s="111"/>
      <c r="Q3169" s="52"/>
      <c r="R3169" s="77"/>
      <c r="S3169" s="109"/>
      <c r="T3169" s="139"/>
      <c r="U3169" s="81"/>
      <c r="V3169" s="81"/>
      <c r="W3169" s="81"/>
    </row>
    <row r="3170" spans="1:23" customFormat="1" ht="12.75" customHeight="1" x14ac:dyDescent="0.25">
      <c r="A3170" s="92"/>
      <c r="B3170" s="98"/>
      <c r="C3170" s="98"/>
      <c r="D3170" s="98"/>
      <c r="E3170" s="89"/>
      <c r="F3170" s="89"/>
      <c r="G3170" s="204"/>
      <c r="H3170" s="157"/>
      <c r="I3170" s="157"/>
      <c r="J3170" s="52"/>
      <c r="K3170" s="158"/>
      <c r="L3170" s="52"/>
      <c r="M3170" s="52"/>
      <c r="N3170" s="52"/>
      <c r="O3170" s="52"/>
      <c r="P3170" s="111"/>
      <c r="Q3170" s="52"/>
      <c r="R3170" s="77"/>
      <c r="S3170" s="109"/>
      <c r="T3170" s="139"/>
      <c r="U3170" s="81"/>
      <c r="V3170" s="81"/>
      <c r="W3170" s="81"/>
    </row>
    <row r="3171" spans="1:23" customFormat="1" ht="12.75" customHeight="1" x14ac:dyDescent="0.25">
      <c r="A3171" s="92"/>
      <c r="B3171" s="98"/>
      <c r="C3171" s="98"/>
      <c r="D3171" s="98"/>
      <c r="E3171" s="89"/>
      <c r="F3171" s="89"/>
      <c r="G3171" s="204"/>
      <c r="H3171" s="155"/>
      <c r="I3171" s="155"/>
      <c r="J3171" s="52"/>
      <c r="K3171" s="158"/>
      <c r="L3171" s="52"/>
      <c r="M3171" s="52"/>
      <c r="N3171" s="52"/>
      <c r="O3171" s="52"/>
      <c r="P3171" s="111"/>
      <c r="Q3171" s="52"/>
      <c r="R3171" s="77"/>
      <c r="S3171" s="109"/>
      <c r="T3171" s="139"/>
      <c r="U3171" s="81"/>
      <c r="V3171" s="81"/>
      <c r="W3171" s="81"/>
    </row>
    <row r="3172" spans="1:23" customFormat="1" ht="12.75" customHeight="1" x14ac:dyDescent="0.25">
      <c r="A3172" s="92"/>
      <c r="B3172" s="162"/>
      <c r="C3172" s="162"/>
      <c r="D3172" s="162"/>
      <c r="E3172" s="76"/>
      <c r="F3172" s="76"/>
      <c r="G3172" s="103"/>
      <c r="H3172" s="100"/>
      <c r="I3172" s="100"/>
      <c r="J3172" s="52"/>
      <c r="K3172" s="52"/>
      <c r="L3172" s="52"/>
      <c r="M3172" s="52"/>
      <c r="N3172" s="52"/>
      <c r="O3172" s="52"/>
      <c r="P3172" s="111"/>
      <c r="Q3172" s="52"/>
      <c r="R3172" s="72"/>
      <c r="S3172" s="72"/>
      <c r="T3172" s="139"/>
      <c r="U3172" s="81"/>
      <c r="V3172" s="81"/>
      <c r="W3172" s="81"/>
    </row>
    <row r="3173" spans="1:23" customFormat="1" ht="12.75" customHeight="1" x14ac:dyDescent="0.25">
      <c r="A3173" s="92"/>
      <c r="B3173" s="98"/>
      <c r="C3173" s="98"/>
      <c r="D3173" s="98"/>
      <c r="E3173" s="89"/>
      <c r="F3173" s="89"/>
      <c r="G3173" s="204"/>
      <c r="H3173" s="156"/>
      <c r="I3173" s="156"/>
      <c r="J3173" s="52"/>
      <c r="K3173" s="158"/>
      <c r="L3173" s="52"/>
      <c r="M3173" s="52"/>
      <c r="N3173" s="52"/>
      <c r="O3173" s="52"/>
      <c r="P3173" s="111"/>
      <c r="Q3173" s="52"/>
      <c r="R3173" s="77"/>
      <c r="S3173" s="109"/>
      <c r="T3173" s="139"/>
      <c r="U3173" s="81"/>
      <c r="V3173" s="81"/>
      <c r="W3173" s="81"/>
    </row>
    <row r="3174" spans="1:23" x14ac:dyDescent="0.2">
      <c r="A3174" s="92"/>
      <c r="B3174" s="98"/>
      <c r="C3174" s="98"/>
      <c r="D3174" s="98"/>
      <c r="E3174" s="89"/>
      <c r="F3174" s="89"/>
      <c r="G3174" s="204"/>
      <c r="H3174" s="157"/>
      <c r="I3174" s="157"/>
      <c r="J3174" s="52"/>
      <c r="K3174" s="158"/>
      <c r="L3174" s="52"/>
      <c r="M3174" s="52"/>
      <c r="N3174" s="52"/>
      <c r="O3174" s="52"/>
      <c r="P3174" s="111"/>
      <c r="Q3174" s="52"/>
      <c r="R3174" s="77"/>
      <c r="S3174" s="109"/>
    </row>
    <row r="3175" spans="1:23" x14ac:dyDescent="0.2">
      <c r="A3175" s="92"/>
      <c r="B3175" s="98"/>
      <c r="C3175" s="98"/>
      <c r="D3175" s="98"/>
      <c r="E3175" s="89"/>
      <c r="F3175" s="89"/>
      <c r="G3175" s="204"/>
      <c r="H3175" s="157"/>
      <c r="I3175" s="157"/>
      <c r="J3175" s="52"/>
      <c r="K3175" s="158"/>
      <c r="L3175" s="52"/>
      <c r="M3175" s="52"/>
      <c r="N3175" s="52"/>
      <c r="O3175" s="52"/>
      <c r="P3175" s="111"/>
      <c r="Q3175" s="52"/>
      <c r="R3175" s="77"/>
      <c r="S3175" s="109"/>
    </row>
    <row r="3176" spans="1:23" s="85" customFormat="1" x14ac:dyDescent="0.2">
      <c r="A3176" s="92"/>
      <c r="B3176" s="98"/>
      <c r="C3176" s="98"/>
      <c r="D3176" s="98"/>
      <c r="E3176" s="89"/>
      <c r="F3176" s="89"/>
      <c r="G3176" s="204"/>
      <c r="H3176" s="155"/>
      <c r="I3176" s="155"/>
      <c r="J3176" s="52"/>
      <c r="K3176" s="158"/>
      <c r="L3176" s="52"/>
      <c r="M3176" s="52"/>
      <c r="N3176" s="52"/>
      <c r="O3176" s="52"/>
      <c r="P3176" s="111"/>
      <c r="Q3176" s="52"/>
      <c r="R3176" s="77"/>
      <c r="S3176" s="109"/>
    </row>
    <row r="3177" spans="1:23" x14ac:dyDescent="0.2">
      <c r="A3177" s="92"/>
      <c r="B3177" s="145"/>
      <c r="C3177" s="145"/>
      <c r="D3177" s="145"/>
      <c r="E3177" s="138"/>
      <c r="F3177" s="138"/>
      <c r="G3177" s="103"/>
      <c r="H3177" s="100"/>
      <c r="I3177" s="270"/>
      <c r="J3177" s="208"/>
      <c r="K3177" s="208"/>
      <c r="L3177" s="208"/>
      <c r="M3177" s="208"/>
      <c r="N3177" s="208"/>
      <c r="O3177" s="208"/>
      <c r="P3177" s="250"/>
      <c r="Q3177" s="208"/>
      <c r="R3177" s="143"/>
      <c r="S3177" s="143"/>
    </row>
    <row r="3178" spans="1:23" x14ac:dyDescent="0.2">
      <c r="A3178" s="92"/>
      <c r="B3178" s="98"/>
      <c r="C3178" s="98"/>
      <c r="D3178" s="98"/>
      <c r="E3178" s="89"/>
      <c r="F3178" s="89"/>
      <c r="G3178" s="204"/>
      <c r="H3178" s="156"/>
      <c r="I3178" s="156"/>
      <c r="J3178" s="52"/>
      <c r="K3178" s="158"/>
      <c r="L3178" s="52"/>
      <c r="M3178" s="52"/>
      <c r="N3178" s="52"/>
      <c r="O3178" s="52"/>
      <c r="P3178" s="111"/>
      <c r="Q3178" s="52"/>
      <c r="R3178" s="77"/>
      <c r="S3178" s="109"/>
    </row>
    <row r="3179" spans="1:23" x14ac:dyDescent="0.2">
      <c r="A3179" s="92"/>
      <c r="B3179" s="98"/>
      <c r="C3179" s="98"/>
      <c r="D3179" s="98"/>
      <c r="E3179" s="89"/>
      <c r="F3179" s="89"/>
      <c r="G3179" s="204"/>
      <c r="H3179" s="157"/>
      <c r="I3179" s="157"/>
      <c r="J3179" s="52"/>
      <c r="K3179" s="158"/>
      <c r="L3179" s="52"/>
      <c r="M3179" s="52"/>
      <c r="N3179" s="52"/>
      <c r="O3179" s="52"/>
      <c r="P3179" s="111"/>
      <c r="Q3179" s="52"/>
      <c r="R3179" s="77"/>
      <c r="S3179" s="109"/>
    </row>
    <row r="3180" spans="1:23" x14ac:dyDescent="0.2">
      <c r="A3180" s="92"/>
      <c r="B3180" s="98"/>
      <c r="C3180" s="98"/>
      <c r="D3180" s="98"/>
      <c r="E3180" s="89"/>
      <c r="F3180" s="89"/>
      <c r="G3180" s="204"/>
      <c r="H3180" s="155"/>
      <c r="I3180" s="155"/>
      <c r="J3180" s="52"/>
      <c r="K3180" s="158"/>
      <c r="L3180" s="52"/>
      <c r="M3180" s="52"/>
      <c r="N3180" s="52"/>
      <c r="O3180" s="52"/>
      <c r="P3180" s="111"/>
      <c r="Q3180" s="52"/>
      <c r="R3180" s="77"/>
      <c r="S3180" s="109"/>
    </row>
    <row r="3181" spans="1:23" x14ac:dyDescent="0.2">
      <c r="A3181" s="92"/>
      <c r="B3181" s="98"/>
      <c r="C3181" s="98"/>
      <c r="D3181" s="98"/>
      <c r="E3181" s="89"/>
      <c r="F3181" s="89"/>
      <c r="G3181" s="204"/>
      <c r="H3181" s="157"/>
      <c r="I3181" s="157"/>
      <c r="J3181" s="52"/>
      <c r="K3181" s="158"/>
      <c r="L3181" s="52"/>
      <c r="M3181" s="52"/>
      <c r="N3181" s="52"/>
      <c r="O3181" s="52"/>
      <c r="P3181" s="111"/>
      <c r="Q3181" s="52"/>
      <c r="R3181" s="77"/>
      <c r="S3181" s="109"/>
    </row>
    <row r="3182" spans="1:23" s="46" customFormat="1" x14ac:dyDescent="0.2">
      <c r="A3182" s="92"/>
      <c r="B3182" s="98"/>
      <c r="C3182" s="98"/>
      <c r="D3182" s="98"/>
      <c r="E3182" s="89"/>
      <c r="F3182" s="89"/>
      <c r="G3182" s="204"/>
      <c r="H3182" s="155"/>
      <c r="I3182" s="155"/>
      <c r="J3182" s="52"/>
      <c r="K3182" s="158"/>
      <c r="L3182" s="52"/>
      <c r="M3182" s="52"/>
      <c r="N3182" s="52"/>
      <c r="O3182" s="52"/>
      <c r="P3182" s="111"/>
      <c r="Q3182" s="52"/>
      <c r="R3182" s="77"/>
      <c r="S3182" s="109"/>
    </row>
    <row r="3183" spans="1:23" s="46" customFormat="1" x14ac:dyDescent="0.2">
      <c r="A3183" s="92"/>
      <c r="B3183" s="145"/>
      <c r="C3183" s="145"/>
      <c r="D3183" s="145"/>
      <c r="E3183" s="138"/>
      <c r="F3183" s="138"/>
      <c r="G3183" s="103"/>
      <c r="H3183" s="100"/>
      <c r="I3183" s="270"/>
      <c r="J3183" s="208"/>
      <c r="K3183" s="208"/>
      <c r="L3183" s="208"/>
      <c r="M3183" s="208"/>
      <c r="N3183" s="208"/>
      <c r="O3183" s="208"/>
      <c r="P3183" s="250"/>
      <c r="Q3183" s="208"/>
      <c r="R3183" s="143"/>
      <c r="S3183" s="143"/>
    </row>
    <row r="3184" spans="1:23" s="46" customFormat="1" x14ac:dyDescent="0.2">
      <c r="A3184" s="92"/>
      <c r="B3184" s="98"/>
      <c r="C3184" s="98"/>
      <c r="D3184" s="98"/>
      <c r="E3184" s="89"/>
      <c r="F3184" s="89"/>
      <c r="G3184" s="204"/>
      <c r="H3184" s="156"/>
      <c r="I3184" s="156"/>
      <c r="J3184" s="52"/>
      <c r="K3184" s="158"/>
      <c r="L3184" s="52"/>
      <c r="M3184" s="52"/>
      <c r="N3184" s="52"/>
      <c r="O3184" s="52"/>
      <c r="P3184" s="111"/>
      <c r="Q3184" s="52"/>
      <c r="R3184" s="77"/>
      <c r="S3184" s="109"/>
    </row>
    <row r="3185" spans="1:19" s="46" customFormat="1" x14ac:dyDescent="0.2">
      <c r="A3185" s="92"/>
      <c r="B3185" s="98"/>
      <c r="C3185" s="98"/>
      <c r="D3185" s="98"/>
      <c r="E3185" s="89"/>
      <c r="F3185" s="89"/>
      <c r="G3185" s="204"/>
      <c r="H3185" s="157"/>
      <c r="I3185" s="157"/>
      <c r="J3185" s="52"/>
      <c r="K3185" s="158"/>
      <c r="L3185" s="52"/>
      <c r="M3185" s="52"/>
      <c r="N3185" s="52"/>
      <c r="O3185" s="52"/>
      <c r="P3185" s="111"/>
      <c r="Q3185" s="52"/>
      <c r="R3185" s="77"/>
      <c r="S3185" s="109"/>
    </row>
    <row r="3186" spans="1:19" s="46" customFormat="1" x14ac:dyDescent="0.2">
      <c r="A3186" s="92"/>
      <c r="B3186" s="98"/>
      <c r="C3186" s="98"/>
      <c r="D3186" s="98"/>
      <c r="E3186" s="89"/>
      <c r="F3186" s="89"/>
      <c r="G3186" s="204"/>
      <c r="H3186" s="155"/>
      <c r="I3186" s="155"/>
      <c r="J3186" s="52"/>
      <c r="K3186" s="158"/>
      <c r="L3186" s="52"/>
      <c r="M3186" s="52"/>
      <c r="N3186" s="52"/>
      <c r="O3186" s="52"/>
      <c r="P3186" s="111"/>
      <c r="Q3186" s="52"/>
      <c r="R3186" s="77"/>
      <c r="S3186" s="109"/>
    </row>
    <row r="3187" spans="1:19" s="46" customFormat="1" x14ac:dyDescent="0.2">
      <c r="A3187" s="92"/>
      <c r="B3187" s="162"/>
      <c r="C3187" s="162"/>
      <c r="D3187" s="162"/>
      <c r="E3187" s="76"/>
      <c r="F3187" s="76"/>
      <c r="G3187" s="103"/>
      <c r="H3187" s="100"/>
      <c r="I3187" s="100"/>
      <c r="J3187" s="52"/>
      <c r="K3187" s="52"/>
      <c r="L3187" s="52"/>
      <c r="M3187" s="52"/>
      <c r="N3187" s="52"/>
      <c r="O3187" s="52"/>
      <c r="P3187" s="111"/>
      <c r="Q3187" s="52"/>
      <c r="R3187" s="72"/>
      <c r="S3187" s="72"/>
    </row>
    <row r="3188" spans="1:19" s="46" customFormat="1" x14ac:dyDescent="0.2">
      <c r="A3188" s="92"/>
      <c r="B3188" s="98"/>
      <c r="C3188" s="98"/>
      <c r="D3188" s="98"/>
      <c r="E3188" s="89"/>
      <c r="F3188" s="89"/>
      <c r="G3188" s="204"/>
      <c r="H3188" s="156"/>
      <c r="I3188" s="156"/>
      <c r="J3188" s="52"/>
      <c r="K3188" s="158"/>
      <c r="L3188" s="52"/>
      <c r="M3188" s="52"/>
      <c r="N3188" s="52"/>
      <c r="O3188" s="52"/>
      <c r="P3188" s="111"/>
      <c r="Q3188" s="52"/>
      <c r="R3188" s="77"/>
      <c r="S3188" s="109"/>
    </row>
    <row r="3189" spans="1:19" s="46" customFormat="1" x14ac:dyDescent="0.2">
      <c r="A3189" s="92"/>
      <c r="B3189" s="98"/>
      <c r="C3189" s="98"/>
      <c r="D3189" s="98"/>
      <c r="E3189" s="89"/>
      <c r="F3189" s="89"/>
      <c r="G3189" s="204"/>
      <c r="H3189" s="157"/>
      <c r="I3189" s="157"/>
      <c r="J3189" s="52"/>
      <c r="K3189" s="158"/>
      <c r="L3189" s="52"/>
      <c r="M3189" s="52"/>
      <c r="N3189" s="52"/>
      <c r="O3189" s="52"/>
      <c r="P3189" s="111"/>
      <c r="Q3189" s="52"/>
      <c r="R3189" s="77"/>
      <c r="S3189" s="109"/>
    </row>
    <row r="3190" spans="1:19" s="46" customFormat="1" x14ac:dyDescent="0.2">
      <c r="A3190" s="92"/>
      <c r="B3190" s="98"/>
      <c r="C3190" s="98"/>
      <c r="D3190" s="98"/>
      <c r="E3190" s="89"/>
      <c r="F3190" s="89"/>
      <c r="G3190" s="204"/>
      <c r="H3190" s="157"/>
      <c r="I3190" s="157"/>
      <c r="J3190" s="52"/>
      <c r="K3190" s="158"/>
      <c r="L3190" s="52"/>
      <c r="M3190" s="52"/>
      <c r="N3190" s="52"/>
      <c r="O3190" s="52"/>
      <c r="P3190" s="111"/>
      <c r="Q3190" s="52"/>
      <c r="R3190" s="77"/>
      <c r="S3190" s="109"/>
    </row>
    <row r="3191" spans="1:19" s="46" customFormat="1" x14ac:dyDescent="0.2">
      <c r="A3191" s="92"/>
      <c r="B3191" s="98"/>
      <c r="C3191" s="98"/>
      <c r="D3191" s="98"/>
      <c r="E3191" s="89"/>
      <c r="F3191" s="89"/>
      <c r="G3191" s="204"/>
      <c r="H3191" s="155"/>
      <c r="I3191" s="155"/>
      <c r="J3191" s="52"/>
      <c r="K3191" s="158"/>
      <c r="L3191" s="52"/>
      <c r="M3191" s="52"/>
      <c r="N3191" s="52"/>
      <c r="O3191" s="52"/>
      <c r="P3191" s="111"/>
      <c r="Q3191" s="52"/>
      <c r="R3191" s="77"/>
      <c r="S3191" s="109"/>
    </row>
    <row r="3192" spans="1:19" s="46" customFormat="1" x14ac:dyDescent="0.2">
      <c r="A3192" s="92"/>
      <c r="B3192" s="145"/>
      <c r="C3192" s="145"/>
      <c r="D3192" s="145"/>
      <c r="E3192" s="138"/>
      <c r="F3192" s="138"/>
      <c r="G3192" s="103"/>
      <c r="H3192" s="100"/>
      <c r="I3192" s="270"/>
      <c r="J3192" s="208"/>
      <c r="K3192" s="208"/>
      <c r="L3192" s="208"/>
      <c r="M3192" s="208"/>
      <c r="N3192" s="208"/>
      <c r="O3192" s="208"/>
      <c r="P3192" s="250"/>
      <c r="Q3192" s="208"/>
      <c r="R3192" s="143"/>
      <c r="S3192" s="143"/>
    </row>
    <row r="3193" spans="1:19" s="46" customFormat="1" x14ac:dyDescent="0.2">
      <c r="A3193" s="92"/>
      <c r="B3193" s="98"/>
      <c r="C3193" s="98"/>
      <c r="D3193" s="98"/>
      <c r="E3193" s="89"/>
      <c r="F3193" s="89"/>
      <c r="G3193" s="204"/>
      <c r="H3193" s="156"/>
      <c r="I3193" s="156"/>
      <c r="J3193" s="52"/>
      <c r="K3193" s="158"/>
      <c r="L3193" s="52"/>
      <c r="M3193" s="52"/>
      <c r="N3193" s="52"/>
      <c r="O3193" s="52"/>
      <c r="P3193" s="111"/>
      <c r="Q3193" s="52"/>
      <c r="R3193" s="77"/>
      <c r="S3193" s="109"/>
    </row>
    <row r="3194" spans="1:19" s="46" customFormat="1" x14ac:dyDescent="0.2">
      <c r="A3194" s="92"/>
      <c r="B3194" s="98"/>
      <c r="C3194" s="98"/>
      <c r="D3194" s="98"/>
      <c r="E3194" s="89"/>
      <c r="F3194" s="89"/>
      <c r="G3194" s="204"/>
      <c r="H3194" s="157"/>
      <c r="I3194" s="157"/>
      <c r="J3194" s="52"/>
      <c r="K3194" s="158"/>
      <c r="L3194" s="52"/>
      <c r="M3194" s="52"/>
      <c r="N3194" s="52"/>
      <c r="O3194" s="52"/>
      <c r="P3194" s="111"/>
      <c r="Q3194" s="52"/>
      <c r="R3194" s="77"/>
      <c r="S3194" s="109"/>
    </row>
    <row r="3195" spans="1:19" s="46" customFormat="1" x14ac:dyDescent="0.2">
      <c r="A3195" s="92"/>
      <c r="B3195" s="98"/>
      <c r="C3195" s="98"/>
      <c r="D3195" s="98"/>
      <c r="E3195" s="89"/>
      <c r="F3195" s="89"/>
      <c r="G3195" s="204"/>
      <c r="H3195" s="155"/>
      <c r="I3195" s="155"/>
      <c r="J3195" s="52"/>
      <c r="K3195" s="158"/>
      <c r="L3195" s="52"/>
      <c r="M3195" s="52"/>
      <c r="N3195" s="52"/>
      <c r="O3195" s="52"/>
      <c r="P3195" s="111"/>
      <c r="Q3195" s="52"/>
      <c r="R3195" s="77"/>
      <c r="S3195" s="109"/>
    </row>
    <row r="3196" spans="1:19" s="46" customFormat="1" x14ac:dyDescent="0.2">
      <c r="A3196" s="92"/>
      <c r="B3196" s="98"/>
      <c r="C3196" s="98"/>
      <c r="D3196" s="98"/>
      <c r="E3196" s="89"/>
      <c r="F3196" s="89"/>
      <c r="G3196" s="204"/>
      <c r="H3196" s="157"/>
      <c r="I3196" s="157"/>
      <c r="J3196" s="52"/>
      <c r="K3196" s="158"/>
      <c r="L3196" s="52"/>
      <c r="M3196" s="52"/>
      <c r="N3196" s="52"/>
      <c r="O3196" s="52"/>
      <c r="P3196" s="111"/>
      <c r="Q3196" s="52"/>
      <c r="R3196" s="77"/>
      <c r="S3196" s="109"/>
    </row>
    <row r="3197" spans="1:19" s="46" customFormat="1" x14ac:dyDescent="0.2">
      <c r="A3197" s="92"/>
      <c r="B3197" s="98"/>
      <c r="C3197" s="98"/>
      <c r="D3197" s="98"/>
      <c r="E3197" s="89"/>
      <c r="F3197" s="89"/>
      <c r="G3197" s="204"/>
      <c r="H3197" s="155"/>
      <c r="I3197" s="155"/>
      <c r="J3197" s="52"/>
      <c r="K3197" s="158"/>
      <c r="L3197" s="52"/>
      <c r="M3197" s="52"/>
      <c r="N3197" s="52"/>
      <c r="O3197" s="52"/>
      <c r="P3197" s="111"/>
      <c r="Q3197" s="52"/>
      <c r="R3197" s="77"/>
      <c r="S3197" s="109"/>
    </row>
    <row r="3198" spans="1:19" s="46" customFormat="1" x14ac:dyDescent="0.2">
      <c r="A3198" s="92"/>
      <c r="B3198" s="145"/>
      <c r="C3198" s="145"/>
      <c r="D3198" s="145"/>
      <c r="E3198" s="138"/>
      <c r="F3198" s="138"/>
      <c r="G3198" s="103"/>
      <c r="H3198" s="100"/>
      <c r="I3198" s="270"/>
      <c r="J3198" s="208"/>
      <c r="K3198" s="208"/>
      <c r="L3198" s="208"/>
      <c r="M3198" s="208"/>
      <c r="N3198" s="208"/>
      <c r="O3198" s="208"/>
      <c r="P3198" s="250"/>
      <c r="Q3198" s="208"/>
      <c r="R3198" s="143"/>
      <c r="S3198" s="143"/>
    </row>
    <row r="3199" spans="1:19" s="46" customFormat="1" x14ac:dyDescent="0.2">
      <c r="A3199" s="92"/>
      <c r="B3199" s="98"/>
      <c r="C3199" s="98"/>
      <c r="D3199" s="98"/>
      <c r="E3199" s="89"/>
      <c r="F3199" s="89"/>
      <c r="G3199" s="204"/>
      <c r="H3199" s="156"/>
      <c r="I3199" s="156"/>
      <c r="J3199" s="52"/>
      <c r="K3199" s="158"/>
      <c r="L3199" s="52"/>
      <c r="M3199" s="52"/>
      <c r="N3199" s="52"/>
      <c r="O3199" s="52"/>
      <c r="P3199" s="111"/>
      <c r="Q3199" s="52"/>
      <c r="R3199" s="77"/>
      <c r="S3199" s="109"/>
    </row>
    <row r="3200" spans="1:19" s="46" customFormat="1" x14ac:dyDescent="0.2">
      <c r="A3200" s="92"/>
      <c r="B3200" s="98"/>
      <c r="C3200" s="98"/>
      <c r="D3200" s="98"/>
      <c r="E3200" s="89"/>
      <c r="F3200" s="89"/>
      <c r="G3200" s="204"/>
      <c r="H3200" s="157"/>
      <c r="I3200" s="157"/>
      <c r="J3200" s="52"/>
      <c r="K3200" s="158"/>
      <c r="L3200" s="52"/>
      <c r="M3200" s="52"/>
      <c r="N3200" s="52"/>
      <c r="O3200" s="52"/>
      <c r="P3200" s="111"/>
      <c r="Q3200" s="52"/>
      <c r="R3200" s="77"/>
      <c r="S3200" s="109"/>
    </row>
    <row r="3201" spans="1:19" s="46" customFormat="1" x14ac:dyDescent="0.2">
      <c r="A3201" s="92"/>
      <c r="B3201" s="98"/>
      <c r="C3201" s="98"/>
      <c r="D3201" s="98"/>
      <c r="E3201" s="89"/>
      <c r="F3201" s="89"/>
      <c r="G3201" s="204"/>
      <c r="H3201" s="155"/>
      <c r="I3201" s="155"/>
      <c r="J3201" s="52"/>
      <c r="K3201" s="158"/>
      <c r="L3201" s="52"/>
      <c r="M3201" s="52"/>
      <c r="N3201" s="52"/>
      <c r="O3201" s="52"/>
      <c r="P3201" s="111"/>
      <c r="Q3201" s="52"/>
      <c r="R3201" s="77"/>
      <c r="S3201" s="109"/>
    </row>
    <row r="3202" spans="1:19" s="46" customFormat="1" x14ac:dyDescent="0.2">
      <c r="A3202" s="92"/>
      <c r="B3202" s="162"/>
      <c r="C3202" s="162"/>
      <c r="D3202" s="162"/>
      <c r="E3202" s="76"/>
      <c r="F3202" s="76"/>
      <c r="G3202" s="103"/>
      <c r="H3202" s="100"/>
      <c r="I3202" s="100"/>
      <c r="J3202" s="52"/>
      <c r="K3202" s="52"/>
      <c r="L3202" s="52"/>
      <c r="M3202" s="52"/>
      <c r="N3202" s="52"/>
      <c r="O3202" s="52"/>
      <c r="P3202" s="111"/>
      <c r="Q3202" s="52"/>
      <c r="R3202" s="72"/>
      <c r="S3202" s="72"/>
    </row>
    <row r="3203" spans="1:19" s="46" customFormat="1" x14ac:dyDescent="0.2">
      <c r="A3203" s="92"/>
      <c r="B3203" s="98"/>
      <c r="C3203" s="98"/>
      <c r="D3203" s="98"/>
      <c r="E3203" s="89"/>
      <c r="F3203" s="89"/>
      <c r="G3203" s="204"/>
      <c r="H3203" s="156"/>
      <c r="I3203" s="156"/>
      <c r="J3203" s="52"/>
      <c r="K3203" s="158"/>
      <c r="L3203" s="52"/>
      <c r="M3203" s="52"/>
      <c r="N3203" s="52"/>
      <c r="O3203" s="52"/>
      <c r="P3203" s="111"/>
      <c r="Q3203" s="52"/>
      <c r="R3203" s="77"/>
      <c r="S3203" s="109"/>
    </row>
    <row r="3204" spans="1:19" s="46" customFormat="1" x14ac:dyDescent="0.2">
      <c r="A3204" s="92"/>
      <c r="B3204" s="98"/>
      <c r="C3204" s="98"/>
      <c r="D3204" s="98"/>
      <c r="E3204" s="89"/>
      <c r="F3204" s="89"/>
      <c r="G3204" s="204"/>
      <c r="H3204" s="157"/>
      <c r="I3204" s="157"/>
      <c r="J3204" s="52"/>
      <c r="K3204" s="158"/>
      <c r="L3204" s="52"/>
      <c r="M3204" s="52"/>
      <c r="N3204" s="52"/>
      <c r="O3204" s="52"/>
      <c r="P3204" s="111"/>
      <c r="Q3204" s="52"/>
      <c r="R3204" s="77"/>
      <c r="S3204" s="109"/>
    </row>
    <row r="3205" spans="1:19" s="46" customFormat="1" x14ac:dyDescent="0.2">
      <c r="A3205" s="92"/>
      <c r="B3205" s="98"/>
      <c r="C3205" s="98"/>
      <c r="D3205" s="98"/>
      <c r="E3205" s="89"/>
      <c r="F3205" s="89"/>
      <c r="G3205" s="204"/>
      <c r="H3205" s="157"/>
      <c r="I3205" s="157"/>
      <c r="J3205" s="52"/>
      <c r="K3205" s="158"/>
      <c r="L3205" s="52"/>
      <c r="M3205" s="52"/>
      <c r="N3205" s="52"/>
      <c r="O3205" s="52"/>
      <c r="P3205" s="111"/>
      <c r="Q3205" s="52"/>
      <c r="R3205" s="77"/>
      <c r="S3205" s="109"/>
    </row>
    <row r="3206" spans="1:19" s="46" customFormat="1" x14ac:dyDescent="0.2">
      <c r="A3206" s="92"/>
      <c r="B3206" s="98"/>
      <c r="C3206" s="98"/>
      <c r="D3206" s="98"/>
      <c r="E3206" s="89"/>
      <c r="F3206" s="89"/>
      <c r="G3206" s="204"/>
      <c r="H3206" s="155"/>
      <c r="I3206" s="155"/>
      <c r="J3206" s="52"/>
      <c r="K3206" s="158"/>
      <c r="L3206" s="52"/>
      <c r="M3206" s="52"/>
      <c r="N3206" s="52"/>
      <c r="O3206" s="52"/>
      <c r="P3206" s="111"/>
      <c r="Q3206" s="52"/>
      <c r="R3206" s="77"/>
      <c r="S3206" s="109"/>
    </row>
    <row r="3207" spans="1:19" s="46" customFormat="1" x14ac:dyDescent="0.2">
      <c r="A3207" s="92"/>
      <c r="B3207" s="145"/>
      <c r="C3207" s="145"/>
      <c r="D3207" s="145"/>
      <c r="E3207" s="138"/>
      <c r="F3207" s="138"/>
      <c r="G3207" s="103"/>
      <c r="H3207" s="100"/>
      <c r="I3207" s="270"/>
      <c r="J3207" s="208"/>
      <c r="K3207" s="208"/>
      <c r="L3207" s="208"/>
      <c r="M3207" s="208"/>
      <c r="N3207" s="208"/>
      <c r="O3207" s="208"/>
      <c r="P3207" s="250"/>
      <c r="Q3207" s="208"/>
      <c r="R3207" s="143"/>
      <c r="S3207" s="143"/>
    </row>
    <row r="3208" spans="1:19" s="46" customFormat="1" x14ac:dyDescent="0.2">
      <c r="A3208" s="92"/>
      <c r="B3208" s="98"/>
      <c r="C3208" s="98"/>
      <c r="D3208" s="98"/>
      <c r="E3208" s="89"/>
      <c r="F3208" s="89"/>
      <c r="G3208" s="204"/>
      <c r="H3208" s="156"/>
      <c r="I3208" s="156"/>
      <c r="J3208" s="52"/>
      <c r="K3208" s="158"/>
      <c r="L3208" s="52"/>
      <c r="M3208" s="52"/>
      <c r="N3208" s="52"/>
      <c r="O3208" s="52"/>
      <c r="P3208" s="111"/>
      <c r="Q3208" s="52"/>
      <c r="R3208" s="77"/>
      <c r="S3208" s="109"/>
    </row>
    <row r="3209" spans="1:19" s="46" customFormat="1" x14ac:dyDescent="0.2">
      <c r="A3209" s="92"/>
      <c r="B3209" s="98"/>
      <c r="C3209" s="98"/>
      <c r="D3209" s="98"/>
      <c r="E3209" s="89"/>
      <c r="F3209" s="89"/>
      <c r="G3209" s="204"/>
      <c r="H3209" s="157"/>
      <c r="I3209" s="157"/>
      <c r="J3209" s="52"/>
      <c r="K3209" s="158"/>
      <c r="L3209" s="52"/>
      <c r="M3209" s="52"/>
      <c r="N3209" s="52"/>
      <c r="O3209" s="52"/>
      <c r="P3209" s="111"/>
      <c r="Q3209" s="52"/>
      <c r="R3209" s="77"/>
      <c r="S3209" s="109"/>
    </row>
    <row r="3210" spans="1:19" s="46" customFormat="1" x14ac:dyDescent="0.2">
      <c r="A3210" s="92"/>
      <c r="B3210" s="98"/>
      <c r="C3210" s="98"/>
      <c r="D3210" s="98"/>
      <c r="E3210" s="89"/>
      <c r="F3210" s="89"/>
      <c r="G3210" s="204"/>
      <c r="H3210" s="155"/>
      <c r="I3210" s="155"/>
      <c r="J3210" s="52"/>
      <c r="K3210" s="158"/>
      <c r="L3210" s="52"/>
      <c r="M3210" s="52"/>
      <c r="N3210" s="52"/>
      <c r="O3210" s="52"/>
      <c r="P3210" s="111"/>
      <c r="Q3210" s="52"/>
      <c r="R3210" s="77"/>
      <c r="S3210" s="109"/>
    </row>
    <row r="3211" spans="1:19" s="46" customFormat="1" x14ac:dyDescent="0.2">
      <c r="A3211" s="92"/>
      <c r="B3211" s="98"/>
      <c r="C3211" s="98"/>
      <c r="D3211" s="98"/>
      <c r="E3211" s="89"/>
      <c r="F3211" s="89"/>
      <c r="G3211" s="204"/>
      <c r="H3211" s="157"/>
      <c r="I3211" s="157"/>
      <c r="J3211" s="52"/>
      <c r="K3211" s="158"/>
      <c r="L3211" s="52"/>
      <c r="M3211" s="52"/>
      <c r="N3211" s="52"/>
      <c r="O3211" s="52"/>
      <c r="P3211" s="111"/>
      <c r="Q3211" s="52"/>
      <c r="R3211" s="77"/>
      <c r="S3211" s="109"/>
    </row>
    <row r="3212" spans="1:19" s="46" customFormat="1" x14ac:dyDescent="0.2">
      <c r="A3212" s="92"/>
      <c r="B3212" s="98"/>
      <c r="C3212" s="98"/>
      <c r="D3212" s="98"/>
      <c r="E3212" s="89"/>
      <c r="F3212" s="89"/>
      <c r="G3212" s="204"/>
      <c r="H3212" s="155"/>
      <c r="I3212" s="155"/>
      <c r="J3212" s="52"/>
      <c r="K3212" s="158"/>
      <c r="L3212" s="52"/>
      <c r="M3212" s="52"/>
      <c r="N3212" s="52"/>
      <c r="O3212" s="52"/>
      <c r="P3212" s="111"/>
      <c r="Q3212" s="52"/>
      <c r="R3212" s="77"/>
      <c r="S3212" s="109"/>
    </row>
    <row r="3213" spans="1:19" s="46" customFormat="1" x14ac:dyDescent="0.2">
      <c r="A3213" s="92"/>
      <c r="B3213" s="145"/>
      <c r="C3213" s="145"/>
      <c r="D3213" s="145"/>
      <c r="E3213" s="138"/>
      <c r="F3213" s="138"/>
      <c r="G3213" s="103"/>
      <c r="H3213" s="100"/>
      <c r="I3213" s="270"/>
      <c r="J3213" s="208"/>
      <c r="K3213" s="208"/>
      <c r="L3213" s="208"/>
      <c r="M3213" s="208"/>
      <c r="N3213" s="208"/>
      <c r="O3213" s="208"/>
      <c r="P3213" s="250"/>
      <c r="Q3213" s="208"/>
      <c r="R3213" s="143"/>
      <c r="S3213" s="143"/>
    </row>
    <row r="3214" spans="1:19" s="46" customFormat="1" x14ac:dyDescent="0.2">
      <c r="A3214" s="92"/>
      <c r="B3214" s="98"/>
      <c r="C3214" s="98"/>
      <c r="D3214" s="98"/>
      <c r="E3214" s="89"/>
      <c r="F3214" s="89"/>
      <c r="G3214" s="204"/>
      <c r="H3214" s="156"/>
      <c r="I3214" s="156"/>
      <c r="J3214" s="52"/>
      <c r="K3214" s="158"/>
      <c r="L3214" s="52"/>
      <c r="M3214" s="52"/>
      <c r="N3214" s="52"/>
      <c r="O3214" s="52"/>
      <c r="P3214" s="111"/>
      <c r="Q3214" s="52"/>
      <c r="R3214" s="77"/>
      <c r="S3214" s="109"/>
    </row>
    <row r="3215" spans="1:19" s="46" customFormat="1" x14ac:dyDescent="0.2">
      <c r="A3215" s="92"/>
      <c r="B3215" s="98"/>
      <c r="C3215" s="98"/>
      <c r="D3215" s="98"/>
      <c r="E3215" s="89"/>
      <c r="F3215" s="89"/>
      <c r="G3215" s="204"/>
      <c r="H3215" s="157"/>
      <c r="I3215" s="157"/>
      <c r="J3215" s="52"/>
      <c r="K3215" s="158"/>
      <c r="L3215" s="52"/>
      <c r="M3215" s="52"/>
      <c r="N3215" s="52"/>
      <c r="O3215" s="52"/>
      <c r="P3215" s="111"/>
      <c r="Q3215" s="52"/>
      <c r="R3215" s="77"/>
      <c r="S3215" s="109"/>
    </row>
    <row r="3216" spans="1:19" s="46" customFormat="1" x14ac:dyDescent="0.2">
      <c r="A3216" s="92"/>
      <c r="B3216" s="98"/>
      <c r="C3216" s="98"/>
      <c r="D3216" s="98"/>
      <c r="E3216" s="89"/>
      <c r="F3216" s="89"/>
      <c r="G3216" s="204"/>
      <c r="H3216" s="155"/>
      <c r="I3216" s="155"/>
      <c r="J3216" s="52"/>
      <c r="K3216" s="158"/>
      <c r="L3216" s="52"/>
      <c r="M3216" s="52"/>
      <c r="N3216" s="52"/>
      <c r="O3216" s="52"/>
      <c r="P3216" s="111"/>
      <c r="Q3216" s="52"/>
      <c r="R3216" s="77"/>
      <c r="S3216" s="109"/>
    </row>
    <row r="3217" spans="1:23" s="46" customFormat="1" x14ac:dyDescent="0.2">
      <c r="A3217" s="92"/>
      <c r="B3217" s="162"/>
      <c r="C3217" s="162"/>
      <c r="D3217" s="162"/>
      <c r="E3217" s="76"/>
      <c r="F3217" s="76"/>
      <c r="G3217" s="103"/>
      <c r="H3217" s="100"/>
      <c r="I3217" s="100"/>
      <c r="J3217" s="52"/>
      <c r="K3217" s="52"/>
      <c r="L3217" s="52"/>
      <c r="M3217" s="52"/>
      <c r="N3217" s="52"/>
      <c r="O3217" s="52"/>
      <c r="P3217" s="111"/>
      <c r="Q3217" s="52"/>
      <c r="R3217" s="72"/>
      <c r="S3217" s="72"/>
    </row>
    <row r="3218" spans="1:23" s="46" customFormat="1" x14ac:dyDescent="0.2">
      <c r="A3218" s="92"/>
      <c r="B3218" s="98"/>
      <c r="C3218" s="98"/>
      <c r="D3218" s="98"/>
      <c r="E3218" s="89"/>
      <c r="F3218" s="89"/>
      <c r="G3218" s="204"/>
      <c r="H3218" s="156"/>
      <c r="I3218" s="156"/>
      <c r="J3218" s="52"/>
      <c r="K3218" s="158"/>
      <c r="L3218" s="52"/>
      <c r="M3218" s="52"/>
      <c r="N3218" s="52"/>
      <c r="O3218" s="52"/>
      <c r="P3218" s="111"/>
      <c r="Q3218" s="52"/>
      <c r="R3218" s="77"/>
      <c r="S3218" s="109"/>
    </row>
    <row r="3219" spans="1:23" s="46" customFormat="1" x14ac:dyDescent="0.2">
      <c r="A3219" s="92"/>
      <c r="B3219" s="98"/>
      <c r="C3219" s="98"/>
      <c r="D3219" s="98"/>
      <c r="E3219" s="89"/>
      <c r="F3219" s="89"/>
      <c r="G3219" s="204"/>
      <c r="H3219" s="157"/>
      <c r="I3219" s="157"/>
      <c r="J3219" s="52"/>
      <c r="K3219" s="158"/>
      <c r="L3219" s="52"/>
      <c r="M3219" s="52"/>
      <c r="N3219" s="52"/>
      <c r="O3219" s="52"/>
      <c r="P3219" s="111"/>
      <c r="Q3219" s="52"/>
      <c r="R3219" s="77"/>
      <c r="S3219" s="109"/>
    </row>
    <row r="3220" spans="1:23" s="46" customFormat="1" x14ac:dyDescent="0.2">
      <c r="A3220" s="92"/>
      <c r="B3220" s="98"/>
      <c r="C3220" s="98"/>
      <c r="D3220" s="98"/>
      <c r="E3220" s="89"/>
      <c r="F3220" s="89"/>
      <c r="G3220" s="204"/>
      <c r="H3220" s="157"/>
      <c r="I3220" s="157"/>
      <c r="J3220" s="52"/>
      <c r="K3220" s="158"/>
      <c r="L3220" s="52"/>
      <c r="M3220" s="52"/>
      <c r="N3220" s="52"/>
      <c r="O3220" s="52"/>
      <c r="P3220" s="111"/>
      <c r="Q3220" s="52"/>
      <c r="R3220" s="77"/>
      <c r="S3220" s="109"/>
    </row>
    <row r="3221" spans="1:23" s="46" customFormat="1" x14ac:dyDescent="0.2">
      <c r="A3221" s="92"/>
      <c r="B3221" s="98"/>
      <c r="C3221" s="98"/>
      <c r="D3221" s="98"/>
      <c r="E3221" s="89"/>
      <c r="F3221" s="89"/>
      <c r="G3221" s="204"/>
      <c r="H3221" s="155"/>
      <c r="I3221" s="155"/>
      <c r="J3221" s="52"/>
      <c r="K3221" s="158"/>
      <c r="L3221" s="52"/>
      <c r="M3221" s="52"/>
      <c r="N3221" s="52"/>
      <c r="O3221" s="52"/>
      <c r="P3221" s="111"/>
      <c r="Q3221" s="52"/>
      <c r="R3221" s="77"/>
      <c r="S3221" s="109"/>
    </row>
    <row r="3222" spans="1:23" s="46" customFormat="1" x14ac:dyDescent="0.2">
      <c r="A3222" s="92"/>
      <c r="B3222" s="145"/>
      <c r="C3222" s="145"/>
      <c r="D3222" s="145"/>
      <c r="E3222" s="138"/>
      <c r="F3222" s="138"/>
      <c r="G3222" s="103"/>
      <c r="H3222" s="100"/>
      <c r="I3222" s="270"/>
      <c r="J3222" s="208"/>
      <c r="K3222" s="208"/>
      <c r="L3222" s="208"/>
      <c r="M3222" s="208"/>
      <c r="N3222" s="208"/>
      <c r="O3222" s="208"/>
      <c r="P3222" s="250"/>
      <c r="Q3222" s="208"/>
      <c r="R3222" s="143"/>
      <c r="S3222" s="143"/>
    </row>
    <row r="3223" spans="1:23" s="46" customFormat="1" x14ac:dyDescent="0.2">
      <c r="A3223" s="92"/>
      <c r="B3223" s="98"/>
      <c r="C3223" s="98"/>
      <c r="D3223" s="98"/>
      <c r="E3223" s="89"/>
      <c r="F3223" s="89"/>
      <c r="G3223" s="204"/>
      <c r="H3223" s="156"/>
      <c r="I3223" s="156"/>
      <c r="J3223" s="52"/>
      <c r="K3223" s="158"/>
      <c r="L3223" s="52"/>
      <c r="M3223" s="52"/>
      <c r="N3223" s="52"/>
      <c r="O3223" s="52"/>
      <c r="P3223" s="111"/>
      <c r="Q3223" s="52"/>
      <c r="R3223" s="77"/>
      <c r="S3223" s="109"/>
    </row>
    <row r="3224" spans="1:23" s="46" customFormat="1" x14ac:dyDescent="0.2">
      <c r="A3224" s="92"/>
      <c r="B3224" s="98"/>
      <c r="C3224" s="98"/>
      <c r="D3224" s="98"/>
      <c r="E3224" s="89"/>
      <c r="F3224" s="89"/>
      <c r="G3224" s="204"/>
      <c r="H3224" s="157"/>
      <c r="I3224" s="157"/>
      <c r="J3224" s="52"/>
      <c r="K3224" s="158"/>
      <c r="L3224" s="52"/>
      <c r="M3224" s="52"/>
      <c r="N3224" s="52"/>
      <c r="O3224" s="52"/>
      <c r="P3224" s="111"/>
      <c r="Q3224" s="52"/>
      <c r="R3224" s="77"/>
      <c r="S3224" s="109"/>
    </row>
    <row r="3225" spans="1:23" s="46" customFormat="1" x14ac:dyDescent="0.2">
      <c r="A3225" s="92"/>
      <c r="B3225" s="98"/>
      <c r="C3225" s="98"/>
      <c r="D3225" s="98"/>
      <c r="E3225" s="89"/>
      <c r="F3225" s="89"/>
      <c r="G3225" s="204"/>
      <c r="H3225" s="155"/>
      <c r="I3225" s="155"/>
      <c r="J3225" s="52"/>
      <c r="K3225" s="158"/>
      <c r="L3225" s="52"/>
      <c r="M3225" s="52"/>
      <c r="N3225" s="52"/>
      <c r="O3225" s="52"/>
      <c r="P3225" s="111"/>
      <c r="Q3225" s="52"/>
      <c r="R3225" s="77"/>
      <c r="S3225" s="109"/>
    </row>
    <row r="3226" spans="1:23" s="46" customFormat="1" x14ac:dyDescent="0.2">
      <c r="A3226" s="92"/>
      <c r="B3226" s="98"/>
      <c r="C3226" s="98"/>
      <c r="D3226" s="98"/>
      <c r="E3226" s="89"/>
      <c r="F3226" s="89"/>
      <c r="G3226" s="204"/>
      <c r="H3226" s="157"/>
      <c r="I3226" s="157"/>
      <c r="J3226" s="52"/>
      <c r="K3226" s="158"/>
      <c r="L3226" s="52"/>
      <c r="M3226" s="52"/>
      <c r="N3226" s="52"/>
      <c r="O3226" s="52"/>
      <c r="P3226" s="111"/>
      <c r="Q3226" s="52"/>
      <c r="R3226" s="77"/>
      <c r="S3226" s="109"/>
    </row>
    <row r="3227" spans="1:23" customFormat="1" ht="12.75" customHeight="1" x14ac:dyDescent="0.25">
      <c r="A3227" s="92"/>
      <c r="B3227" s="98"/>
      <c r="C3227" s="98"/>
      <c r="D3227" s="98"/>
      <c r="E3227" s="89"/>
      <c r="F3227" s="89"/>
      <c r="G3227" s="204"/>
      <c r="H3227" s="155"/>
      <c r="I3227" s="155"/>
      <c r="J3227" s="52"/>
      <c r="K3227" s="158"/>
      <c r="L3227" s="52"/>
      <c r="M3227" s="52"/>
      <c r="N3227" s="52"/>
      <c r="O3227" s="52"/>
      <c r="P3227" s="111"/>
      <c r="Q3227" s="52"/>
      <c r="R3227" s="77"/>
      <c r="S3227" s="109"/>
      <c r="T3227" s="46"/>
      <c r="U3227" s="139"/>
      <c r="V3227" s="139"/>
      <c r="W3227" s="139"/>
    </row>
    <row r="3228" spans="1:23" customFormat="1" ht="12.75" customHeight="1" x14ac:dyDescent="0.25">
      <c r="A3228" s="92"/>
      <c r="B3228" s="145"/>
      <c r="C3228" s="145"/>
      <c r="D3228" s="145"/>
      <c r="E3228" s="138"/>
      <c r="F3228" s="138"/>
      <c r="G3228" s="103"/>
      <c r="H3228" s="100"/>
      <c r="I3228" s="270"/>
      <c r="J3228" s="208"/>
      <c r="K3228" s="208"/>
      <c r="L3228" s="208"/>
      <c r="M3228" s="208"/>
      <c r="N3228" s="208"/>
      <c r="O3228" s="208"/>
      <c r="P3228" s="250"/>
      <c r="Q3228" s="208"/>
      <c r="R3228" s="143"/>
      <c r="S3228" s="143"/>
      <c r="T3228" s="46"/>
      <c r="U3228" s="139"/>
      <c r="V3228" s="139"/>
      <c r="W3228" s="139"/>
    </row>
    <row r="3229" spans="1:23" customFormat="1" ht="12.75" customHeight="1" x14ac:dyDescent="0.25">
      <c r="A3229" s="92"/>
      <c r="B3229" s="98"/>
      <c r="C3229" s="98"/>
      <c r="D3229" s="98"/>
      <c r="E3229" s="89"/>
      <c r="F3229" s="89"/>
      <c r="G3229" s="204"/>
      <c r="H3229" s="156"/>
      <c r="I3229" s="156"/>
      <c r="J3229" s="52"/>
      <c r="K3229" s="158"/>
      <c r="L3229" s="52"/>
      <c r="M3229" s="52"/>
      <c r="N3229" s="52"/>
      <c r="O3229" s="52"/>
      <c r="P3229" s="111"/>
      <c r="Q3229" s="52"/>
      <c r="R3229" s="77"/>
      <c r="S3229" s="109"/>
      <c r="T3229" s="46"/>
      <c r="U3229" s="139"/>
      <c r="V3229" s="139"/>
      <c r="W3229" s="139"/>
    </row>
    <row r="3230" spans="1:23" customFormat="1" ht="12.75" customHeight="1" x14ac:dyDescent="0.25">
      <c r="A3230" s="92"/>
      <c r="B3230" s="98"/>
      <c r="C3230" s="98"/>
      <c r="D3230" s="98"/>
      <c r="E3230" s="89"/>
      <c r="F3230" s="89"/>
      <c r="G3230" s="204"/>
      <c r="H3230" s="157"/>
      <c r="I3230" s="157"/>
      <c r="J3230" s="52"/>
      <c r="K3230" s="158"/>
      <c r="L3230" s="52"/>
      <c r="M3230" s="52"/>
      <c r="N3230" s="52"/>
      <c r="O3230" s="52"/>
      <c r="P3230" s="111"/>
      <c r="Q3230" s="52"/>
      <c r="R3230" s="77"/>
      <c r="S3230" s="109"/>
      <c r="T3230" s="46"/>
      <c r="U3230" s="139"/>
      <c r="V3230" s="139"/>
      <c r="W3230" s="139"/>
    </row>
    <row r="3231" spans="1:23" customFormat="1" ht="12.75" customHeight="1" x14ac:dyDescent="0.25">
      <c r="A3231" s="92"/>
      <c r="B3231" s="98"/>
      <c r="C3231" s="98"/>
      <c r="D3231" s="98"/>
      <c r="E3231" s="89"/>
      <c r="F3231" s="89"/>
      <c r="G3231" s="204"/>
      <c r="H3231" s="155"/>
      <c r="I3231" s="155"/>
      <c r="J3231" s="52"/>
      <c r="K3231" s="158"/>
      <c r="L3231" s="52"/>
      <c r="M3231" s="52"/>
      <c r="N3231" s="52"/>
      <c r="O3231" s="52"/>
      <c r="P3231" s="111"/>
      <c r="Q3231" s="52"/>
      <c r="R3231" s="77"/>
      <c r="S3231" s="109"/>
      <c r="T3231" s="46"/>
      <c r="U3231" s="139"/>
      <c r="V3231" s="139"/>
      <c r="W3231" s="139"/>
    </row>
    <row r="3232" spans="1:23" customFormat="1" ht="12.75" customHeight="1" x14ac:dyDescent="0.25">
      <c r="A3232" s="92"/>
      <c r="B3232" s="162"/>
      <c r="C3232" s="162"/>
      <c r="D3232" s="162"/>
      <c r="E3232" s="76"/>
      <c r="F3232" s="76"/>
      <c r="G3232" s="103"/>
      <c r="H3232" s="100"/>
      <c r="I3232" s="100"/>
      <c r="J3232" s="52"/>
      <c r="K3232" s="52"/>
      <c r="L3232" s="52"/>
      <c r="M3232" s="52"/>
      <c r="N3232" s="52"/>
      <c r="O3232" s="52"/>
      <c r="P3232" s="111"/>
      <c r="Q3232" s="52"/>
      <c r="R3232" s="72"/>
      <c r="S3232" s="72"/>
      <c r="T3232" s="46"/>
      <c r="U3232" s="139"/>
      <c r="V3232" s="139"/>
      <c r="W3232" s="139"/>
    </row>
    <row r="3233" spans="1:35" customFormat="1" ht="12.75" customHeight="1" x14ac:dyDescent="0.25">
      <c r="A3233" s="92"/>
      <c r="B3233" s="98"/>
      <c r="C3233" s="98"/>
      <c r="D3233" s="98"/>
      <c r="E3233" s="89"/>
      <c r="F3233" s="89"/>
      <c r="G3233" s="204"/>
      <c r="H3233" s="156"/>
      <c r="I3233" s="156"/>
      <c r="J3233" s="52"/>
      <c r="K3233" s="158"/>
      <c r="L3233" s="52"/>
      <c r="M3233" s="52"/>
      <c r="N3233" s="52"/>
      <c r="O3233" s="52"/>
      <c r="P3233" s="111"/>
      <c r="Q3233" s="52"/>
      <c r="R3233" s="77"/>
      <c r="S3233" s="109"/>
      <c r="T3233" s="46"/>
      <c r="U3233" s="139"/>
      <c r="V3233" s="139"/>
      <c r="W3233" s="139"/>
    </row>
    <row r="3234" spans="1:35" customFormat="1" ht="12.75" customHeight="1" x14ac:dyDescent="0.25">
      <c r="A3234" s="92"/>
      <c r="B3234" s="98"/>
      <c r="C3234" s="98"/>
      <c r="D3234" s="98"/>
      <c r="E3234" s="89"/>
      <c r="F3234" s="89"/>
      <c r="G3234" s="204"/>
      <c r="H3234" s="157"/>
      <c r="I3234" s="157"/>
      <c r="J3234" s="52"/>
      <c r="K3234" s="158"/>
      <c r="L3234" s="52"/>
      <c r="M3234" s="52"/>
      <c r="N3234" s="52"/>
      <c r="O3234" s="52"/>
      <c r="P3234" s="111"/>
      <c r="Q3234" s="52"/>
      <c r="R3234" s="77"/>
      <c r="S3234" s="109"/>
      <c r="T3234" s="46"/>
      <c r="U3234" s="139"/>
      <c r="V3234" s="139"/>
      <c r="W3234" s="139"/>
    </row>
    <row r="3235" spans="1:35" s="182" customFormat="1" ht="12.75" customHeight="1" x14ac:dyDescent="0.3">
      <c r="A3235" s="92"/>
      <c r="B3235" s="98"/>
      <c r="C3235" s="98"/>
      <c r="D3235" s="98"/>
      <c r="E3235" s="89"/>
      <c r="F3235" s="89"/>
      <c r="G3235" s="204"/>
      <c r="H3235" s="157"/>
      <c r="I3235" s="157"/>
      <c r="J3235" s="52"/>
      <c r="K3235" s="158"/>
      <c r="L3235" s="52"/>
      <c r="M3235" s="52"/>
      <c r="N3235" s="52"/>
      <c r="O3235" s="52"/>
      <c r="P3235" s="111"/>
      <c r="Q3235" s="52"/>
      <c r="R3235" s="77"/>
      <c r="S3235" s="109"/>
      <c r="T3235" s="80"/>
      <c r="U3235" s="80"/>
      <c r="V3235" s="187"/>
      <c r="W3235" s="187"/>
      <c r="AI3235" s="202"/>
    </row>
    <row r="3236" spans="1:35" s="182" customFormat="1" ht="12.75" customHeight="1" x14ac:dyDescent="0.3">
      <c r="A3236" s="92"/>
      <c r="B3236" s="98"/>
      <c r="C3236" s="98"/>
      <c r="D3236" s="98"/>
      <c r="E3236" s="89"/>
      <c r="F3236" s="89"/>
      <c r="G3236" s="204"/>
      <c r="H3236" s="155"/>
      <c r="I3236" s="155"/>
      <c r="J3236" s="52"/>
      <c r="K3236" s="158"/>
      <c r="L3236" s="52"/>
      <c r="M3236" s="52"/>
      <c r="N3236" s="52"/>
      <c r="O3236" s="52"/>
      <c r="P3236" s="111"/>
      <c r="Q3236" s="52"/>
      <c r="R3236" s="77"/>
      <c r="S3236" s="109"/>
      <c r="T3236" s="80"/>
      <c r="U3236" s="80"/>
      <c r="V3236" s="187"/>
      <c r="W3236" s="187"/>
      <c r="AI3236" s="202"/>
    </row>
    <row r="3237" spans="1:35" s="182" customFormat="1" ht="12.75" customHeight="1" x14ac:dyDescent="0.3">
      <c r="A3237" s="92"/>
      <c r="B3237" s="145"/>
      <c r="C3237" s="145"/>
      <c r="D3237" s="145"/>
      <c r="E3237" s="138"/>
      <c r="F3237" s="138"/>
      <c r="G3237" s="103"/>
      <c r="H3237" s="100"/>
      <c r="I3237" s="270"/>
      <c r="J3237" s="208"/>
      <c r="K3237" s="208"/>
      <c r="L3237" s="208"/>
      <c r="M3237" s="208"/>
      <c r="N3237" s="208"/>
      <c r="O3237" s="208"/>
      <c r="P3237" s="250"/>
      <c r="Q3237" s="208"/>
      <c r="R3237" s="143"/>
      <c r="S3237" s="143"/>
      <c r="T3237" s="80"/>
      <c r="U3237" s="80"/>
      <c r="V3237" s="187"/>
      <c r="W3237" s="187"/>
      <c r="AI3237" s="202"/>
    </row>
    <row r="3238" spans="1:35" s="182" customFormat="1" ht="12.75" customHeight="1" x14ac:dyDescent="0.3">
      <c r="A3238" s="92"/>
      <c r="B3238" s="98"/>
      <c r="C3238" s="98"/>
      <c r="D3238" s="98"/>
      <c r="E3238" s="89"/>
      <c r="F3238" s="89"/>
      <c r="G3238" s="204"/>
      <c r="H3238" s="156"/>
      <c r="I3238" s="156"/>
      <c r="J3238" s="52"/>
      <c r="K3238" s="158"/>
      <c r="L3238" s="52"/>
      <c r="M3238" s="52"/>
      <c r="N3238" s="52"/>
      <c r="O3238" s="52"/>
      <c r="P3238" s="111"/>
      <c r="Q3238" s="52"/>
      <c r="R3238" s="77"/>
      <c r="S3238" s="109"/>
      <c r="T3238" s="80"/>
      <c r="U3238" s="80"/>
      <c r="V3238" s="187"/>
      <c r="W3238" s="187"/>
      <c r="AI3238" s="202"/>
    </row>
    <row r="3239" spans="1:35" s="182" customFormat="1" ht="12.75" customHeight="1" x14ac:dyDescent="0.3">
      <c r="A3239" s="92"/>
      <c r="B3239" s="98"/>
      <c r="C3239" s="98"/>
      <c r="D3239" s="98"/>
      <c r="E3239" s="89"/>
      <c r="F3239" s="89"/>
      <c r="G3239" s="204"/>
      <c r="H3239" s="157"/>
      <c r="I3239" s="157"/>
      <c r="J3239" s="52"/>
      <c r="K3239" s="158"/>
      <c r="L3239" s="52"/>
      <c r="M3239" s="52"/>
      <c r="N3239" s="52"/>
      <c r="O3239" s="52"/>
      <c r="P3239" s="111"/>
      <c r="Q3239" s="52"/>
      <c r="R3239" s="77"/>
      <c r="S3239" s="109"/>
      <c r="T3239" s="80"/>
      <c r="U3239" s="80"/>
      <c r="V3239" s="187"/>
      <c r="W3239" s="187"/>
      <c r="AI3239" s="202"/>
    </row>
    <row r="3240" spans="1:35" s="182" customFormat="1" ht="12.75" customHeight="1" x14ac:dyDescent="0.3">
      <c r="A3240" s="92"/>
      <c r="B3240" s="98"/>
      <c r="C3240" s="98"/>
      <c r="D3240" s="98"/>
      <c r="E3240" s="89"/>
      <c r="F3240" s="89"/>
      <c r="G3240" s="204"/>
      <c r="H3240" s="155"/>
      <c r="I3240" s="155"/>
      <c r="J3240" s="52"/>
      <c r="K3240" s="158"/>
      <c r="L3240" s="52"/>
      <c r="M3240" s="52"/>
      <c r="N3240" s="52"/>
      <c r="O3240" s="52"/>
      <c r="P3240" s="111"/>
      <c r="Q3240" s="52"/>
      <c r="R3240" s="77"/>
      <c r="S3240" s="109"/>
      <c r="T3240" s="80"/>
      <c r="U3240" s="80"/>
      <c r="V3240" s="187"/>
      <c r="W3240" s="187"/>
      <c r="AI3240" s="202"/>
    </row>
    <row r="3241" spans="1:35" s="182" customFormat="1" ht="12.75" customHeight="1" x14ac:dyDescent="0.3">
      <c r="A3241" s="92"/>
      <c r="B3241" s="98"/>
      <c r="C3241" s="98"/>
      <c r="D3241" s="98"/>
      <c r="E3241" s="89"/>
      <c r="F3241" s="89"/>
      <c r="G3241" s="204"/>
      <c r="H3241" s="157"/>
      <c r="I3241" s="157"/>
      <c r="J3241" s="52"/>
      <c r="K3241" s="158"/>
      <c r="L3241" s="52"/>
      <c r="M3241" s="52"/>
      <c r="N3241" s="52"/>
      <c r="O3241" s="52"/>
      <c r="P3241" s="111"/>
      <c r="Q3241" s="52"/>
      <c r="R3241" s="77"/>
      <c r="S3241" s="109"/>
      <c r="T3241" s="80"/>
      <c r="U3241" s="80"/>
      <c r="V3241" s="187"/>
      <c r="W3241" s="187"/>
      <c r="AI3241" s="202"/>
    </row>
    <row r="3242" spans="1:35" s="182" customFormat="1" ht="12.75" customHeight="1" x14ac:dyDescent="0.3">
      <c r="A3242" s="92"/>
      <c r="B3242" s="98"/>
      <c r="C3242" s="98"/>
      <c r="D3242" s="98"/>
      <c r="E3242" s="89"/>
      <c r="F3242" s="89"/>
      <c r="G3242" s="204"/>
      <c r="H3242" s="155"/>
      <c r="I3242" s="155"/>
      <c r="J3242" s="52"/>
      <c r="K3242" s="158"/>
      <c r="L3242" s="52"/>
      <c r="M3242" s="52"/>
      <c r="N3242" s="52"/>
      <c r="O3242" s="52"/>
      <c r="P3242" s="111"/>
      <c r="Q3242" s="52"/>
      <c r="R3242" s="77"/>
      <c r="S3242" s="109"/>
      <c r="T3242" s="80"/>
      <c r="U3242" s="80"/>
      <c r="V3242" s="187"/>
      <c r="W3242" s="187"/>
      <c r="AI3242" s="202"/>
    </row>
    <row r="3243" spans="1:35" s="182" customFormat="1" ht="12.75" customHeight="1" x14ac:dyDescent="0.3">
      <c r="A3243" s="92"/>
      <c r="B3243" s="145"/>
      <c r="C3243" s="145"/>
      <c r="D3243" s="145"/>
      <c r="E3243" s="138"/>
      <c r="F3243" s="138"/>
      <c r="G3243" s="103"/>
      <c r="H3243" s="100"/>
      <c r="I3243" s="270"/>
      <c r="J3243" s="208"/>
      <c r="K3243" s="208"/>
      <c r="L3243" s="208"/>
      <c r="M3243" s="208"/>
      <c r="N3243" s="208"/>
      <c r="O3243" s="208"/>
      <c r="P3243" s="250"/>
      <c r="Q3243" s="208"/>
      <c r="R3243" s="143"/>
      <c r="S3243" s="143"/>
      <c r="T3243" s="80"/>
      <c r="U3243" s="80"/>
      <c r="V3243" s="187"/>
      <c r="W3243" s="187"/>
      <c r="AI3243" s="202"/>
    </row>
    <row r="3244" spans="1:35" s="182" customFormat="1" ht="12.75" customHeight="1" x14ac:dyDescent="0.3">
      <c r="A3244" s="92"/>
      <c r="B3244" s="98"/>
      <c r="C3244" s="98"/>
      <c r="D3244" s="98"/>
      <c r="E3244" s="89"/>
      <c r="F3244" s="89"/>
      <c r="G3244" s="204"/>
      <c r="H3244" s="156"/>
      <c r="I3244" s="156"/>
      <c r="J3244" s="52"/>
      <c r="K3244" s="158"/>
      <c r="L3244" s="52"/>
      <c r="M3244" s="52"/>
      <c r="N3244" s="52"/>
      <c r="O3244" s="52"/>
      <c r="P3244" s="111"/>
      <c r="Q3244" s="52"/>
      <c r="R3244" s="77"/>
      <c r="S3244" s="109"/>
      <c r="T3244" s="80"/>
      <c r="U3244" s="80"/>
      <c r="V3244" s="187"/>
      <c r="W3244" s="187"/>
      <c r="AI3244" s="202"/>
    </row>
    <row r="3245" spans="1:35" s="182" customFormat="1" ht="12.75" customHeight="1" x14ac:dyDescent="0.3">
      <c r="A3245" s="92"/>
      <c r="B3245" s="98"/>
      <c r="C3245" s="98"/>
      <c r="D3245" s="98"/>
      <c r="E3245" s="89"/>
      <c r="F3245" s="89"/>
      <c r="G3245" s="204"/>
      <c r="H3245" s="157"/>
      <c r="I3245" s="157"/>
      <c r="J3245" s="52"/>
      <c r="K3245" s="158"/>
      <c r="L3245" s="52"/>
      <c r="M3245" s="52"/>
      <c r="N3245" s="52"/>
      <c r="O3245" s="52"/>
      <c r="P3245" s="111"/>
      <c r="Q3245" s="52"/>
      <c r="R3245" s="77"/>
      <c r="S3245" s="109"/>
      <c r="T3245" s="80"/>
      <c r="U3245" s="80"/>
      <c r="V3245" s="187"/>
      <c r="W3245" s="187"/>
      <c r="AI3245" s="202"/>
    </row>
    <row r="3246" spans="1:35" s="182" customFormat="1" ht="12.75" customHeight="1" x14ac:dyDescent="0.3">
      <c r="A3246" s="92"/>
      <c r="B3246" s="98"/>
      <c r="C3246" s="98"/>
      <c r="D3246" s="98"/>
      <c r="E3246" s="89"/>
      <c r="F3246" s="89"/>
      <c r="G3246" s="204"/>
      <c r="H3246" s="155"/>
      <c r="I3246" s="155"/>
      <c r="J3246" s="52"/>
      <c r="K3246" s="158"/>
      <c r="L3246" s="52"/>
      <c r="M3246" s="52"/>
      <c r="N3246" s="52"/>
      <c r="O3246" s="52"/>
      <c r="P3246" s="111"/>
      <c r="Q3246" s="52"/>
      <c r="R3246" s="77"/>
      <c r="S3246" s="109"/>
      <c r="T3246" s="80"/>
      <c r="U3246" s="80"/>
      <c r="V3246" s="187"/>
      <c r="W3246" s="187"/>
      <c r="AI3246" s="202"/>
    </row>
    <row r="3247" spans="1:35" s="182" customFormat="1" ht="12.75" customHeight="1" x14ac:dyDescent="0.3">
      <c r="A3247" s="92"/>
      <c r="B3247" s="162"/>
      <c r="C3247" s="162"/>
      <c r="D3247" s="162"/>
      <c r="E3247" s="76"/>
      <c r="F3247" s="76"/>
      <c r="G3247" s="103"/>
      <c r="H3247" s="100"/>
      <c r="I3247" s="100"/>
      <c r="J3247" s="52"/>
      <c r="K3247" s="52"/>
      <c r="L3247" s="52"/>
      <c r="M3247" s="52"/>
      <c r="N3247" s="52"/>
      <c r="O3247" s="52"/>
      <c r="P3247" s="111"/>
      <c r="Q3247" s="52"/>
      <c r="R3247" s="72"/>
      <c r="S3247" s="72"/>
      <c r="T3247" s="80"/>
      <c r="U3247" s="80"/>
      <c r="V3247" s="187"/>
      <c r="W3247" s="187"/>
      <c r="AI3247" s="202"/>
    </row>
    <row r="3248" spans="1:35" s="182" customFormat="1" ht="12.75" customHeight="1" x14ac:dyDescent="0.3">
      <c r="A3248" s="92"/>
      <c r="B3248" s="98"/>
      <c r="C3248" s="98"/>
      <c r="D3248" s="98"/>
      <c r="E3248" s="89"/>
      <c r="F3248" s="89"/>
      <c r="G3248" s="204"/>
      <c r="H3248" s="156"/>
      <c r="I3248" s="156"/>
      <c r="J3248" s="52"/>
      <c r="K3248" s="158"/>
      <c r="L3248" s="52"/>
      <c r="M3248" s="52"/>
      <c r="N3248" s="52"/>
      <c r="O3248" s="52"/>
      <c r="P3248" s="111"/>
      <c r="Q3248" s="52"/>
      <c r="R3248" s="77"/>
      <c r="S3248" s="109"/>
      <c r="T3248" s="80"/>
      <c r="U3248" s="80"/>
      <c r="V3248" s="187"/>
      <c r="W3248" s="187"/>
      <c r="AI3248" s="202"/>
    </row>
    <row r="3249" spans="1:35" s="182" customFormat="1" ht="12.75" customHeight="1" x14ac:dyDescent="0.3">
      <c r="A3249" s="92"/>
      <c r="B3249" s="98"/>
      <c r="C3249" s="98"/>
      <c r="D3249" s="98"/>
      <c r="E3249" s="89"/>
      <c r="F3249" s="89"/>
      <c r="G3249" s="204"/>
      <c r="H3249" s="157"/>
      <c r="I3249" s="157"/>
      <c r="J3249" s="52"/>
      <c r="K3249" s="158"/>
      <c r="L3249" s="52"/>
      <c r="M3249" s="52"/>
      <c r="N3249" s="52"/>
      <c r="O3249" s="52"/>
      <c r="P3249" s="111"/>
      <c r="Q3249" s="52"/>
      <c r="R3249" s="77"/>
      <c r="S3249" s="109"/>
      <c r="T3249" s="80"/>
      <c r="U3249" s="80"/>
      <c r="V3249" s="187"/>
      <c r="W3249" s="187"/>
      <c r="AI3249" s="202"/>
    </row>
    <row r="3250" spans="1:35" s="182" customFormat="1" ht="12.75" customHeight="1" x14ac:dyDescent="0.3">
      <c r="A3250" s="92"/>
      <c r="B3250" s="98"/>
      <c r="C3250" s="98"/>
      <c r="D3250" s="98"/>
      <c r="E3250" s="89"/>
      <c r="F3250" s="89"/>
      <c r="G3250" s="204"/>
      <c r="H3250" s="157"/>
      <c r="I3250" s="157"/>
      <c r="J3250" s="52"/>
      <c r="K3250" s="158"/>
      <c r="L3250" s="52"/>
      <c r="M3250" s="52"/>
      <c r="N3250" s="52"/>
      <c r="O3250" s="52"/>
      <c r="P3250" s="111"/>
      <c r="Q3250" s="52"/>
      <c r="R3250" s="77"/>
      <c r="S3250" s="109"/>
      <c r="T3250" s="80"/>
      <c r="U3250" s="80"/>
      <c r="V3250" s="187"/>
      <c r="W3250" s="187"/>
      <c r="AI3250" s="202"/>
    </row>
    <row r="3251" spans="1:35" s="182" customFormat="1" ht="12.75" customHeight="1" x14ac:dyDescent="0.3">
      <c r="A3251" s="92"/>
      <c r="B3251" s="98"/>
      <c r="C3251" s="98"/>
      <c r="D3251" s="98"/>
      <c r="E3251" s="89"/>
      <c r="F3251" s="89"/>
      <c r="G3251" s="204"/>
      <c r="H3251" s="155"/>
      <c r="I3251" s="155"/>
      <c r="J3251" s="52"/>
      <c r="K3251" s="158"/>
      <c r="L3251" s="52"/>
      <c r="M3251" s="52"/>
      <c r="N3251" s="52"/>
      <c r="O3251" s="52"/>
      <c r="P3251" s="111"/>
      <c r="Q3251" s="52"/>
      <c r="R3251" s="77"/>
      <c r="S3251" s="109"/>
      <c r="T3251" s="80"/>
      <c r="U3251" s="80"/>
      <c r="V3251" s="187"/>
      <c r="W3251" s="187"/>
      <c r="AI3251" s="202"/>
    </row>
    <row r="3252" spans="1:35" s="182" customFormat="1" ht="12.75" customHeight="1" x14ac:dyDescent="0.3">
      <c r="A3252" s="92"/>
      <c r="B3252" s="145"/>
      <c r="C3252" s="145"/>
      <c r="D3252" s="145"/>
      <c r="E3252" s="138"/>
      <c r="F3252" s="138"/>
      <c r="G3252" s="103"/>
      <c r="H3252" s="100"/>
      <c r="I3252" s="270"/>
      <c r="J3252" s="208"/>
      <c r="K3252" s="208"/>
      <c r="L3252" s="208"/>
      <c r="M3252" s="208"/>
      <c r="N3252" s="208"/>
      <c r="O3252" s="208"/>
      <c r="P3252" s="250"/>
      <c r="Q3252" s="208"/>
      <c r="R3252" s="143"/>
      <c r="S3252" s="143"/>
      <c r="T3252" s="80"/>
      <c r="U3252" s="80"/>
      <c r="V3252" s="187"/>
      <c r="W3252" s="187"/>
      <c r="AI3252" s="202"/>
    </row>
    <row r="3253" spans="1:35" s="182" customFormat="1" ht="12.75" customHeight="1" x14ac:dyDescent="0.3">
      <c r="A3253" s="92"/>
      <c r="B3253" s="98"/>
      <c r="C3253" s="98"/>
      <c r="D3253" s="98"/>
      <c r="E3253" s="89"/>
      <c r="F3253" s="89"/>
      <c r="G3253" s="204"/>
      <c r="H3253" s="156"/>
      <c r="I3253" s="156"/>
      <c r="J3253" s="52"/>
      <c r="K3253" s="158"/>
      <c r="L3253" s="52"/>
      <c r="M3253" s="52"/>
      <c r="N3253" s="52"/>
      <c r="O3253" s="52"/>
      <c r="P3253" s="111"/>
      <c r="Q3253" s="52"/>
      <c r="R3253" s="77"/>
      <c r="S3253" s="109"/>
      <c r="T3253" s="80"/>
      <c r="U3253" s="80"/>
      <c r="V3253" s="187"/>
      <c r="W3253" s="187"/>
      <c r="AI3253" s="202"/>
    </row>
    <row r="3254" spans="1:35" s="182" customFormat="1" ht="12.75" customHeight="1" x14ac:dyDescent="0.3">
      <c r="A3254" s="92"/>
      <c r="B3254" s="98"/>
      <c r="C3254" s="98"/>
      <c r="D3254" s="98"/>
      <c r="E3254" s="89"/>
      <c r="F3254" s="89"/>
      <c r="G3254" s="204"/>
      <c r="H3254" s="157"/>
      <c r="I3254" s="157"/>
      <c r="J3254" s="52"/>
      <c r="K3254" s="158"/>
      <c r="L3254" s="52"/>
      <c r="M3254" s="52"/>
      <c r="N3254" s="52"/>
      <c r="O3254" s="52"/>
      <c r="P3254" s="111"/>
      <c r="Q3254" s="52"/>
      <c r="R3254" s="77"/>
      <c r="S3254" s="109"/>
      <c r="T3254" s="80"/>
      <c r="U3254" s="80"/>
      <c r="V3254" s="187"/>
      <c r="W3254" s="187"/>
      <c r="AI3254" s="202"/>
    </row>
    <row r="3255" spans="1:35" s="182" customFormat="1" ht="12.75" customHeight="1" x14ac:dyDescent="0.3">
      <c r="A3255" s="92"/>
      <c r="B3255" s="98"/>
      <c r="C3255" s="98"/>
      <c r="D3255" s="98"/>
      <c r="E3255" s="89"/>
      <c r="F3255" s="89"/>
      <c r="G3255" s="204"/>
      <c r="H3255" s="155"/>
      <c r="I3255" s="155"/>
      <c r="J3255" s="52"/>
      <c r="K3255" s="158"/>
      <c r="L3255" s="52"/>
      <c r="M3255" s="52"/>
      <c r="N3255" s="52"/>
      <c r="O3255" s="52"/>
      <c r="P3255" s="111"/>
      <c r="Q3255" s="52"/>
      <c r="R3255" s="77"/>
      <c r="S3255" s="109"/>
      <c r="T3255" s="80"/>
      <c r="U3255" s="80"/>
      <c r="V3255" s="187"/>
      <c r="W3255" s="187"/>
      <c r="AI3255" s="202"/>
    </row>
    <row r="3256" spans="1:35" s="182" customFormat="1" ht="12.75" customHeight="1" x14ac:dyDescent="0.3">
      <c r="A3256" s="92"/>
      <c r="B3256" s="98"/>
      <c r="C3256" s="98"/>
      <c r="D3256" s="98"/>
      <c r="E3256" s="89"/>
      <c r="F3256" s="89"/>
      <c r="G3256" s="204"/>
      <c r="H3256" s="157"/>
      <c r="I3256" s="157"/>
      <c r="J3256" s="52"/>
      <c r="K3256" s="158"/>
      <c r="L3256" s="52"/>
      <c r="M3256" s="52"/>
      <c r="N3256" s="52"/>
      <c r="O3256" s="52"/>
      <c r="P3256" s="111"/>
      <c r="Q3256" s="52"/>
      <c r="R3256" s="77"/>
      <c r="S3256" s="109"/>
      <c r="T3256" s="80"/>
      <c r="U3256" s="80"/>
      <c r="V3256" s="187"/>
      <c r="W3256" s="187"/>
      <c r="AI3256" s="202"/>
    </row>
    <row r="3257" spans="1:35" s="182" customFormat="1" ht="12.75" customHeight="1" x14ac:dyDescent="0.3">
      <c r="A3257" s="92"/>
      <c r="B3257" s="98"/>
      <c r="C3257" s="98"/>
      <c r="D3257" s="98"/>
      <c r="E3257" s="89"/>
      <c r="F3257" s="89"/>
      <c r="G3257" s="204"/>
      <c r="H3257" s="155"/>
      <c r="I3257" s="155"/>
      <c r="J3257" s="52"/>
      <c r="K3257" s="158"/>
      <c r="L3257" s="52"/>
      <c r="M3257" s="52"/>
      <c r="N3257" s="52"/>
      <c r="O3257" s="52"/>
      <c r="P3257" s="111"/>
      <c r="Q3257" s="52"/>
      <c r="R3257" s="77"/>
      <c r="S3257" s="109"/>
      <c r="T3257" s="80"/>
      <c r="U3257" s="80"/>
      <c r="V3257" s="187"/>
      <c r="W3257" s="187"/>
      <c r="AI3257" s="202"/>
    </row>
    <row r="3258" spans="1:35" s="182" customFormat="1" ht="12.75" customHeight="1" x14ac:dyDescent="0.3">
      <c r="A3258" s="92"/>
      <c r="B3258" s="145"/>
      <c r="C3258" s="145"/>
      <c r="D3258" s="145"/>
      <c r="E3258" s="138"/>
      <c r="F3258" s="138"/>
      <c r="G3258" s="103"/>
      <c r="H3258" s="100"/>
      <c r="I3258" s="270"/>
      <c r="J3258" s="208"/>
      <c r="K3258" s="208"/>
      <c r="L3258" s="208"/>
      <c r="M3258" s="208"/>
      <c r="N3258" s="208"/>
      <c r="O3258" s="208"/>
      <c r="P3258" s="250"/>
      <c r="Q3258" s="208"/>
      <c r="R3258" s="143"/>
      <c r="S3258" s="143"/>
      <c r="T3258" s="80"/>
      <c r="U3258" s="80"/>
      <c r="V3258" s="187"/>
      <c r="W3258" s="187"/>
      <c r="AI3258" s="202"/>
    </row>
    <row r="3259" spans="1:35" s="182" customFormat="1" ht="12.75" customHeight="1" x14ac:dyDescent="0.3">
      <c r="A3259" s="92"/>
      <c r="B3259" s="98"/>
      <c r="C3259" s="98"/>
      <c r="D3259" s="98"/>
      <c r="E3259" s="89"/>
      <c r="F3259" s="89"/>
      <c r="G3259" s="204"/>
      <c r="H3259" s="156"/>
      <c r="I3259" s="156"/>
      <c r="J3259" s="52"/>
      <c r="K3259" s="158"/>
      <c r="L3259" s="52"/>
      <c r="M3259" s="52"/>
      <c r="N3259" s="52"/>
      <c r="O3259" s="52"/>
      <c r="P3259" s="111"/>
      <c r="Q3259" s="52"/>
      <c r="R3259" s="77"/>
      <c r="S3259" s="109"/>
      <c r="T3259" s="80"/>
      <c r="U3259" s="80"/>
      <c r="V3259" s="187"/>
      <c r="W3259" s="187"/>
      <c r="AI3259" s="202"/>
    </row>
    <row r="3260" spans="1:35" s="182" customFormat="1" ht="12.75" customHeight="1" x14ac:dyDescent="0.3">
      <c r="A3260" s="92"/>
      <c r="B3260" s="98"/>
      <c r="C3260" s="98"/>
      <c r="D3260" s="98"/>
      <c r="E3260" s="89"/>
      <c r="F3260" s="89"/>
      <c r="G3260" s="204"/>
      <c r="H3260" s="157"/>
      <c r="I3260" s="157"/>
      <c r="J3260" s="52"/>
      <c r="K3260" s="158"/>
      <c r="L3260" s="52"/>
      <c r="M3260" s="52"/>
      <c r="N3260" s="52"/>
      <c r="O3260" s="52"/>
      <c r="P3260" s="111"/>
      <c r="Q3260" s="52"/>
      <c r="R3260" s="77"/>
      <c r="S3260" s="109"/>
      <c r="T3260" s="80"/>
      <c r="U3260" s="80"/>
      <c r="V3260" s="187"/>
      <c r="W3260" s="187"/>
      <c r="AI3260" s="202"/>
    </row>
    <row r="3261" spans="1:35" s="182" customFormat="1" ht="12.75" customHeight="1" x14ac:dyDescent="0.3">
      <c r="A3261" s="92"/>
      <c r="B3261" s="98"/>
      <c r="C3261" s="98"/>
      <c r="D3261" s="98"/>
      <c r="E3261" s="89"/>
      <c r="F3261" s="89"/>
      <c r="G3261" s="204"/>
      <c r="H3261" s="155"/>
      <c r="I3261" s="155"/>
      <c r="J3261" s="52"/>
      <c r="K3261" s="158"/>
      <c r="L3261" s="52"/>
      <c r="M3261" s="52"/>
      <c r="N3261" s="52"/>
      <c r="O3261" s="52"/>
      <c r="P3261" s="111"/>
      <c r="Q3261" s="52"/>
      <c r="R3261" s="77"/>
      <c r="S3261" s="109"/>
      <c r="T3261" s="80"/>
      <c r="U3261" s="80"/>
      <c r="V3261" s="187"/>
      <c r="W3261" s="187"/>
      <c r="AI3261" s="202"/>
    </row>
    <row r="3262" spans="1:35" s="182" customFormat="1" ht="12.75" customHeight="1" x14ac:dyDescent="0.3">
      <c r="A3262" s="92"/>
      <c r="B3262" s="162"/>
      <c r="C3262" s="162"/>
      <c r="D3262" s="162"/>
      <c r="E3262" s="76"/>
      <c r="F3262" s="76"/>
      <c r="G3262" s="103"/>
      <c r="H3262" s="100"/>
      <c r="I3262" s="100"/>
      <c r="J3262" s="52"/>
      <c r="K3262" s="52"/>
      <c r="L3262" s="52"/>
      <c r="M3262" s="52"/>
      <c r="N3262" s="52"/>
      <c r="O3262" s="52"/>
      <c r="P3262" s="111"/>
      <c r="Q3262" s="52"/>
      <c r="R3262" s="72"/>
      <c r="S3262" s="72"/>
      <c r="T3262" s="80"/>
      <c r="U3262" s="80"/>
      <c r="V3262" s="187"/>
      <c r="W3262" s="187"/>
      <c r="AI3262" s="202"/>
    </row>
    <row r="3263" spans="1:35" s="182" customFormat="1" ht="12.75" customHeight="1" x14ac:dyDescent="0.3">
      <c r="A3263" s="92"/>
      <c r="B3263" s="98"/>
      <c r="C3263" s="98"/>
      <c r="D3263" s="98"/>
      <c r="E3263" s="89"/>
      <c r="F3263" s="89"/>
      <c r="G3263" s="204"/>
      <c r="H3263" s="156"/>
      <c r="I3263" s="156"/>
      <c r="J3263" s="52"/>
      <c r="K3263" s="158"/>
      <c r="L3263" s="52"/>
      <c r="M3263" s="52"/>
      <c r="N3263" s="52"/>
      <c r="O3263" s="52"/>
      <c r="P3263" s="111"/>
      <c r="Q3263" s="52"/>
      <c r="R3263" s="77"/>
      <c r="S3263" s="109"/>
      <c r="T3263" s="80"/>
      <c r="U3263" s="80"/>
      <c r="V3263" s="187"/>
      <c r="W3263" s="187"/>
      <c r="AI3263" s="202"/>
    </row>
    <row r="3264" spans="1:35" s="182" customFormat="1" ht="12.75" customHeight="1" x14ac:dyDescent="0.3">
      <c r="A3264" s="92"/>
      <c r="B3264" s="98"/>
      <c r="C3264" s="98"/>
      <c r="D3264" s="98"/>
      <c r="E3264" s="89"/>
      <c r="F3264" s="89"/>
      <c r="G3264" s="204"/>
      <c r="H3264" s="157"/>
      <c r="I3264" s="157"/>
      <c r="J3264" s="52"/>
      <c r="K3264" s="158"/>
      <c r="L3264" s="52"/>
      <c r="M3264" s="52"/>
      <c r="N3264" s="52"/>
      <c r="O3264" s="52"/>
      <c r="P3264" s="111"/>
      <c r="Q3264" s="52"/>
      <c r="R3264" s="77"/>
      <c r="S3264" s="109"/>
      <c r="T3264" s="80"/>
      <c r="U3264" s="80"/>
      <c r="V3264" s="187"/>
      <c r="W3264" s="187"/>
      <c r="AI3264" s="202"/>
    </row>
    <row r="3265" spans="1:35" s="182" customFormat="1" ht="12.75" customHeight="1" x14ac:dyDescent="0.3">
      <c r="A3265" s="92"/>
      <c r="B3265" s="98"/>
      <c r="C3265" s="98"/>
      <c r="D3265" s="98"/>
      <c r="E3265" s="89"/>
      <c r="F3265" s="89"/>
      <c r="G3265" s="204"/>
      <c r="H3265" s="157"/>
      <c r="I3265" s="157"/>
      <c r="J3265" s="52"/>
      <c r="K3265" s="158"/>
      <c r="L3265" s="52"/>
      <c r="M3265" s="52"/>
      <c r="N3265" s="52"/>
      <c r="O3265" s="52"/>
      <c r="P3265" s="111"/>
      <c r="Q3265" s="52"/>
      <c r="R3265" s="77"/>
      <c r="S3265" s="109"/>
      <c r="T3265" s="80"/>
      <c r="U3265" s="80"/>
      <c r="V3265" s="187"/>
      <c r="W3265" s="187"/>
      <c r="AI3265" s="202"/>
    </row>
    <row r="3266" spans="1:35" s="182" customFormat="1" ht="12.75" customHeight="1" x14ac:dyDescent="0.3">
      <c r="A3266" s="92"/>
      <c r="B3266" s="98"/>
      <c r="C3266" s="98"/>
      <c r="D3266" s="98"/>
      <c r="E3266" s="89"/>
      <c r="F3266" s="89"/>
      <c r="G3266" s="204"/>
      <c r="H3266" s="155"/>
      <c r="I3266" s="155"/>
      <c r="J3266" s="52"/>
      <c r="K3266" s="158"/>
      <c r="L3266" s="52"/>
      <c r="M3266" s="52"/>
      <c r="N3266" s="52"/>
      <c r="O3266" s="52"/>
      <c r="P3266" s="111"/>
      <c r="Q3266" s="52"/>
      <c r="R3266" s="77"/>
      <c r="S3266" s="109"/>
      <c r="T3266" s="80"/>
      <c r="U3266" s="80"/>
      <c r="V3266" s="187"/>
      <c r="W3266" s="187"/>
      <c r="AI3266" s="202"/>
    </row>
    <row r="3267" spans="1:35" s="182" customFormat="1" ht="12.75" customHeight="1" x14ac:dyDescent="0.3">
      <c r="A3267" s="92"/>
      <c r="B3267" s="145"/>
      <c r="C3267" s="145"/>
      <c r="D3267" s="145"/>
      <c r="E3267" s="138"/>
      <c r="F3267" s="138"/>
      <c r="G3267" s="103"/>
      <c r="H3267" s="100"/>
      <c r="I3267" s="270"/>
      <c r="J3267" s="208"/>
      <c r="K3267" s="208"/>
      <c r="L3267" s="208"/>
      <c r="M3267" s="208"/>
      <c r="N3267" s="208"/>
      <c r="O3267" s="208"/>
      <c r="P3267" s="250"/>
      <c r="Q3267" s="208"/>
      <c r="R3267" s="143"/>
      <c r="S3267" s="143"/>
      <c r="T3267" s="80"/>
      <c r="U3267" s="80"/>
      <c r="V3267" s="187"/>
      <c r="W3267" s="187"/>
      <c r="AI3267" s="202"/>
    </row>
    <row r="3268" spans="1:35" s="182" customFormat="1" ht="12.75" customHeight="1" x14ac:dyDescent="0.3">
      <c r="A3268" s="92"/>
      <c r="B3268" s="98"/>
      <c r="C3268" s="98"/>
      <c r="D3268" s="98"/>
      <c r="E3268" s="89"/>
      <c r="F3268" s="89"/>
      <c r="G3268" s="204"/>
      <c r="H3268" s="156"/>
      <c r="I3268" s="156"/>
      <c r="J3268" s="52"/>
      <c r="K3268" s="158"/>
      <c r="L3268" s="52"/>
      <c r="M3268" s="52"/>
      <c r="N3268" s="52"/>
      <c r="O3268" s="52"/>
      <c r="P3268" s="111"/>
      <c r="Q3268" s="52"/>
      <c r="R3268" s="77"/>
      <c r="S3268" s="109"/>
      <c r="T3268" s="80"/>
      <c r="U3268" s="80"/>
      <c r="V3268" s="187"/>
      <c r="W3268" s="187"/>
      <c r="AI3268" s="202"/>
    </row>
    <row r="3269" spans="1:35" s="182" customFormat="1" ht="12.75" customHeight="1" x14ac:dyDescent="0.3">
      <c r="A3269" s="92"/>
      <c r="B3269" s="98"/>
      <c r="C3269" s="98"/>
      <c r="D3269" s="98"/>
      <c r="E3269" s="89"/>
      <c r="F3269" s="89"/>
      <c r="G3269" s="204"/>
      <c r="H3269" s="157"/>
      <c r="I3269" s="157"/>
      <c r="J3269" s="52"/>
      <c r="K3269" s="158"/>
      <c r="L3269" s="52"/>
      <c r="M3269" s="52"/>
      <c r="N3269" s="52"/>
      <c r="O3269" s="52"/>
      <c r="P3269" s="111"/>
      <c r="Q3269" s="52"/>
      <c r="R3269" s="77"/>
      <c r="S3269" s="109"/>
      <c r="T3269" s="80"/>
      <c r="U3269" s="80"/>
      <c r="V3269" s="187"/>
      <c r="W3269" s="187"/>
      <c r="AI3269" s="202"/>
    </row>
    <row r="3270" spans="1:35" s="182" customFormat="1" ht="12.75" customHeight="1" x14ac:dyDescent="0.3">
      <c r="A3270" s="92"/>
      <c r="B3270" s="98"/>
      <c r="C3270" s="98"/>
      <c r="D3270" s="98"/>
      <c r="E3270" s="89"/>
      <c r="F3270" s="89"/>
      <c r="G3270" s="204"/>
      <c r="H3270" s="155"/>
      <c r="I3270" s="155"/>
      <c r="J3270" s="52"/>
      <c r="K3270" s="158"/>
      <c r="L3270" s="52"/>
      <c r="M3270" s="52"/>
      <c r="N3270" s="52"/>
      <c r="O3270" s="52"/>
      <c r="P3270" s="111"/>
      <c r="Q3270" s="52"/>
      <c r="R3270" s="77"/>
      <c r="S3270" s="109"/>
      <c r="T3270" s="80"/>
      <c r="U3270" s="80"/>
      <c r="V3270" s="187"/>
      <c r="W3270" s="187"/>
      <c r="AI3270" s="202"/>
    </row>
    <row r="3271" spans="1:35" s="182" customFormat="1" ht="12.75" customHeight="1" x14ac:dyDescent="0.3">
      <c r="A3271" s="92"/>
      <c r="B3271" s="98"/>
      <c r="C3271" s="98"/>
      <c r="D3271" s="98"/>
      <c r="E3271" s="89"/>
      <c r="F3271" s="89"/>
      <c r="G3271" s="204"/>
      <c r="H3271" s="157"/>
      <c r="I3271" s="157"/>
      <c r="J3271" s="52"/>
      <c r="K3271" s="158"/>
      <c r="L3271" s="52"/>
      <c r="M3271" s="52"/>
      <c r="N3271" s="52"/>
      <c r="O3271" s="52"/>
      <c r="P3271" s="111"/>
      <c r="Q3271" s="52"/>
      <c r="R3271" s="77"/>
      <c r="S3271" s="109"/>
      <c r="T3271" s="80"/>
      <c r="U3271" s="80"/>
      <c r="V3271" s="187"/>
      <c r="W3271" s="187"/>
      <c r="AI3271" s="202"/>
    </row>
    <row r="3272" spans="1:35" s="182" customFormat="1" ht="12.75" customHeight="1" x14ac:dyDescent="0.3">
      <c r="A3272" s="92"/>
      <c r="B3272" s="98"/>
      <c r="C3272" s="98"/>
      <c r="D3272" s="98"/>
      <c r="E3272" s="89"/>
      <c r="F3272" s="89"/>
      <c r="G3272" s="204"/>
      <c r="H3272" s="155"/>
      <c r="I3272" s="155"/>
      <c r="J3272" s="52"/>
      <c r="K3272" s="158"/>
      <c r="L3272" s="52"/>
      <c r="M3272" s="52"/>
      <c r="N3272" s="52"/>
      <c r="O3272" s="52"/>
      <c r="P3272" s="111"/>
      <c r="Q3272" s="52"/>
      <c r="R3272" s="77"/>
      <c r="S3272" s="109"/>
      <c r="T3272" s="80"/>
      <c r="U3272" s="80"/>
      <c r="V3272" s="187"/>
      <c r="W3272" s="187"/>
      <c r="AI3272" s="202"/>
    </row>
    <row r="3273" spans="1:35" s="182" customFormat="1" ht="12.75" customHeight="1" x14ac:dyDescent="0.3">
      <c r="A3273" s="92"/>
      <c r="B3273" s="145"/>
      <c r="C3273" s="145"/>
      <c r="D3273" s="145"/>
      <c r="E3273" s="138"/>
      <c r="F3273" s="138"/>
      <c r="G3273" s="103"/>
      <c r="H3273" s="100"/>
      <c r="I3273" s="270"/>
      <c r="J3273" s="208"/>
      <c r="K3273" s="208"/>
      <c r="L3273" s="208"/>
      <c r="M3273" s="208"/>
      <c r="N3273" s="208"/>
      <c r="O3273" s="208"/>
      <c r="P3273" s="250"/>
      <c r="Q3273" s="208"/>
      <c r="R3273" s="143"/>
      <c r="S3273" s="143"/>
      <c r="T3273" s="80"/>
      <c r="U3273" s="80"/>
      <c r="V3273" s="187"/>
      <c r="W3273" s="187"/>
      <c r="AI3273" s="202"/>
    </row>
    <row r="3274" spans="1:35" s="182" customFormat="1" ht="12.75" customHeight="1" x14ac:dyDescent="0.3">
      <c r="A3274" s="92"/>
      <c r="B3274" s="98"/>
      <c r="C3274" s="98"/>
      <c r="D3274" s="98"/>
      <c r="E3274" s="89"/>
      <c r="F3274" s="89"/>
      <c r="G3274" s="204"/>
      <c r="H3274" s="156"/>
      <c r="I3274" s="156"/>
      <c r="J3274" s="52"/>
      <c r="K3274" s="158"/>
      <c r="L3274" s="52"/>
      <c r="M3274" s="52"/>
      <c r="N3274" s="52"/>
      <c r="O3274" s="52"/>
      <c r="P3274" s="111"/>
      <c r="Q3274" s="52"/>
      <c r="R3274" s="77"/>
      <c r="S3274" s="109"/>
      <c r="T3274" s="80"/>
      <c r="U3274" s="80"/>
      <c r="V3274" s="187"/>
      <c r="W3274" s="187"/>
      <c r="AI3274" s="202"/>
    </row>
    <row r="3275" spans="1:35" s="182" customFormat="1" ht="12.75" customHeight="1" x14ac:dyDescent="0.3">
      <c r="A3275" s="92"/>
      <c r="B3275" s="98"/>
      <c r="C3275" s="98"/>
      <c r="D3275" s="98"/>
      <c r="E3275" s="89"/>
      <c r="F3275" s="89"/>
      <c r="G3275" s="204"/>
      <c r="H3275" s="157"/>
      <c r="I3275" s="157"/>
      <c r="J3275" s="52"/>
      <c r="K3275" s="158"/>
      <c r="L3275" s="52"/>
      <c r="M3275" s="52"/>
      <c r="N3275" s="52"/>
      <c r="O3275" s="52"/>
      <c r="P3275" s="111"/>
      <c r="Q3275" s="52"/>
      <c r="R3275" s="77"/>
      <c r="S3275" s="109"/>
      <c r="T3275" s="80"/>
      <c r="U3275" s="80"/>
      <c r="V3275" s="187"/>
      <c r="W3275" s="187"/>
      <c r="AI3275" s="202"/>
    </row>
    <row r="3276" spans="1:35" s="182" customFormat="1" ht="12.75" customHeight="1" x14ac:dyDescent="0.3">
      <c r="A3276" s="92"/>
      <c r="B3276" s="98"/>
      <c r="C3276" s="98"/>
      <c r="D3276" s="98"/>
      <c r="E3276" s="89"/>
      <c r="F3276" s="89"/>
      <c r="G3276" s="204"/>
      <c r="H3276" s="155"/>
      <c r="I3276" s="155"/>
      <c r="J3276" s="52"/>
      <c r="K3276" s="158"/>
      <c r="L3276" s="52"/>
      <c r="M3276" s="52"/>
      <c r="N3276" s="52"/>
      <c r="O3276" s="52"/>
      <c r="P3276" s="111"/>
      <c r="Q3276" s="52"/>
      <c r="R3276" s="77"/>
      <c r="S3276" s="109"/>
      <c r="T3276" s="80"/>
      <c r="U3276" s="80"/>
      <c r="V3276" s="187"/>
      <c r="W3276" s="187"/>
      <c r="AI3276" s="202"/>
    </row>
    <row r="3277" spans="1:35" s="182" customFormat="1" ht="12.75" customHeight="1" x14ac:dyDescent="0.3">
      <c r="A3277" s="92"/>
      <c r="B3277" s="162"/>
      <c r="C3277" s="162"/>
      <c r="D3277" s="162"/>
      <c r="E3277" s="76"/>
      <c r="F3277" s="76"/>
      <c r="G3277" s="103"/>
      <c r="H3277" s="100"/>
      <c r="I3277" s="100"/>
      <c r="J3277" s="52"/>
      <c r="K3277" s="52"/>
      <c r="L3277" s="52"/>
      <c r="M3277" s="52"/>
      <c r="N3277" s="52"/>
      <c r="O3277" s="52"/>
      <c r="P3277" s="111"/>
      <c r="Q3277" s="52"/>
      <c r="R3277" s="72"/>
      <c r="S3277" s="72"/>
      <c r="T3277" s="80"/>
      <c r="U3277" s="80"/>
      <c r="V3277" s="187"/>
      <c r="W3277" s="187"/>
      <c r="AI3277" s="202"/>
    </row>
    <row r="3278" spans="1:35" s="182" customFormat="1" ht="12.75" customHeight="1" x14ac:dyDescent="0.3">
      <c r="A3278" s="92"/>
      <c r="B3278" s="98"/>
      <c r="C3278" s="98"/>
      <c r="D3278" s="98"/>
      <c r="E3278" s="89"/>
      <c r="F3278" s="89"/>
      <c r="G3278" s="204"/>
      <c r="H3278" s="156"/>
      <c r="I3278" s="156"/>
      <c r="J3278" s="52"/>
      <c r="K3278" s="158"/>
      <c r="L3278" s="52"/>
      <c r="M3278" s="52"/>
      <c r="N3278" s="52"/>
      <c r="O3278" s="52"/>
      <c r="P3278" s="111"/>
      <c r="Q3278" s="52"/>
      <c r="R3278" s="77"/>
      <c r="S3278" s="109"/>
      <c r="T3278" s="80"/>
      <c r="U3278" s="80"/>
      <c r="V3278" s="187"/>
      <c r="W3278" s="187"/>
      <c r="AI3278" s="202"/>
    </row>
    <row r="3279" spans="1:35" s="182" customFormat="1" ht="12.75" customHeight="1" x14ac:dyDescent="0.3">
      <c r="A3279" s="92"/>
      <c r="B3279" s="98"/>
      <c r="C3279" s="98"/>
      <c r="D3279" s="98"/>
      <c r="E3279" s="89"/>
      <c r="F3279" s="89"/>
      <c r="G3279" s="204"/>
      <c r="H3279" s="157"/>
      <c r="I3279" s="157"/>
      <c r="J3279" s="52"/>
      <c r="K3279" s="158"/>
      <c r="L3279" s="52"/>
      <c r="M3279" s="52"/>
      <c r="N3279" s="52"/>
      <c r="O3279" s="52"/>
      <c r="P3279" s="111"/>
      <c r="Q3279" s="52"/>
      <c r="R3279" s="77"/>
      <c r="S3279" s="109"/>
      <c r="T3279" s="80"/>
      <c r="U3279" s="80"/>
      <c r="V3279" s="187"/>
      <c r="W3279" s="187"/>
      <c r="AI3279" s="202"/>
    </row>
    <row r="3280" spans="1:35" s="182" customFormat="1" ht="12.75" customHeight="1" x14ac:dyDescent="0.3">
      <c r="A3280" s="92"/>
      <c r="B3280" s="98"/>
      <c r="C3280" s="98"/>
      <c r="D3280" s="98"/>
      <c r="E3280" s="89"/>
      <c r="F3280" s="89"/>
      <c r="G3280" s="204"/>
      <c r="H3280" s="157"/>
      <c r="I3280" s="157"/>
      <c r="J3280" s="52"/>
      <c r="K3280" s="158"/>
      <c r="L3280" s="52"/>
      <c r="M3280" s="52"/>
      <c r="N3280" s="52"/>
      <c r="O3280" s="52"/>
      <c r="P3280" s="111"/>
      <c r="Q3280" s="52"/>
      <c r="R3280" s="77"/>
      <c r="S3280" s="109"/>
      <c r="T3280" s="80"/>
      <c r="U3280" s="80"/>
      <c r="V3280" s="187"/>
      <c r="W3280" s="187"/>
      <c r="AI3280" s="202"/>
    </row>
    <row r="3281" spans="1:35" s="182" customFormat="1" ht="12.75" customHeight="1" x14ac:dyDescent="0.3">
      <c r="A3281" s="92"/>
      <c r="B3281" s="98"/>
      <c r="C3281" s="98"/>
      <c r="D3281" s="98"/>
      <c r="E3281" s="89"/>
      <c r="F3281" s="89"/>
      <c r="G3281" s="204"/>
      <c r="H3281" s="155"/>
      <c r="I3281" s="155"/>
      <c r="J3281" s="52"/>
      <c r="K3281" s="158"/>
      <c r="L3281" s="52"/>
      <c r="M3281" s="52"/>
      <c r="N3281" s="52"/>
      <c r="O3281" s="52"/>
      <c r="P3281" s="111"/>
      <c r="Q3281" s="52"/>
      <c r="R3281" s="77"/>
      <c r="S3281" s="109"/>
      <c r="T3281" s="80"/>
      <c r="U3281" s="80"/>
      <c r="V3281" s="187"/>
      <c r="W3281" s="187"/>
      <c r="AI3281" s="202"/>
    </row>
    <row r="3282" spans="1:35" s="182" customFormat="1" ht="12.75" customHeight="1" x14ac:dyDescent="0.3">
      <c r="A3282" s="92"/>
      <c r="B3282" s="145"/>
      <c r="C3282" s="145"/>
      <c r="D3282" s="145"/>
      <c r="E3282" s="138"/>
      <c r="F3282" s="138"/>
      <c r="G3282" s="103"/>
      <c r="H3282" s="100"/>
      <c r="I3282" s="270"/>
      <c r="J3282" s="208"/>
      <c r="K3282" s="208"/>
      <c r="L3282" s="208"/>
      <c r="M3282" s="208"/>
      <c r="N3282" s="208"/>
      <c r="O3282" s="208"/>
      <c r="P3282" s="250"/>
      <c r="Q3282" s="208"/>
      <c r="R3282" s="143"/>
      <c r="S3282" s="143"/>
      <c r="T3282" s="80"/>
      <c r="U3282" s="80"/>
      <c r="V3282" s="187"/>
      <c r="W3282" s="187"/>
      <c r="AI3282" s="202"/>
    </row>
    <row r="3283" spans="1:35" s="182" customFormat="1" ht="12.75" customHeight="1" x14ac:dyDescent="0.3">
      <c r="A3283" s="92"/>
      <c r="B3283" s="98"/>
      <c r="C3283" s="98"/>
      <c r="D3283" s="98"/>
      <c r="E3283" s="89"/>
      <c r="F3283" s="89"/>
      <c r="G3283" s="204"/>
      <c r="H3283" s="156"/>
      <c r="I3283" s="156"/>
      <c r="J3283" s="52"/>
      <c r="K3283" s="158"/>
      <c r="L3283" s="52"/>
      <c r="M3283" s="52"/>
      <c r="N3283" s="52"/>
      <c r="O3283" s="52"/>
      <c r="P3283" s="111"/>
      <c r="Q3283" s="52"/>
      <c r="R3283" s="77"/>
      <c r="S3283" s="109"/>
      <c r="T3283" s="80"/>
      <c r="U3283" s="80"/>
      <c r="V3283" s="187"/>
      <c r="W3283" s="187"/>
      <c r="AI3283" s="202"/>
    </row>
    <row r="3284" spans="1:35" s="182" customFormat="1" ht="12.75" customHeight="1" x14ac:dyDescent="0.3">
      <c r="A3284" s="92"/>
      <c r="B3284" s="98"/>
      <c r="C3284" s="98"/>
      <c r="D3284" s="98"/>
      <c r="E3284" s="89"/>
      <c r="F3284" s="89"/>
      <c r="G3284" s="204"/>
      <c r="H3284" s="157"/>
      <c r="I3284" s="157"/>
      <c r="J3284" s="52"/>
      <c r="K3284" s="158"/>
      <c r="L3284" s="52"/>
      <c r="M3284" s="52"/>
      <c r="N3284" s="52"/>
      <c r="O3284" s="52"/>
      <c r="P3284" s="111"/>
      <c r="Q3284" s="52"/>
      <c r="R3284" s="77"/>
      <c r="S3284" s="109"/>
      <c r="T3284" s="80"/>
      <c r="U3284" s="80"/>
      <c r="V3284" s="187"/>
      <c r="W3284" s="187"/>
      <c r="AI3284" s="202"/>
    </row>
    <row r="3285" spans="1:35" s="182" customFormat="1" ht="12.75" customHeight="1" x14ac:dyDescent="0.3">
      <c r="A3285" s="92"/>
      <c r="B3285" s="98"/>
      <c r="C3285" s="98"/>
      <c r="D3285" s="98"/>
      <c r="E3285" s="89"/>
      <c r="F3285" s="89"/>
      <c r="G3285" s="204"/>
      <c r="H3285" s="155"/>
      <c r="I3285" s="155"/>
      <c r="J3285" s="52"/>
      <c r="K3285" s="158"/>
      <c r="L3285" s="52"/>
      <c r="M3285" s="52"/>
      <c r="N3285" s="52"/>
      <c r="O3285" s="52"/>
      <c r="P3285" s="111"/>
      <c r="Q3285" s="52"/>
      <c r="R3285" s="77"/>
      <c r="S3285" s="109"/>
      <c r="T3285" s="80"/>
      <c r="U3285" s="80"/>
      <c r="V3285" s="187"/>
      <c r="W3285" s="187"/>
      <c r="AI3285" s="202"/>
    </row>
    <row r="3286" spans="1:35" s="182" customFormat="1" ht="12.75" customHeight="1" x14ac:dyDescent="0.3">
      <c r="A3286" s="92"/>
      <c r="B3286" s="98"/>
      <c r="C3286" s="98"/>
      <c r="D3286" s="98"/>
      <c r="E3286" s="89"/>
      <c r="F3286" s="89"/>
      <c r="G3286" s="204"/>
      <c r="H3286" s="157"/>
      <c r="I3286" s="157"/>
      <c r="J3286" s="52"/>
      <c r="K3286" s="158"/>
      <c r="L3286" s="52"/>
      <c r="M3286" s="52"/>
      <c r="N3286" s="52"/>
      <c r="O3286" s="52"/>
      <c r="P3286" s="111"/>
      <c r="Q3286" s="52"/>
      <c r="R3286" s="77"/>
      <c r="S3286" s="109"/>
      <c r="T3286" s="80"/>
      <c r="U3286" s="80"/>
      <c r="V3286" s="187"/>
      <c r="W3286" s="187"/>
      <c r="AI3286" s="202"/>
    </row>
    <row r="3287" spans="1:35" s="182" customFormat="1" ht="12.75" customHeight="1" x14ac:dyDescent="0.3">
      <c r="A3287" s="92"/>
      <c r="B3287" s="98"/>
      <c r="C3287" s="98"/>
      <c r="D3287" s="98"/>
      <c r="E3287" s="89"/>
      <c r="F3287" s="89"/>
      <c r="G3287" s="204"/>
      <c r="H3287" s="155"/>
      <c r="I3287" s="155"/>
      <c r="J3287" s="52"/>
      <c r="K3287" s="158"/>
      <c r="L3287" s="52"/>
      <c r="M3287" s="52"/>
      <c r="N3287" s="52"/>
      <c r="O3287" s="52"/>
      <c r="P3287" s="111"/>
      <c r="Q3287" s="52"/>
      <c r="R3287" s="77"/>
      <c r="S3287" s="109"/>
      <c r="T3287" s="80"/>
      <c r="U3287" s="80"/>
      <c r="V3287" s="187"/>
      <c r="W3287" s="187"/>
      <c r="AI3287" s="202"/>
    </row>
    <row r="3288" spans="1:35" s="182" customFormat="1" ht="12.75" customHeight="1" x14ac:dyDescent="0.3">
      <c r="A3288" s="92"/>
      <c r="B3288" s="145"/>
      <c r="C3288" s="145"/>
      <c r="D3288" s="145"/>
      <c r="E3288" s="138"/>
      <c r="F3288" s="138"/>
      <c r="G3288" s="103"/>
      <c r="H3288" s="100"/>
      <c r="I3288" s="270"/>
      <c r="J3288" s="208"/>
      <c r="K3288" s="208"/>
      <c r="L3288" s="208"/>
      <c r="M3288" s="208"/>
      <c r="N3288" s="208"/>
      <c r="O3288" s="208"/>
      <c r="P3288" s="250"/>
      <c r="Q3288" s="208"/>
      <c r="R3288" s="143"/>
      <c r="S3288" s="143"/>
      <c r="T3288" s="80"/>
      <c r="U3288" s="80"/>
      <c r="V3288" s="187"/>
      <c r="W3288" s="187"/>
      <c r="AI3288" s="202"/>
    </row>
    <row r="3289" spans="1:35" s="182" customFormat="1" ht="12.75" customHeight="1" x14ac:dyDescent="0.3">
      <c r="A3289" s="92"/>
      <c r="B3289" s="98"/>
      <c r="C3289" s="98"/>
      <c r="D3289" s="98"/>
      <c r="E3289" s="89"/>
      <c r="F3289" s="89"/>
      <c r="G3289" s="204"/>
      <c r="H3289" s="156"/>
      <c r="I3289" s="156"/>
      <c r="J3289" s="52"/>
      <c r="K3289" s="158"/>
      <c r="L3289" s="52"/>
      <c r="M3289" s="52"/>
      <c r="N3289" s="52"/>
      <c r="O3289" s="52"/>
      <c r="P3289" s="111"/>
      <c r="Q3289" s="52"/>
      <c r="R3289" s="77"/>
      <c r="S3289" s="109"/>
      <c r="T3289" s="80"/>
      <c r="U3289" s="80"/>
      <c r="V3289" s="187"/>
      <c r="W3289" s="187"/>
      <c r="AI3289" s="202"/>
    </row>
    <row r="3290" spans="1:35" s="182" customFormat="1" ht="12.75" customHeight="1" x14ac:dyDescent="0.3">
      <c r="A3290" s="92"/>
      <c r="B3290" s="98"/>
      <c r="C3290" s="98"/>
      <c r="D3290" s="98"/>
      <c r="E3290" s="89"/>
      <c r="F3290" s="89"/>
      <c r="G3290" s="204"/>
      <c r="H3290" s="157"/>
      <c r="I3290" s="157"/>
      <c r="J3290" s="52"/>
      <c r="K3290" s="158"/>
      <c r="L3290" s="52"/>
      <c r="M3290" s="52"/>
      <c r="N3290" s="52"/>
      <c r="O3290" s="52"/>
      <c r="P3290" s="111"/>
      <c r="Q3290" s="52"/>
      <c r="R3290" s="77"/>
      <c r="S3290" s="109"/>
      <c r="T3290" s="80"/>
      <c r="U3290" s="80"/>
      <c r="V3290" s="187"/>
      <c r="W3290" s="187"/>
      <c r="AI3290" s="202"/>
    </row>
    <row r="3291" spans="1:35" s="182" customFormat="1" ht="12.75" customHeight="1" x14ac:dyDescent="0.3">
      <c r="A3291" s="92"/>
      <c r="B3291" s="98"/>
      <c r="C3291" s="98"/>
      <c r="D3291" s="98"/>
      <c r="E3291" s="89"/>
      <c r="F3291" s="89"/>
      <c r="G3291" s="204"/>
      <c r="H3291" s="155"/>
      <c r="I3291" s="155"/>
      <c r="J3291" s="52"/>
      <c r="K3291" s="158"/>
      <c r="L3291" s="52"/>
      <c r="M3291" s="52"/>
      <c r="N3291" s="52"/>
      <c r="O3291" s="52"/>
      <c r="P3291" s="111"/>
      <c r="Q3291" s="52"/>
      <c r="R3291" s="77"/>
      <c r="S3291" s="109"/>
      <c r="T3291" s="80"/>
      <c r="U3291" s="80"/>
      <c r="V3291" s="187"/>
      <c r="W3291" s="187"/>
      <c r="AI3291" s="202"/>
    </row>
    <row r="3292" spans="1:35" s="182" customFormat="1" ht="12.75" customHeight="1" x14ac:dyDescent="0.3">
      <c r="A3292" s="92"/>
      <c r="B3292" s="162"/>
      <c r="C3292" s="162"/>
      <c r="D3292" s="162"/>
      <c r="E3292" s="76"/>
      <c r="F3292" s="76"/>
      <c r="G3292" s="103"/>
      <c r="H3292" s="100"/>
      <c r="I3292" s="100"/>
      <c r="J3292" s="52"/>
      <c r="K3292" s="52"/>
      <c r="L3292" s="52"/>
      <c r="M3292" s="52"/>
      <c r="N3292" s="52"/>
      <c r="O3292" s="52"/>
      <c r="P3292" s="111"/>
      <c r="Q3292" s="52"/>
      <c r="R3292" s="72"/>
      <c r="S3292" s="72"/>
      <c r="T3292" s="80"/>
      <c r="U3292" s="80"/>
      <c r="V3292" s="187"/>
      <c r="W3292" s="187"/>
      <c r="AI3292" s="202"/>
    </row>
    <row r="3293" spans="1:35" s="182" customFormat="1" ht="12.75" customHeight="1" x14ac:dyDescent="0.3">
      <c r="A3293" s="92"/>
      <c r="B3293" s="98"/>
      <c r="C3293" s="98"/>
      <c r="D3293" s="98"/>
      <c r="E3293" s="89"/>
      <c r="F3293" s="89"/>
      <c r="G3293" s="204"/>
      <c r="H3293" s="156"/>
      <c r="I3293" s="156"/>
      <c r="J3293" s="52"/>
      <c r="K3293" s="158"/>
      <c r="L3293" s="52"/>
      <c r="M3293" s="52"/>
      <c r="N3293" s="52"/>
      <c r="O3293" s="52"/>
      <c r="P3293" s="111"/>
      <c r="Q3293" s="52"/>
      <c r="R3293" s="77"/>
      <c r="S3293" s="109"/>
      <c r="T3293" s="80"/>
      <c r="U3293" s="80"/>
      <c r="V3293" s="187"/>
      <c r="W3293" s="187"/>
      <c r="AI3293" s="202"/>
    </row>
    <row r="3294" spans="1:35" s="182" customFormat="1" ht="12.75" customHeight="1" x14ac:dyDescent="0.3">
      <c r="A3294" s="92"/>
      <c r="B3294" s="98"/>
      <c r="C3294" s="98"/>
      <c r="D3294" s="98"/>
      <c r="E3294" s="89"/>
      <c r="F3294" s="89"/>
      <c r="G3294" s="204"/>
      <c r="H3294" s="157"/>
      <c r="I3294" s="157"/>
      <c r="J3294" s="52"/>
      <c r="K3294" s="158"/>
      <c r="L3294" s="52"/>
      <c r="M3294" s="52"/>
      <c r="N3294" s="52"/>
      <c r="O3294" s="52"/>
      <c r="P3294" s="111"/>
      <c r="Q3294" s="52"/>
      <c r="R3294" s="77"/>
      <c r="S3294" s="109"/>
      <c r="T3294" s="80"/>
      <c r="U3294" s="80"/>
      <c r="V3294" s="187"/>
      <c r="W3294" s="187"/>
      <c r="AI3294" s="202"/>
    </row>
    <row r="3295" spans="1:35" s="182" customFormat="1" ht="12.75" customHeight="1" x14ac:dyDescent="0.3">
      <c r="A3295" s="92"/>
      <c r="B3295" s="98"/>
      <c r="C3295" s="98"/>
      <c r="D3295" s="98"/>
      <c r="E3295" s="89"/>
      <c r="F3295" s="89"/>
      <c r="G3295" s="204"/>
      <c r="H3295" s="157"/>
      <c r="I3295" s="157"/>
      <c r="J3295" s="52"/>
      <c r="K3295" s="158"/>
      <c r="L3295" s="52"/>
      <c r="M3295" s="52"/>
      <c r="N3295" s="52"/>
      <c r="O3295" s="52"/>
      <c r="P3295" s="111"/>
      <c r="Q3295" s="52"/>
      <c r="R3295" s="77"/>
      <c r="S3295" s="109"/>
      <c r="T3295" s="80"/>
      <c r="U3295" s="80"/>
      <c r="V3295" s="187"/>
      <c r="W3295" s="187"/>
      <c r="AI3295" s="202"/>
    </row>
    <row r="3296" spans="1:35" s="182" customFormat="1" ht="12.75" customHeight="1" x14ac:dyDescent="0.3">
      <c r="A3296" s="92"/>
      <c r="B3296" s="98"/>
      <c r="C3296" s="98"/>
      <c r="D3296" s="98"/>
      <c r="E3296" s="89"/>
      <c r="F3296" s="89"/>
      <c r="G3296" s="204"/>
      <c r="H3296" s="155"/>
      <c r="I3296" s="155"/>
      <c r="J3296" s="52"/>
      <c r="K3296" s="158"/>
      <c r="L3296" s="52"/>
      <c r="M3296" s="52"/>
      <c r="N3296" s="52"/>
      <c r="O3296" s="52"/>
      <c r="P3296" s="111"/>
      <c r="Q3296" s="52"/>
      <c r="R3296" s="77"/>
      <c r="S3296" s="109"/>
      <c r="T3296" s="80"/>
      <c r="U3296" s="80"/>
      <c r="V3296" s="187"/>
      <c r="W3296" s="187"/>
      <c r="AI3296" s="202"/>
    </row>
    <row r="3297" spans="1:35" s="182" customFormat="1" ht="12.75" customHeight="1" x14ac:dyDescent="0.3">
      <c r="A3297" s="92"/>
      <c r="B3297" s="145"/>
      <c r="C3297" s="145"/>
      <c r="D3297" s="145"/>
      <c r="E3297" s="138"/>
      <c r="F3297" s="138"/>
      <c r="G3297" s="103"/>
      <c r="H3297" s="100"/>
      <c r="I3297" s="270"/>
      <c r="J3297" s="208"/>
      <c r="K3297" s="208"/>
      <c r="L3297" s="208"/>
      <c r="M3297" s="208"/>
      <c r="N3297" s="208"/>
      <c r="O3297" s="208"/>
      <c r="P3297" s="250"/>
      <c r="Q3297" s="208"/>
      <c r="R3297" s="143"/>
      <c r="S3297" s="143"/>
      <c r="T3297" s="80"/>
      <c r="U3297" s="80"/>
      <c r="V3297" s="187"/>
      <c r="W3297" s="187"/>
      <c r="AI3297" s="202"/>
    </row>
    <row r="3298" spans="1:35" s="182" customFormat="1" ht="12.75" customHeight="1" x14ac:dyDescent="0.3">
      <c r="A3298" s="92"/>
      <c r="B3298" s="98"/>
      <c r="C3298" s="98"/>
      <c r="D3298" s="98"/>
      <c r="E3298" s="89"/>
      <c r="F3298" s="89"/>
      <c r="G3298" s="204"/>
      <c r="H3298" s="156"/>
      <c r="I3298" s="156"/>
      <c r="J3298" s="52"/>
      <c r="K3298" s="158"/>
      <c r="L3298" s="52"/>
      <c r="M3298" s="52"/>
      <c r="N3298" s="52"/>
      <c r="O3298" s="52"/>
      <c r="P3298" s="111"/>
      <c r="Q3298" s="52"/>
      <c r="R3298" s="77"/>
      <c r="S3298" s="109"/>
      <c r="T3298" s="80"/>
      <c r="U3298" s="80"/>
      <c r="V3298" s="187"/>
      <c r="W3298" s="187"/>
      <c r="AI3298" s="202"/>
    </row>
    <row r="3299" spans="1:35" s="182" customFormat="1" ht="12.75" customHeight="1" x14ac:dyDescent="0.3">
      <c r="A3299" s="92"/>
      <c r="B3299" s="98"/>
      <c r="C3299" s="98"/>
      <c r="D3299" s="98"/>
      <c r="E3299" s="89"/>
      <c r="F3299" s="89"/>
      <c r="G3299" s="204"/>
      <c r="H3299" s="157"/>
      <c r="I3299" s="157"/>
      <c r="J3299" s="52"/>
      <c r="K3299" s="158"/>
      <c r="L3299" s="52"/>
      <c r="M3299" s="52"/>
      <c r="N3299" s="52"/>
      <c r="O3299" s="52"/>
      <c r="P3299" s="111"/>
      <c r="Q3299" s="52"/>
      <c r="R3299" s="77"/>
      <c r="S3299" s="109"/>
      <c r="T3299" s="80"/>
      <c r="U3299" s="80"/>
      <c r="V3299" s="187"/>
      <c r="W3299" s="187"/>
      <c r="AI3299" s="202"/>
    </row>
    <row r="3300" spans="1:35" s="182" customFormat="1" ht="12.75" customHeight="1" x14ac:dyDescent="0.3">
      <c r="A3300" s="92"/>
      <c r="B3300" s="98"/>
      <c r="C3300" s="98"/>
      <c r="D3300" s="98"/>
      <c r="E3300" s="89"/>
      <c r="F3300" s="89"/>
      <c r="G3300" s="204"/>
      <c r="H3300" s="155"/>
      <c r="I3300" s="155"/>
      <c r="J3300" s="52"/>
      <c r="K3300" s="158"/>
      <c r="L3300" s="52"/>
      <c r="M3300" s="52"/>
      <c r="N3300" s="52"/>
      <c r="O3300" s="52"/>
      <c r="P3300" s="111"/>
      <c r="Q3300" s="52"/>
      <c r="R3300" s="77"/>
      <c r="S3300" s="109"/>
      <c r="T3300" s="80"/>
      <c r="U3300" s="80"/>
      <c r="V3300" s="187"/>
      <c r="W3300" s="187"/>
      <c r="AI3300" s="202"/>
    </row>
    <row r="3301" spans="1:35" s="182" customFormat="1" ht="12.75" customHeight="1" x14ac:dyDescent="0.3">
      <c r="A3301" s="92"/>
      <c r="B3301" s="98"/>
      <c r="C3301" s="98"/>
      <c r="D3301" s="98"/>
      <c r="E3301" s="89"/>
      <c r="F3301" s="89"/>
      <c r="G3301" s="204"/>
      <c r="H3301" s="157"/>
      <c r="I3301" s="157"/>
      <c r="J3301" s="52"/>
      <c r="K3301" s="158"/>
      <c r="L3301" s="52"/>
      <c r="M3301" s="52"/>
      <c r="N3301" s="52"/>
      <c r="O3301" s="52"/>
      <c r="P3301" s="111"/>
      <c r="Q3301" s="52"/>
      <c r="R3301" s="77"/>
      <c r="S3301" s="109"/>
      <c r="T3301" s="80"/>
      <c r="U3301" s="80"/>
      <c r="V3301" s="187"/>
      <c r="W3301" s="187"/>
      <c r="AI3301" s="202"/>
    </row>
    <row r="3302" spans="1:35" s="182" customFormat="1" ht="12.75" customHeight="1" x14ac:dyDescent="0.3">
      <c r="A3302" s="92"/>
      <c r="B3302" s="98"/>
      <c r="C3302" s="98"/>
      <c r="D3302" s="98"/>
      <c r="E3302" s="89"/>
      <c r="F3302" s="89"/>
      <c r="G3302" s="204"/>
      <c r="H3302" s="155"/>
      <c r="I3302" s="155"/>
      <c r="J3302" s="52"/>
      <c r="K3302" s="158"/>
      <c r="L3302" s="52"/>
      <c r="M3302" s="52"/>
      <c r="N3302" s="52"/>
      <c r="O3302" s="52"/>
      <c r="P3302" s="111"/>
      <c r="Q3302" s="52"/>
      <c r="R3302" s="77"/>
      <c r="S3302" s="109"/>
      <c r="T3302" s="80"/>
      <c r="U3302" s="80"/>
      <c r="V3302" s="187"/>
      <c r="W3302" s="187"/>
      <c r="AI3302" s="202"/>
    </row>
    <row r="3303" spans="1:35" s="182" customFormat="1" ht="12.75" customHeight="1" x14ac:dyDescent="0.3">
      <c r="A3303" s="92"/>
      <c r="B3303" s="145"/>
      <c r="C3303" s="145"/>
      <c r="D3303" s="145"/>
      <c r="E3303" s="138"/>
      <c r="F3303" s="138"/>
      <c r="G3303" s="103"/>
      <c r="H3303" s="100"/>
      <c r="I3303" s="270"/>
      <c r="J3303" s="208"/>
      <c r="K3303" s="208"/>
      <c r="L3303" s="208"/>
      <c r="M3303" s="208"/>
      <c r="N3303" s="208"/>
      <c r="O3303" s="208"/>
      <c r="P3303" s="250"/>
      <c r="Q3303" s="208"/>
      <c r="R3303" s="143"/>
      <c r="S3303" s="143"/>
      <c r="T3303" s="80"/>
      <c r="U3303" s="80"/>
      <c r="V3303" s="187"/>
      <c r="W3303" s="187"/>
      <c r="AI3303" s="202"/>
    </row>
    <row r="3304" spans="1:35" s="182" customFormat="1" ht="12.75" customHeight="1" x14ac:dyDescent="0.3">
      <c r="A3304" s="92"/>
      <c r="B3304" s="98"/>
      <c r="C3304" s="98"/>
      <c r="D3304" s="98"/>
      <c r="E3304" s="89"/>
      <c r="F3304" s="89"/>
      <c r="G3304" s="204"/>
      <c r="H3304" s="156"/>
      <c r="I3304" s="156"/>
      <c r="J3304" s="52"/>
      <c r="K3304" s="158"/>
      <c r="L3304" s="52"/>
      <c r="M3304" s="52"/>
      <c r="N3304" s="52"/>
      <c r="O3304" s="52"/>
      <c r="P3304" s="111"/>
      <c r="Q3304" s="52"/>
      <c r="R3304" s="77"/>
      <c r="S3304" s="109"/>
      <c r="T3304" s="80"/>
      <c r="U3304" s="80"/>
      <c r="V3304" s="187"/>
      <c r="W3304" s="187"/>
      <c r="AI3304" s="202"/>
    </row>
    <row r="3305" spans="1:35" s="182" customFormat="1" ht="12.75" customHeight="1" x14ac:dyDescent="0.3">
      <c r="A3305" s="92"/>
      <c r="B3305" s="98"/>
      <c r="C3305" s="98"/>
      <c r="D3305" s="98"/>
      <c r="E3305" s="89"/>
      <c r="F3305" s="89"/>
      <c r="G3305" s="204"/>
      <c r="H3305" s="157"/>
      <c r="I3305" s="157"/>
      <c r="J3305" s="52"/>
      <c r="K3305" s="158"/>
      <c r="L3305" s="52"/>
      <c r="M3305" s="52"/>
      <c r="N3305" s="52"/>
      <c r="O3305" s="52"/>
      <c r="P3305" s="111"/>
      <c r="Q3305" s="52"/>
      <c r="R3305" s="77"/>
      <c r="S3305" s="109"/>
      <c r="T3305" s="80"/>
      <c r="U3305" s="80"/>
      <c r="V3305" s="187"/>
      <c r="W3305" s="187"/>
      <c r="AI3305" s="202"/>
    </row>
    <row r="3306" spans="1:35" s="182" customFormat="1" ht="12.75" customHeight="1" x14ac:dyDescent="0.3">
      <c r="A3306" s="92"/>
      <c r="B3306" s="98"/>
      <c r="C3306" s="98"/>
      <c r="D3306" s="98"/>
      <c r="E3306" s="89"/>
      <c r="F3306" s="89"/>
      <c r="G3306" s="204"/>
      <c r="H3306" s="155"/>
      <c r="I3306" s="155"/>
      <c r="J3306" s="52"/>
      <c r="K3306" s="158"/>
      <c r="L3306" s="52"/>
      <c r="M3306" s="52"/>
      <c r="N3306" s="52"/>
      <c r="O3306" s="52"/>
      <c r="P3306" s="111"/>
      <c r="Q3306" s="52"/>
      <c r="R3306" s="77"/>
      <c r="S3306" s="109"/>
      <c r="T3306" s="80"/>
      <c r="U3306" s="80"/>
      <c r="V3306" s="187"/>
      <c r="W3306" s="187"/>
      <c r="AI3306" s="202"/>
    </row>
    <row r="3307" spans="1:35" s="182" customFormat="1" ht="12.75" customHeight="1" x14ac:dyDescent="0.3">
      <c r="A3307" s="92"/>
      <c r="B3307" s="162"/>
      <c r="C3307" s="162"/>
      <c r="D3307" s="162"/>
      <c r="E3307" s="76"/>
      <c r="F3307" s="76"/>
      <c r="G3307" s="103"/>
      <c r="H3307" s="100"/>
      <c r="I3307" s="100"/>
      <c r="J3307" s="52"/>
      <c r="K3307" s="52"/>
      <c r="L3307" s="52"/>
      <c r="M3307" s="52"/>
      <c r="N3307" s="52"/>
      <c r="O3307" s="52"/>
      <c r="P3307" s="111"/>
      <c r="Q3307" s="52"/>
      <c r="R3307" s="72"/>
      <c r="S3307" s="72"/>
      <c r="T3307" s="80"/>
      <c r="U3307" s="80"/>
      <c r="V3307" s="187"/>
      <c r="W3307" s="187"/>
      <c r="AI3307" s="202"/>
    </row>
    <row r="3308" spans="1:35" s="182" customFormat="1" ht="12.75" customHeight="1" x14ac:dyDescent="0.3">
      <c r="A3308" s="92"/>
      <c r="B3308" s="98"/>
      <c r="C3308" s="98"/>
      <c r="D3308" s="98"/>
      <c r="E3308" s="89"/>
      <c r="F3308" s="89"/>
      <c r="G3308" s="204"/>
      <c r="H3308" s="156"/>
      <c r="I3308" s="156"/>
      <c r="J3308" s="52"/>
      <c r="K3308" s="158"/>
      <c r="L3308" s="52"/>
      <c r="M3308" s="52"/>
      <c r="N3308" s="52"/>
      <c r="O3308" s="52"/>
      <c r="P3308" s="111"/>
      <c r="Q3308" s="52"/>
      <c r="R3308" s="77"/>
      <c r="S3308" s="109"/>
      <c r="T3308" s="80"/>
      <c r="U3308" s="80"/>
      <c r="V3308" s="187"/>
      <c r="W3308" s="187"/>
      <c r="AI3308" s="202"/>
    </row>
    <row r="3309" spans="1:35" s="182" customFormat="1" ht="12.75" customHeight="1" x14ac:dyDescent="0.3">
      <c r="A3309" s="92"/>
      <c r="B3309" s="98"/>
      <c r="C3309" s="98"/>
      <c r="D3309" s="98"/>
      <c r="E3309" s="89"/>
      <c r="F3309" s="89"/>
      <c r="G3309" s="204"/>
      <c r="H3309" s="157"/>
      <c r="I3309" s="157"/>
      <c r="J3309" s="52"/>
      <c r="K3309" s="158"/>
      <c r="L3309" s="52"/>
      <c r="M3309" s="52"/>
      <c r="N3309" s="52"/>
      <c r="O3309" s="52"/>
      <c r="P3309" s="111"/>
      <c r="Q3309" s="52"/>
      <c r="R3309" s="77"/>
      <c r="S3309" s="109"/>
      <c r="T3309" s="80"/>
      <c r="U3309" s="80"/>
      <c r="V3309" s="187"/>
      <c r="W3309" s="187"/>
      <c r="AI3309" s="202"/>
    </row>
    <row r="3310" spans="1:35" s="182" customFormat="1" ht="12.75" customHeight="1" x14ac:dyDescent="0.3">
      <c r="A3310" s="92"/>
      <c r="B3310" s="98"/>
      <c r="C3310" s="98"/>
      <c r="D3310" s="98"/>
      <c r="E3310" s="89"/>
      <c r="F3310" s="89"/>
      <c r="G3310" s="204"/>
      <c r="H3310" s="157"/>
      <c r="I3310" s="157"/>
      <c r="J3310" s="52"/>
      <c r="K3310" s="158"/>
      <c r="L3310" s="52"/>
      <c r="M3310" s="52"/>
      <c r="N3310" s="52"/>
      <c r="O3310" s="52"/>
      <c r="P3310" s="111"/>
      <c r="Q3310" s="52"/>
      <c r="R3310" s="77"/>
      <c r="S3310" s="109"/>
      <c r="T3310" s="80"/>
      <c r="U3310" s="80"/>
      <c r="V3310" s="187"/>
      <c r="W3310" s="187"/>
      <c r="AI3310" s="202"/>
    </row>
    <row r="3311" spans="1:35" s="182" customFormat="1" ht="12.75" customHeight="1" x14ac:dyDescent="0.3">
      <c r="A3311" s="92"/>
      <c r="B3311" s="98"/>
      <c r="C3311" s="98"/>
      <c r="D3311" s="98"/>
      <c r="E3311" s="89"/>
      <c r="F3311" s="89"/>
      <c r="G3311" s="204"/>
      <c r="H3311" s="155"/>
      <c r="I3311" s="155"/>
      <c r="J3311" s="52"/>
      <c r="K3311" s="158"/>
      <c r="L3311" s="52"/>
      <c r="M3311" s="52"/>
      <c r="N3311" s="52"/>
      <c r="O3311" s="52"/>
      <c r="P3311" s="111"/>
      <c r="Q3311" s="52"/>
      <c r="R3311" s="77"/>
      <c r="S3311" s="109"/>
      <c r="T3311" s="80"/>
      <c r="U3311" s="80"/>
      <c r="V3311" s="187"/>
      <c r="W3311" s="187"/>
      <c r="AI3311" s="202"/>
    </row>
    <row r="3312" spans="1:35" s="182" customFormat="1" ht="12.75" customHeight="1" x14ac:dyDescent="0.3">
      <c r="A3312" s="92"/>
      <c r="B3312" s="145"/>
      <c r="C3312" s="145"/>
      <c r="D3312" s="145"/>
      <c r="E3312" s="138"/>
      <c r="F3312" s="138"/>
      <c r="G3312" s="103"/>
      <c r="H3312" s="100"/>
      <c r="I3312" s="270"/>
      <c r="J3312" s="208"/>
      <c r="K3312" s="208"/>
      <c r="L3312" s="208"/>
      <c r="M3312" s="208"/>
      <c r="N3312" s="208"/>
      <c r="O3312" s="208"/>
      <c r="P3312" s="250"/>
      <c r="Q3312" s="208"/>
      <c r="R3312" s="143"/>
      <c r="S3312" s="143"/>
      <c r="T3312" s="80"/>
      <c r="U3312" s="80"/>
      <c r="V3312" s="187"/>
      <c r="W3312" s="187"/>
      <c r="AI3312" s="202"/>
    </row>
    <row r="3313" spans="1:35" s="182" customFormat="1" ht="12.75" customHeight="1" x14ac:dyDescent="0.3">
      <c r="A3313" s="92"/>
      <c r="B3313" s="98"/>
      <c r="C3313" s="98"/>
      <c r="D3313" s="98"/>
      <c r="E3313" s="89"/>
      <c r="F3313" s="89"/>
      <c r="G3313" s="204"/>
      <c r="H3313" s="156"/>
      <c r="I3313" s="156"/>
      <c r="J3313" s="52"/>
      <c r="K3313" s="158"/>
      <c r="L3313" s="52"/>
      <c r="M3313" s="52"/>
      <c r="N3313" s="52"/>
      <c r="O3313" s="52"/>
      <c r="P3313" s="111"/>
      <c r="Q3313" s="52"/>
      <c r="R3313" s="77"/>
      <c r="S3313" s="109"/>
      <c r="T3313" s="80"/>
      <c r="U3313" s="80"/>
      <c r="V3313" s="187"/>
      <c r="W3313" s="187"/>
      <c r="AI3313" s="202"/>
    </row>
    <row r="3314" spans="1:35" s="182" customFormat="1" ht="12.75" customHeight="1" x14ac:dyDescent="0.3">
      <c r="A3314" s="92"/>
      <c r="B3314" s="98"/>
      <c r="C3314" s="98"/>
      <c r="D3314" s="98"/>
      <c r="E3314" s="89"/>
      <c r="F3314" s="89"/>
      <c r="G3314" s="204"/>
      <c r="H3314" s="157"/>
      <c r="I3314" s="157"/>
      <c r="J3314" s="52"/>
      <c r="K3314" s="158"/>
      <c r="L3314" s="52"/>
      <c r="M3314" s="52"/>
      <c r="N3314" s="52"/>
      <c r="O3314" s="52"/>
      <c r="P3314" s="111"/>
      <c r="Q3314" s="52"/>
      <c r="R3314" s="77"/>
      <c r="S3314" s="109"/>
      <c r="T3314" s="80"/>
      <c r="U3314" s="80"/>
      <c r="V3314" s="187"/>
      <c r="W3314" s="187"/>
      <c r="AI3314" s="202"/>
    </row>
    <row r="3315" spans="1:35" s="182" customFormat="1" ht="12.75" customHeight="1" x14ac:dyDescent="0.3">
      <c r="A3315" s="92"/>
      <c r="B3315" s="98"/>
      <c r="C3315" s="98"/>
      <c r="D3315" s="98"/>
      <c r="E3315" s="89"/>
      <c r="F3315" s="89"/>
      <c r="G3315" s="204"/>
      <c r="H3315" s="155"/>
      <c r="I3315" s="155"/>
      <c r="J3315" s="52"/>
      <c r="K3315" s="158"/>
      <c r="L3315" s="52"/>
      <c r="M3315" s="52"/>
      <c r="N3315" s="52"/>
      <c r="O3315" s="52"/>
      <c r="P3315" s="111"/>
      <c r="Q3315" s="52"/>
      <c r="R3315" s="77"/>
      <c r="S3315" s="109"/>
      <c r="T3315" s="80"/>
      <c r="U3315" s="80"/>
      <c r="V3315" s="187"/>
      <c r="W3315" s="187"/>
      <c r="AI3315" s="202"/>
    </row>
    <row r="3316" spans="1:35" s="182" customFormat="1" ht="12.75" customHeight="1" x14ac:dyDescent="0.3">
      <c r="A3316" s="92"/>
      <c r="B3316" s="98"/>
      <c r="C3316" s="98"/>
      <c r="D3316" s="98"/>
      <c r="E3316" s="89"/>
      <c r="F3316" s="89"/>
      <c r="G3316" s="204"/>
      <c r="H3316" s="157"/>
      <c r="I3316" s="157"/>
      <c r="J3316" s="52"/>
      <c r="K3316" s="158"/>
      <c r="L3316" s="52"/>
      <c r="M3316" s="52"/>
      <c r="N3316" s="52"/>
      <c r="O3316" s="52"/>
      <c r="P3316" s="111"/>
      <c r="Q3316" s="52"/>
      <c r="R3316" s="77"/>
      <c r="S3316" s="109"/>
      <c r="T3316" s="80"/>
      <c r="U3316" s="80"/>
      <c r="V3316" s="187"/>
      <c r="W3316" s="187"/>
      <c r="AI3316" s="202"/>
    </row>
    <row r="3317" spans="1:35" s="182" customFormat="1" ht="12.75" customHeight="1" x14ac:dyDescent="0.3">
      <c r="A3317" s="92"/>
      <c r="B3317" s="98"/>
      <c r="C3317" s="98"/>
      <c r="D3317" s="98"/>
      <c r="E3317" s="89"/>
      <c r="F3317" s="89"/>
      <c r="G3317" s="204"/>
      <c r="H3317" s="155"/>
      <c r="I3317" s="155"/>
      <c r="J3317" s="52"/>
      <c r="K3317" s="158"/>
      <c r="L3317" s="52"/>
      <c r="M3317" s="52"/>
      <c r="N3317" s="52"/>
      <c r="O3317" s="52"/>
      <c r="P3317" s="111"/>
      <c r="Q3317" s="52"/>
      <c r="R3317" s="77"/>
      <c r="S3317" s="109"/>
      <c r="T3317" s="80"/>
      <c r="U3317" s="80"/>
      <c r="V3317" s="187"/>
      <c r="W3317" s="187"/>
      <c r="AI3317" s="202"/>
    </row>
    <row r="3318" spans="1:35" s="182" customFormat="1" ht="12.75" customHeight="1" x14ac:dyDescent="0.3">
      <c r="A3318" s="92"/>
      <c r="B3318" s="145"/>
      <c r="C3318" s="145"/>
      <c r="D3318" s="145"/>
      <c r="E3318" s="138"/>
      <c r="F3318" s="138"/>
      <c r="G3318" s="103"/>
      <c r="H3318" s="100"/>
      <c r="I3318" s="270"/>
      <c r="J3318" s="208"/>
      <c r="K3318" s="208"/>
      <c r="L3318" s="208"/>
      <c r="M3318" s="208"/>
      <c r="N3318" s="208"/>
      <c r="O3318" s="208"/>
      <c r="P3318" s="250"/>
      <c r="Q3318" s="208"/>
      <c r="R3318" s="143"/>
      <c r="S3318" s="143"/>
      <c r="T3318" s="80"/>
      <c r="U3318" s="80"/>
      <c r="V3318" s="187"/>
      <c r="W3318" s="187"/>
      <c r="AI3318" s="202"/>
    </row>
    <row r="3319" spans="1:35" s="182" customFormat="1" ht="12.75" customHeight="1" x14ac:dyDescent="0.3">
      <c r="A3319" s="92"/>
      <c r="B3319" s="98"/>
      <c r="C3319" s="98"/>
      <c r="D3319" s="98"/>
      <c r="E3319" s="89"/>
      <c r="F3319" s="89"/>
      <c r="G3319" s="204"/>
      <c r="H3319" s="156"/>
      <c r="I3319" s="156"/>
      <c r="J3319" s="52"/>
      <c r="K3319" s="158"/>
      <c r="L3319" s="52"/>
      <c r="M3319" s="52"/>
      <c r="N3319" s="52"/>
      <c r="O3319" s="52"/>
      <c r="P3319" s="111"/>
      <c r="Q3319" s="52"/>
      <c r="R3319" s="77"/>
      <c r="S3319" s="109"/>
      <c r="T3319" s="80"/>
      <c r="U3319" s="80"/>
      <c r="V3319" s="187"/>
      <c r="W3319" s="187"/>
      <c r="AI3319" s="202"/>
    </row>
    <row r="3320" spans="1:35" s="182" customFormat="1" ht="12.75" customHeight="1" x14ac:dyDescent="0.3">
      <c r="A3320" s="92"/>
      <c r="B3320" s="98"/>
      <c r="C3320" s="98"/>
      <c r="D3320" s="98"/>
      <c r="E3320" s="89"/>
      <c r="F3320" s="89"/>
      <c r="G3320" s="204"/>
      <c r="H3320" s="157"/>
      <c r="I3320" s="157"/>
      <c r="J3320" s="52"/>
      <c r="K3320" s="158"/>
      <c r="L3320" s="52"/>
      <c r="M3320" s="52"/>
      <c r="N3320" s="52"/>
      <c r="O3320" s="52"/>
      <c r="P3320" s="111"/>
      <c r="Q3320" s="52"/>
      <c r="R3320" s="77"/>
      <c r="S3320" s="109"/>
      <c r="T3320" s="80"/>
      <c r="U3320" s="80"/>
      <c r="V3320" s="187"/>
      <c r="W3320" s="187"/>
      <c r="AI3320" s="202"/>
    </row>
    <row r="3321" spans="1:35" s="182" customFormat="1" ht="12.75" customHeight="1" x14ac:dyDescent="0.3">
      <c r="A3321" s="92"/>
      <c r="B3321" s="98"/>
      <c r="C3321" s="98"/>
      <c r="D3321" s="98"/>
      <c r="E3321" s="89"/>
      <c r="F3321" s="89"/>
      <c r="G3321" s="204"/>
      <c r="H3321" s="155"/>
      <c r="I3321" s="155"/>
      <c r="J3321" s="52"/>
      <c r="K3321" s="158"/>
      <c r="L3321" s="52"/>
      <c r="M3321" s="52"/>
      <c r="N3321" s="52"/>
      <c r="O3321" s="52"/>
      <c r="P3321" s="111"/>
      <c r="Q3321" s="52"/>
      <c r="R3321" s="77"/>
      <c r="S3321" s="109"/>
      <c r="T3321" s="80"/>
      <c r="U3321" s="80"/>
      <c r="V3321" s="187"/>
      <c r="W3321" s="187"/>
      <c r="AI3321" s="202"/>
    </row>
    <row r="3322" spans="1:35" s="182" customFormat="1" ht="12.75" customHeight="1" x14ac:dyDescent="0.3">
      <c r="A3322" s="92"/>
      <c r="B3322" s="162"/>
      <c r="C3322" s="162"/>
      <c r="D3322" s="162"/>
      <c r="E3322" s="76"/>
      <c r="F3322" s="76"/>
      <c r="G3322" s="103"/>
      <c r="H3322" s="100"/>
      <c r="I3322" s="100"/>
      <c r="J3322" s="52"/>
      <c r="K3322" s="52"/>
      <c r="L3322" s="52"/>
      <c r="M3322" s="52"/>
      <c r="N3322" s="52"/>
      <c r="O3322" s="52"/>
      <c r="P3322" s="111"/>
      <c r="Q3322" s="52"/>
      <c r="R3322" s="72"/>
      <c r="S3322" s="72"/>
      <c r="T3322" s="80"/>
      <c r="U3322" s="80"/>
      <c r="V3322" s="187"/>
      <c r="W3322" s="187"/>
      <c r="AI3322" s="202"/>
    </row>
    <row r="3323" spans="1:35" s="182" customFormat="1" ht="12.75" customHeight="1" x14ac:dyDescent="0.3">
      <c r="A3323" s="92"/>
      <c r="B3323" s="98"/>
      <c r="C3323" s="98"/>
      <c r="D3323" s="98"/>
      <c r="E3323" s="89"/>
      <c r="F3323" s="89"/>
      <c r="G3323" s="204"/>
      <c r="H3323" s="156"/>
      <c r="I3323" s="156"/>
      <c r="J3323" s="52"/>
      <c r="K3323" s="158"/>
      <c r="L3323" s="52"/>
      <c r="M3323" s="52"/>
      <c r="N3323" s="52"/>
      <c r="O3323" s="52"/>
      <c r="P3323" s="111"/>
      <c r="Q3323" s="52"/>
      <c r="R3323" s="77"/>
      <c r="S3323" s="109"/>
      <c r="T3323" s="80"/>
      <c r="U3323" s="80"/>
      <c r="V3323" s="187"/>
      <c r="W3323" s="187"/>
      <c r="AI3323" s="202"/>
    </row>
    <row r="3324" spans="1:35" s="182" customFormat="1" ht="12.75" customHeight="1" x14ac:dyDescent="0.3">
      <c r="A3324" s="92"/>
      <c r="B3324" s="98"/>
      <c r="C3324" s="98"/>
      <c r="D3324" s="98"/>
      <c r="E3324" s="89"/>
      <c r="F3324" s="89"/>
      <c r="G3324" s="204"/>
      <c r="H3324" s="157"/>
      <c r="I3324" s="157"/>
      <c r="J3324" s="52"/>
      <c r="K3324" s="158"/>
      <c r="L3324" s="52"/>
      <c r="M3324" s="52"/>
      <c r="N3324" s="52"/>
      <c r="O3324" s="52"/>
      <c r="P3324" s="111"/>
      <c r="Q3324" s="52"/>
      <c r="R3324" s="77"/>
      <c r="S3324" s="109"/>
      <c r="T3324" s="80"/>
      <c r="U3324" s="80"/>
      <c r="V3324" s="187"/>
      <c r="W3324" s="187"/>
      <c r="AI3324" s="202"/>
    </row>
    <row r="3325" spans="1:35" s="182" customFormat="1" ht="12.75" customHeight="1" x14ac:dyDescent="0.3">
      <c r="A3325" s="92"/>
      <c r="B3325" s="98"/>
      <c r="C3325" s="98"/>
      <c r="D3325" s="98"/>
      <c r="E3325" s="89"/>
      <c r="F3325" s="89"/>
      <c r="G3325" s="204"/>
      <c r="H3325" s="157"/>
      <c r="I3325" s="157"/>
      <c r="J3325" s="52"/>
      <c r="K3325" s="158"/>
      <c r="L3325" s="52"/>
      <c r="M3325" s="52"/>
      <c r="N3325" s="52"/>
      <c r="O3325" s="52"/>
      <c r="P3325" s="111"/>
      <c r="Q3325" s="52"/>
      <c r="R3325" s="77"/>
      <c r="S3325" s="109"/>
      <c r="T3325" s="80"/>
      <c r="U3325" s="80"/>
      <c r="V3325" s="187"/>
      <c r="W3325" s="187"/>
      <c r="AI3325" s="202"/>
    </row>
    <row r="3326" spans="1:35" s="182" customFormat="1" ht="12.75" customHeight="1" x14ac:dyDescent="0.3">
      <c r="A3326" s="92"/>
      <c r="B3326" s="98"/>
      <c r="C3326" s="98"/>
      <c r="D3326" s="98"/>
      <c r="E3326" s="89"/>
      <c r="F3326" s="89"/>
      <c r="G3326" s="204"/>
      <c r="H3326" s="155"/>
      <c r="I3326" s="155"/>
      <c r="J3326" s="52"/>
      <c r="K3326" s="158"/>
      <c r="L3326" s="52"/>
      <c r="M3326" s="52"/>
      <c r="N3326" s="52"/>
      <c r="O3326" s="52"/>
      <c r="P3326" s="111"/>
      <c r="Q3326" s="52"/>
      <c r="R3326" s="77"/>
      <c r="S3326" s="109"/>
      <c r="T3326" s="80"/>
      <c r="U3326" s="80"/>
      <c r="V3326" s="187"/>
      <c r="W3326" s="187"/>
      <c r="AI3326" s="202"/>
    </row>
    <row r="3327" spans="1:35" s="182" customFormat="1" ht="12.75" customHeight="1" x14ac:dyDescent="0.3">
      <c r="A3327" s="92"/>
      <c r="B3327" s="145"/>
      <c r="C3327" s="145"/>
      <c r="D3327" s="145"/>
      <c r="E3327" s="138"/>
      <c r="F3327" s="138"/>
      <c r="G3327" s="103"/>
      <c r="H3327" s="100"/>
      <c r="I3327" s="270"/>
      <c r="J3327" s="208"/>
      <c r="K3327" s="208"/>
      <c r="L3327" s="208"/>
      <c r="M3327" s="208"/>
      <c r="N3327" s="208"/>
      <c r="O3327" s="208"/>
      <c r="P3327" s="250"/>
      <c r="Q3327" s="208"/>
      <c r="R3327" s="143"/>
      <c r="S3327" s="143"/>
      <c r="T3327" s="80"/>
      <c r="U3327" s="80"/>
      <c r="V3327" s="187"/>
      <c r="W3327" s="187"/>
      <c r="AI3327" s="202"/>
    </row>
    <row r="3328" spans="1:35" s="182" customFormat="1" ht="12.75" customHeight="1" x14ac:dyDescent="0.3">
      <c r="A3328" s="92"/>
      <c r="B3328" s="98"/>
      <c r="C3328" s="98"/>
      <c r="D3328" s="98"/>
      <c r="E3328" s="89"/>
      <c r="F3328" s="89"/>
      <c r="G3328" s="204"/>
      <c r="H3328" s="156"/>
      <c r="I3328" s="156"/>
      <c r="J3328" s="52"/>
      <c r="K3328" s="158"/>
      <c r="L3328" s="52"/>
      <c r="M3328" s="52"/>
      <c r="N3328" s="52"/>
      <c r="O3328" s="52"/>
      <c r="P3328" s="111"/>
      <c r="Q3328" s="52"/>
      <c r="R3328" s="77"/>
      <c r="S3328" s="109"/>
      <c r="T3328" s="80"/>
      <c r="U3328" s="80"/>
      <c r="V3328" s="187"/>
      <c r="W3328" s="187"/>
      <c r="AI3328" s="202"/>
    </row>
    <row r="3329" spans="1:35" s="182" customFormat="1" ht="12.75" customHeight="1" x14ac:dyDescent="0.3">
      <c r="A3329" s="92"/>
      <c r="B3329" s="98"/>
      <c r="C3329" s="98"/>
      <c r="D3329" s="98"/>
      <c r="E3329" s="89"/>
      <c r="F3329" s="89"/>
      <c r="G3329" s="204"/>
      <c r="H3329" s="157"/>
      <c r="I3329" s="157"/>
      <c r="J3329" s="52"/>
      <c r="K3329" s="158"/>
      <c r="L3329" s="52"/>
      <c r="M3329" s="52"/>
      <c r="N3329" s="52"/>
      <c r="O3329" s="52"/>
      <c r="P3329" s="111"/>
      <c r="Q3329" s="52"/>
      <c r="R3329" s="77"/>
      <c r="S3329" s="109"/>
      <c r="T3329" s="80"/>
      <c r="U3329" s="80"/>
      <c r="V3329" s="187"/>
      <c r="W3329" s="187"/>
      <c r="AI3329" s="202"/>
    </row>
    <row r="3330" spans="1:35" s="182" customFormat="1" ht="12.75" customHeight="1" x14ac:dyDescent="0.3">
      <c r="A3330" s="92"/>
      <c r="B3330" s="98"/>
      <c r="C3330" s="98"/>
      <c r="D3330" s="98"/>
      <c r="E3330" s="89"/>
      <c r="F3330" s="89"/>
      <c r="G3330" s="204"/>
      <c r="H3330" s="155"/>
      <c r="I3330" s="155"/>
      <c r="J3330" s="52"/>
      <c r="K3330" s="158"/>
      <c r="L3330" s="52"/>
      <c r="M3330" s="52"/>
      <c r="N3330" s="52"/>
      <c r="O3330" s="52"/>
      <c r="P3330" s="111"/>
      <c r="Q3330" s="52"/>
      <c r="R3330" s="77"/>
      <c r="S3330" s="109"/>
      <c r="T3330" s="80"/>
      <c r="U3330" s="80"/>
      <c r="V3330" s="187"/>
      <c r="W3330" s="187"/>
      <c r="AI3330" s="202"/>
    </row>
    <row r="3331" spans="1:35" s="182" customFormat="1" ht="12.75" customHeight="1" x14ac:dyDescent="0.3">
      <c r="A3331" s="92"/>
      <c r="B3331" s="98"/>
      <c r="C3331" s="98"/>
      <c r="D3331" s="98"/>
      <c r="E3331" s="89"/>
      <c r="F3331" s="89"/>
      <c r="G3331" s="204"/>
      <c r="H3331" s="157"/>
      <c r="I3331" s="157"/>
      <c r="J3331" s="52"/>
      <c r="K3331" s="158"/>
      <c r="L3331" s="52"/>
      <c r="M3331" s="52"/>
      <c r="N3331" s="52"/>
      <c r="O3331" s="52"/>
      <c r="P3331" s="111"/>
      <c r="Q3331" s="52"/>
      <c r="R3331" s="77"/>
      <c r="S3331" s="109"/>
      <c r="T3331" s="80"/>
      <c r="U3331" s="80"/>
      <c r="V3331" s="187"/>
      <c r="W3331" s="187"/>
      <c r="AI3331" s="202"/>
    </row>
    <row r="3332" spans="1:35" s="182" customFormat="1" ht="12.75" customHeight="1" x14ac:dyDescent="0.3">
      <c r="A3332" s="92"/>
      <c r="B3332" s="98"/>
      <c r="C3332" s="98"/>
      <c r="D3332" s="98"/>
      <c r="E3332" s="89"/>
      <c r="F3332" s="89"/>
      <c r="G3332" s="204"/>
      <c r="H3332" s="155"/>
      <c r="I3332" s="155"/>
      <c r="J3332" s="52"/>
      <c r="K3332" s="158"/>
      <c r="L3332" s="52"/>
      <c r="M3332" s="52"/>
      <c r="N3332" s="52"/>
      <c r="O3332" s="52"/>
      <c r="P3332" s="111"/>
      <c r="Q3332" s="52"/>
      <c r="R3332" s="77"/>
      <c r="S3332" s="109"/>
      <c r="T3332" s="80"/>
      <c r="U3332" s="80"/>
      <c r="V3332" s="187"/>
      <c r="W3332" s="187"/>
      <c r="AI3332" s="202"/>
    </row>
    <row r="3333" spans="1:35" s="182" customFormat="1" ht="12.75" customHeight="1" x14ac:dyDescent="0.3">
      <c r="A3333" s="92"/>
      <c r="B3333" s="145"/>
      <c r="C3333" s="145"/>
      <c r="D3333" s="145"/>
      <c r="E3333" s="138"/>
      <c r="F3333" s="138"/>
      <c r="G3333" s="103"/>
      <c r="H3333" s="100"/>
      <c r="I3333" s="270"/>
      <c r="J3333" s="208"/>
      <c r="K3333" s="208"/>
      <c r="L3333" s="208"/>
      <c r="M3333" s="208"/>
      <c r="N3333" s="208"/>
      <c r="O3333" s="208"/>
      <c r="P3333" s="250"/>
      <c r="Q3333" s="208"/>
      <c r="R3333" s="143"/>
      <c r="S3333" s="143"/>
      <c r="T3333" s="80"/>
      <c r="U3333" s="80"/>
      <c r="V3333" s="187"/>
      <c r="W3333" s="187"/>
      <c r="AI3333" s="202"/>
    </row>
    <row r="3334" spans="1:35" s="182" customFormat="1" ht="12.75" customHeight="1" x14ac:dyDescent="0.3">
      <c r="A3334" s="92"/>
      <c r="B3334" s="98"/>
      <c r="C3334" s="98"/>
      <c r="D3334" s="98"/>
      <c r="E3334" s="89"/>
      <c r="F3334" s="89"/>
      <c r="G3334" s="204"/>
      <c r="H3334" s="156"/>
      <c r="I3334" s="156"/>
      <c r="J3334" s="52"/>
      <c r="K3334" s="158"/>
      <c r="L3334" s="52"/>
      <c r="M3334" s="52"/>
      <c r="N3334" s="52"/>
      <c r="O3334" s="52"/>
      <c r="P3334" s="111"/>
      <c r="Q3334" s="52"/>
      <c r="R3334" s="77"/>
      <c r="S3334" s="109"/>
      <c r="T3334" s="80"/>
      <c r="U3334" s="80"/>
      <c r="V3334" s="187"/>
      <c r="W3334" s="187"/>
      <c r="AI3334" s="202"/>
    </row>
    <row r="3335" spans="1:35" s="182" customFormat="1" ht="12.75" customHeight="1" x14ac:dyDescent="0.3">
      <c r="A3335" s="92"/>
      <c r="B3335" s="98"/>
      <c r="C3335" s="98"/>
      <c r="D3335" s="98"/>
      <c r="E3335" s="89"/>
      <c r="F3335" s="89"/>
      <c r="G3335" s="204"/>
      <c r="H3335" s="157"/>
      <c r="I3335" s="157"/>
      <c r="J3335" s="52"/>
      <c r="K3335" s="158"/>
      <c r="L3335" s="52"/>
      <c r="M3335" s="52"/>
      <c r="N3335" s="52"/>
      <c r="O3335" s="52"/>
      <c r="P3335" s="111"/>
      <c r="Q3335" s="52"/>
      <c r="R3335" s="77"/>
      <c r="S3335" s="109"/>
      <c r="T3335" s="80"/>
      <c r="U3335" s="80"/>
      <c r="V3335" s="187"/>
      <c r="W3335" s="187"/>
      <c r="AI3335" s="202"/>
    </row>
    <row r="3336" spans="1:35" s="182" customFormat="1" ht="12.75" customHeight="1" x14ac:dyDescent="0.3">
      <c r="A3336" s="92"/>
      <c r="B3336" s="98"/>
      <c r="C3336" s="98"/>
      <c r="D3336" s="98"/>
      <c r="E3336" s="89"/>
      <c r="F3336" s="89"/>
      <c r="G3336" s="204"/>
      <c r="H3336" s="155"/>
      <c r="I3336" s="155"/>
      <c r="J3336" s="52"/>
      <c r="K3336" s="158"/>
      <c r="L3336" s="52"/>
      <c r="M3336" s="52"/>
      <c r="N3336" s="52"/>
      <c r="O3336" s="52"/>
      <c r="P3336" s="111"/>
      <c r="Q3336" s="52"/>
      <c r="R3336" s="77"/>
      <c r="S3336" s="109"/>
      <c r="T3336" s="80"/>
      <c r="U3336" s="80"/>
      <c r="V3336" s="187"/>
      <c r="W3336" s="187"/>
      <c r="AI3336" s="202"/>
    </row>
    <row r="3337" spans="1:35" s="182" customFormat="1" ht="12.75" customHeight="1" x14ac:dyDescent="0.3">
      <c r="A3337" s="92"/>
      <c r="B3337" s="162"/>
      <c r="C3337" s="162"/>
      <c r="D3337" s="162"/>
      <c r="E3337" s="76"/>
      <c r="F3337" s="76"/>
      <c r="G3337" s="103"/>
      <c r="H3337" s="100"/>
      <c r="I3337" s="100"/>
      <c r="J3337" s="52"/>
      <c r="K3337" s="52"/>
      <c r="L3337" s="52"/>
      <c r="M3337" s="52"/>
      <c r="N3337" s="52"/>
      <c r="O3337" s="52"/>
      <c r="P3337" s="111"/>
      <c r="Q3337" s="52"/>
      <c r="R3337" s="72"/>
      <c r="S3337" s="72"/>
      <c r="T3337" s="80"/>
      <c r="U3337" s="80"/>
      <c r="V3337" s="187"/>
      <c r="W3337" s="187"/>
      <c r="AI3337" s="202"/>
    </row>
    <row r="3338" spans="1:35" s="182" customFormat="1" ht="12.75" customHeight="1" x14ac:dyDescent="0.3">
      <c r="A3338" s="92"/>
      <c r="B3338" s="98"/>
      <c r="C3338" s="98"/>
      <c r="D3338" s="98"/>
      <c r="E3338" s="89"/>
      <c r="F3338" s="89"/>
      <c r="G3338" s="204"/>
      <c r="H3338" s="156"/>
      <c r="I3338" s="156"/>
      <c r="J3338" s="52"/>
      <c r="K3338" s="158"/>
      <c r="L3338" s="52"/>
      <c r="M3338" s="52"/>
      <c r="N3338" s="52"/>
      <c r="O3338" s="52"/>
      <c r="P3338" s="111"/>
      <c r="Q3338" s="52"/>
      <c r="R3338" s="77"/>
      <c r="S3338" s="109"/>
      <c r="T3338" s="80"/>
      <c r="U3338" s="80"/>
      <c r="V3338" s="187"/>
      <c r="W3338" s="187"/>
      <c r="AI3338" s="202"/>
    </row>
    <row r="3339" spans="1:35" s="182" customFormat="1" ht="12.75" customHeight="1" x14ac:dyDescent="0.3">
      <c r="A3339" s="92"/>
      <c r="B3339" s="98"/>
      <c r="C3339" s="98"/>
      <c r="D3339" s="98"/>
      <c r="E3339" s="89"/>
      <c r="F3339" s="89"/>
      <c r="G3339" s="204"/>
      <c r="H3339" s="157"/>
      <c r="I3339" s="157"/>
      <c r="J3339" s="52"/>
      <c r="K3339" s="158"/>
      <c r="L3339" s="52"/>
      <c r="M3339" s="52"/>
      <c r="N3339" s="52"/>
      <c r="O3339" s="52"/>
      <c r="P3339" s="111"/>
      <c r="Q3339" s="52"/>
      <c r="R3339" s="77"/>
      <c r="S3339" s="109"/>
      <c r="T3339" s="80"/>
      <c r="U3339" s="80"/>
      <c r="V3339" s="187"/>
      <c r="W3339" s="187"/>
      <c r="AI3339" s="202"/>
    </row>
    <row r="3340" spans="1:35" s="182" customFormat="1" ht="12.75" customHeight="1" x14ac:dyDescent="0.3">
      <c r="A3340" s="92"/>
      <c r="B3340" s="98"/>
      <c r="C3340" s="98"/>
      <c r="D3340" s="98"/>
      <c r="E3340" s="89"/>
      <c r="F3340" s="89"/>
      <c r="G3340" s="204"/>
      <c r="H3340" s="157"/>
      <c r="I3340" s="157"/>
      <c r="J3340" s="52"/>
      <c r="K3340" s="158"/>
      <c r="L3340" s="52"/>
      <c r="M3340" s="52"/>
      <c r="N3340" s="52"/>
      <c r="O3340" s="52"/>
      <c r="P3340" s="111"/>
      <c r="Q3340" s="52"/>
      <c r="R3340" s="77"/>
      <c r="S3340" s="109"/>
      <c r="T3340" s="80"/>
      <c r="U3340" s="80"/>
      <c r="V3340" s="187"/>
      <c r="W3340" s="187"/>
      <c r="AI3340" s="202"/>
    </row>
    <row r="3341" spans="1:35" s="182" customFormat="1" ht="12.75" customHeight="1" x14ac:dyDescent="0.3">
      <c r="A3341" s="92"/>
      <c r="B3341" s="98"/>
      <c r="C3341" s="98"/>
      <c r="D3341" s="98"/>
      <c r="E3341" s="89"/>
      <c r="F3341" s="89"/>
      <c r="G3341" s="204"/>
      <c r="H3341" s="155"/>
      <c r="I3341" s="155"/>
      <c r="J3341" s="52"/>
      <c r="K3341" s="158"/>
      <c r="L3341" s="52"/>
      <c r="M3341" s="52"/>
      <c r="N3341" s="52"/>
      <c r="O3341" s="52"/>
      <c r="P3341" s="111"/>
      <c r="Q3341" s="52"/>
      <c r="R3341" s="77"/>
      <c r="S3341" s="109"/>
      <c r="T3341" s="80"/>
      <c r="U3341" s="80"/>
      <c r="V3341" s="187"/>
      <c r="W3341" s="187"/>
      <c r="AI3341" s="202"/>
    </row>
    <row r="3342" spans="1:35" s="182" customFormat="1" ht="12.75" customHeight="1" x14ac:dyDescent="0.3">
      <c r="A3342" s="92"/>
      <c r="B3342" s="145"/>
      <c r="C3342" s="145"/>
      <c r="D3342" s="145"/>
      <c r="E3342" s="138"/>
      <c r="F3342" s="138"/>
      <c r="G3342" s="103"/>
      <c r="H3342" s="100"/>
      <c r="I3342" s="270"/>
      <c r="J3342" s="208"/>
      <c r="K3342" s="208"/>
      <c r="L3342" s="208"/>
      <c r="M3342" s="208"/>
      <c r="N3342" s="208"/>
      <c r="O3342" s="208"/>
      <c r="P3342" s="250"/>
      <c r="Q3342" s="208"/>
      <c r="R3342" s="143"/>
      <c r="S3342" s="143"/>
      <c r="T3342" s="80"/>
      <c r="U3342" s="80"/>
      <c r="V3342" s="187"/>
      <c r="W3342" s="187"/>
      <c r="AI3342" s="202"/>
    </row>
    <row r="3343" spans="1:35" s="182" customFormat="1" ht="12.75" customHeight="1" x14ac:dyDescent="0.3">
      <c r="A3343" s="92"/>
      <c r="B3343" s="98"/>
      <c r="C3343" s="98"/>
      <c r="D3343" s="98"/>
      <c r="E3343" s="89"/>
      <c r="F3343" s="89"/>
      <c r="G3343" s="204"/>
      <c r="H3343" s="156"/>
      <c r="I3343" s="156"/>
      <c r="J3343" s="52"/>
      <c r="K3343" s="158"/>
      <c r="L3343" s="52"/>
      <c r="M3343" s="52"/>
      <c r="N3343" s="52"/>
      <c r="O3343" s="52"/>
      <c r="P3343" s="111"/>
      <c r="Q3343" s="52"/>
      <c r="R3343" s="77"/>
      <c r="S3343" s="109"/>
      <c r="T3343" s="80"/>
      <c r="U3343" s="80"/>
      <c r="V3343" s="187"/>
      <c r="W3343" s="187"/>
      <c r="AI3343" s="202"/>
    </row>
    <row r="3344" spans="1:35" s="182" customFormat="1" ht="12.75" customHeight="1" x14ac:dyDescent="0.3">
      <c r="A3344" s="92"/>
      <c r="B3344" s="98"/>
      <c r="C3344" s="98"/>
      <c r="D3344" s="98"/>
      <c r="E3344" s="89"/>
      <c r="F3344" s="89"/>
      <c r="G3344" s="204"/>
      <c r="H3344" s="157"/>
      <c r="I3344" s="157"/>
      <c r="J3344" s="52"/>
      <c r="K3344" s="158"/>
      <c r="L3344" s="52"/>
      <c r="M3344" s="52"/>
      <c r="N3344" s="52"/>
      <c r="O3344" s="52"/>
      <c r="P3344" s="111"/>
      <c r="Q3344" s="52"/>
      <c r="R3344" s="77"/>
      <c r="S3344" s="109"/>
      <c r="T3344" s="80"/>
      <c r="U3344" s="80"/>
      <c r="V3344" s="187"/>
      <c r="W3344" s="187"/>
      <c r="AI3344" s="202"/>
    </row>
    <row r="3345" spans="1:35" s="182" customFormat="1" ht="12.75" customHeight="1" x14ac:dyDescent="0.3">
      <c r="A3345" s="92"/>
      <c r="B3345" s="98"/>
      <c r="C3345" s="98"/>
      <c r="D3345" s="98"/>
      <c r="E3345" s="89"/>
      <c r="F3345" s="89"/>
      <c r="G3345" s="204"/>
      <c r="H3345" s="155"/>
      <c r="I3345" s="155"/>
      <c r="J3345" s="52"/>
      <c r="K3345" s="158"/>
      <c r="L3345" s="52"/>
      <c r="M3345" s="52"/>
      <c r="N3345" s="52"/>
      <c r="O3345" s="52"/>
      <c r="P3345" s="111"/>
      <c r="Q3345" s="52"/>
      <c r="R3345" s="77"/>
      <c r="S3345" s="109"/>
      <c r="T3345" s="80"/>
      <c r="U3345" s="80"/>
      <c r="V3345" s="187"/>
      <c r="W3345" s="187"/>
      <c r="AI3345" s="202"/>
    </row>
    <row r="3346" spans="1:35" s="182" customFormat="1" ht="12.75" customHeight="1" x14ac:dyDescent="0.3">
      <c r="A3346" s="92"/>
      <c r="B3346" s="98"/>
      <c r="C3346" s="98"/>
      <c r="D3346" s="98"/>
      <c r="E3346" s="89"/>
      <c r="F3346" s="89"/>
      <c r="G3346" s="204"/>
      <c r="H3346" s="157"/>
      <c r="I3346" s="157"/>
      <c r="J3346" s="52"/>
      <c r="K3346" s="158"/>
      <c r="L3346" s="52"/>
      <c r="M3346" s="52"/>
      <c r="N3346" s="52"/>
      <c r="O3346" s="52"/>
      <c r="P3346" s="111"/>
      <c r="Q3346" s="52"/>
      <c r="R3346" s="77"/>
      <c r="S3346" s="109"/>
      <c r="T3346" s="80"/>
      <c r="U3346" s="80"/>
      <c r="V3346" s="187"/>
      <c r="W3346" s="187"/>
      <c r="AI3346" s="202"/>
    </row>
    <row r="3347" spans="1:35" s="182" customFormat="1" ht="12.75" customHeight="1" x14ac:dyDescent="0.3">
      <c r="A3347" s="92"/>
      <c r="B3347" s="98"/>
      <c r="C3347" s="98"/>
      <c r="D3347" s="98"/>
      <c r="E3347" s="89"/>
      <c r="F3347" s="89"/>
      <c r="G3347" s="204"/>
      <c r="H3347" s="155"/>
      <c r="I3347" s="155"/>
      <c r="J3347" s="52"/>
      <c r="K3347" s="158"/>
      <c r="L3347" s="52"/>
      <c r="M3347" s="52"/>
      <c r="N3347" s="52"/>
      <c r="O3347" s="52"/>
      <c r="P3347" s="111"/>
      <c r="Q3347" s="52"/>
      <c r="R3347" s="77"/>
      <c r="S3347" s="109"/>
      <c r="T3347" s="80"/>
      <c r="U3347" s="80"/>
      <c r="V3347" s="187"/>
      <c r="W3347" s="187"/>
      <c r="AI3347" s="202"/>
    </row>
    <row r="3348" spans="1:35" s="182" customFormat="1" ht="12.75" customHeight="1" x14ac:dyDescent="0.3">
      <c r="A3348" s="92"/>
      <c r="B3348" s="145"/>
      <c r="C3348" s="145"/>
      <c r="D3348" s="145"/>
      <c r="E3348" s="138"/>
      <c r="F3348" s="138"/>
      <c r="G3348" s="103"/>
      <c r="H3348" s="100"/>
      <c r="I3348" s="270"/>
      <c r="J3348" s="208"/>
      <c r="K3348" s="208"/>
      <c r="L3348" s="208"/>
      <c r="M3348" s="208"/>
      <c r="N3348" s="208"/>
      <c r="O3348" s="208"/>
      <c r="P3348" s="250"/>
      <c r="Q3348" s="208"/>
      <c r="R3348" s="143"/>
      <c r="S3348" s="143"/>
      <c r="T3348" s="80"/>
      <c r="U3348" s="80"/>
      <c r="V3348" s="187"/>
      <c r="W3348" s="187"/>
      <c r="AI3348" s="202"/>
    </row>
    <row r="3349" spans="1:35" s="182" customFormat="1" ht="12.75" customHeight="1" x14ac:dyDescent="0.3">
      <c r="A3349" s="92"/>
      <c r="B3349" s="98"/>
      <c r="C3349" s="98"/>
      <c r="D3349" s="98"/>
      <c r="E3349" s="89"/>
      <c r="F3349" s="89"/>
      <c r="G3349" s="204"/>
      <c r="H3349" s="156"/>
      <c r="I3349" s="156"/>
      <c r="J3349" s="52"/>
      <c r="K3349" s="158"/>
      <c r="L3349" s="52"/>
      <c r="M3349" s="52"/>
      <c r="N3349" s="52"/>
      <c r="O3349" s="52"/>
      <c r="P3349" s="111"/>
      <c r="Q3349" s="52"/>
      <c r="R3349" s="77"/>
      <c r="S3349" s="109"/>
      <c r="T3349" s="80"/>
      <c r="U3349" s="80"/>
      <c r="V3349" s="187"/>
      <c r="W3349" s="187"/>
      <c r="AI3349" s="202"/>
    </row>
    <row r="3350" spans="1:35" s="46" customFormat="1" x14ac:dyDescent="0.2">
      <c r="A3350" s="92"/>
      <c r="B3350" s="98"/>
      <c r="C3350" s="98"/>
      <c r="D3350" s="98"/>
      <c r="E3350" s="89"/>
      <c r="F3350" s="89"/>
      <c r="G3350" s="204"/>
      <c r="H3350" s="157"/>
      <c r="I3350" s="157"/>
      <c r="J3350" s="52"/>
      <c r="K3350" s="158"/>
      <c r="L3350" s="52"/>
      <c r="M3350" s="52"/>
      <c r="N3350" s="52"/>
      <c r="O3350" s="52"/>
      <c r="P3350" s="111"/>
      <c r="Q3350" s="52"/>
      <c r="R3350" s="77"/>
      <c r="S3350" s="109"/>
    </row>
    <row r="3351" spans="1:35" customFormat="1" ht="12.75" customHeight="1" x14ac:dyDescent="0.25">
      <c r="A3351" s="92"/>
      <c r="B3351" s="98"/>
      <c r="C3351" s="98"/>
      <c r="D3351" s="98"/>
      <c r="E3351" s="89"/>
      <c r="F3351" s="89"/>
      <c r="G3351" s="204"/>
      <c r="H3351" s="155"/>
      <c r="I3351" s="155"/>
      <c r="J3351" s="52"/>
      <c r="K3351" s="158"/>
      <c r="L3351" s="52"/>
      <c r="M3351" s="52"/>
      <c r="N3351" s="52"/>
      <c r="O3351" s="52"/>
      <c r="P3351" s="111"/>
      <c r="Q3351" s="52"/>
      <c r="R3351" s="77"/>
      <c r="S3351" s="109"/>
      <c r="T3351" s="187"/>
      <c r="U3351" s="203"/>
      <c r="V3351" s="203"/>
      <c r="W3351" s="203"/>
    </row>
    <row r="3352" spans="1:35" s="46" customFormat="1" x14ac:dyDescent="0.2">
      <c r="A3352" s="92"/>
      <c r="B3352" s="162"/>
      <c r="C3352" s="162"/>
      <c r="D3352" s="162"/>
      <c r="E3352" s="76"/>
      <c r="F3352" s="76"/>
      <c r="G3352" s="103"/>
      <c r="H3352" s="100"/>
      <c r="I3352" s="100"/>
      <c r="J3352" s="52"/>
      <c r="K3352" s="52"/>
      <c r="L3352" s="52"/>
      <c r="M3352" s="52"/>
      <c r="N3352" s="52"/>
      <c r="O3352" s="52"/>
      <c r="P3352" s="111"/>
      <c r="Q3352" s="52"/>
      <c r="R3352" s="72"/>
      <c r="S3352" s="72"/>
    </row>
    <row r="3353" spans="1:35" s="46" customFormat="1" x14ac:dyDescent="0.2">
      <c r="A3353" s="92"/>
      <c r="B3353" s="98"/>
      <c r="C3353" s="98"/>
      <c r="D3353" s="98"/>
      <c r="E3353" s="89"/>
      <c r="F3353" s="89"/>
      <c r="G3353" s="204"/>
      <c r="H3353" s="156"/>
      <c r="I3353" s="156"/>
      <c r="J3353" s="52"/>
      <c r="K3353" s="158"/>
      <c r="L3353" s="52"/>
      <c r="M3353" s="52"/>
      <c r="N3353" s="52"/>
      <c r="O3353" s="52"/>
      <c r="P3353" s="111"/>
      <c r="Q3353" s="52"/>
      <c r="R3353" s="77"/>
      <c r="S3353" s="109"/>
    </row>
    <row r="3354" spans="1:35" customFormat="1" ht="12.75" customHeight="1" x14ac:dyDescent="0.25">
      <c r="A3354" s="92"/>
      <c r="B3354" s="98"/>
      <c r="C3354" s="98"/>
      <c r="D3354" s="98"/>
      <c r="E3354" s="89"/>
      <c r="F3354" s="89"/>
      <c r="G3354" s="204"/>
      <c r="H3354" s="157"/>
      <c r="I3354" s="157"/>
      <c r="J3354" s="52"/>
      <c r="K3354" s="158"/>
      <c r="L3354" s="52"/>
      <c r="M3354" s="52"/>
      <c r="N3354" s="52"/>
      <c r="O3354" s="52"/>
      <c r="P3354" s="111"/>
      <c r="Q3354" s="52"/>
      <c r="R3354" s="77"/>
      <c r="S3354" s="109"/>
      <c r="T3354" s="139"/>
      <c r="U3354" s="81"/>
      <c r="V3354" s="81"/>
      <c r="W3354" s="81"/>
    </row>
    <row r="3355" spans="1:35" customFormat="1" ht="12.75" customHeight="1" x14ac:dyDescent="0.25">
      <c r="A3355" s="92"/>
      <c r="B3355" s="98"/>
      <c r="C3355" s="98"/>
      <c r="D3355" s="98"/>
      <c r="E3355" s="89"/>
      <c r="F3355" s="89"/>
      <c r="G3355" s="204"/>
      <c r="H3355" s="157"/>
      <c r="I3355" s="157"/>
      <c r="J3355" s="52"/>
      <c r="K3355" s="158"/>
      <c r="L3355" s="52"/>
      <c r="M3355" s="52"/>
      <c r="N3355" s="52"/>
      <c r="O3355" s="52"/>
      <c r="P3355" s="111"/>
      <c r="Q3355" s="52"/>
      <c r="R3355" s="77"/>
      <c r="S3355" s="109"/>
      <c r="T3355" s="139"/>
      <c r="U3355" s="81"/>
      <c r="V3355" s="81"/>
      <c r="W3355" s="81"/>
    </row>
    <row r="3356" spans="1:35" customFormat="1" ht="12.75" customHeight="1" x14ac:dyDescent="0.25">
      <c r="A3356" s="92"/>
      <c r="B3356" s="98"/>
      <c r="C3356" s="98"/>
      <c r="D3356" s="98"/>
      <c r="E3356" s="89"/>
      <c r="F3356" s="89"/>
      <c r="G3356" s="204"/>
      <c r="H3356" s="155"/>
      <c r="I3356" s="155"/>
      <c r="J3356" s="52"/>
      <c r="K3356" s="158"/>
      <c r="L3356" s="52"/>
      <c r="M3356" s="52"/>
      <c r="N3356" s="52"/>
      <c r="O3356" s="52"/>
      <c r="P3356" s="111"/>
      <c r="Q3356" s="52"/>
      <c r="R3356" s="77"/>
      <c r="S3356" s="109"/>
      <c r="T3356" s="139"/>
      <c r="U3356" s="81"/>
      <c r="V3356" s="81"/>
      <c r="W3356" s="81"/>
    </row>
    <row r="3357" spans="1:35" customFormat="1" ht="12.75" customHeight="1" x14ac:dyDescent="0.25">
      <c r="A3357" s="92"/>
      <c r="B3357" s="145"/>
      <c r="C3357" s="145"/>
      <c r="D3357" s="145"/>
      <c r="E3357" s="138"/>
      <c r="F3357" s="138"/>
      <c r="G3357" s="103"/>
      <c r="H3357" s="100"/>
      <c r="I3357" s="270"/>
      <c r="J3357" s="208"/>
      <c r="K3357" s="208"/>
      <c r="L3357" s="208"/>
      <c r="M3357" s="208"/>
      <c r="N3357" s="208"/>
      <c r="O3357" s="208"/>
      <c r="P3357" s="250"/>
      <c r="Q3357" s="208"/>
      <c r="R3357" s="143"/>
      <c r="S3357" s="143"/>
      <c r="T3357" s="139"/>
      <c r="U3357" s="81"/>
      <c r="V3357" s="81"/>
      <c r="W3357" s="81"/>
    </row>
    <row r="3358" spans="1:35" customFormat="1" ht="12.75" customHeight="1" x14ac:dyDescent="0.25">
      <c r="A3358" s="92"/>
      <c r="B3358" s="98"/>
      <c r="C3358" s="98"/>
      <c r="D3358" s="98"/>
      <c r="E3358" s="89"/>
      <c r="F3358" s="89"/>
      <c r="G3358" s="204"/>
      <c r="H3358" s="156"/>
      <c r="I3358" s="156"/>
      <c r="J3358" s="52"/>
      <c r="K3358" s="158"/>
      <c r="L3358" s="52"/>
      <c r="M3358" s="52"/>
      <c r="N3358" s="52"/>
      <c r="O3358" s="52"/>
      <c r="P3358" s="111"/>
      <c r="Q3358" s="52"/>
      <c r="R3358" s="77"/>
      <c r="S3358" s="109"/>
      <c r="T3358" s="139"/>
      <c r="U3358" s="81"/>
      <c r="V3358" s="81"/>
      <c r="W3358" s="81"/>
    </row>
    <row r="3359" spans="1:35" customFormat="1" ht="12.75" customHeight="1" x14ac:dyDescent="0.25">
      <c r="A3359" s="92"/>
      <c r="B3359" s="98"/>
      <c r="C3359" s="98"/>
      <c r="D3359" s="98"/>
      <c r="E3359" s="89"/>
      <c r="F3359" s="89"/>
      <c r="G3359" s="204"/>
      <c r="H3359" s="157"/>
      <c r="I3359" s="157"/>
      <c r="J3359" s="52"/>
      <c r="K3359" s="158"/>
      <c r="L3359" s="52"/>
      <c r="M3359" s="52"/>
      <c r="N3359" s="52"/>
      <c r="O3359" s="52"/>
      <c r="P3359" s="111"/>
      <c r="Q3359" s="52"/>
      <c r="R3359" s="77"/>
      <c r="S3359" s="109"/>
      <c r="T3359" s="139"/>
      <c r="U3359" s="81"/>
      <c r="V3359" s="81"/>
      <c r="W3359" s="81"/>
    </row>
    <row r="3360" spans="1:35" s="46" customFormat="1" x14ac:dyDescent="0.2">
      <c r="A3360" s="92"/>
      <c r="B3360" s="98"/>
      <c r="C3360" s="98"/>
      <c r="D3360" s="98"/>
      <c r="E3360" s="89"/>
      <c r="F3360" s="89"/>
      <c r="G3360" s="204"/>
      <c r="H3360" s="155"/>
      <c r="I3360" s="155"/>
      <c r="J3360" s="52"/>
      <c r="K3360" s="158"/>
      <c r="L3360" s="52"/>
      <c r="M3360" s="52"/>
      <c r="N3360" s="52"/>
      <c r="O3360" s="52"/>
      <c r="P3360" s="111"/>
      <c r="Q3360" s="52"/>
      <c r="R3360" s="77"/>
      <c r="S3360" s="109"/>
    </row>
    <row r="3361" spans="1:23" customFormat="1" ht="12.75" customHeight="1" x14ac:dyDescent="0.25">
      <c r="A3361" s="92"/>
      <c r="B3361" s="98"/>
      <c r="C3361" s="98"/>
      <c r="D3361" s="98"/>
      <c r="E3361" s="89"/>
      <c r="F3361" s="89"/>
      <c r="G3361" s="204"/>
      <c r="H3361" s="157"/>
      <c r="I3361" s="157"/>
      <c r="J3361" s="52"/>
      <c r="K3361" s="158"/>
      <c r="L3361" s="52"/>
      <c r="M3361" s="52"/>
      <c r="N3361" s="52"/>
      <c r="O3361" s="52"/>
      <c r="P3361" s="111"/>
      <c r="Q3361" s="52"/>
      <c r="R3361" s="77"/>
      <c r="S3361" s="109"/>
      <c r="T3361" s="139"/>
      <c r="U3361" s="81"/>
      <c r="V3361" s="81"/>
      <c r="W3361" s="81"/>
    </row>
    <row r="3362" spans="1:23" customFormat="1" ht="12.75" customHeight="1" x14ac:dyDescent="0.25">
      <c r="A3362" s="92"/>
      <c r="B3362" s="98"/>
      <c r="C3362" s="98"/>
      <c r="D3362" s="98"/>
      <c r="E3362" s="89"/>
      <c r="F3362" s="89"/>
      <c r="G3362" s="204"/>
      <c r="H3362" s="155"/>
      <c r="I3362" s="155"/>
      <c r="J3362" s="52"/>
      <c r="K3362" s="158"/>
      <c r="L3362" s="52"/>
      <c r="M3362" s="52"/>
      <c r="N3362" s="52"/>
      <c r="O3362" s="52"/>
      <c r="P3362" s="111"/>
      <c r="Q3362" s="52"/>
      <c r="R3362" s="77"/>
      <c r="S3362" s="109"/>
      <c r="T3362" s="139"/>
      <c r="U3362" s="81"/>
      <c r="V3362" s="81"/>
      <c r="W3362" s="81"/>
    </row>
    <row r="3363" spans="1:23" customFormat="1" ht="12.75" customHeight="1" x14ac:dyDescent="0.25">
      <c r="A3363" s="92"/>
      <c r="B3363" s="145"/>
      <c r="C3363" s="145"/>
      <c r="D3363" s="145"/>
      <c r="E3363" s="138"/>
      <c r="F3363" s="138"/>
      <c r="G3363" s="103"/>
      <c r="H3363" s="100"/>
      <c r="I3363" s="270"/>
      <c r="J3363" s="208"/>
      <c r="K3363" s="208"/>
      <c r="L3363" s="208"/>
      <c r="M3363" s="208"/>
      <c r="N3363" s="208"/>
      <c r="O3363" s="208"/>
      <c r="P3363" s="250"/>
      <c r="Q3363" s="208"/>
      <c r="R3363" s="143"/>
      <c r="S3363" s="143"/>
      <c r="T3363" s="139"/>
      <c r="U3363" s="81"/>
      <c r="V3363" s="81"/>
      <c r="W3363" s="81"/>
    </row>
    <row r="3364" spans="1:23" s="46" customFormat="1" x14ac:dyDescent="0.2">
      <c r="A3364" s="92"/>
      <c r="B3364" s="98"/>
      <c r="C3364" s="98"/>
      <c r="D3364" s="98"/>
      <c r="E3364" s="89"/>
      <c r="F3364" s="89"/>
      <c r="G3364" s="204"/>
      <c r="H3364" s="156"/>
      <c r="I3364" s="156"/>
      <c r="J3364" s="52"/>
      <c r="K3364" s="158"/>
      <c r="L3364" s="52"/>
      <c r="M3364" s="52"/>
      <c r="N3364" s="52"/>
      <c r="O3364" s="52"/>
      <c r="P3364" s="111"/>
      <c r="Q3364" s="52"/>
      <c r="R3364" s="77"/>
      <c r="S3364" s="109"/>
    </row>
    <row r="3365" spans="1:23" customFormat="1" ht="12.75" customHeight="1" x14ac:dyDescent="0.25">
      <c r="A3365" s="92"/>
      <c r="B3365" s="98"/>
      <c r="C3365" s="98"/>
      <c r="D3365" s="98"/>
      <c r="E3365" s="89"/>
      <c r="F3365" s="89"/>
      <c r="G3365" s="204"/>
      <c r="H3365" s="157"/>
      <c r="I3365" s="157"/>
      <c r="J3365" s="52"/>
      <c r="K3365" s="158"/>
      <c r="L3365" s="52"/>
      <c r="M3365" s="52"/>
      <c r="N3365" s="52"/>
      <c r="O3365" s="52"/>
      <c r="P3365" s="111"/>
      <c r="Q3365" s="52"/>
      <c r="R3365" s="77"/>
      <c r="S3365" s="109"/>
      <c r="T3365" s="139"/>
      <c r="U3365" s="81"/>
      <c r="V3365" s="81"/>
      <c r="W3365" s="81"/>
    </row>
    <row r="3366" spans="1:23" customFormat="1" ht="12.75" customHeight="1" x14ac:dyDescent="0.25">
      <c r="A3366" s="92"/>
      <c r="B3366" s="98"/>
      <c r="C3366" s="98"/>
      <c r="D3366" s="98"/>
      <c r="E3366" s="89"/>
      <c r="F3366" s="89"/>
      <c r="G3366" s="204"/>
      <c r="H3366" s="155"/>
      <c r="I3366" s="155"/>
      <c r="J3366" s="52"/>
      <c r="K3366" s="158"/>
      <c r="L3366" s="52"/>
      <c r="M3366" s="52"/>
      <c r="N3366" s="52"/>
      <c r="O3366" s="52"/>
      <c r="P3366" s="111"/>
      <c r="Q3366" s="52"/>
      <c r="R3366" s="77"/>
      <c r="S3366" s="109"/>
      <c r="T3366" s="139"/>
      <c r="U3366" s="81"/>
      <c r="V3366" s="81"/>
      <c r="W3366" s="81"/>
    </row>
    <row r="3367" spans="1:23" customFormat="1" ht="12.75" customHeight="1" x14ac:dyDescent="0.25">
      <c r="A3367" s="92"/>
      <c r="B3367" s="162"/>
      <c r="C3367" s="162"/>
      <c r="D3367" s="162"/>
      <c r="E3367" s="76"/>
      <c r="F3367" s="76"/>
      <c r="G3367" s="103"/>
      <c r="H3367" s="100"/>
      <c r="I3367" s="100"/>
      <c r="J3367" s="52"/>
      <c r="K3367" s="52"/>
      <c r="L3367" s="52"/>
      <c r="M3367" s="52"/>
      <c r="N3367" s="52"/>
      <c r="O3367" s="52"/>
      <c r="P3367" s="111"/>
      <c r="Q3367" s="52"/>
      <c r="R3367" s="72"/>
      <c r="S3367" s="72"/>
      <c r="T3367" s="139"/>
      <c r="U3367" s="81"/>
      <c r="V3367" s="81"/>
      <c r="W3367" s="81"/>
    </row>
    <row r="3368" spans="1:23" s="46" customFormat="1" x14ac:dyDescent="0.2">
      <c r="A3368" s="92"/>
      <c r="B3368" s="98"/>
      <c r="C3368" s="98"/>
      <c r="D3368" s="98"/>
      <c r="E3368" s="89"/>
      <c r="F3368" s="89"/>
      <c r="G3368" s="204"/>
      <c r="H3368" s="156"/>
      <c r="I3368" s="156"/>
      <c r="J3368" s="52"/>
      <c r="K3368" s="158"/>
      <c r="L3368" s="52"/>
      <c r="M3368" s="52"/>
      <c r="N3368" s="52"/>
      <c r="O3368" s="52"/>
      <c r="P3368" s="111"/>
      <c r="Q3368" s="52"/>
      <c r="R3368" s="77"/>
      <c r="S3368" s="109"/>
    </row>
    <row r="3369" spans="1:23" customFormat="1" ht="12.75" customHeight="1" x14ac:dyDescent="0.25">
      <c r="A3369" s="92"/>
      <c r="B3369" s="98"/>
      <c r="C3369" s="98"/>
      <c r="D3369" s="98"/>
      <c r="E3369" s="89"/>
      <c r="F3369" s="89"/>
      <c r="G3369" s="204"/>
      <c r="H3369" s="157"/>
      <c r="I3369" s="157"/>
      <c r="J3369" s="52"/>
      <c r="K3369" s="158"/>
      <c r="L3369" s="52"/>
      <c r="M3369" s="52"/>
      <c r="N3369" s="52"/>
      <c r="O3369" s="52"/>
      <c r="P3369" s="111"/>
      <c r="Q3369" s="52"/>
      <c r="R3369" s="77"/>
      <c r="S3369" s="109"/>
      <c r="T3369" s="139"/>
      <c r="U3369" s="81"/>
      <c r="V3369" s="81"/>
      <c r="W3369" s="81"/>
    </row>
    <row r="3370" spans="1:23" customFormat="1" ht="12.75" customHeight="1" x14ac:dyDescent="0.25">
      <c r="A3370" s="92"/>
      <c r="B3370" s="98"/>
      <c r="C3370" s="98"/>
      <c r="D3370" s="98"/>
      <c r="E3370" s="89"/>
      <c r="F3370" s="89"/>
      <c r="G3370" s="204"/>
      <c r="H3370" s="157"/>
      <c r="I3370" s="157"/>
      <c r="J3370" s="52"/>
      <c r="K3370" s="158"/>
      <c r="L3370" s="52"/>
      <c r="M3370" s="52"/>
      <c r="N3370" s="52"/>
      <c r="O3370" s="52"/>
      <c r="P3370" s="111"/>
      <c r="Q3370" s="52"/>
      <c r="R3370" s="77"/>
      <c r="S3370" s="109"/>
      <c r="T3370" s="139"/>
      <c r="U3370" s="81"/>
      <c r="V3370" s="81"/>
      <c r="W3370" s="81"/>
    </row>
    <row r="3371" spans="1:23" customFormat="1" ht="12.75" customHeight="1" x14ac:dyDescent="0.25">
      <c r="A3371" s="92"/>
      <c r="B3371" s="98"/>
      <c r="C3371" s="98"/>
      <c r="D3371" s="98"/>
      <c r="E3371" s="89"/>
      <c r="F3371" s="89"/>
      <c r="G3371" s="204"/>
      <c r="H3371" s="155"/>
      <c r="I3371" s="155"/>
      <c r="J3371" s="52"/>
      <c r="K3371" s="158"/>
      <c r="L3371" s="52"/>
      <c r="M3371" s="52"/>
      <c r="N3371" s="52"/>
      <c r="O3371" s="52"/>
      <c r="P3371" s="111"/>
      <c r="Q3371" s="52"/>
      <c r="R3371" s="77"/>
      <c r="S3371" s="109"/>
      <c r="T3371" s="139"/>
      <c r="U3371" s="81"/>
      <c r="V3371" s="81"/>
      <c r="W3371" s="81"/>
    </row>
    <row r="3372" spans="1:23" s="46" customFormat="1" x14ac:dyDescent="0.2">
      <c r="A3372" s="92"/>
      <c r="B3372" s="145"/>
      <c r="C3372" s="145"/>
      <c r="D3372" s="145"/>
      <c r="E3372" s="138"/>
      <c r="F3372" s="138"/>
      <c r="G3372" s="103"/>
      <c r="H3372" s="100"/>
      <c r="I3372" s="270"/>
      <c r="J3372" s="208"/>
      <c r="K3372" s="208"/>
      <c r="L3372" s="208"/>
      <c r="M3372" s="208"/>
      <c r="N3372" s="208"/>
      <c r="O3372" s="208"/>
      <c r="P3372" s="250"/>
      <c r="Q3372" s="208"/>
      <c r="R3372" s="143"/>
      <c r="S3372" s="143"/>
    </row>
    <row r="3373" spans="1:23" customFormat="1" ht="12.75" customHeight="1" x14ac:dyDescent="0.25">
      <c r="A3373" s="92"/>
      <c r="B3373" s="98"/>
      <c r="C3373" s="98"/>
      <c r="D3373" s="98"/>
      <c r="E3373" s="89"/>
      <c r="F3373" s="89"/>
      <c r="G3373" s="204"/>
      <c r="H3373" s="156"/>
      <c r="I3373" s="156"/>
      <c r="J3373" s="52"/>
      <c r="K3373" s="158"/>
      <c r="L3373" s="52"/>
      <c r="M3373" s="52"/>
      <c r="N3373" s="52"/>
      <c r="O3373" s="52"/>
      <c r="P3373" s="111"/>
      <c r="Q3373" s="52"/>
      <c r="R3373" s="77"/>
      <c r="S3373" s="109"/>
      <c r="T3373" s="139"/>
      <c r="U3373" s="81"/>
      <c r="V3373" s="81"/>
      <c r="W3373" s="81"/>
    </row>
    <row r="3374" spans="1:23" customFormat="1" ht="12.75" customHeight="1" x14ac:dyDescent="0.25">
      <c r="A3374" s="92"/>
      <c r="B3374" s="98"/>
      <c r="C3374" s="98"/>
      <c r="D3374" s="98"/>
      <c r="E3374" s="89"/>
      <c r="F3374" s="89"/>
      <c r="G3374" s="204"/>
      <c r="H3374" s="157"/>
      <c r="I3374" s="157"/>
      <c r="J3374" s="52"/>
      <c r="K3374" s="158"/>
      <c r="L3374" s="52"/>
      <c r="M3374" s="52"/>
      <c r="N3374" s="52"/>
      <c r="O3374" s="52"/>
      <c r="P3374" s="111"/>
      <c r="Q3374" s="52"/>
      <c r="R3374" s="77"/>
      <c r="S3374" s="109"/>
      <c r="T3374" s="139"/>
      <c r="U3374" s="81"/>
      <c r="V3374" s="81"/>
      <c r="W3374" s="81"/>
    </row>
    <row r="3375" spans="1:23" customFormat="1" ht="12.75" customHeight="1" x14ac:dyDescent="0.25">
      <c r="A3375" s="92"/>
      <c r="B3375" s="98"/>
      <c r="C3375" s="98"/>
      <c r="D3375" s="98"/>
      <c r="E3375" s="89"/>
      <c r="F3375" s="89"/>
      <c r="G3375" s="204"/>
      <c r="H3375" s="155"/>
      <c r="I3375" s="155"/>
      <c r="J3375" s="52"/>
      <c r="K3375" s="158"/>
      <c r="L3375" s="52"/>
      <c r="M3375" s="52"/>
      <c r="N3375" s="52"/>
      <c r="O3375" s="52"/>
      <c r="P3375" s="111"/>
      <c r="Q3375" s="52"/>
      <c r="R3375" s="77"/>
      <c r="S3375" s="109"/>
      <c r="T3375" s="139"/>
      <c r="U3375" s="81"/>
      <c r="V3375" s="81"/>
      <c r="W3375" s="81"/>
    </row>
    <row r="3376" spans="1:23" s="46" customFormat="1" x14ac:dyDescent="0.2">
      <c r="A3376" s="92"/>
      <c r="B3376" s="98"/>
      <c r="C3376" s="98"/>
      <c r="D3376" s="98"/>
      <c r="E3376" s="89"/>
      <c r="F3376" s="89"/>
      <c r="G3376" s="204"/>
      <c r="H3376" s="157"/>
      <c r="I3376" s="157"/>
      <c r="J3376" s="52"/>
      <c r="K3376" s="158"/>
      <c r="L3376" s="52"/>
      <c r="M3376" s="52"/>
      <c r="N3376" s="52"/>
      <c r="O3376" s="52"/>
      <c r="P3376" s="111"/>
      <c r="Q3376" s="52"/>
      <c r="R3376" s="77"/>
      <c r="S3376" s="109"/>
    </row>
    <row r="3377" spans="1:23" customFormat="1" ht="12.75" customHeight="1" x14ac:dyDescent="0.25">
      <c r="A3377" s="92"/>
      <c r="B3377" s="98"/>
      <c r="C3377" s="98"/>
      <c r="D3377" s="98"/>
      <c r="E3377" s="89"/>
      <c r="F3377" s="89"/>
      <c r="G3377" s="204"/>
      <c r="H3377" s="155"/>
      <c r="I3377" s="155"/>
      <c r="J3377" s="52"/>
      <c r="K3377" s="158"/>
      <c r="L3377" s="52"/>
      <c r="M3377" s="52"/>
      <c r="N3377" s="52"/>
      <c r="O3377" s="52"/>
      <c r="P3377" s="111"/>
      <c r="Q3377" s="52"/>
      <c r="R3377" s="77"/>
      <c r="S3377" s="109"/>
      <c r="T3377" s="139"/>
      <c r="U3377" s="81"/>
      <c r="V3377" s="81"/>
      <c r="W3377" s="81"/>
    </row>
    <row r="3378" spans="1:23" customFormat="1" ht="12.75" customHeight="1" x14ac:dyDescent="0.25">
      <c r="A3378" s="92"/>
      <c r="B3378" s="145"/>
      <c r="C3378" s="145"/>
      <c r="D3378" s="145"/>
      <c r="E3378" s="138"/>
      <c r="F3378" s="138"/>
      <c r="G3378" s="103"/>
      <c r="H3378" s="100"/>
      <c r="I3378" s="270"/>
      <c r="J3378" s="208"/>
      <c r="K3378" s="208"/>
      <c r="L3378" s="208"/>
      <c r="M3378" s="208"/>
      <c r="N3378" s="208"/>
      <c r="O3378" s="208"/>
      <c r="P3378" s="250"/>
      <c r="Q3378" s="208"/>
      <c r="R3378" s="143"/>
      <c r="S3378" s="143"/>
      <c r="T3378" s="139"/>
      <c r="U3378" s="81"/>
      <c r="V3378" s="81"/>
      <c r="W3378" s="81"/>
    </row>
    <row r="3379" spans="1:23" customFormat="1" ht="12.75" customHeight="1" x14ac:dyDescent="0.25">
      <c r="A3379" s="92"/>
      <c r="B3379" s="98"/>
      <c r="C3379" s="98"/>
      <c r="D3379" s="98"/>
      <c r="E3379" s="89"/>
      <c r="F3379" s="89"/>
      <c r="G3379" s="204"/>
      <c r="H3379" s="156"/>
      <c r="I3379" s="156"/>
      <c r="J3379" s="52"/>
      <c r="K3379" s="158"/>
      <c r="L3379" s="52"/>
      <c r="M3379" s="52"/>
      <c r="N3379" s="52"/>
      <c r="O3379" s="52"/>
      <c r="P3379" s="111"/>
      <c r="Q3379" s="52"/>
      <c r="R3379" s="77"/>
      <c r="S3379" s="109"/>
      <c r="T3379" s="139"/>
      <c r="U3379" s="81"/>
      <c r="V3379" s="81"/>
      <c r="W3379" s="81"/>
    </row>
    <row r="3380" spans="1:23" customFormat="1" ht="12.75" customHeight="1" x14ac:dyDescent="0.25">
      <c r="A3380" s="92"/>
      <c r="B3380" s="98"/>
      <c r="C3380" s="98"/>
      <c r="D3380" s="98"/>
      <c r="E3380" s="89"/>
      <c r="F3380" s="89"/>
      <c r="G3380" s="204"/>
      <c r="H3380" s="157"/>
      <c r="I3380" s="157"/>
      <c r="J3380" s="52"/>
      <c r="K3380" s="158"/>
      <c r="L3380" s="52"/>
      <c r="M3380" s="52"/>
      <c r="N3380" s="52"/>
      <c r="O3380" s="52"/>
      <c r="P3380" s="111"/>
      <c r="Q3380" s="52"/>
      <c r="R3380" s="77"/>
      <c r="S3380" s="109"/>
      <c r="T3380" s="139"/>
      <c r="U3380" s="81"/>
      <c r="V3380" s="81"/>
      <c r="W3380" s="81"/>
    </row>
    <row r="3381" spans="1:23" customFormat="1" ht="12.75" customHeight="1" x14ac:dyDescent="0.25">
      <c r="A3381" s="92"/>
      <c r="B3381" s="98"/>
      <c r="C3381" s="98"/>
      <c r="D3381" s="98"/>
      <c r="E3381" s="89"/>
      <c r="F3381" s="89"/>
      <c r="G3381" s="204"/>
      <c r="H3381" s="155"/>
      <c r="I3381" s="155"/>
      <c r="J3381" s="52"/>
      <c r="K3381" s="158"/>
      <c r="L3381" s="52"/>
      <c r="M3381" s="52"/>
      <c r="N3381" s="52"/>
      <c r="O3381" s="52"/>
      <c r="P3381" s="111"/>
      <c r="Q3381" s="52"/>
      <c r="R3381" s="77"/>
      <c r="S3381" s="109"/>
      <c r="T3381" s="139"/>
      <c r="U3381" s="81"/>
      <c r="V3381" s="81"/>
      <c r="W3381" s="81"/>
    </row>
    <row r="3382" spans="1:23" customFormat="1" ht="12.75" customHeight="1" x14ac:dyDescent="0.25">
      <c r="A3382" s="92"/>
      <c r="B3382" s="162"/>
      <c r="C3382" s="162"/>
      <c r="D3382" s="162"/>
      <c r="E3382" s="76"/>
      <c r="F3382" s="76"/>
      <c r="G3382" s="103"/>
      <c r="H3382" s="100"/>
      <c r="I3382" s="100"/>
      <c r="J3382" s="52"/>
      <c r="K3382" s="52"/>
      <c r="L3382" s="52"/>
      <c r="M3382" s="52"/>
      <c r="N3382" s="52"/>
      <c r="O3382" s="52"/>
      <c r="P3382" s="111"/>
      <c r="Q3382" s="52"/>
      <c r="R3382" s="72"/>
      <c r="S3382" s="72"/>
      <c r="T3382" s="139"/>
      <c r="U3382" s="81"/>
      <c r="V3382" s="81"/>
      <c r="W3382" s="81"/>
    </row>
    <row r="3383" spans="1:23" customFormat="1" ht="12.75" customHeight="1" x14ac:dyDescent="0.25">
      <c r="A3383" s="92"/>
      <c r="B3383" s="98"/>
      <c r="C3383" s="98"/>
      <c r="D3383" s="98"/>
      <c r="E3383" s="89"/>
      <c r="F3383" s="89"/>
      <c r="G3383" s="204"/>
      <c r="H3383" s="156"/>
      <c r="I3383" s="156"/>
      <c r="J3383" s="52"/>
      <c r="K3383" s="158"/>
      <c r="L3383" s="52"/>
      <c r="M3383" s="52"/>
      <c r="N3383" s="52"/>
      <c r="O3383" s="52"/>
      <c r="P3383" s="111"/>
      <c r="Q3383" s="52"/>
      <c r="R3383" s="77"/>
      <c r="S3383" s="109"/>
      <c r="T3383" s="139"/>
      <c r="U3383" s="81"/>
      <c r="V3383" s="81"/>
      <c r="W3383" s="81"/>
    </row>
    <row r="3384" spans="1:23" customFormat="1" ht="12.75" customHeight="1" x14ac:dyDescent="0.25">
      <c r="A3384" s="92"/>
      <c r="B3384" s="98"/>
      <c r="C3384" s="98"/>
      <c r="D3384" s="98"/>
      <c r="E3384" s="89"/>
      <c r="F3384" s="89"/>
      <c r="G3384" s="204"/>
      <c r="H3384" s="157"/>
      <c r="I3384" s="157"/>
      <c r="J3384" s="52"/>
      <c r="K3384" s="158"/>
      <c r="L3384" s="52"/>
      <c r="M3384" s="52"/>
      <c r="N3384" s="52"/>
      <c r="O3384" s="52"/>
      <c r="P3384" s="111"/>
      <c r="Q3384" s="52"/>
      <c r="R3384" s="77"/>
      <c r="S3384" s="109"/>
      <c r="T3384" s="139"/>
      <c r="U3384" s="81"/>
      <c r="V3384" s="81"/>
      <c r="W3384" s="81"/>
    </row>
    <row r="3385" spans="1:23" customFormat="1" ht="12.75" customHeight="1" x14ac:dyDescent="0.25">
      <c r="A3385" s="92"/>
      <c r="B3385" s="98"/>
      <c r="C3385" s="98"/>
      <c r="D3385" s="98"/>
      <c r="E3385" s="89"/>
      <c r="F3385" s="89"/>
      <c r="G3385" s="204"/>
      <c r="H3385" s="157"/>
      <c r="I3385" s="157"/>
      <c r="J3385" s="52"/>
      <c r="K3385" s="158"/>
      <c r="L3385" s="52"/>
      <c r="M3385" s="52"/>
      <c r="N3385" s="52"/>
      <c r="O3385" s="52"/>
      <c r="P3385" s="111"/>
      <c r="Q3385" s="52"/>
      <c r="R3385" s="77"/>
      <c r="S3385" s="109"/>
      <c r="T3385" s="139"/>
      <c r="U3385" s="81"/>
      <c r="V3385" s="81"/>
      <c r="W3385" s="81"/>
    </row>
    <row r="3386" spans="1:23" s="46" customFormat="1" x14ac:dyDescent="0.2">
      <c r="A3386" s="92"/>
      <c r="B3386" s="98"/>
      <c r="C3386" s="98"/>
      <c r="D3386" s="98"/>
      <c r="E3386" s="89"/>
      <c r="F3386" s="89"/>
      <c r="G3386" s="204"/>
      <c r="H3386" s="155"/>
      <c r="I3386" s="155"/>
      <c r="J3386" s="52"/>
      <c r="K3386" s="158"/>
      <c r="L3386" s="52"/>
      <c r="M3386" s="52"/>
      <c r="N3386" s="52"/>
      <c r="O3386" s="52"/>
      <c r="P3386" s="111"/>
      <c r="Q3386" s="52"/>
      <c r="R3386" s="77"/>
      <c r="S3386" s="109"/>
    </row>
    <row r="3387" spans="1:23" customFormat="1" ht="12.75" customHeight="1" x14ac:dyDescent="0.25">
      <c r="A3387" s="92"/>
      <c r="B3387" s="145"/>
      <c r="C3387" s="145"/>
      <c r="D3387" s="145"/>
      <c r="E3387" s="138"/>
      <c r="F3387" s="138"/>
      <c r="G3387" s="103"/>
      <c r="H3387" s="100"/>
      <c r="I3387" s="270"/>
      <c r="J3387" s="208"/>
      <c r="K3387" s="208"/>
      <c r="L3387" s="208"/>
      <c r="M3387" s="208"/>
      <c r="N3387" s="208"/>
      <c r="O3387" s="208"/>
      <c r="P3387" s="250"/>
      <c r="Q3387" s="208"/>
      <c r="R3387" s="143"/>
      <c r="S3387" s="143"/>
      <c r="T3387" s="139"/>
      <c r="U3387" s="81"/>
      <c r="V3387" s="81"/>
      <c r="W3387" s="81"/>
    </row>
    <row r="3388" spans="1:23" customFormat="1" ht="12.75" customHeight="1" x14ac:dyDescent="0.25">
      <c r="A3388" s="92"/>
      <c r="B3388" s="98"/>
      <c r="C3388" s="98"/>
      <c r="D3388" s="98"/>
      <c r="E3388" s="89"/>
      <c r="F3388" s="89"/>
      <c r="G3388" s="204"/>
      <c r="H3388" s="156"/>
      <c r="I3388" s="156"/>
      <c r="J3388" s="52"/>
      <c r="K3388" s="158"/>
      <c r="L3388" s="52"/>
      <c r="M3388" s="52"/>
      <c r="N3388" s="52"/>
      <c r="O3388" s="52"/>
      <c r="P3388" s="111"/>
      <c r="Q3388" s="52"/>
      <c r="R3388" s="77"/>
      <c r="S3388" s="109"/>
      <c r="T3388" s="139"/>
      <c r="U3388" s="81"/>
      <c r="V3388" s="81"/>
      <c r="W3388" s="81"/>
    </row>
    <row r="3389" spans="1:23" customFormat="1" ht="12.75" customHeight="1" x14ac:dyDescent="0.25">
      <c r="A3389" s="92"/>
      <c r="B3389" s="98"/>
      <c r="C3389" s="98"/>
      <c r="D3389" s="98"/>
      <c r="E3389" s="89"/>
      <c r="F3389" s="89"/>
      <c r="G3389" s="204"/>
      <c r="H3389" s="157"/>
      <c r="I3389" s="157"/>
      <c r="J3389" s="52"/>
      <c r="K3389" s="158"/>
      <c r="L3389" s="52"/>
      <c r="M3389" s="52"/>
      <c r="N3389" s="52"/>
      <c r="O3389" s="52"/>
      <c r="P3389" s="111"/>
      <c r="Q3389" s="52"/>
      <c r="R3389" s="77"/>
      <c r="S3389" s="109"/>
      <c r="T3389" s="139"/>
      <c r="U3389" s="81"/>
      <c r="V3389" s="81"/>
      <c r="W3389" s="81"/>
    </row>
    <row r="3390" spans="1:23" s="46" customFormat="1" x14ac:dyDescent="0.2">
      <c r="A3390" s="92"/>
      <c r="B3390" s="98"/>
      <c r="C3390" s="98"/>
      <c r="D3390" s="98"/>
      <c r="E3390" s="89"/>
      <c r="F3390" s="89"/>
      <c r="G3390" s="204"/>
      <c r="H3390" s="155"/>
      <c r="I3390" s="155"/>
      <c r="J3390" s="52"/>
      <c r="K3390" s="158"/>
      <c r="L3390" s="52"/>
      <c r="M3390" s="52"/>
      <c r="N3390" s="52"/>
      <c r="O3390" s="52"/>
      <c r="P3390" s="111"/>
      <c r="Q3390" s="52"/>
      <c r="R3390" s="77"/>
      <c r="S3390" s="109"/>
    </row>
    <row r="3391" spans="1:23" customFormat="1" ht="12.75" customHeight="1" x14ac:dyDescent="0.25">
      <c r="A3391" s="92"/>
      <c r="B3391" s="98"/>
      <c r="C3391" s="98"/>
      <c r="D3391" s="98"/>
      <c r="E3391" s="89"/>
      <c r="F3391" s="89"/>
      <c r="G3391" s="204"/>
      <c r="H3391" s="157"/>
      <c r="I3391" s="157"/>
      <c r="J3391" s="52"/>
      <c r="K3391" s="158"/>
      <c r="L3391" s="52"/>
      <c r="M3391" s="52"/>
      <c r="N3391" s="52"/>
      <c r="O3391" s="52"/>
      <c r="P3391" s="111"/>
      <c r="Q3391" s="52"/>
      <c r="R3391" s="77"/>
      <c r="S3391" s="109"/>
      <c r="T3391" s="139"/>
      <c r="U3391" s="81"/>
      <c r="V3391" s="81"/>
      <c r="W3391" s="81"/>
    </row>
    <row r="3392" spans="1:23" customFormat="1" ht="12.75" customHeight="1" x14ac:dyDescent="0.25">
      <c r="A3392" s="92"/>
      <c r="B3392" s="98"/>
      <c r="C3392" s="98"/>
      <c r="D3392" s="98"/>
      <c r="E3392" s="89"/>
      <c r="F3392" s="89"/>
      <c r="G3392" s="204"/>
      <c r="H3392" s="155"/>
      <c r="I3392" s="155"/>
      <c r="J3392" s="52"/>
      <c r="K3392" s="158"/>
      <c r="L3392" s="52"/>
      <c r="M3392" s="52"/>
      <c r="N3392" s="52"/>
      <c r="O3392" s="52"/>
      <c r="P3392" s="111"/>
      <c r="Q3392" s="52"/>
      <c r="R3392" s="77"/>
      <c r="S3392" s="109"/>
      <c r="T3392" s="139"/>
      <c r="U3392" s="81"/>
      <c r="V3392" s="81"/>
      <c r="W3392" s="81"/>
    </row>
    <row r="3393" spans="1:23" customFormat="1" ht="12.75" customHeight="1" x14ac:dyDescent="0.25">
      <c r="A3393" s="92"/>
      <c r="B3393" s="145"/>
      <c r="C3393" s="145"/>
      <c r="D3393" s="145"/>
      <c r="E3393" s="138"/>
      <c r="F3393" s="138"/>
      <c r="G3393" s="103"/>
      <c r="H3393" s="100"/>
      <c r="I3393" s="270"/>
      <c r="J3393" s="208"/>
      <c r="K3393" s="208"/>
      <c r="L3393" s="208"/>
      <c r="M3393" s="208"/>
      <c r="N3393" s="208"/>
      <c r="O3393" s="208"/>
      <c r="P3393" s="250"/>
      <c r="Q3393" s="208"/>
      <c r="R3393" s="143"/>
      <c r="S3393" s="143"/>
      <c r="T3393" s="139"/>
      <c r="U3393" s="81"/>
      <c r="V3393" s="81"/>
      <c r="W3393" s="81"/>
    </row>
    <row r="3394" spans="1:23" s="46" customFormat="1" x14ac:dyDescent="0.2">
      <c r="A3394" s="92"/>
      <c r="B3394" s="98"/>
      <c r="C3394" s="98"/>
      <c r="D3394" s="98"/>
      <c r="E3394" s="89"/>
      <c r="F3394" s="89"/>
      <c r="G3394" s="204"/>
      <c r="H3394" s="156"/>
      <c r="I3394" s="156"/>
      <c r="J3394" s="52"/>
      <c r="K3394" s="158"/>
      <c r="L3394" s="52"/>
      <c r="M3394" s="52"/>
      <c r="N3394" s="52"/>
      <c r="O3394" s="52"/>
      <c r="P3394" s="111"/>
      <c r="Q3394" s="52"/>
      <c r="R3394" s="77"/>
      <c r="S3394" s="109"/>
    </row>
    <row r="3395" spans="1:23" customFormat="1" ht="12.75" customHeight="1" x14ac:dyDescent="0.25">
      <c r="A3395" s="92"/>
      <c r="B3395" s="98"/>
      <c r="C3395" s="98"/>
      <c r="D3395" s="98"/>
      <c r="E3395" s="89"/>
      <c r="F3395" s="89"/>
      <c r="G3395" s="204"/>
      <c r="H3395" s="157"/>
      <c r="I3395" s="157"/>
      <c r="J3395" s="52"/>
      <c r="K3395" s="158"/>
      <c r="L3395" s="52"/>
      <c r="M3395" s="52"/>
      <c r="N3395" s="52"/>
      <c r="O3395" s="52"/>
      <c r="P3395" s="111"/>
      <c r="Q3395" s="52"/>
      <c r="R3395" s="77"/>
      <c r="S3395" s="109"/>
      <c r="T3395" s="139"/>
      <c r="U3395" s="81"/>
      <c r="V3395" s="81"/>
      <c r="W3395" s="81"/>
    </row>
    <row r="3396" spans="1:23" customFormat="1" ht="12.75" customHeight="1" x14ac:dyDescent="0.25">
      <c r="A3396" s="92"/>
      <c r="B3396" s="98"/>
      <c r="C3396" s="98"/>
      <c r="D3396" s="98"/>
      <c r="E3396" s="89"/>
      <c r="F3396" s="89"/>
      <c r="G3396" s="204"/>
      <c r="H3396" s="155"/>
      <c r="I3396" s="155"/>
      <c r="J3396" s="52"/>
      <c r="K3396" s="158"/>
      <c r="L3396" s="52"/>
      <c r="M3396" s="52"/>
      <c r="N3396" s="52"/>
      <c r="O3396" s="52"/>
      <c r="P3396" s="111"/>
      <c r="Q3396" s="52"/>
      <c r="R3396" s="77"/>
      <c r="S3396" s="109"/>
      <c r="T3396" s="139"/>
      <c r="U3396" s="81"/>
      <c r="V3396" s="81"/>
      <c r="W3396" s="81"/>
    </row>
    <row r="3397" spans="1:23" customFormat="1" ht="12.75" customHeight="1" x14ac:dyDescent="0.25">
      <c r="A3397" s="92"/>
      <c r="B3397" s="162"/>
      <c r="C3397" s="162"/>
      <c r="D3397" s="162"/>
      <c r="E3397" s="76"/>
      <c r="F3397" s="76"/>
      <c r="G3397" s="103"/>
      <c r="H3397" s="100"/>
      <c r="I3397" s="100"/>
      <c r="J3397" s="52"/>
      <c r="K3397" s="52"/>
      <c r="L3397" s="52"/>
      <c r="M3397" s="52"/>
      <c r="N3397" s="52"/>
      <c r="O3397" s="52"/>
      <c r="P3397" s="111"/>
      <c r="Q3397" s="52"/>
      <c r="R3397" s="72"/>
      <c r="S3397" s="72"/>
      <c r="T3397" s="139"/>
      <c r="U3397" s="81"/>
      <c r="V3397" s="81"/>
      <c r="W3397" s="81"/>
    </row>
    <row r="3398" spans="1:23" customFormat="1" ht="12.75" customHeight="1" x14ac:dyDescent="0.25">
      <c r="A3398" s="92"/>
      <c r="B3398" s="98"/>
      <c r="C3398" s="98"/>
      <c r="D3398" s="98"/>
      <c r="E3398" s="89"/>
      <c r="F3398" s="89"/>
      <c r="G3398" s="204"/>
      <c r="H3398" s="156"/>
      <c r="I3398" s="156"/>
      <c r="J3398" s="52"/>
      <c r="K3398" s="158"/>
      <c r="L3398" s="52"/>
      <c r="M3398" s="52"/>
      <c r="N3398" s="52"/>
      <c r="O3398" s="52"/>
      <c r="P3398" s="111"/>
      <c r="Q3398" s="52"/>
      <c r="R3398" s="77"/>
      <c r="S3398" s="109"/>
      <c r="T3398" s="139"/>
      <c r="U3398" s="81"/>
      <c r="V3398" s="81"/>
      <c r="W3398" s="81"/>
    </row>
    <row r="3399" spans="1:23" customFormat="1" ht="12.75" customHeight="1" x14ac:dyDescent="0.25">
      <c r="A3399" s="92"/>
      <c r="B3399" s="98"/>
      <c r="C3399" s="98"/>
      <c r="D3399" s="98"/>
      <c r="E3399" s="89"/>
      <c r="F3399" s="89"/>
      <c r="G3399" s="204"/>
      <c r="H3399" s="157"/>
      <c r="I3399" s="157"/>
      <c r="J3399" s="52"/>
      <c r="K3399" s="158"/>
      <c r="L3399" s="52"/>
      <c r="M3399" s="52"/>
      <c r="N3399" s="52"/>
      <c r="O3399" s="52"/>
      <c r="P3399" s="111"/>
      <c r="Q3399" s="52"/>
      <c r="R3399" s="77"/>
      <c r="S3399" s="109"/>
      <c r="T3399" s="139"/>
      <c r="U3399" s="81"/>
      <c r="V3399" s="81"/>
      <c r="W3399" s="81"/>
    </row>
    <row r="3400" spans="1:23" customFormat="1" ht="12.75" customHeight="1" x14ac:dyDescent="0.25">
      <c r="A3400" s="92"/>
      <c r="B3400" s="98"/>
      <c r="C3400" s="98"/>
      <c r="D3400" s="98"/>
      <c r="E3400" s="89"/>
      <c r="F3400" s="89"/>
      <c r="G3400" s="204"/>
      <c r="H3400" s="157"/>
      <c r="I3400" s="157"/>
      <c r="J3400" s="52"/>
      <c r="K3400" s="158"/>
      <c r="L3400" s="52"/>
      <c r="M3400" s="52"/>
      <c r="N3400" s="52"/>
      <c r="O3400" s="52"/>
      <c r="P3400" s="111"/>
      <c r="Q3400" s="52"/>
      <c r="R3400" s="77"/>
      <c r="S3400" s="109"/>
      <c r="T3400" s="139"/>
      <c r="U3400" s="81"/>
      <c r="V3400" s="81"/>
      <c r="W3400" s="81"/>
    </row>
    <row r="3401" spans="1:23" customFormat="1" ht="12.75" customHeight="1" x14ac:dyDescent="0.25">
      <c r="A3401" s="92"/>
      <c r="B3401" s="98"/>
      <c r="C3401" s="98"/>
      <c r="D3401" s="98"/>
      <c r="E3401" s="89"/>
      <c r="F3401" s="89"/>
      <c r="G3401" s="204"/>
      <c r="H3401" s="155"/>
      <c r="I3401" s="155"/>
      <c r="J3401" s="52"/>
      <c r="K3401" s="158"/>
      <c r="L3401" s="52"/>
      <c r="M3401" s="52"/>
      <c r="N3401" s="52"/>
      <c r="O3401" s="52"/>
      <c r="P3401" s="111"/>
      <c r="Q3401" s="52"/>
      <c r="R3401" s="77"/>
      <c r="S3401" s="109"/>
      <c r="T3401" s="139"/>
      <c r="U3401" s="81"/>
      <c r="V3401" s="81"/>
      <c r="W3401" s="81"/>
    </row>
    <row r="3402" spans="1:23" customFormat="1" ht="12.75" customHeight="1" x14ac:dyDescent="0.25">
      <c r="A3402" s="92"/>
      <c r="B3402" s="145"/>
      <c r="C3402" s="145"/>
      <c r="D3402" s="145"/>
      <c r="E3402" s="138"/>
      <c r="F3402" s="138"/>
      <c r="G3402" s="103"/>
      <c r="H3402" s="100"/>
      <c r="I3402" s="270"/>
      <c r="J3402" s="208"/>
      <c r="K3402" s="208"/>
      <c r="L3402" s="208"/>
      <c r="M3402" s="208"/>
      <c r="N3402" s="208"/>
      <c r="O3402" s="208"/>
      <c r="P3402" s="250"/>
      <c r="Q3402" s="208"/>
      <c r="R3402" s="143"/>
      <c r="S3402" s="143"/>
      <c r="T3402" s="139"/>
      <c r="U3402" s="81"/>
      <c r="V3402" s="81"/>
      <c r="W3402" s="81"/>
    </row>
    <row r="3403" spans="1:23" customFormat="1" ht="12.75" customHeight="1" x14ac:dyDescent="0.25">
      <c r="A3403" s="92"/>
      <c r="B3403" s="98"/>
      <c r="C3403" s="98"/>
      <c r="D3403" s="98"/>
      <c r="E3403" s="89"/>
      <c r="F3403" s="89"/>
      <c r="G3403" s="204"/>
      <c r="H3403" s="156"/>
      <c r="I3403" s="156"/>
      <c r="J3403" s="52"/>
      <c r="K3403" s="158"/>
      <c r="L3403" s="52"/>
      <c r="M3403" s="52"/>
      <c r="N3403" s="52"/>
      <c r="O3403" s="52"/>
      <c r="P3403" s="111"/>
      <c r="Q3403" s="52"/>
      <c r="R3403" s="77"/>
      <c r="S3403" s="109"/>
      <c r="T3403" s="139"/>
      <c r="U3403" s="81"/>
      <c r="V3403" s="81"/>
      <c r="W3403" s="81"/>
    </row>
    <row r="3404" spans="1:23" customFormat="1" ht="12.75" customHeight="1" x14ac:dyDescent="0.25">
      <c r="A3404" s="92"/>
      <c r="B3404" s="98"/>
      <c r="C3404" s="98"/>
      <c r="D3404" s="98"/>
      <c r="E3404" s="89"/>
      <c r="F3404" s="89"/>
      <c r="G3404" s="204"/>
      <c r="H3404" s="157"/>
      <c r="I3404" s="157"/>
      <c r="J3404" s="52"/>
      <c r="K3404" s="158"/>
      <c r="L3404" s="52"/>
      <c r="M3404" s="52"/>
      <c r="N3404" s="52"/>
      <c r="O3404" s="52"/>
      <c r="P3404" s="111"/>
      <c r="Q3404" s="52"/>
      <c r="R3404" s="77"/>
      <c r="S3404" s="109"/>
      <c r="T3404" s="139"/>
      <c r="U3404" s="81"/>
      <c r="V3404" s="81"/>
      <c r="W3404" s="81"/>
    </row>
    <row r="3405" spans="1:23" customFormat="1" ht="12.75" customHeight="1" x14ac:dyDescent="0.25">
      <c r="A3405" s="92"/>
      <c r="B3405" s="98"/>
      <c r="C3405" s="98"/>
      <c r="D3405" s="98"/>
      <c r="E3405" s="89"/>
      <c r="F3405" s="89"/>
      <c r="G3405" s="204"/>
      <c r="H3405" s="155"/>
      <c r="I3405" s="155"/>
      <c r="J3405" s="52"/>
      <c r="K3405" s="158"/>
      <c r="L3405" s="52"/>
      <c r="M3405" s="52"/>
      <c r="N3405" s="52"/>
      <c r="O3405" s="52"/>
      <c r="P3405" s="111"/>
      <c r="Q3405" s="52"/>
      <c r="R3405" s="77"/>
      <c r="S3405" s="109"/>
      <c r="T3405" s="139"/>
      <c r="U3405" s="81"/>
      <c r="V3405" s="81"/>
      <c r="W3405" s="81"/>
    </row>
    <row r="3406" spans="1:23" customFormat="1" ht="12.75" customHeight="1" x14ac:dyDescent="0.25">
      <c r="A3406" s="92"/>
      <c r="B3406" s="98"/>
      <c r="C3406" s="98"/>
      <c r="D3406" s="98"/>
      <c r="E3406" s="89"/>
      <c r="F3406" s="89"/>
      <c r="G3406" s="204"/>
      <c r="H3406" s="157"/>
      <c r="I3406" s="157"/>
      <c r="J3406" s="52"/>
      <c r="K3406" s="158"/>
      <c r="L3406" s="52"/>
      <c r="M3406" s="52"/>
      <c r="N3406" s="52"/>
      <c r="O3406" s="52"/>
      <c r="P3406" s="111"/>
      <c r="Q3406" s="52"/>
      <c r="R3406" s="77"/>
      <c r="S3406" s="109"/>
      <c r="T3406" s="139"/>
      <c r="U3406" s="81"/>
      <c r="V3406" s="81"/>
      <c r="W3406" s="81"/>
    </row>
    <row r="3407" spans="1:23" s="46" customFormat="1" x14ac:dyDescent="0.2">
      <c r="A3407" s="92"/>
      <c r="B3407" s="98"/>
      <c r="C3407" s="98"/>
      <c r="D3407" s="98"/>
      <c r="E3407" s="89"/>
      <c r="F3407" s="89"/>
      <c r="G3407" s="204"/>
      <c r="H3407" s="155"/>
      <c r="I3407" s="155"/>
      <c r="J3407" s="52"/>
      <c r="K3407" s="158"/>
      <c r="L3407" s="52"/>
      <c r="M3407" s="52"/>
      <c r="N3407" s="52"/>
      <c r="O3407" s="52"/>
      <c r="P3407" s="111"/>
      <c r="Q3407" s="52"/>
      <c r="R3407" s="77"/>
      <c r="S3407" s="109"/>
    </row>
    <row r="3408" spans="1:23" s="46" customFormat="1" x14ac:dyDescent="0.2">
      <c r="A3408" s="92"/>
      <c r="B3408" s="145"/>
      <c r="C3408" s="145"/>
      <c r="D3408" s="145"/>
      <c r="E3408" s="138"/>
      <c r="F3408" s="138"/>
      <c r="G3408" s="103"/>
      <c r="H3408" s="100"/>
      <c r="I3408" s="270"/>
      <c r="J3408" s="208"/>
      <c r="K3408" s="208"/>
      <c r="L3408" s="208"/>
      <c r="M3408" s="208"/>
      <c r="N3408" s="208"/>
      <c r="O3408" s="208"/>
      <c r="P3408" s="250"/>
      <c r="Q3408" s="208"/>
      <c r="R3408" s="143"/>
      <c r="S3408" s="143"/>
    </row>
    <row r="3409" spans="1:19" s="46" customFormat="1" x14ac:dyDescent="0.2">
      <c r="A3409" s="92"/>
      <c r="B3409" s="98"/>
      <c r="C3409" s="98"/>
      <c r="D3409" s="98"/>
      <c r="E3409" s="89"/>
      <c r="F3409" s="89"/>
      <c r="G3409" s="204"/>
      <c r="H3409" s="156"/>
      <c r="I3409" s="156"/>
      <c r="J3409" s="52"/>
      <c r="K3409" s="158"/>
      <c r="L3409" s="52"/>
      <c r="M3409" s="52"/>
      <c r="N3409" s="52"/>
      <c r="O3409" s="52"/>
      <c r="P3409" s="111"/>
      <c r="Q3409" s="52"/>
      <c r="R3409" s="77"/>
      <c r="S3409" s="109"/>
    </row>
    <row r="3410" spans="1:19" s="46" customFormat="1" x14ac:dyDescent="0.2">
      <c r="A3410" s="92"/>
      <c r="B3410" s="98"/>
      <c r="C3410" s="98"/>
      <c r="D3410" s="98"/>
      <c r="E3410" s="89"/>
      <c r="F3410" s="89"/>
      <c r="G3410" s="204"/>
      <c r="H3410" s="157"/>
      <c r="I3410" s="157"/>
      <c r="J3410" s="52"/>
      <c r="K3410" s="158"/>
      <c r="L3410" s="52"/>
      <c r="M3410" s="52"/>
      <c r="N3410" s="52"/>
      <c r="O3410" s="52"/>
      <c r="P3410" s="111"/>
      <c r="Q3410" s="52"/>
      <c r="R3410" s="77"/>
      <c r="S3410" s="109"/>
    </row>
    <row r="3411" spans="1:19" s="46" customFormat="1" x14ac:dyDescent="0.2">
      <c r="A3411" s="92"/>
      <c r="B3411" s="98"/>
      <c r="C3411" s="98"/>
      <c r="D3411" s="98"/>
      <c r="E3411" s="89"/>
      <c r="F3411" s="89"/>
      <c r="G3411" s="204"/>
      <c r="H3411" s="155"/>
      <c r="I3411" s="155"/>
      <c r="J3411" s="52"/>
      <c r="K3411" s="158"/>
      <c r="L3411" s="52"/>
      <c r="M3411" s="52"/>
      <c r="N3411" s="52"/>
      <c r="O3411" s="52"/>
      <c r="P3411" s="111"/>
      <c r="Q3411" s="52"/>
      <c r="R3411" s="77"/>
      <c r="S3411" s="109"/>
    </row>
    <row r="3412" spans="1:19" s="46" customFormat="1" x14ac:dyDescent="0.2">
      <c r="A3412" s="92"/>
      <c r="B3412" s="162"/>
      <c r="C3412" s="162"/>
      <c r="D3412" s="162"/>
      <c r="E3412" s="76"/>
      <c r="F3412" s="76"/>
      <c r="G3412" s="103"/>
      <c r="H3412" s="100"/>
      <c r="I3412" s="100"/>
      <c r="J3412" s="52"/>
      <c r="K3412" s="52"/>
      <c r="L3412" s="52"/>
      <c r="M3412" s="52"/>
      <c r="N3412" s="52"/>
      <c r="O3412" s="52"/>
      <c r="P3412" s="111"/>
      <c r="Q3412" s="52"/>
      <c r="R3412" s="72"/>
      <c r="S3412" s="72"/>
    </row>
    <row r="3413" spans="1:19" s="46" customFormat="1" x14ac:dyDescent="0.2">
      <c r="A3413" s="92"/>
      <c r="B3413" s="98"/>
      <c r="C3413" s="98"/>
      <c r="D3413" s="98"/>
      <c r="E3413" s="89"/>
      <c r="F3413" s="89"/>
      <c r="G3413" s="204"/>
      <c r="H3413" s="156"/>
      <c r="I3413" s="156"/>
      <c r="J3413" s="52"/>
      <c r="K3413" s="158"/>
      <c r="L3413" s="52"/>
      <c r="M3413" s="52"/>
      <c r="N3413" s="52"/>
      <c r="O3413" s="52"/>
      <c r="P3413" s="111"/>
      <c r="Q3413" s="52"/>
      <c r="R3413" s="77"/>
      <c r="S3413" s="109"/>
    </row>
    <row r="3414" spans="1:19" s="46" customFormat="1" x14ac:dyDescent="0.2">
      <c r="A3414" s="92"/>
      <c r="B3414" s="98"/>
      <c r="C3414" s="98"/>
      <c r="D3414" s="98"/>
      <c r="E3414" s="89"/>
      <c r="F3414" s="89"/>
      <c r="G3414" s="204"/>
      <c r="H3414" s="157"/>
      <c r="I3414" s="157"/>
      <c r="J3414" s="52"/>
      <c r="K3414" s="158"/>
      <c r="L3414" s="52"/>
      <c r="M3414" s="52"/>
      <c r="N3414" s="52"/>
      <c r="O3414" s="52"/>
      <c r="P3414" s="111"/>
      <c r="Q3414" s="52"/>
      <c r="R3414" s="77"/>
      <c r="S3414" s="109"/>
    </row>
    <row r="3415" spans="1:19" s="46" customFormat="1" x14ac:dyDescent="0.2">
      <c r="A3415" s="92"/>
      <c r="B3415" s="98"/>
      <c r="C3415" s="98"/>
      <c r="D3415" s="98"/>
      <c r="E3415" s="89"/>
      <c r="F3415" s="89"/>
      <c r="G3415" s="204"/>
      <c r="H3415" s="157"/>
      <c r="I3415" s="157"/>
      <c r="J3415" s="52"/>
      <c r="K3415" s="158"/>
      <c r="L3415" s="52"/>
      <c r="M3415" s="52"/>
      <c r="N3415" s="52"/>
      <c r="O3415" s="52"/>
      <c r="P3415" s="111"/>
      <c r="Q3415" s="52"/>
      <c r="R3415" s="77"/>
      <c r="S3415" s="109"/>
    </row>
    <row r="3416" spans="1:19" s="46" customFormat="1" x14ac:dyDescent="0.2">
      <c r="A3416" s="92"/>
      <c r="B3416" s="98"/>
      <c r="C3416" s="98"/>
      <c r="D3416" s="98"/>
      <c r="E3416" s="89"/>
      <c r="F3416" s="89"/>
      <c r="G3416" s="204"/>
      <c r="H3416" s="155"/>
      <c r="I3416" s="155"/>
      <c r="J3416" s="52"/>
      <c r="K3416" s="158"/>
      <c r="L3416" s="52"/>
      <c r="M3416" s="52"/>
      <c r="N3416" s="52"/>
      <c r="O3416" s="52"/>
      <c r="P3416" s="111"/>
      <c r="Q3416" s="52"/>
      <c r="R3416" s="77"/>
      <c r="S3416" s="109"/>
    </row>
    <row r="3417" spans="1:19" s="46" customFormat="1" x14ac:dyDescent="0.2">
      <c r="A3417" s="92"/>
      <c r="B3417" s="145"/>
      <c r="C3417" s="145"/>
      <c r="D3417" s="145"/>
      <c r="E3417" s="138"/>
      <c r="F3417" s="138"/>
      <c r="G3417" s="103"/>
      <c r="H3417" s="100"/>
      <c r="I3417" s="270"/>
      <c r="J3417" s="208"/>
      <c r="K3417" s="208"/>
      <c r="L3417" s="208"/>
      <c r="M3417" s="208"/>
      <c r="N3417" s="208"/>
      <c r="O3417" s="208"/>
      <c r="P3417" s="250"/>
      <c r="Q3417" s="208"/>
      <c r="R3417" s="143"/>
      <c r="S3417" s="143"/>
    </row>
    <row r="3418" spans="1:19" s="46" customFormat="1" x14ac:dyDescent="0.2">
      <c r="A3418" s="92"/>
      <c r="B3418" s="98"/>
      <c r="C3418" s="98"/>
      <c r="D3418" s="98"/>
      <c r="E3418" s="89"/>
      <c r="F3418" s="89"/>
      <c r="G3418" s="204"/>
      <c r="H3418" s="156"/>
      <c r="I3418" s="156"/>
      <c r="J3418" s="52"/>
      <c r="K3418" s="158"/>
      <c r="L3418" s="52"/>
      <c r="M3418" s="52"/>
      <c r="N3418" s="52"/>
      <c r="O3418" s="52"/>
      <c r="P3418" s="111"/>
      <c r="Q3418" s="52"/>
      <c r="R3418" s="77"/>
      <c r="S3418" s="109"/>
    </row>
    <row r="3419" spans="1:19" s="46" customFormat="1" x14ac:dyDescent="0.2">
      <c r="A3419" s="92"/>
      <c r="B3419" s="98"/>
      <c r="C3419" s="98"/>
      <c r="D3419" s="98"/>
      <c r="E3419" s="89"/>
      <c r="F3419" s="89"/>
      <c r="G3419" s="204"/>
      <c r="H3419" s="157"/>
      <c r="I3419" s="157"/>
      <c r="J3419" s="52"/>
      <c r="K3419" s="158"/>
      <c r="L3419" s="52"/>
      <c r="M3419" s="52"/>
      <c r="N3419" s="52"/>
      <c r="O3419" s="52"/>
      <c r="P3419" s="111"/>
      <c r="Q3419" s="52"/>
      <c r="R3419" s="77"/>
      <c r="S3419" s="109"/>
    </row>
    <row r="3420" spans="1:19" s="46" customFormat="1" x14ac:dyDescent="0.2">
      <c r="A3420" s="92"/>
      <c r="B3420" s="98"/>
      <c r="C3420" s="98"/>
      <c r="D3420" s="98"/>
      <c r="E3420" s="89"/>
      <c r="F3420" s="89"/>
      <c r="G3420" s="204"/>
      <c r="H3420" s="155"/>
      <c r="I3420" s="155"/>
      <c r="J3420" s="52"/>
      <c r="K3420" s="158"/>
      <c r="L3420" s="52"/>
      <c r="M3420" s="52"/>
      <c r="N3420" s="52"/>
      <c r="O3420" s="52"/>
      <c r="P3420" s="111"/>
      <c r="Q3420" s="52"/>
      <c r="R3420" s="77"/>
      <c r="S3420" s="109"/>
    </row>
    <row r="3421" spans="1:19" s="46" customFormat="1" x14ac:dyDescent="0.2">
      <c r="A3421" s="92"/>
      <c r="B3421" s="98"/>
      <c r="C3421" s="98"/>
      <c r="D3421" s="98"/>
      <c r="E3421" s="89"/>
      <c r="F3421" s="89"/>
      <c r="G3421" s="204"/>
      <c r="H3421" s="157"/>
      <c r="I3421" s="157"/>
      <c r="J3421" s="52"/>
      <c r="K3421" s="158"/>
      <c r="L3421" s="52"/>
      <c r="M3421" s="52"/>
      <c r="N3421" s="52"/>
      <c r="O3421" s="52"/>
      <c r="P3421" s="111"/>
      <c r="Q3421" s="52"/>
      <c r="R3421" s="77"/>
      <c r="S3421" s="109"/>
    </row>
    <row r="3422" spans="1:19" s="46" customFormat="1" x14ac:dyDescent="0.2">
      <c r="A3422" s="92"/>
      <c r="B3422" s="98"/>
      <c r="C3422" s="98"/>
      <c r="D3422" s="98"/>
      <c r="E3422" s="89"/>
      <c r="F3422" s="89"/>
      <c r="G3422" s="204"/>
      <c r="H3422" s="155"/>
      <c r="I3422" s="155"/>
      <c r="J3422" s="52"/>
      <c r="K3422" s="158"/>
      <c r="L3422" s="52"/>
      <c r="M3422" s="52"/>
      <c r="N3422" s="52"/>
      <c r="O3422" s="52"/>
      <c r="P3422" s="111"/>
      <c r="Q3422" s="52"/>
      <c r="R3422" s="77"/>
      <c r="S3422" s="109"/>
    </row>
    <row r="3423" spans="1:19" s="46" customFormat="1" x14ac:dyDescent="0.2">
      <c r="A3423" s="92"/>
      <c r="B3423" s="145"/>
      <c r="C3423" s="145"/>
      <c r="D3423" s="145"/>
      <c r="E3423" s="138"/>
      <c r="F3423" s="138"/>
      <c r="G3423" s="103"/>
      <c r="H3423" s="100"/>
      <c r="I3423" s="270"/>
      <c r="J3423" s="208"/>
      <c r="K3423" s="208"/>
      <c r="L3423" s="208"/>
      <c r="M3423" s="208"/>
      <c r="N3423" s="208"/>
      <c r="O3423" s="208"/>
      <c r="P3423" s="250"/>
      <c r="Q3423" s="208"/>
      <c r="R3423" s="143"/>
      <c r="S3423" s="143"/>
    </row>
    <row r="3424" spans="1:19" s="46" customFormat="1" x14ac:dyDescent="0.2">
      <c r="A3424" s="92"/>
      <c r="B3424" s="98"/>
      <c r="C3424" s="98"/>
      <c r="D3424" s="98"/>
      <c r="E3424" s="89"/>
      <c r="F3424" s="89"/>
      <c r="G3424" s="204"/>
      <c r="H3424" s="156"/>
      <c r="I3424" s="156"/>
      <c r="J3424" s="52"/>
      <c r="K3424" s="158"/>
      <c r="L3424" s="52"/>
      <c r="M3424" s="52"/>
      <c r="N3424" s="52"/>
      <c r="O3424" s="52"/>
      <c r="P3424" s="111"/>
      <c r="Q3424" s="52"/>
      <c r="R3424" s="77"/>
      <c r="S3424" s="109"/>
    </row>
    <row r="3425" spans="1:19" s="46" customFormat="1" x14ac:dyDescent="0.2">
      <c r="A3425" s="92"/>
      <c r="B3425" s="98"/>
      <c r="C3425" s="98"/>
      <c r="D3425" s="98"/>
      <c r="E3425" s="89"/>
      <c r="F3425" s="89"/>
      <c r="G3425" s="204"/>
      <c r="H3425" s="157"/>
      <c r="I3425" s="157"/>
      <c r="J3425" s="52"/>
      <c r="K3425" s="158"/>
      <c r="L3425" s="52"/>
      <c r="M3425" s="52"/>
      <c r="N3425" s="52"/>
      <c r="O3425" s="52"/>
      <c r="P3425" s="111"/>
      <c r="Q3425" s="52"/>
      <c r="R3425" s="77"/>
      <c r="S3425" s="109"/>
    </row>
    <row r="3426" spans="1:19" s="46" customFormat="1" x14ac:dyDescent="0.2">
      <c r="A3426" s="92"/>
      <c r="B3426" s="98"/>
      <c r="C3426" s="98"/>
      <c r="D3426" s="98"/>
      <c r="E3426" s="89"/>
      <c r="F3426" s="89"/>
      <c r="G3426" s="204"/>
      <c r="H3426" s="155"/>
      <c r="I3426" s="155"/>
      <c r="J3426" s="52"/>
      <c r="K3426" s="158"/>
      <c r="L3426" s="52"/>
      <c r="M3426" s="52"/>
      <c r="N3426" s="52"/>
      <c r="O3426" s="52"/>
      <c r="P3426" s="111"/>
      <c r="Q3426" s="52"/>
      <c r="R3426" s="77"/>
      <c r="S3426" s="109"/>
    </row>
    <row r="3427" spans="1:19" s="46" customFormat="1" x14ac:dyDescent="0.2">
      <c r="A3427" s="92"/>
      <c r="B3427" s="162"/>
      <c r="C3427" s="162"/>
      <c r="D3427" s="162"/>
      <c r="E3427" s="76"/>
      <c r="F3427" s="76"/>
      <c r="G3427" s="103"/>
      <c r="H3427" s="100"/>
      <c r="I3427" s="100"/>
      <c r="J3427" s="52"/>
      <c r="K3427" s="52"/>
      <c r="L3427" s="52"/>
      <c r="M3427" s="52"/>
      <c r="N3427" s="52"/>
      <c r="O3427" s="52"/>
      <c r="P3427" s="111"/>
      <c r="Q3427" s="52"/>
      <c r="R3427" s="72"/>
      <c r="S3427" s="72"/>
    </row>
    <row r="3428" spans="1:19" s="46" customFormat="1" x14ac:dyDescent="0.2">
      <c r="A3428" s="92"/>
      <c r="B3428" s="98"/>
      <c r="C3428" s="98"/>
      <c r="D3428" s="98"/>
      <c r="E3428" s="89"/>
      <c r="F3428" s="89"/>
      <c r="G3428" s="204"/>
      <c r="H3428" s="156"/>
      <c r="I3428" s="156"/>
      <c r="J3428" s="52"/>
      <c r="K3428" s="158"/>
      <c r="L3428" s="52"/>
      <c r="M3428" s="52"/>
      <c r="N3428" s="52"/>
      <c r="O3428" s="52"/>
      <c r="P3428" s="111"/>
      <c r="Q3428" s="52"/>
      <c r="R3428" s="77"/>
      <c r="S3428" s="109"/>
    </row>
    <row r="3429" spans="1:19" s="46" customFormat="1" x14ac:dyDescent="0.2">
      <c r="A3429" s="92"/>
      <c r="B3429" s="98"/>
      <c r="C3429" s="98"/>
      <c r="D3429" s="98"/>
      <c r="E3429" s="89"/>
      <c r="F3429" s="89"/>
      <c r="G3429" s="204"/>
      <c r="H3429" s="157"/>
      <c r="I3429" s="157"/>
      <c r="J3429" s="52"/>
      <c r="K3429" s="158"/>
      <c r="L3429" s="52"/>
      <c r="M3429" s="52"/>
      <c r="N3429" s="52"/>
      <c r="O3429" s="52"/>
      <c r="P3429" s="111"/>
      <c r="Q3429" s="52"/>
      <c r="R3429" s="77"/>
      <c r="S3429" s="109"/>
    </row>
    <row r="3430" spans="1:19" s="46" customFormat="1" x14ac:dyDescent="0.2">
      <c r="A3430" s="92"/>
      <c r="B3430" s="98"/>
      <c r="C3430" s="98"/>
      <c r="D3430" s="98"/>
      <c r="E3430" s="89"/>
      <c r="F3430" s="89"/>
      <c r="G3430" s="204"/>
      <c r="H3430" s="157"/>
      <c r="I3430" s="157"/>
      <c r="J3430" s="52"/>
      <c r="K3430" s="158"/>
      <c r="L3430" s="52"/>
      <c r="M3430" s="52"/>
      <c r="N3430" s="52"/>
      <c r="O3430" s="52"/>
      <c r="P3430" s="111"/>
      <c r="Q3430" s="52"/>
      <c r="R3430" s="77"/>
      <c r="S3430" s="109"/>
    </row>
    <row r="3431" spans="1:19" s="46" customFormat="1" x14ac:dyDescent="0.2">
      <c r="A3431" s="92"/>
      <c r="B3431" s="98"/>
      <c r="C3431" s="98"/>
      <c r="D3431" s="98"/>
      <c r="E3431" s="89"/>
      <c r="F3431" s="89"/>
      <c r="G3431" s="204"/>
      <c r="H3431" s="155"/>
      <c r="I3431" s="155"/>
      <c r="J3431" s="52"/>
      <c r="K3431" s="158"/>
      <c r="L3431" s="52"/>
      <c r="M3431" s="52"/>
      <c r="N3431" s="52"/>
      <c r="O3431" s="52"/>
      <c r="P3431" s="111"/>
      <c r="Q3431" s="52"/>
      <c r="R3431" s="77"/>
      <c r="S3431" s="109"/>
    </row>
    <row r="3432" spans="1:19" s="46" customFormat="1" x14ac:dyDescent="0.2">
      <c r="A3432" s="92"/>
      <c r="B3432" s="145"/>
      <c r="C3432" s="145"/>
      <c r="D3432" s="145"/>
      <c r="E3432" s="138"/>
      <c r="F3432" s="138"/>
      <c r="G3432" s="103"/>
      <c r="H3432" s="100"/>
      <c r="I3432" s="270"/>
      <c r="J3432" s="208"/>
      <c r="K3432" s="208"/>
      <c r="L3432" s="208"/>
      <c r="M3432" s="208"/>
      <c r="N3432" s="208"/>
      <c r="O3432" s="208"/>
      <c r="P3432" s="250"/>
      <c r="Q3432" s="208"/>
      <c r="R3432" s="143"/>
      <c r="S3432" s="143"/>
    </row>
    <row r="3433" spans="1:19" s="46" customFormat="1" x14ac:dyDescent="0.2">
      <c r="A3433" s="92"/>
      <c r="B3433" s="98"/>
      <c r="C3433" s="98"/>
      <c r="D3433" s="98"/>
      <c r="E3433" s="89"/>
      <c r="F3433" s="89"/>
      <c r="G3433" s="204"/>
      <c r="H3433" s="156"/>
      <c r="I3433" s="156"/>
      <c r="J3433" s="52"/>
      <c r="K3433" s="158"/>
      <c r="L3433" s="52"/>
      <c r="M3433" s="52"/>
      <c r="N3433" s="52"/>
      <c r="O3433" s="52"/>
      <c r="P3433" s="111"/>
      <c r="Q3433" s="52"/>
      <c r="R3433" s="77"/>
      <c r="S3433" s="109"/>
    </row>
    <row r="3434" spans="1:19" s="46" customFormat="1" x14ac:dyDescent="0.2">
      <c r="A3434" s="92"/>
      <c r="B3434" s="98"/>
      <c r="C3434" s="98"/>
      <c r="D3434" s="98"/>
      <c r="E3434" s="89"/>
      <c r="F3434" s="89"/>
      <c r="G3434" s="204"/>
      <c r="H3434" s="157"/>
      <c r="I3434" s="157"/>
      <c r="J3434" s="52"/>
      <c r="K3434" s="158"/>
      <c r="L3434" s="52"/>
      <c r="M3434" s="52"/>
      <c r="N3434" s="52"/>
      <c r="O3434" s="52"/>
      <c r="P3434" s="111"/>
      <c r="Q3434" s="52"/>
      <c r="R3434" s="77"/>
      <c r="S3434" s="109"/>
    </row>
    <row r="3435" spans="1:19" s="46" customFormat="1" x14ac:dyDescent="0.2">
      <c r="A3435" s="92"/>
      <c r="B3435" s="98"/>
      <c r="C3435" s="98"/>
      <c r="D3435" s="98"/>
      <c r="E3435" s="89"/>
      <c r="F3435" s="89"/>
      <c r="G3435" s="204"/>
      <c r="H3435" s="155"/>
      <c r="I3435" s="155"/>
      <c r="J3435" s="52"/>
      <c r="K3435" s="158"/>
      <c r="L3435" s="52"/>
      <c r="M3435" s="52"/>
      <c r="N3435" s="52"/>
      <c r="O3435" s="52"/>
      <c r="P3435" s="111"/>
      <c r="Q3435" s="52"/>
      <c r="R3435" s="77"/>
      <c r="S3435" s="109"/>
    </row>
    <row r="3436" spans="1:19" s="46" customFormat="1" x14ac:dyDescent="0.2">
      <c r="A3436" s="92"/>
      <c r="B3436" s="98"/>
      <c r="C3436" s="98"/>
      <c r="D3436" s="98"/>
      <c r="E3436" s="89"/>
      <c r="F3436" s="89"/>
      <c r="G3436" s="204"/>
      <c r="H3436" s="157"/>
      <c r="I3436" s="157"/>
      <c r="J3436" s="52"/>
      <c r="K3436" s="158"/>
      <c r="L3436" s="52"/>
      <c r="M3436" s="52"/>
      <c r="N3436" s="52"/>
      <c r="O3436" s="52"/>
      <c r="P3436" s="111"/>
      <c r="Q3436" s="52"/>
      <c r="R3436" s="77"/>
      <c r="S3436" s="109"/>
    </row>
    <row r="3437" spans="1:19" s="46" customFormat="1" x14ac:dyDescent="0.2">
      <c r="A3437" s="92"/>
      <c r="B3437" s="98"/>
      <c r="C3437" s="98"/>
      <c r="D3437" s="98"/>
      <c r="E3437" s="89"/>
      <c r="F3437" s="89"/>
      <c r="G3437" s="204"/>
      <c r="H3437" s="155"/>
      <c r="I3437" s="155"/>
      <c r="J3437" s="52"/>
      <c r="K3437" s="158"/>
      <c r="L3437" s="52"/>
      <c r="M3437" s="52"/>
      <c r="N3437" s="52"/>
      <c r="O3437" s="52"/>
      <c r="P3437" s="111"/>
      <c r="Q3437" s="52"/>
      <c r="R3437" s="77"/>
      <c r="S3437" s="109"/>
    </row>
    <row r="3438" spans="1:19" s="46" customFormat="1" x14ac:dyDescent="0.2">
      <c r="A3438" s="92"/>
      <c r="B3438" s="145"/>
      <c r="C3438" s="145"/>
      <c r="D3438" s="145"/>
      <c r="E3438" s="138"/>
      <c r="F3438" s="138"/>
      <c r="G3438" s="103"/>
      <c r="H3438" s="100"/>
      <c r="I3438" s="270"/>
      <c r="J3438" s="208"/>
      <c r="K3438" s="208"/>
      <c r="L3438" s="208"/>
      <c r="M3438" s="208"/>
      <c r="N3438" s="208"/>
      <c r="O3438" s="208"/>
      <c r="P3438" s="250"/>
      <c r="Q3438" s="208"/>
      <c r="R3438" s="143"/>
      <c r="S3438" s="143"/>
    </row>
    <row r="3439" spans="1:19" s="46" customFormat="1" x14ac:dyDescent="0.2">
      <c r="A3439" s="92"/>
      <c r="B3439" s="98"/>
      <c r="C3439" s="98"/>
      <c r="D3439" s="98"/>
      <c r="E3439" s="89"/>
      <c r="F3439" s="89"/>
      <c r="G3439" s="204"/>
      <c r="H3439" s="156"/>
      <c r="I3439" s="156"/>
      <c r="J3439" s="52"/>
      <c r="K3439" s="158"/>
      <c r="L3439" s="52"/>
      <c r="M3439" s="52"/>
      <c r="N3439" s="52"/>
      <c r="O3439" s="52"/>
      <c r="P3439" s="111"/>
      <c r="Q3439" s="52"/>
      <c r="R3439" s="77"/>
      <c r="S3439" s="109"/>
    </row>
    <row r="3440" spans="1:19" s="46" customFormat="1" x14ac:dyDescent="0.2">
      <c r="A3440" s="92"/>
      <c r="B3440" s="98"/>
      <c r="C3440" s="98"/>
      <c r="D3440" s="98"/>
      <c r="E3440" s="89"/>
      <c r="F3440" s="89"/>
      <c r="G3440" s="204"/>
      <c r="H3440" s="157"/>
      <c r="I3440" s="157"/>
      <c r="J3440" s="52"/>
      <c r="K3440" s="158"/>
      <c r="L3440" s="52"/>
      <c r="M3440" s="52"/>
      <c r="N3440" s="52"/>
      <c r="O3440" s="52"/>
      <c r="P3440" s="111"/>
      <c r="Q3440" s="52"/>
      <c r="R3440" s="77"/>
      <c r="S3440" s="109"/>
    </row>
    <row r="3441" spans="1:19" s="46" customFormat="1" x14ac:dyDescent="0.2">
      <c r="A3441" s="92"/>
      <c r="B3441" s="98"/>
      <c r="C3441" s="98"/>
      <c r="D3441" s="98"/>
      <c r="E3441" s="89"/>
      <c r="F3441" s="89"/>
      <c r="G3441" s="204"/>
      <c r="H3441" s="155"/>
      <c r="I3441" s="155"/>
      <c r="J3441" s="52"/>
      <c r="K3441" s="158"/>
      <c r="L3441" s="52"/>
      <c r="M3441" s="52"/>
      <c r="N3441" s="52"/>
      <c r="O3441" s="52"/>
      <c r="P3441" s="111"/>
      <c r="Q3441" s="52"/>
      <c r="R3441" s="77"/>
      <c r="S3441" s="109"/>
    </row>
    <row r="3442" spans="1:19" s="46" customFormat="1" x14ac:dyDescent="0.2">
      <c r="A3442" s="92"/>
      <c r="B3442" s="162"/>
      <c r="C3442" s="162"/>
      <c r="D3442" s="162"/>
      <c r="E3442" s="76"/>
      <c r="F3442" s="76"/>
      <c r="G3442" s="103"/>
      <c r="H3442" s="100"/>
      <c r="I3442" s="100"/>
      <c r="J3442" s="52"/>
      <c r="K3442" s="52"/>
      <c r="L3442" s="52"/>
      <c r="M3442" s="52"/>
      <c r="N3442" s="52"/>
      <c r="O3442" s="52"/>
      <c r="P3442" s="111"/>
      <c r="Q3442" s="52"/>
      <c r="R3442" s="72"/>
      <c r="S3442" s="72"/>
    </row>
    <row r="3443" spans="1:19" s="46" customFormat="1" x14ac:dyDescent="0.2">
      <c r="A3443" s="92"/>
      <c r="B3443" s="98"/>
      <c r="C3443" s="98"/>
      <c r="D3443" s="98"/>
      <c r="E3443" s="89"/>
      <c r="F3443" s="89"/>
      <c r="G3443" s="204"/>
      <c r="H3443" s="156"/>
      <c r="I3443" s="156"/>
      <c r="J3443" s="52"/>
      <c r="K3443" s="158"/>
      <c r="L3443" s="52"/>
      <c r="M3443" s="52"/>
      <c r="N3443" s="52"/>
      <c r="O3443" s="52"/>
      <c r="P3443" s="111"/>
      <c r="Q3443" s="52"/>
      <c r="R3443" s="77"/>
      <c r="S3443" s="109"/>
    </row>
    <row r="3444" spans="1:19" s="46" customFormat="1" x14ac:dyDescent="0.2">
      <c r="A3444" s="92"/>
      <c r="B3444" s="98"/>
      <c r="C3444" s="98"/>
      <c r="D3444" s="98"/>
      <c r="E3444" s="89"/>
      <c r="F3444" s="89"/>
      <c r="G3444" s="204"/>
      <c r="H3444" s="157"/>
      <c r="I3444" s="157"/>
      <c r="J3444" s="52"/>
      <c r="K3444" s="158"/>
      <c r="L3444" s="52"/>
      <c r="M3444" s="52"/>
      <c r="N3444" s="52"/>
      <c r="O3444" s="52"/>
      <c r="P3444" s="111"/>
      <c r="Q3444" s="52"/>
      <c r="R3444" s="77"/>
      <c r="S3444" s="109"/>
    </row>
    <row r="3445" spans="1:19" s="46" customFormat="1" x14ac:dyDescent="0.2">
      <c r="A3445" s="92"/>
      <c r="B3445" s="98"/>
      <c r="C3445" s="98"/>
      <c r="D3445" s="98"/>
      <c r="E3445" s="89"/>
      <c r="F3445" s="89"/>
      <c r="G3445" s="204"/>
      <c r="H3445" s="157"/>
      <c r="I3445" s="157"/>
      <c r="J3445" s="52"/>
      <c r="K3445" s="158"/>
      <c r="L3445" s="52"/>
      <c r="M3445" s="52"/>
      <c r="N3445" s="52"/>
      <c r="O3445" s="52"/>
      <c r="P3445" s="111"/>
      <c r="Q3445" s="52"/>
      <c r="R3445" s="77"/>
      <c r="S3445" s="109"/>
    </row>
    <row r="3446" spans="1:19" s="46" customFormat="1" x14ac:dyDescent="0.2">
      <c r="A3446" s="92"/>
      <c r="B3446" s="98"/>
      <c r="C3446" s="98"/>
      <c r="D3446" s="98"/>
      <c r="E3446" s="89"/>
      <c r="F3446" s="89"/>
      <c r="G3446" s="204"/>
      <c r="H3446" s="155"/>
      <c r="I3446" s="155"/>
      <c r="J3446" s="52"/>
      <c r="K3446" s="158"/>
      <c r="L3446" s="52"/>
      <c r="M3446" s="52"/>
      <c r="N3446" s="52"/>
      <c r="O3446" s="52"/>
      <c r="P3446" s="111"/>
      <c r="Q3446" s="52"/>
      <c r="R3446" s="77"/>
      <c r="S3446" s="109"/>
    </row>
    <row r="3447" spans="1:19" s="46" customFormat="1" x14ac:dyDescent="0.2">
      <c r="A3447" s="92"/>
      <c r="B3447" s="145"/>
      <c r="C3447" s="145"/>
      <c r="D3447" s="145"/>
      <c r="E3447" s="138"/>
      <c r="F3447" s="138"/>
      <c r="G3447" s="103"/>
      <c r="H3447" s="100"/>
      <c r="I3447" s="270"/>
      <c r="J3447" s="208"/>
      <c r="K3447" s="208"/>
      <c r="L3447" s="208"/>
      <c r="M3447" s="208"/>
      <c r="N3447" s="208"/>
      <c r="O3447" s="208"/>
      <c r="P3447" s="250"/>
      <c r="Q3447" s="208"/>
      <c r="R3447" s="143"/>
      <c r="S3447" s="143"/>
    </row>
    <row r="3448" spans="1:19" s="46" customFormat="1" x14ac:dyDescent="0.2">
      <c r="A3448" s="92"/>
      <c r="B3448" s="98"/>
      <c r="C3448" s="98"/>
      <c r="D3448" s="98"/>
      <c r="E3448" s="89"/>
      <c r="F3448" s="89"/>
      <c r="G3448" s="204"/>
      <c r="H3448" s="156"/>
      <c r="I3448" s="156"/>
      <c r="J3448" s="52"/>
      <c r="K3448" s="158"/>
      <c r="L3448" s="52"/>
      <c r="M3448" s="52"/>
      <c r="N3448" s="52"/>
      <c r="O3448" s="52"/>
      <c r="P3448" s="111"/>
      <c r="Q3448" s="52"/>
      <c r="R3448" s="77"/>
      <c r="S3448" s="109"/>
    </row>
    <row r="3449" spans="1:19" s="46" customFormat="1" x14ac:dyDescent="0.2">
      <c r="A3449" s="92"/>
      <c r="B3449" s="98"/>
      <c r="C3449" s="98"/>
      <c r="D3449" s="98"/>
      <c r="E3449" s="89"/>
      <c r="F3449" s="89"/>
      <c r="G3449" s="204"/>
      <c r="H3449" s="157"/>
      <c r="I3449" s="157"/>
      <c r="J3449" s="52"/>
      <c r="K3449" s="158"/>
      <c r="L3449" s="52"/>
      <c r="M3449" s="52"/>
      <c r="N3449" s="52"/>
      <c r="O3449" s="52"/>
      <c r="P3449" s="111"/>
      <c r="Q3449" s="52"/>
      <c r="R3449" s="77"/>
      <c r="S3449" s="109"/>
    </row>
    <row r="3450" spans="1:19" s="46" customFormat="1" x14ac:dyDescent="0.2">
      <c r="A3450" s="92"/>
      <c r="B3450" s="98"/>
      <c r="C3450" s="98"/>
      <c r="D3450" s="98"/>
      <c r="E3450" s="89"/>
      <c r="F3450" s="89"/>
      <c r="G3450" s="204"/>
      <c r="H3450" s="155"/>
      <c r="I3450" s="155"/>
      <c r="J3450" s="52"/>
      <c r="K3450" s="158"/>
      <c r="L3450" s="52"/>
      <c r="M3450" s="52"/>
      <c r="N3450" s="52"/>
      <c r="O3450" s="52"/>
      <c r="P3450" s="111"/>
      <c r="Q3450" s="52"/>
      <c r="R3450" s="77"/>
      <c r="S3450" s="109"/>
    </row>
    <row r="3451" spans="1:19" s="46" customFormat="1" x14ac:dyDescent="0.2">
      <c r="A3451" s="92"/>
      <c r="B3451" s="98"/>
      <c r="C3451" s="98"/>
      <c r="D3451" s="98"/>
      <c r="E3451" s="89"/>
      <c r="F3451" s="89"/>
      <c r="G3451" s="204"/>
      <c r="H3451" s="157"/>
      <c r="I3451" s="157"/>
      <c r="J3451" s="52"/>
      <c r="K3451" s="158"/>
      <c r="L3451" s="52"/>
      <c r="M3451" s="52"/>
      <c r="N3451" s="52"/>
      <c r="O3451" s="52"/>
      <c r="P3451" s="111"/>
      <c r="Q3451" s="52"/>
      <c r="R3451" s="77"/>
      <c r="S3451" s="109"/>
    </row>
    <row r="3452" spans="1:19" s="46" customFormat="1" x14ac:dyDescent="0.2">
      <c r="A3452" s="92"/>
      <c r="B3452" s="98"/>
      <c r="C3452" s="98"/>
      <c r="D3452" s="98"/>
      <c r="E3452" s="89"/>
      <c r="F3452" s="89"/>
      <c r="G3452" s="204"/>
      <c r="H3452" s="155"/>
      <c r="I3452" s="155"/>
      <c r="J3452" s="52"/>
      <c r="K3452" s="158"/>
      <c r="L3452" s="52"/>
      <c r="M3452" s="52"/>
      <c r="N3452" s="52"/>
      <c r="O3452" s="52"/>
      <c r="P3452" s="111"/>
      <c r="Q3452" s="52"/>
      <c r="R3452" s="77"/>
      <c r="S3452" s="109"/>
    </row>
    <row r="3453" spans="1:19" s="46" customFormat="1" x14ac:dyDescent="0.2">
      <c r="A3453" s="92"/>
      <c r="B3453" s="145"/>
      <c r="C3453" s="145"/>
      <c r="D3453" s="145"/>
      <c r="E3453" s="138"/>
      <c r="F3453" s="138"/>
      <c r="G3453" s="103"/>
      <c r="H3453" s="100"/>
      <c r="I3453" s="270"/>
      <c r="J3453" s="208"/>
      <c r="K3453" s="208"/>
      <c r="L3453" s="208"/>
      <c r="M3453" s="208"/>
      <c r="N3453" s="208"/>
      <c r="O3453" s="208"/>
      <c r="P3453" s="250"/>
      <c r="Q3453" s="208"/>
      <c r="R3453" s="143"/>
      <c r="S3453" s="143"/>
    </row>
    <row r="3454" spans="1:19" s="46" customFormat="1" x14ac:dyDescent="0.2">
      <c r="A3454" s="92"/>
      <c r="B3454" s="98"/>
      <c r="C3454" s="98"/>
      <c r="D3454" s="98"/>
      <c r="E3454" s="89"/>
      <c r="F3454" s="89"/>
      <c r="G3454" s="204"/>
      <c r="H3454" s="156"/>
      <c r="I3454" s="156"/>
      <c r="J3454" s="52"/>
      <c r="K3454" s="158"/>
      <c r="L3454" s="52"/>
      <c r="M3454" s="52"/>
      <c r="N3454" s="52"/>
      <c r="O3454" s="52"/>
      <c r="P3454" s="111"/>
      <c r="Q3454" s="52"/>
      <c r="R3454" s="77"/>
      <c r="S3454" s="109"/>
    </row>
    <row r="3455" spans="1:19" s="46" customFormat="1" x14ac:dyDescent="0.2">
      <c r="A3455" s="92"/>
      <c r="B3455" s="98"/>
      <c r="C3455" s="98"/>
      <c r="D3455" s="98"/>
      <c r="E3455" s="89"/>
      <c r="F3455" s="89"/>
      <c r="G3455" s="204"/>
      <c r="H3455" s="157"/>
      <c r="I3455" s="157"/>
      <c r="J3455" s="52"/>
      <c r="K3455" s="158"/>
      <c r="L3455" s="52"/>
      <c r="M3455" s="52"/>
      <c r="N3455" s="52"/>
      <c r="O3455" s="52"/>
      <c r="P3455" s="111"/>
      <c r="Q3455" s="52"/>
      <c r="R3455" s="77"/>
      <c r="S3455" s="109"/>
    </row>
    <row r="3456" spans="1:19" s="46" customFormat="1" x14ac:dyDescent="0.2">
      <c r="A3456" s="92"/>
      <c r="B3456" s="98"/>
      <c r="C3456" s="98"/>
      <c r="D3456" s="98"/>
      <c r="E3456" s="89"/>
      <c r="F3456" s="89"/>
      <c r="G3456" s="204"/>
      <c r="H3456" s="155"/>
      <c r="I3456" s="155"/>
      <c r="J3456" s="52"/>
      <c r="K3456" s="158"/>
      <c r="L3456" s="52"/>
      <c r="M3456" s="52"/>
      <c r="N3456" s="52"/>
      <c r="O3456" s="52"/>
      <c r="P3456" s="111"/>
      <c r="Q3456" s="52"/>
      <c r="R3456" s="77"/>
      <c r="S3456" s="109"/>
    </row>
    <row r="3457" spans="1:35" s="46" customFormat="1" x14ac:dyDescent="0.2">
      <c r="A3457" s="92"/>
      <c r="B3457" s="162"/>
      <c r="C3457" s="162"/>
      <c r="D3457" s="162"/>
      <c r="E3457" s="76"/>
      <c r="F3457" s="76"/>
      <c r="G3457" s="103"/>
      <c r="H3457" s="100"/>
      <c r="I3457" s="100"/>
      <c r="J3457" s="52"/>
      <c r="K3457" s="52"/>
      <c r="L3457" s="52"/>
      <c r="M3457" s="52"/>
      <c r="N3457" s="52"/>
      <c r="O3457" s="52"/>
      <c r="P3457" s="111"/>
      <c r="Q3457" s="52"/>
      <c r="R3457" s="72"/>
      <c r="S3457" s="72"/>
    </row>
    <row r="3458" spans="1:35" customFormat="1" ht="12.75" customHeight="1" x14ac:dyDescent="0.25">
      <c r="A3458" s="92"/>
      <c r="B3458" s="98"/>
      <c r="C3458" s="98"/>
      <c r="D3458" s="98"/>
      <c r="E3458" s="89"/>
      <c r="F3458" s="89"/>
      <c r="G3458" s="204"/>
      <c r="H3458" s="156"/>
      <c r="I3458" s="156"/>
      <c r="J3458" s="52"/>
      <c r="K3458" s="158"/>
      <c r="L3458" s="52"/>
      <c r="M3458" s="52"/>
      <c r="N3458" s="52"/>
      <c r="O3458" s="52"/>
      <c r="P3458" s="111"/>
      <c r="Q3458" s="52"/>
      <c r="R3458" s="77"/>
      <c r="S3458" s="109"/>
      <c r="T3458" s="46"/>
      <c r="U3458" s="139"/>
      <c r="V3458" s="139"/>
      <c r="W3458" s="139"/>
    </row>
    <row r="3459" spans="1:35" customFormat="1" ht="12.75" customHeight="1" x14ac:dyDescent="0.25">
      <c r="A3459" s="92"/>
      <c r="B3459" s="98"/>
      <c r="C3459" s="98"/>
      <c r="D3459" s="98"/>
      <c r="E3459" s="89"/>
      <c r="F3459" s="89"/>
      <c r="G3459" s="204"/>
      <c r="H3459" s="157"/>
      <c r="I3459" s="157"/>
      <c r="J3459" s="52"/>
      <c r="K3459" s="158"/>
      <c r="L3459" s="52"/>
      <c r="M3459" s="52"/>
      <c r="N3459" s="52"/>
      <c r="O3459" s="52"/>
      <c r="P3459" s="111"/>
      <c r="Q3459" s="52"/>
      <c r="R3459" s="77"/>
      <c r="S3459" s="109"/>
      <c r="T3459" s="46"/>
      <c r="U3459" s="139"/>
      <c r="V3459" s="139"/>
      <c r="W3459" s="139"/>
    </row>
    <row r="3460" spans="1:35" customFormat="1" ht="12.75" customHeight="1" x14ac:dyDescent="0.25">
      <c r="A3460" s="92"/>
      <c r="B3460" s="98"/>
      <c r="C3460" s="98"/>
      <c r="D3460" s="98"/>
      <c r="E3460" s="89"/>
      <c r="F3460" s="89"/>
      <c r="G3460" s="204"/>
      <c r="H3460" s="157"/>
      <c r="I3460" s="157"/>
      <c r="J3460" s="52"/>
      <c r="K3460" s="158"/>
      <c r="L3460" s="52"/>
      <c r="M3460" s="52"/>
      <c r="N3460" s="52"/>
      <c r="O3460" s="52"/>
      <c r="P3460" s="111"/>
      <c r="Q3460" s="52"/>
      <c r="R3460" s="77"/>
      <c r="S3460" s="109"/>
      <c r="T3460" s="46"/>
      <c r="U3460" s="139"/>
      <c r="V3460" s="139"/>
      <c r="W3460" s="139"/>
    </row>
    <row r="3461" spans="1:35" customFormat="1" ht="12.75" customHeight="1" x14ac:dyDescent="0.25">
      <c r="A3461" s="92"/>
      <c r="B3461" s="98"/>
      <c r="C3461" s="98"/>
      <c r="D3461" s="98"/>
      <c r="E3461" s="89"/>
      <c r="F3461" s="89"/>
      <c r="G3461" s="204"/>
      <c r="H3461" s="155"/>
      <c r="I3461" s="155"/>
      <c r="J3461" s="52"/>
      <c r="K3461" s="158"/>
      <c r="L3461" s="52"/>
      <c r="M3461" s="52"/>
      <c r="N3461" s="52"/>
      <c r="O3461" s="52"/>
      <c r="P3461" s="111"/>
      <c r="Q3461" s="52"/>
      <c r="R3461" s="77"/>
      <c r="S3461" s="109"/>
      <c r="T3461" s="46"/>
      <c r="U3461" s="139"/>
      <c r="V3461" s="139"/>
      <c r="W3461" s="139"/>
    </row>
    <row r="3462" spans="1:35" customFormat="1" ht="12.75" customHeight="1" x14ac:dyDescent="0.25">
      <c r="A3462" s="92"/>
      <c r="B3462" s="145"/>
      <c r="C3462" s="145"/>
      <c r="D3462" s="145"/>
      <c r="E3462" s="138"/>
      <c r="F3462" s="138"/>
      <c r="G3462" s="103"/>
      <c r="H3462" s="100"/>
      <c r="I3462" s="270"/>
      <c r="J3462" s="208"/>
      <c r="K3462" s="208"/>
      <c r="L3462" s="208"/>
      <c r="M3462" s="208"/>
      <c r="N3462" s="208"/>
      <c r="O3462" s="208"/>
      <c r="P3462" s="250"/>
      <c r="Q3462" s="208"/>
      <c r="R3462" s="143"/>
      <c r="S3462" s="143"/>
      <c r="T3462" s="46"/>
      <c r="U3462" s="139"/>
      <c r="V3462" s="139"/>
      <c r="W3462" s="139"/>
    </row>
    <row r="3463" spans="1:35" customFormat="1" ht="12.75" customHeight="1" x14ac:dyDescent="0.25">
      <c r="A3463" s="92"/>
      <c r="B3463" s="98"/>
      <c r="C3463" s="98"/>
      <c r="D3463" s="98"/>
      <c r="E3463" s="89"/>
      <c r="F3463" s="89"/>
      <c r="G3463" s="204"/>
      <c r="H3463" s="156"/>
      <c r="I3463" s="156"/>
      <c r="J3463" s="52"/>
      <c r="K3463" s="158"/>
      <c r="L3463" s="52"/>
      <c r="M3463" s="52"/>
      <c r="N3463" s="52"/>
      <c r="O3463" s="52"/>
      <c r="P3463" s="111"/>
      <c r="Q3463" s="52"/>
      <c r="R3463" s="77"/>
      <c r="S3463" s="109"/>
      <c r="T3463" s="46"/>
      <c r="U3463" s="139"/>
      <c r="V3463" s="139"/>
      <c r="W3463" s="139"/>
    </row>
    <row r="3464" spans="1:35" customFormat="1" ht="12.75" customHeight="1" x14ac:dyDescent="0.25">
      <c r="A3464" s="92"/>
      <c r="B3464" s="98"/>
      <c r="C3464" s="98"/>
      <c r="D3464" s="98"/>
      <c r="E3464" s="89"/>
      <c r="F3464" s="89"/>
      <c r="G3464" s="204"/>
      <c r="H3464" s="157"/>
      <c r="I3464" s="157"/>
      <c r="J3464" s="52"/>
      <c r="K3464" s="158"/>
      <c r="L3464" s="52"/>
      <c r="M3464" s="52"/>
      <c r="N3464" s="52"/>
      <c r="O3464" s="52"/>
      <c r="P3464" s="111"/>
      <c r="Q3464" s="52"/>
      <c r="R3464" s="77"/>
      <c r="S3464" s="109"/>
      <c r="T3464" s="46"/>
      <c r="U3464" s="139"/>
      <c r="V3464" s="139"/>
      <c r="W3464" s="139"/>
    </row>
    <row r="3465" spans="1:35" s="182" customFormat="1" ht="12.75" customHeight="1" x14ac:dyDescent="0.3">
      <c r="A3465" s="92"/>
      <c r="B3465" s="98"/>
      <c r="C3465" s="98"/>
      <c r="D3465" s="98"/>
      <c r="E3465" s="89"/>
      <c r="F3465" s="89"/>
      <c r="G3465" s="204"/>
      <c r="H3465" s="155"/>
      <c r="I3465" s="155"/>
      <c r="J3465" s="52"/>
      <c r="K3465" s="158"/>
      <c r="L3465" s="52"/>
      <c r="M3465" s="52"/>
      <c r="N3465" s="52"/>
      <c r="O3465" s="52"/>
      <c r="P3465" s="111"/>
      <c r="Q3465" s="52"/>
      <c r="R3465" s="77"/>
      <c r="S3465" s="109"/>
      <c r="T3465" s="80"/>
      <c r="U3465" s="80"/>
      <c r="V3465" s="187"/>
      <c r="W3465" s="187"/>
      <c r="AI3465" s="202"/>
    </row>
    <row r="3466" spans="1:35" s="182" customFormat="1" ht="12.75" customHeight="1" x14ac:dyDescent="0.3">
      <c r="A3466" s="92"/>
      <c r="B3466" s="98"/>
      <c r="C3466" s="98"/>
      <c r="D3466" s="98"/>
      <c r="E3466" s="89"/>
      <c r="F3466" s="89"/>
      <c r="G3466" s="204"/>
      <c r="H3466" s="157"/>
      <c r="I3466" s="157"/>
      <c r="J3466" s="52"/>
      <c r="K3466" s="158"/>
      <c r="L3466" s="52"/>
      <c r="M3466" s="52"/>
      <c r="N3466" s="52"/>
      <c r="O3466" s="52"/>
      <c r="P3466" s="111"/>
      <c r="Q3466" s="52"/>
      <c r="R3466" s="77"/>
      <c r="S3466" s="109"/>
      <c r="T3466" s="80"/>
      <c r="U3466" s="80"/>
      <c r="V3466" s="187"/>
      <c r="W3466" s="187"/>
      <c r="AI3466" s="202"/>
    </row>
    <row r="3467" spans="1:35" s="182" customFormat="1" ht="12.75" customHeight="1" x14ac:dyDescent="0.3">
      <c r="A3467" s="92"/>
      <c r="B3467" s="98"/>
      <c r="C3467" s="98"/>
      <c r="D3467" s="98"/>
      <c r="E3467" s="89"/>
      <c r="F3467" s="89"/>
      <c r="G3467" s="204"/>
      <c r="H3467" s="155"/>
      <c r="I3467" s="155"/>
      <c r="J3467" s="52"/>
      <c r="K3467" s="158"/>
      <c r="L3467" s="52"/>
      <c r="M3467" s="52"/>
      <c r="N3467" s="52"/>
      <c r="O3467" s="52"/>
      <c r="P3467" s="111"/>
      <c r="Q3467" s="52"/>
      <c r="R3467" s="77"/>
      <c r="S3467" s="109"/>
      <c r="T3467" s="80"/>
      <c r="U3467" s="80"/>
      <c r="V3467" s="187"/>
      <c r="W3467" s="187"/>
      <c r="AI3467" s="202"/>
    </row>
    <row r="3468" spans="1:35" s="182" customFormat="1" ht="12.75" customHeight="1" x14ac:dyDescent="0.3">
      <c r="A3468" s="92"/>
      <c r="B3468" s="145"/>
      <c r="C3468" s="145"/>
      <c r="D3468" s="145"/>
      <c r="E3468" s="138"/>
      <c r="F3468" s="138"/>
      <c r="G3468" s="103"/>
      <c r="H3468" s="100"/>
      <c r="I3468" s="270"/>
      <c r="J3468" s="208"/>
      <c r="K3468" s="208"/>
      <c r="L3468" s="208"/>
      <c r="M3468" s="208"/>
      <c r="N3468" s="208"/>
      <c r="O3468" s="208"/>
      <c r="P3468" s="250"/>
      <c r="Q3468" s="208"/>
      <c r="R3468" s="143"/>
      <c r="S3468" s="143"/>
      <c r="T3468" s="80"/>
      <c r="U3468" s="80"/>
      <c r="V3468" s="187"/>
      <c r="W3468" s="187"/>
      <c r="AI3468" s="202"/>
    </row>
    <row r="3469" spans="1:35" s="182" customFormat="1" ht="12.75" customHeight="1" x14ac:dyDescent="0.3">
      <c r="A3469" s="92"/>
      <c r="B3469" s="98"/>
      <c r="C3469" s="98"/>
      <c r="D3469" s="98"/>
      <c r="E3469" s="89"/>
      <c r="F3469" s="89"/>
      <c r="G3469" s="204"/>
      <c r="H3469" s="156"/>
      <c r="I3469" s="156"/>
      <c r="J3469" s="52"/>
      <c r="K3469" s="158"/>
      <c r="L3469" s="52"/>
      <c r="M3469" s="52"/>
      <c r="N3469" s="52"/>
      <c r="O3469" s="52"/>
      <c r="P3469" s="111"/>
      <c r="Q3469" s="52"/>
      <c r="R3469" s="77"/>
      <c r="S3469" s="109"/>
      <c r="T3469" s="80"/>
      <c r="U3469" s="80"/>
      <c r="V3469" s="187"/>
      <c r="W3469" s="187"/>
      <c r="AI3469" s="202"/>
    </row>
    <row r="3470" spans="1:35" s="182" customFormat="1" ht="12.75" customHeight="1" x14ac:dyDescent="0.3">
      <c r="A3470" s="92"/>
      <c r="B3470" s="98"/>
      <c r="C3470" s="98"/>
      <c r="D3470" s="98"/>
      <c r="E3470" s="89"/>
      <c r="F3470" s="89"/>
      <c r="G3470" s="204"/>
      <c r="H3470" s="157"/>
      <c r="I3470" s="157"/>
      <c r="J3470" s="52"/>
      <c r="K3470" s="158"/>
      <c r="L3470" s="52"/>
      <c r="M3470" s="52"/>
      <c r="N3470" s="52"/>
      <c r="O3470" s="52"/>
      <c r="P3470" s="111"/>
      <c r="Q3470" s="52"/>
      <c r="R3470" s="77"/>
      <c r="S3470" s="109"/>
      <c r="T3470" s="80"/>
      <c r="U3470" s="80"/>
      <c r="V3470" s="187"/>
      <c r="W3470" s="187"/>
      <c r="AI3470" s="202"/>
    </row>
    <row r="3471" spans="1:35" s="241" customFormat="1" ht="12.75" customHeight="1" x14ac:dyDescent="0.3">
      <c r="A3471" s="92"/>
      <c r="B3471" s="98"/>
      <c r="C3471" s="98"/>
      <c r="D3471" s="98"/>
      <c r="E3471" s="89"/>
      <c r="F3471" s="89"/>
      <c r="G3471" s="204"/>
      <c r="H3471" s="155"/>
      <c r="I3471" s="155"/>
      <c r="J3471" s="52"/>
      <c r="K3471" s="158"/>
      <c r="L3471" s="52"/>
      <c r="M3471" s="52"/>
      <c r="N3471" s="52"/>
      <c r="O3471" s="52"/>
      <c r="P3471" s="111"/>
      <c r="Q3471" s="52"/>
      <c r="R3471" s="77"/>
      <c r="S3471" s="109"/>
      <c r="T3471" s="80"/>
      <c r="U3471" s="80"/>
      <c r="V3471" s="240"/>
      <c r="W3471" s="240"/>
      <c r="AI3471" s="242"/>
    </row>
    <row r="3472" spans="1:35" s="241" customFormat="1" ht="12.75" customHeight="1" x14ac:dyDescent="0.3">
      <c r="A3472" s="92"/>
      <c r="B3472" s="162"/>
      <c r="C3472" s="162"/>
      <c r="D3472" s="162"/>
      <c r="E3472" s="76"/>
      <c r="F3472" s="76"/>
      <c r="G3472" s="103"/>
      <c r="H3472" s="100"/>
      <c r="I3472" s="100"/>
      <c r="J3472" s="52"/>
      <c r="K3472" s="52"/>
      <c r="L3472" s="52"/>
      <c r="M3472" s="52"/>
      <c r="N3472" s="52"/>
      <c r="O3472" s="52"/>
      <c r="P3472" s="111"/>
      <c r="Q3472" s="52"/>
      <c r="R3472" s="72"/>
      <c r="S3472" s="72"/>
      <c r="T3472" s="80"/>
      <c r="U3472" s="80"/>
      <c r="V3472" s="240"/>
      <c r="W3472" s="240"/>
      <c r="AI3472" s="242"/>
    </row>
    <row r="3473" spans="1:35" s="182" customFormat="1" ht="12.75" customHeight="1" x14ac:dyDescent="0.3">
      <c r="A3473" s="92"/>
      <c r="B3473" s="98"/>
      <c r="C3473" s="98"/>
      <c r="D3473" s="98"/>
      <c r="E3473" s="89"/>
      <c r="F3473" s="89"/>
      <c r="G3473" s="204"/>
      <c r="H3473" s="156"/>
      <c r="I3473" s="156"/>
      <c r="J3473" s="52"/>
      <c r="K3473" s="158"/>
      <c r="L3473" s="52"/>
      <c r="M3473" s="52"/>
      <c r="N3473" s="52"/>
      <c r="O3473" s="52"/>
      <c r="P3473" s="111"/>
      <c r="Q3473" s="52"/>
      <c r="R3473" s="77"/>
      <c r="S3473" s="109"/>
      <c r="T3473" s="80"/>
      <c r="U3473" s="80"/>
      <c r="V3473" s="187"/>
      <c r="W3473" s="187"/>
      <c r="AI3473" s="202"/>
    </row>
    <row r="3474" spans="1:35" s="182" customFormat="1" ht="12.75" customHeight="1" x14ac:dyDescent="0.3">
      <c r="A3474" s="92"/>
      <c r="B3474" s="98"/>
      <c r="C3474" s="98"/>
      <c r="D3474" s="98"/>
      <c r="E3474" s="89"/>
      <c r="F3474" s="89"/>
      <c r="G3474" s="204"/>
      <c r="H3474" s="157"/>
      <c r="I3474" s="157"/>
      <c r="J3474" s="52"/>
      <c r="K3474" s="158"/>
      <c r="L3474" s="52"/>
      <c r="M3474" s="52"/>
      <c r="N3474" s="52"/>
      <c r="O3474" s="52"/>
      <c r="P3474" s="111"/>
      <c r="Q3474" s="52"/>
      <c r="R3474" s="77"/>
      <c r="S3474" s="109"/>
      <c r="T3474" s="80"/>
      <c r="U3474" s="80"/>
      <c r="V3474" s="187"/>
      <c r="W3474" s="187"/>
      <c r="AI3474" s="202"/>
    </row>
    <row r="3475" spans="1:35" s="182" customFormat="1" ht="12.75" customHeight="1" x14ac:dyDescent="0.3">
      <c r="A3475" s="92"/>
      <c r="B3475" s="98"/>
      <c r="C3475" s="98"/>
      <c r="D3475" s="98"/>
      <c r="E3475" s="89"/>
      <c r="F3475" s="89"/>
      <c r="G3475" s="204"/>
      <c r="H3475" s="157"/>
      <c r="I3475" s="157"/>
      <c r="J3475" s="52"/>
      <c r="K3475" s="158"/>
      <c r="L3475" s="52"/>
      <c r="M3475" s="52"/>
      <c r="N3475" s="52"/>
      <c r="O3475" s="52"/>
      <c r="P3475" s="111"/>
      <c r="Q3475" s="52"/>
      <c r="R3475" s="77"/>
      <c r="S3475" s="109"/>
      <c r="T3475" s="80"/>
      <c r="U3475" s="80"/>
      <c r="V3475" s="187"/>
      <c r="W3475" s="187"/>
      <c r="AI3475" s="202"/>
    </row>
    <row r="3476" spans="1:35" s="182" customFormat="1" ht="12.75" customHeight="1" x14ac:dyDescent="0.3">
      <c r="A3476" s="92"/>
      <c r="B3476" s="98"/>
      <c r="C3476" s="98"/>
      <c r="D3476" s="98"/>
      <c r="E3476" s="89"/>
      <c r="F3476" s="89"/>
      <c r="G3476" s="204"/>
      <c r="H3476" s="155"/>
      <c r="I3476" s="155"/>
      <c r="J3476" s="52"/>
      <c r="K3476" s="158"/>
      <c r="L3476" s="52"/>
      <c r="M3476" s="52"/>
      <c r="N3476" s="52"/>
      <c r="O3476" s="52"/>
      <c r="P3476" s="111"/>
      <c r="Q3476" s="52"/>
      <c r="R3476" s="77"/>
      <c r="S3476" s="109"/>
      <c r="T3476" s="80"/>
      <c r="U3476" s="80"/>
      <c r="V3476" s="187"/>
      <c r="W3476" s="187"/>
      <c r="AI3476" s="202"/>
    </row>
    <row r="3477" spans="1:35" s="182" customFormat="1" ht="12.75" customHeight="1" x14ac:dyDescent="0.3">
      <c r="A3477" s="92"/>
      <c r="B3477" s="145"/>
      <c r="C3477" s="145"/>
      <c r="D3477" s="145"/>
      <c r="E3477" s="138"/>
      <c r="F3477" s="138"/>
      <c r="G3477" s="103"/>
      <c r="H3477" s="100"/>
      <c r="I3477" s="270"/>
      <c r="J3477" s="208"/>
      <c r="K3477" s="208"/>
      <c r="L3477" s="208"/>
      <c r="M3477" s="208"/>
      <c r="N3477" s="208"/>
      <c r="O3477" s="208"/>
      <c r="P3477" s="250"/>
      <c r="Q3477" s="208"/>
      <c r="R3477" s="143"/>
      <c r="S3477" s="143"/>
      <c r="T3477" s="80"/>
      <c r="U3477" s="80"/>
      <c r="V3477" s="187"/>
      <c r="W3477" s="187"/>
      <c r="AI3477" s="202"/>
    </row>
    <row r="3478" spans="1:35" s="182" customFormat="1" ht="12.75" customHeight="1" x14ac:dyDescent="0.3">
      <c r="A3478" s="92"/>
      <c r="B3478" s="98"/>
      <c r="C3478" s="98"/>
      <c r="D3478" s="98"/>
      <c r="E3478" s="89"/>
      <c r="F3478" s="89"/>
      <c r="G3478" s="204"/>
      <c r="H3478" s="156"/>
      <c r="I3478" s="156"/>
      <c r="J3478" s="52"/>
      <c r="K3478" s="158"/>
      <c r="L3478" s="52"/>
      <c r="M3478" s="52"/>
      <c r="N3478" s="52"/>
      <c r="O3478" s="52"/>
      <c r="P3478" s="111"/>
      <c r="Q3478" s="52"/>
      <c r="R3478" s="77"/>
      <c r="S3478" s="109"/>
      <c r="T3478" s="80"/>
      <c r="U3478" s="80"/>
      <c r="V3478" s="187"/>
      <c r="W3478" s="187"/>
      <c r="AI3478" s="202"/>
    </row>
    <row r="3479" spans="1:35" s="182" customFormat="1" ht="12.75" customHeight="1" x14ac:dyDescent="0.3">
      <c r="A3479" s="92"/>
      <c r="B3479" s="98"/>
      <c r="C3479" s="98"/>
      <c r="D3479" s="98"/>
      <c r="E3479" s="89"/>
      <c r="F3479" s="89"/>
      <c r="G3479" s="204"/>
      <c r="H3479" s="157"/>
      <c r="I3479" s="157"/>
      <c r="J3479" s="52"/>
      <c r="K3479" s="158"/>
      <c r="L3479" s="52"/>
      <c r="M3479" s="52"/>
      <c r="N3479" s="52"/>
      <c r="O3479" s="52"/>
      <c r="P3479" s="111"/>
      <c r="Q3479" s="52"/>
      <c r="R3479" s="77"/>
      <c r="S3479" s="109"/>
      <c r="T3479" s="80"/>
      <c r="U3479" s="80"/>
      <c r="V3479" s="187"/>
      <c r="W3479" s="187"/>
      <c r="AI3479" s="202"/>
    </row>
    <row r="3480" spans="1:35" s="182" customFormat="1" ht="12.75" customHeight="1" x14ac:dyDescent="0.3">
      <c r="A3480" s="92"/>
      <c r="B3480" s="98"/>
      <c r="C3480" s="98"/>
      <c r="D3480" s="98"/>
      <c r="E3480" s="89"/>
      <c r="F3480" s="89"/>
      <c r="G3480" s="204"/>
      <c r="H3480" s="155"/>
      <c r="I3480" s="155"/>
      <c r="J3480" s="52"/>
      <c r="K3480" s="158"/>
      <c r="L3480" s="52"/>
      <c r="M3480" s="52"/>
      <c r="N3480" s="52"/>
      <c r="O3480" s="52"/>
      <c r="P3480" s="111"/>
      <c r="Q3480" s="52"/>
      <c r="R3480" s="77"/>
      <c r="S3480" s="109"/>
      <c r="T3480" s="80"/>
      <c r="U3480" s="80"/>
      <c r="V3480" s="187"/>
      <c r="W3480" s="187"/>
      <c r="AI3480" s="202"/>
    </row>
    <row r="3481" spans="1:35" s="182" customFormat="1" ht="12.75" customHeight="1" x14ac:dyDescent="0.3">
      <c r="A3481" s="92"/>
      <c r="B3481" s="98"/>
      <c r="C3481" s="98"/>
      <c r="D3481" s="98"/>
      <c r="E3481" s="89"/>
      <c r="F3481" s="89"/>
      <c r="G3481" s="204"/>
      <c r="H3481" s="157"/>
      <c r="I3481" s="157"/>
      <c r="J3481" s="52"/>
      <c r="K3481" s="158"/>
      <c r="L3481" s="52"/>
      <c r="M3481" s="52"/>
      <c r="N3481" s="52"/>
      <c r="O3481" s="52"/>
      <c r="P3481" s="111"/>
      <c r="Q3481" s="52"/>
      <c r="R3481" s="77"/>
      <c r="S3481" s="109"/>
      <c r="T3481" s="80"/>
      <c r="U3481" s="80"/>
      <c r="V3481" s="187"/>
      <c r="W3481" s="187"/>
      <c r="AI3481" s="202"/>
    </row>
    <row r="3482" spans="1:35" s="182" customFormat="1" ht="12.75" customHeight="1" x14ac:dyDescent="0.3">
      <c r="A3482" s="92"/>
      <c r="B3482" s="98"/>
      <c r="C3482" s="98"/>
      <c r="D3482" s="98"/>
      <c r="E3482" s="89"/>
      <c r="F3482" s="89"/>
      <c r="G3482" s="204"/>
      <c r="H3482" s="155"/>
      <c r="I3482" s="155"/>
      <c r="J3482" s="52"/>
      <c r="K3482" s="158"/>
      <c r="L3482" s="52"/>
      <c r="M3482" s="52"/>
      <c r="N3482" s="52"/>
      <c r="O3482" s="52"/>
      <c r="P3482" s="111"/>
      <c r="Q3482" s="52"/>
      <c r="R3482" s="77"/>
      <c r="S3482" s="109"/>
      <c r="T3482" s="80"/>
      <c r="U3482" s="80"/>
      <c r="V3482" s="187"/>
      <c r="W3482" s="187"/>
      <c r="AI3482" s="202"/>
    </row>
    <row r="3483" spans="1:35" s="182" customFormat="1" ht="12.75" customHeight="1" x14ac:dyDescent="0.3">
      <c r="A3483" s="92"/>
      <c r="B3483" s="145"/>
      <c r="C3483" s="145"/>
      <c r="D3483" s="145"/>
      <c r="E3483" s="138"/>
      <c r="F3483" s="138"/>
      <c r="G3483" s="103"/>
      <c r="H3483" s="100"/>
      <c r="I3483" s="270"/>
      <c r="J3483" s="208"/>
      <c r="K3483" s="208"/>
      <c r="L3483" s="208"/>
      <c r="M3483" s="208"/>
      <c r="N3483" s="208"/>
      <c r="O3483" s="208"/>
      <c r="P3483" s="250"/>
      <c r="Q3483" s="208"/>
      <c r="R3483" s="143"/>
      <c r="S3483" s="143"/>
      <c r="T3483" s="80"/>
      <c r="U3483" s="80"/>
      <c r="V3483" s="187"/>
      <c r="W3483" s="187"/>
      <c r="AI3483" s="202"/>
    </row>
    <row r="3484" spans="1:35" s="182" customFormat="1" ht="12.75" customHeight="1" x14ac:dyDescent="0.3">
      <c r="A3484" s="92"/>
      <c r="B3484" s="98"/>
      <c r="C3484" s="98"/>
      <c r="D3484" s="98"/>
      <c r="E3484" s="89"/>
      <c r="F3484" s="89"/>
      <c r="G3484" s="204"/>
      <c r="H3484" s="156"/>
      <c r="I3484" s="156"/>
      <c r="J3484" s="52"/>
      <c r="K3484" s="158"/>
      <c r="L3484" s="52"/>
      <c r="M3484" s="52"/>
      <c r="N3484" s="52"/>
      <c r="O3484" s="52"/>
      <c r="P3484" s="111"/>
      <c r="Q3484" s="52"/>
      <c r="R3484" s="77"/>
      <c r="S3484" s="109"/>
      <c r="T3484" s="80"/>
      <c r="U3484" s="80"/>
      <c r="V3484" s="187"/>
      <c r="W3484" s="187"/>
      <c r="AI3484" s="202"/>
    </row>
    <row r="3485" spans="1:35" s="182" customFormat="1" ht="12.75" customHeight="1" x14ac:dyDescent="0.3">
      <c r="A3485" s="92"/>
      <c r="B3485" s="98"/>
      <c r="C3485" s="98"/>
      <c r="D3485" s="98"/>
      <c r="E3485" s="89"/>
      <c r="F3485" s="89"/>
      <c r="G3485" s="204"/>
      <c r="H3485" s="157"/>
      <c r="I3485" s="157"/>
      <c r="J3485" s="52"/>
      <c r="K3485" s="158"/>
      <c r="L3485" s="52"/>
      <c r="M3485" s="52"/>
      <c r="N3485" s="52"/>
      <c r="O3485" s="52"/>
      <c r="P3485" s="111"/>
      <c r="Q3485" s="52"/>
      <c r="R3485" s="77"/>
      <c r="S3485" s="109"/>
      <c r="T3485" s="80"/>
      <c r="U3485" s="80"/>
      <c r="V3485" s="187"/>
      <c r="W3485" s="187"/>
      <c r="AI3485" s="202"/>
    </row>
    <row r="3486" spans="1:35" s="182" customFormat="1" ht="12.75" customHeight="1" x14ac:dyDescent="0.3">
      <c r="A3486" s="92"/>
      <c r="B3486" s="98"/>
      <c r="C3486" s="98"/>
      <c r="D3486" s="98"/>
      <c r="E3486" s="89"/>
      <c r="F3486" s="89"/>
      <c r="G3486" s="204"/>
      <c r="H3486" s="155"/>
      <c r="I3486" s="155"/>
      <c r="J3486" s="52"/>
      <c r="K3486" s="158"/>
      <c r="L3486" s="52"/>
      <c r="M3486" s="52"/>
      <c r="N3486" s="52"/>
      <c r="O3486" s="52"/>
      <c r="P3486" s="111"/>
      <c r="Q3486" s="52"/>
      <c r="R3486" s="77"/>
      <c r="S3486" s="109"/>
      <c r="T3486" s="80"/>
      <c r="U3486" s="80"/>
      <c r="V3486" s="187"/>
      <c r="W3486" s="187"/>
      <c r="AI3486" s="202"/>
    </row>
    <row r="3487" spans="1:35" s="182" customFormat="1" ht="12.75" customHeight="1" x14ac:dyDescent="0.3">
      <c r="A3487" s="92"/>
      <c r="B3487" s="162"/>
      <c r="C3487" s="162"/>
      <c r="D3487" s="162"/>
      <c r="E3487" s="76"/>
      <c r="F3487" s="76"/>
      <c r="G3487" s="103"/>
      <c r="H3487" s="100"/>
      <c r="I3487" s="100"/>
      <c r="J3487" s="52"/>
      <c r="K3487" s="52"/>
      <c r="L3487" s="52"/>
      <c r="M3487" s="52"/>
      <c r="N3487" s="52"/>
      <c r="O3487" s="52"/>
      <c r="P3487" s="111"/>
      <c r="Q3487" s="52"/>
      <c r="R3487" s="72"/>
      <c r="S3487" s="72"/>
      <c r="T3487" s="80"/>
      <c r="U3487" s="80"/>
      <c r="V3487" s="187"/>
      <c r="W3487" s="187"/>
      <c r="AI3487" s="202"/>
    </row>
    <row r="3488" spans="1:35" s="182" customFormat="1" ht="12.75" customHeight="1" x14ac:dyDescent="0.3">
      <c r="A3488" s="92"/>
      <c r="B3488" s="98"/>
      <c r="C3488" s="98"/>
      <c r="D3488" s="98"/>
      <c r="E3488" s="89"/>
      <c r="F3488" s="89"/>
      <c r="G3488" s="204"/>
      <c r="H3488" s="156"/>
      <c r="I3488" s="156"/>
      <c r="J3488" s="52"/>
      <c r="K3488" s="158"/>
      <c r="L3488" s="52"/>
      <c r="M3488" s="52"/>
      <c r="N3488" s="52"/>
      <c r="O3488" s="52"/>
      <c r="P3488" s="111"/>
      <c r="Q3488" s="52"/>
      <c r="R3488" s="77"/>
      <c r="S3488" s="109"/>
      <c r="T3488" s="80"/>
      <c r="U3488" s="80"/>
      <c r="V3488" s="187"/>
      <c r="W3488" s="187"/>
      <c r="AI3488" s="202"/>
    </row>
    <row r="3489" spans="1:35" s="182" customFormat="1" ht="12.75" customHeight="1" x14ac:dyDescent="0.3">
      <c r="A3489" s="92"/>
      <c r="B3489" s="98"/>
      <c r="C3489" s="98"/>
      <c r="D3489" s="98"/>
      <c r="E3489" s="89"/>
      <c r="F3489" s="89"/>
      <c r="G3489" s="204"/>
      <c r="H3489" s="157"/>
      <c r="I3489" s="157"/>
      <c r="J3489" s="52"/>
      <c r="K3489" s="158"/>
      <c r="L3489" s="52"/>
      <c r="M3489" s="52"/>
      <c r="N3489" s="52"/>
      <c r="O3489" s="52"/>
      <c r="P3489" s="111"/>
      <c r="Q3489" s="52"/>
      <c r="R3489" s="77"/>
      <c r="S3489" s="109"/>
      <c r="T3489" s="80"/>
      <c r="U3489" s="80"/>
      <c r="V3489" s="187"/>
      <c r="W3489" s="187"/>
      <c r="AI3489" s="202"/>
    </row>
    <row r="3490" spans="1:35" s="182" customFormat="1" ht="12.75" customHeight="1" x14ac:dyDescent="0.3">
      <c r="A3490" s="92"/>
      <c r="B3490" s="98"/>
      <c r="C3490" s="98"/>
      <c r="D3490" s="98"/>
      <c r="E3490" s="89"/>
      <c r="F3490" s="89"/>
      <c r="G3490" s="204"/>
      <c r="H3490" s="157"/>
      <c r="I3490" s="157"/>
      <c r="J3490" s="52"/>
      <c r="K3490" s="158"/>
      <c r="L3490" s="52"/>
      <c r="M3490" s="52"/>
      <c r="N3490" s="52"/>
      <c r="O3490" s="52"/>
      <c r="P3490" s="111"/>
      <c r="Q3490" s="52"/>
      <c r="R3490" s="77"/>
      <c r="S3490" s="109"/>
      <c r="T3490" s="80"/>
      <c r="U3490" s="80"/>
      <c r="V3490" s="187"/>
      <c r="W3490" s="187"/>
      <c r="AI3490" s="202"/>
    </row>
    <row r="3491" spans="1:35" s="182" customFormat="1" ht="12.75" customHeight="1" x14ac:dyDescent="0.3">
      <c r="A3491" s="92"/>
      <c r="B3491" s="98"/>
      <c r="C3491" s="98"/>
      <c r="D3491" s="98"/>
      <c r="E3491" s="89"/>
      <c r="F3491" s="89"/>
      <c r="G3491" s="204"/>
      <c r="H3491" s="155"/>
      <c r="I3491" s="155"/>
      <c r="J3491" s="52"/>
      <c r="K3491" s="158"/>
      <c r="L3491" s="52"/>
      <c r="M3491" s="52"/>
      <c r="N3491" s="52"/>
      <c r="O3491" s="52"/>
      <c r="P3491" s="111"/>
      <c r="Q3491" s="52"/>
      <c r="R3491" s="77"/>
      <c r="S3491" s="109"/>
      <c r="T3491" s="80"/>
      <c r="U3491" s="80"/>
      <c r="V3491" s="187"/>
      <c r="W3491" s="187"/>
      <c r="AI3491" s="202"/>
    </row>
    <row r="3492" spans="1:35" s="182" customFormat="1" ht="12.75" customHeight="1" x14ac:dyDescent="0.3">
      <c r="A3492" s="92"/>
      <c r="B3492" s="145"/>
      <c r="C3492" s="145"/>
      <c r="D3492" s="145"/>
      <c r="E3492" s="138"/>
      <c r="F3492" s="138"/>
      <c r="G3492" s="103"/>
      <c r="H3492" s="100"/>
      <c r="I3492" s="270"/>
      <c r="J3492" s="208"/>
      <c r="K3492" s="208"/>
      <c r="L3492" s="208"/>
      <c r="M3492" s="208"/>
      <c r="N3492" s="208"/>
      <c r="O3492" s="208"/>
      <c r="P3492" s="250"/>
      <c r="Q3492" s="208"/>
      <c r="R3492" s="143"/>
      <c r="S3492" s="143"/>
      <c r="T3492" s="80"/>
      <c r="U3492" s="80"/>
      <c r="V3492" s="187"/>
      <c r="W3492" s="187"/>
      <c r="AI3492" s="202"/>
    </row>
    <row r="3493" spans="1:35" s="182" customFormat="1" ht="12.75" customHeight="1" x14ac:dyDescent="0.3">
      <c r="A3493" s="92"/>
      <c r="B3493" s="98"/>
      <c r="C3493" s="98"/>
      <c r="D3493" s="98"/>
      <c r="E3493" s="89"/>
      <c r="F3493" s="89"/>
      <c r="G3493" s="204"/>
      <c r="H3493" s="156"/>
      <c r="I3493" s="156"/>
      <c r="J3493" s="52"/>
      <c r="K3493" s="158"/>
      <c r="L3493" s="52"/>
      <c r="M3493" s="52"/>
      <c r="N3493" s="52"/>
      <c r="O3493" s="52"/>
      <c r="P3493" s="111"/>
      <c r="Q3493" s="52"/>
      <c r="R3493" s="77"/>
      <c r="S3493" s="109"/>
      <c r="T3493" s="80"/>
      <c r="U3493" s="80"/>
      <c r="V3493" s="187"/>
      <c r="W3493" s="187"/>
      <c r="AI3493" s="202"/>
    </row>
    <row r="3494" spans="1:35" s="182" customFormat="1" ht="12.75" customHeight="1" x14ac:dyDescent="0.3">
      <c r="A3494" s="92"/>
      <c r="B3494" s="98"/>
      <c r="C3494" s="98"/>
      <c r="D3494" s="98"/>
      <c r="E3494" s="89"/>
      <c r="F3494" s="89"/>
      <c r="G3494" s="204"/>
      <c r="H3494" s="157"/>
      <c r="I3494" s="157"/>
      <c r="J3494" s="52"/>
      <c r="K3494" s="158"/>
      <c r="L3494" s="52"/>
      <c r="M3494" s="52"/>
      <c r="N3494" s="52"/>
      <c r="O3494" s="52"/>
      <c r="P3494" s="111"/>
      <c r="Q3494" s="52"/>
      <c r="R3494" s="77"/>
      <c r="S3494" s="109"/>
      <c r="T3494" s="80"/>
      <c r="U3494" s="80"/>
      <c r="V3494" s="187"/>
      <c r="W3494" s="187"/>
      <c r="AI3494" s="202"/>
    </row>
    <row r="3495" spans="1:35" s="182" customFormat="1" ht="12.75" customHeight="1" x14ac:dyDescent="0.3">
      <c r="A3495" s="92"/>
      <c r="B3495" s="98"/>
      <c r="C3495" s="98"/>
      <c r="D3495" s="98"/>
      <c r="E3495" s="89"/>
      <c r="F3495" s="89"/>
      <c r="G3495" s="204"/>
      <c r="H3495" s="155"/>
      <c r="I3495" s="155"/>
      <c r="J3495" s="52"/>
      <c r="K3495" s="158"/>
      <c r="L3495" s="52"/>
      <c r="M3495" s="52"/>
      <c r="N3495" s="52"/>
      <c r="O3495" s="52"/>
      <c r="P3495" s="111"/>
      <c r="Q3495" s="52"/>
      <c r="R3495" s="77"/>
      <c r="S3495" s="109"/>
      <c r="T3495" s="80"/>
      <c r="U3495" s="80"/>
      <c r="V3495" s="187"/>
      <c r="W3495" s="187"/>
      <c r="AI3495" s="202"/>
    </row>
    <row r="3496" spans="1:35" s="182" customFormat="1" ht="12.75" customHeight="1" x14ac:dyDescent="0.3">
      <c r="A3496" s="92"/>
      <c r="B3496" s="98"/>
      <c r="C3496" s="98"/>
      <c r="D3496" s="98"/>
      <c r="E3496" s="89"/>
      <c r="F3496" s="89"/>
      <c r="G3496" s="204"/>
      <c r="H3496" s="157"/>
      <c r="I3496" s="157"/>
      <c r="J3496" s="52"/>
      <c r="K3496" s="158"/>
      <c r="L3496" s="52"/>
      <c r="M3496" s="52"/>
      <c r="N3496" s="52"/>
      <c r="O3496" s="52"/>
      <c r="P3496" s="111"/>
      <c r="Q3496" s="52"/>
      <c r="R3496" s="77"/>
      <c r="S3496" s="109"/>
      <c r="T3496" s="80"/>
      <c r="U3496" s="80"/>
      <c r="V3496" s="187"/>
      <c r="W3496" s="187"/>
      <c r="AI3496" s="202"/>
    </row>
    <row r="3497" spans="1:35" s="182" customFormat="1" ht="12.75" customHeight="1" x14ac:dyDescent="0.3">
      <c r="A3497" s="92"/>
      <c r="B3497" s="98"/>
      <c r="C3497" s="98"/>
      <c r="D3497" s="98"/>
      <c r="E3497" s="89"/>
      <c r="F3497" s="89"/>
      <c r="G3497" s="204"/>
      <c r="H3497" s="155"/>
      <c r="I3497" s="155"/>
      <c r="J3497" s="52"/>
      <c r="K3497" s="158"/>
      <c r="L3497" s="52"/>
      <c r="M3497" s="52"/>
      <c r="N3497" s="52"/>
      <c r="O3497" s="52"/>
      <c r="P3497" s="111"/>
      <c r="Q3497" s="52"/>
      <c r="R3497" s="77"/>
      <c r="S3497" s="109"/>
      <c r="T3497" s="80"/>
      <c r="U3497" s="80"/>
      <c r="V3497" s="187"/>
      <c r="W3497" s="187"/>
      <c r="AI3497" s="202"/>
    </row>
    <row r="3498" spans="1:35" s="182" customFormat="1" ht="12.75" customHeight="1" x14ac:dyDescent="0.3">
      <c r="A3498" s="92"/>
      <c r="B3498" s="145"/>
      <c r="C3498" s="145"/>
      <c r="D3498" s="145"/>
      <c r="E3498" s="138"/>
      <c r="F3498" s="138"/>
      <c r="G3498" s="103"/>
      <c r="H3498" s="100"/>
      <c r="I3498" s="270"/>
      <c r="J3498" s="208"/>
      <c r="K3498" s="208"/>
      <c r="L3498" s="208"/>
      <c r="M3498" s="208"/>
      <c r="N3498" s="208"/>
      <c r="O3498" s="208"/>
      <c r="P3498" s="250"/>
      <c r="Q3498" s="208"/>
      <c r="R3498" s="143"/>
      <c r="S3498" s="143"/>
      <c r="T3498" s="80"/>
      <c r="U3498" s="80"/>
      <c r="V3498" s="187"/>
      <c r="W3498" s="187"/>
      <c r="AI3498" s="202"/>
    </row>
    <row r="3499" spans="1:35" s="182" customFormat="1" ht="12.75" customHeight="1" x14ac:dyDescent="0.3">
      <c r="A3499" s="92"/>
      <c r="B3499" s="98"/>
      <c r="C3499" s="98"/>
      <c r="D3499" s="98"/>
      <c r="E3499" s="89"/>
      <c r="F3499" s="89"/>
      <c r="G3499" s="204"/>
      <c r="H3499" s="156"/>
      <c r="I3499" s="156"/>
      <c r="J3499" s="52"/>
      <c r="K3499" s="158"/>
      <c r="L3499" s="52"/>
      <c r="M3499" s="52"/>
      <c r="N3499" s="52"/>
      <c r="O3499" s="52"/>
      <c r="P3499" s="111"/>
      <c r="Q3499" s="52"/>
      <c r="R3499" s="77"/>
      <c r="S3499" s="109"/>
      <c r="T3499" s="80"/>
      <c r="U3499" s="80"/>
      <c r="V3499" s="187"/>
      <c r="W3499" s="187"/>
      <c r="AI3499" s="202"/>
    </row>
    <row r="3500" spans="1:35" s="182" customFormat="1" ht="12.75" customHeight="1" x14ac:dyDescent="0.3">
      <c r="A3500" s="92"/>
      <c r="B3500" s="98"/>
      <c r="C3500" s="98"/>
      <c r="D3500" s="98"/>
      <c r="E3500" s="89"/>
      <c r="F3500" s="89"/>
      <c r="G3500" s="204"/>
      <c r="H3500" s="157"/>
      <c r="I3500" s="157"/>
      <c r="J3500" s="52"/>
      <c r="K3500" s="158"/>
      <c r="L3500" s="52"/>
      <c r="M3500" s="52"/>
      <c r="N3500" s="52"/>
      <c r="O3500" s="52"/>
      <c r="P3500" s="111"/>
      <c r="Q3500" s="52"/>
      <c r="R3500" s="77"/>
      <c r="S3500" s="109"/>
      <c r="T3500" s="80"/>
      <c r="U3500" s="80"/>
      <c r="V3500" s="187"/>
      <c r="W3500" s="187"/>
      <c r="AI3500" s="202"/>
    </row>
    <row r="3501" spans="1:35" s="182" customFormat="1" ht="12.75" customHeight="1" x14ac:dyDescent="0.3">
      <c r="A3501" s="92"/>
      <c r="B3501" s="98"/>
      <c r="C3501" s="98"/>
      <c r="D3501" s="98"/>
      <c r="E3501" s="89"/>
      <c r="F3501" s="89"/>
      <c r="G3501" s="204"/>
      <c r="H3501" s="155"/>
      <c r="I3501" s="155"/>
      <c r="J3501" s="52"/>
      <c r="K3501" s="158"/>
      <c r="L3501" s="52"/>
      <c r="M3501" s="52"/>
      <c r="N3501" s="52"/>
      <c r="O3501" s="52"/>
      <c r="P3501" s="111"/>
      <c r="Q3501" s="52"/>
      <c r="R3501" s="77"/>
      <c r="S3501" s="109"/>
      <c r="T3501" s="80"/>
      <c r="U3501" s="80"/>
      <c r="V3501" s="187"/>
      <c r="W3501" s="187"/>
      <c r="AI3501" s="202"/>
    </row>
    <row r="3502" spans="1:35" s="182" customFormat="1" ht="12.75" customHeight="1" x14ac:dyDescent="0.3">
      <c r="A3502" s="92"/>
      <c r="B3502" s="162"/>
      <c r="C3502" s="162"/>
      <c r="D3502" s="162"/>
      <c r="E3502" s="76"/>
      <c r="F3502" s="76"/>
      <c r="G3502" s="103"/>
      <c r="H3502" s="100"/>
      <c r="I3502" s="100"/>
      <c r="J3502" s="52"/>
      <c r="K3502" s="52"/>
      <c r="L3502" s="52"/>
      <c r="M3502" s="52"/>
      <c r="N3502" s="52"/>
      <c r="O3502" s="52"/>
      <c r="P3502" s="111"/>
      <c r="Q3502" s="52"/>
      <c r="R3502" s="72"/>
      <c r="S3502" s="72"/>
      <c r="T3502" s="80"/>
      <c r="U3502" s="80"/>
      <c r="V3502" s="187"/>
      <c r="W3502" s="187"/>
      <c r="AI3502" s="202"/>
    </row>
    <row r="3503" spans="1:35" s="182" customFormat="1" ht="12.75" customHeight="1" x14ac:dyDescent="0.3">
      <c r="A3503" s="92"/>
      <c r="B3503" s="98"/>
      <c r="C3503" s="98"/>
      <c r="D3503" s="98"/>
      <c r="E3503" s="89"/>
      <c r="F3503" s="89"/>
      <c r="G3503" s="204"/>
      <c r="H3503" s="156"/>
      <c r="I3503" s="156"/>
      <c r="J3503" s="52"/>
      <c r="K3503" s="158"/>
      <c r="L3503" s="52"/>
      <c r="M3503" s="52"/>
      <c r="N3503" s="52"/>
      <c r="O3503" s="52"/>
      <c r="P3503" s="111"/>
      <c r="Q3503" s="52"/>
      <c r="R3503" s="77"/>
      <c r="S3503" s="109"/>
      <c r="T3503" s="80"/>
      <c r="U3503" s="80"/>
      <c r="V3503" s="187"/>
      <c r="W3503" s="187"/>
      <c r="AI3503" s="202"/>
    </row>
    <row r="3504" spans="1:35" s="182" customFormat="1" ht="12.75" customHeight="1" x14ac:dyDescent="0.3">
      <c r="A3504" s="92"/>
      <c r="B3504" s="98"/>
      <c r="C3504" s="98"/>
      <c r="D3504" s="98"/>
      <c r="E3504" s="89"/>
      <c r="F3504" s="89"/>
      <c r="G3504" s="204"/>
      <c r="H3504" s="157"/>
      <c r="I3504" s="157"/>
      <c r="J3504" s="52"/>
      <c r="K3504" s="158"/>
      <c r="L3504" s="52"/>
      <c r="M3504" s="52"/>
      <c r="N3504" s="52"/>
      <c r="O3504" s="52"/>
      <c r="P3504" s="111"/>
      <c r="Q3504" s="52"/>
      <c r="R3504" s="77"/>
      <c r="S3504" s="109"/>
      <c r="T3504" s="80"/>
      <c r="U3504" s="80"/>
      <c r="V3504" s="187"/>
      <c r="W3504" s="187"/>
      <c r="AI3504" s="202"/>
    </row>
    <row r="3505" spans="1:35" s="182" customFormat="1" ht="12.75" customHeight="1" x14ac:dyDescent="0.3">
      <c r="A3505" s="92"/>
      <c r="B3505" s="98"/>
      <c r="C3505" s="98"/>
      <c r="D3505" s="98"/>
      <c r="E3505" s="89"/>
      <c r="F3505" s="89"/>
      <c r="G3505" s="204"/>
      <c r="H3505" s="157"/>
      <c r="I3505" s="157"/>
      <c r="J3505" s="52"/>
      <c r="K3505" s="158"/>
      <c r="L3505" s="52"/>
      <c r="M3505" s="52"/>
      <c r="N3505" s="52"/>
      <c r="O3505" s="52"/>
      <c r="P3505" s="111"/>
      <c r="Q3505" s="52"/>
      <c r="R3505" s="77"/>
      <c r="S3505" s="109"/>
      <c r="T3505" s="80"/>
      <c r="U3505" s="80"/>
      <c r="V3505" s="187"/>
      <c r="W3505" s="187"/>
      <c r="AI3505" s="202"/>
    </row>
    <row r="3506" spans="1:35" s="182" customFormat="1" ht="12.75" customHeight="1" x14ac:dyDescent="0.3">
      <c r="A3506" s="92"/>
      <c r="B3506" s="98"/>
      <c r="C3506" s="98"/>
      <c r="D3506" s="98"/>
      <c r="E3506" s="89"/>
      <c r="F3506" s="89"/>
      <c r="G3506" s="204"/>
      <c r="H3506" s="155"/>
      <c r="I3506" s="155"/>
      <c r="J3506" s="52"/>
      <c r="K3506" s="158"/>
      <c r="L3506" s="52"/>
      <c r="M3506" s="52"/>
      <c r="N3506" s="52"/>
      <c r="O3506" s="52"/>
      <c r="P3506" s="111"/>
      <c r="Q3506" s="52"/>
      <c r="R3506" s="77"/>
      <c r="S3506" s="109"/>
      <c r="T3506" s="80"/>
      <c r="U3506" s="80"/>
      <c r="V3506" s="187"/>
      <c r="W3506" s="187"/>
      <c r="AI3506" s="202"/>
    </row>
    <row r="3507" spans="1:35" s="182" customFormat="1" ht="12.75" customHeight="1" x14ac:dyDescent="0.3">
      <c r="A3507" s="92"/>
      <c r="B3507" s="145"/>
      <c r="C3507" s="145"/>
      <c r="D3507" s="145"/>
      <c r="E3507" s="138"/>
      <c r="F3507" s="138"/>
      <c r="G3507" s="103"/>
      <c r="H3507" s="100"/>
      <c r="I3507" s="270"/>
      <c r="J3507" s="208"/>
      <c r="K3507" s="208"/>
      <c r="L3507" s="208"/>
      <c r="M3507" s="208"/>
      <c r="N3507" s="208"/>
      <c r="O3507" s="208"/>
      <c r="P3507" s="250"/>
      <c r="Q3507" s="208"/>
      <c r="R3507" s="143"/>
      <c r="S3507" s="143"/>
      <c r="T3507" s="80"/>
      <c r="U3507" s="80"/>
      <c r="V3507" s="187"/>
      <c r="W3507" s="187"/>
      <c r="AI3507" s="202"/>
    </row>
    <row r="3508" spans="1:35" s="182" customFormat="1" ht="12.75" customHeight="1" x14ac:dyDescent="0.3">
      <c r="A3508" s="92"/>
      <c r="B3508" s="98"/>
      <c r="C3508" s="98"/>
      <c r="D3508" s="98"/>
      <c r="E3508" s="89"/>
      <c r="F3508" s="89"/>
      <c r="G3508" s="204"/>
      <c r="H3508" s="156"/>
      <c r="I3508" s="156"/>
      <c r="J3508" s="52"/>
      <c r="K3508" s="158"/>
      <c r="L3508" s="52"/>
      <c r="M3508" s="52"/>
      <c r="N3508" s="52"/>
      <c r="O3508" s="52"/>
      <c r="P3508" s="111"/>
      <c r="Q3508" s="52"/>
      <c r="R3508" s="77"/>
      <c r="S3508" s="109"/>
      <c r="T3508" s="80"/>
      <c r="U3508" s="80"/>
      <c r="V3508" s="187"/>
      <c r="W3508" s="187"/>
      <c r="AI3508" s="202"/>
    </row>
    <row r="3509" spans="1:35" s="182" customFormat="1" ht="12.75" customHeight="1" x14ac:dyDescent="0.3">
      <c r="A3509" s="92"/>
      <c r="B3509" s="98"/>
      <c r="C3509" s="98"/>
      <c r="D3509" s="98"/>
      <c r="E3509" s="89"/>
      <c r="F3509" s="89"/>
      <c r="G3509" s="204"/>
      <c r="H3509" s="157"/>
      <c r="I3509" s="157"/>
      <c r="J3509" s="52"/>
      <c r="K3509" s="158"/>
      <c r="L3509" s="52"/>
      <c r="M3509" s="52"/>
      <c r="N3509" s="52"/>
      <c r="O3509" s="52"/>
      <c r="P3509" s="111"/>
      <c r="Q3509" s="52"/>
      <c r="R3509" s="77"/>
      <c r="S3509" s="109"/>
      <c r="T3509" s="80"/>
      <c r="U3509" s="80"/>
      <c r="V3509" s="187"/>
      <c r="W3509" s="187"/>
      <c r="AI3509" s="202"/>
    </row>
    <row r="3510" spans="1:35" s="182" customFormat="1" ht="12.75" customHeight="1" x14ac:dyDescent="0.3">
      <c r="A3510" s="92"/>
      <c r="B3510" s="98"/>
      <c r="C3510" s="98"/>
      <c r="D3510" s="98"/>
      <c r="E3510" s="89"/>
      <c r="F3510" s="89"/>
      <c r="G3510" s="204"/>
      <c r="H3510" s="155"/>
      <c r="I3510" s="155"/>
      <c r="J3510" s="52"/>
      <c r="K3510" s="158"/>
      <c r="L3510" s="52"/>
      <c r="M3510" s="52"/>
      <c r="N3510" s="52"/>
      <c r="O3510" s="52"/>
      <c r="P3510" s="111"/>
      <c r="Q3510" s="52"/>
      <c r="R3510" s="77"/>
      <c r="S3510" s="109"/>
      <c r="T3510" s="80"/>
      <c r="U3510" s="80"/>
      <c r="V3510" s="187"/>
      <c r="W3510" s="187"/>
      <c r="AI3510" s="202"/>
    </row>
    <row r="3511" spans="1:35" s="182" customFormat="1" ht="12.75" customHeight="1" x14ac:dyDescent="0.3">
      <c r="A3511" s="92"/>
      <c r="B3511" s="98"/>
      <c r="C3511" s="98"/>
      <c r="D3511" s="98"/>
      <c r="E3511" s="89"/>
      <c r="F3511" s="89"/>
      <c r="G3511" s="204"/>
      <c r="H3511" s="157"/>
      <c r="I3511" s="157"/>
      <c r="J3511" s="52"/>
      <c r="K3511" s="158"/>
      <c r="L3511" s="52"/>
      <c r="M3511" s="52"/>
      <c r="N3511" s="52"/>
      <c r="O3511" s="52"/>
      <c r="P3511" s="111"/>
      <c r="Q3511" s="52"/>
      <c r="R3511" s="77"/>
      <c r="S3511" s="109"/>
      <c r="T3511" s="80"/>
      <c r="U3511" s="80"/>
      <c r="V3511" s="187"/>
      <c r="W3511" s="187"/>
      <c r="AI3511" s="202"/>
    </row>
    <row r="3512" spans="1:35" s="182" customFormat="1" ht="12.75" customHeight="1" x14ac:dyDescent="0.3">
      <c r="A3512" s="92"/>
      <c r="B3512" s="98"/>
      <c r="C3512" s="98"/>
      <c r="D3512" s="98"/>
      <c r="E3512" s="89"/>
      <c r="F3512" s="89"/>
      <c r="G3512" s="204"/>
      <c r="H3512" s="155"/>
      <c r="I3512" s="155"/>
      <c r="J3512" s="52"/>
      <c r="K3512" s="158"/>
      <c r="L3512" s="52"/>
      <c r="M3512" s="52"/>
      <c r="N3512" s="52"/>
      <c r="O3512" s="52"/>
      <c r="P3512" s="111"/>
      <c r="Q3512" s="52"/>
      <c r="R3512" s="77"/>
      <c r="S3512" s="109"/>
      <c r="T3512" s="80"/>
      <c r="U3512" s="80"/>
      <c r="V3512" s="187"/>
      <c r="W3512" s="187"/>
      <c r="AI3512" s="202"/>
    </row>
    <row r="3513" spans="1:35" s="182" customFormat="1" ht="12.75" customHeight="1" x14ac:dyDescent="0.3">
      <c r="A3513" s="92"/>
      <c r="B3513" s="145"/>
      <c r="C3513" s="145"/>
      <c r="D3513" s="145"/>
      <c r="E3513" s="138"/>
      <c r="F3513" s="138"/>
      <c r="G3513" s="103"/>
      <c r="H3513" s="100"/>
      <c r="I3513" s="270"/>
      <c r="J3513" s="208"/>
      <c r="K3513" s="208"/>
      <c r="L3513" s="208"/>
      <c r="M3513" s="208"/>
      <c r="N3513" s="208"/>
      <c r="O3513" s="208"/>
      <c r="P3513" s="250"/>
      <c r="Q3513" s="208"/>
      <c r="R3513" s="143"/>
      <c r="S3513" s="143"/>
      <c r="T3513" s="80"/>
      <c r="U3513" s="80"/>
      <c r="V3513" s="187"/>
      <c r="W3513" s="187"/>
      <c r="AI3513" s="202"/>
    </row>
    <row r="3514" spans="1:35" s="182" customFormat="1" ht="12.75" customHeight="1" x14ac:dyDescent="0.3">
      <c r="A3514" s="92"/>
      <c r="B3514" s="98"/>
      <c r="C3514" s="98"/>
      <c r="D3514" s="98"/>
      <c r="E3514" s="89"/>
      <c r="F3514" s="89"/>
      <c r="G3514" s="204"/>
      <c r="H3514" s="156"/>
      <c r="I3514" s="156"/>
      <c r="J3514" s="52"/>
      <c r="K3514" s="158"/>
      <c r="L3514" s="52"/>
      <c r="M3514" s="52"/>
      <c r="N3514" s="52"/>
      <c r="O3514" s="52"/>
      <c r="P3514" s="111"/>
      <c r="Q3514" s="52"/>
      <c r="R3514" s="77"/>
      <c r="S3514" s="109"/>
      <c r="T3514" s="80"/>
      <c r="U3514" s="80"/>
      <c r="V3514" s="187"/>
      <c r="W3514" s="187"/>
      <c r="AI3514" s="202"/>
    </row>
    <row r="3515" spans="1:35" s="182" customFormat="1" ht="12.75" customHeight="1" x14ac:dyDescent="0.3">
      <c r="A3515" s="92"/>
      <c r="B3515" s="98"/>
      <c r="C3515" s="98"/>
      <c r="D3515" s="98"/>
      <c r="E3515" s="89"/>
      <c r="F3515" s="89"/>
      <c r="G3515" s="204"/>
      <c r="H3515" s="157"/>
      <c r="I3515" s="157"/>
      <c r="J3515" s="52"/>
      <c r="K3515" s="158"/>
      <c r="L3515" s="52"/>
      <c r="M3515" s="52"/>
      <c r="N3515" s="52"/>
      <c r="O3515" s="52"/>
      <c r="P3515" s="111"/>
      <c r="Q3515" s="52"/>
      <c r="R3515" s="77"/>
      <c r="S3515" s="109"/>
      <c r="T3515" s="80"/>
      <c r="U3515" s="80"/>
      <c r="V3515" s="187"/>
      <c r="W3515" s="187"/>
      <c r="AI3515" s="202"/>
    </row>
    <row r="3516" spans="1:35" s="182" customFormat="1" ht="12.75" customHeight="1" x14ac:dyDescent="0.3">
      <c r="A3516" s="92"/>
      <c r="B3516" s="98"/>
      <c r="C3516" s="98"/>
      <c r="D3516" s="98"/>
      <c r="E3516" s="89"/>
      <c r="F3516" s="89"/>
      <c r="G3516" s="204"/>
      <c r="H3516" s="155"/>
      <c r="I3516" s="155"/>
      <c r="J3516" s="52"/>
      <c r="K3516" s="158"/>
      <c r="L3516" s="52"/>
      <c r="M3516" s="52"/>
      <c r="N3516" s="52"/>
      <c r="O3516" s="52"/>
      <c r="P3516" s="111"/>
      <c r="Q3516" s="52"/>
      <c r="R3516" s="77"/>
      <c r="S3516" s="109"/>
      <c r="T3516" s="80"/>
      <c r="U3516" s="80"/>
      <c r="V3516" s="187"/>
      <c r="W3516" s="187"/>
      <c r="AI3516" s="202"/>
    </row>
    <row r="3517" spans="1:35" s="182" customFormat="1" ht="12.75" customHeight="1" x14ac:dyDescent="0.3">
      <c r="A3517" s="92"/>
      <c r="B3517" s="162"/>
      <c r="C3517" s="162"/>
      <c r="D3517" s="162"/>
      <c r="E3517" s="76"/>
      <c r="F3517" s="76"/>
      <c r="G3517" s="103"/>
      <c r="H3517" s="100"/>
      <c r="I3517" s="100"/>
      <c r="J3517" s="52"/>
      <c r="K3517" s="52"/>
      <c r="L3517" s="52"/>
      <c r="M3517" s="52"/>
      <c r="N3517" s="52"/>
      <c r="O3517" s="52"/>
      <c r="P3517" s="111"/>
      <c r="Q3517" s="52"/>
      <c r="R3517" s="72"/>
      <c r="S3517" s="72"/>
      <c r="T3517" s="80"/>
      <c r="U3517" s="80"/>
      <c r="V3517" s="187"/>
      <c r="W3517" s="187"/>
      <c r="AI3517" s="202"/>
    </row>
    <row r="3518" spans="1:35" s="81" customFormat="1" x14ac:dyDescent="0.2">
      <c r="A3518" s="92"/>
      <c r="B3518" s="98"/>
      <c r="C3518" s="98"/>
      <c r="D3518" s="98"/>
      <c r="E3518" s="89"/>
      <c r="F3518" s="89"/>
      <c r="G3518" s="204"/>
      <c r="H3518" s="156"/>
      <c r="I3518" s="156"/>
      <c r="J3518" s="52"/>
      <c r="K3518" s="158"/>
      <c r="L3518" s="52"/>
      <c r="M3518" s="52"/>
      <c r="N3518" s="52"/>
      <c r="O3518" s="52"/>
      <c r="P3518" s="111"/>
      <c r="Q3518" s="52"/>
      <c r="R3518" s="77"/>
      <c r="S3518" s="109"/>
      <c r="T3518" s="80"/>
    </row>
    <row r="3519" spans="1:35" customFormat="1" ht="12.75" customHeight="1" x14ac:dyDescent="0.25">
      <c r="A3519" s="92"/>
      <c r="B3519" s="98"/>
      <c r="C3519" s="98"/>
      <c r="D3519" s="98"/>
      <c r="E3519" s="89"/>
      <c r="F3519" s="89"/>
      <c r="G3519" s="204"/>
      <c r="H3519" s="157"/>
      <c r="I3519" s="157"/>
      <c r="J3519" s="52"/>
      <c r="K3519" s="158"/>
      <c r="L3519" s="52"/>
      <c r="M3519" s="52"/>
      <c r="N3519" s="52"/>
      <c r="O3519" s="52"/>
      <c r="P3519" s="111"/>
      <c r="Q3519" s="52"/>
      <c r="R3519" s="77"/>
      <c r="S3519" s="109"/>
      <c r="T3519" s="187"/>
      <c r="U3519" s="203"/>
      <c r="V3519" s="203"/>
      <c r="W3519" s="203"/>
    </row>
    <row r="3520" spans="1:35" s="81" customFormat="1" x14ac:dyDescent="0.2">
      <c r="A3520" s="92"/>
      <c r="B3520" s="98"/>
      <c r="C3520" s="98"/>
      <c r="D3520" s="98"/>
      <c r="E3520" s="89"/>
      <c r="F3520" s="89"/>
      <c r="G3520" s="204"/>
      <c r="H3520" s="157"/>
      <c r="I3520" s="157"/>
      <c r="J3520" s="52"/>
      <c r="K3520" s="158"/>
      <c r="L3520" s="52"/>
      <c r="M3520" s="52"/>
      <c r="N3520" s="52"/>
      <c r="O3520" s="52"/>
      <c r="P3520" s="111"/>
      <c r="Q3520" s="52"/>
      <c r="R3520" s="77"/>
      <c r="S3520" s="109"/>
      <c r="T3520" s="80"/>
    </row>
    <row r="3521" spans="1:23" customFormat="1" ht="12.75" customHeight="1" x14ac:dyDescent="0.25">
      <c r="A3521" s="92"/>
      <c r="B3521" s="98"/>
      <c r="C3521" s="98"/>
      <c r="D3521" s="98"/>
      <c r="E3521" s="89"/>
      <c r="F3521" s="89"/>
      <c r="G3521" s="204"/>
      <c r="H3521" s="155"/>
      <c r="I3521" s="155"/>
      <c r="J3521" s="52"/>
      <c r="K3521" s="158"/>
      <c r="L3521" s="52"/>
      <c r="M3521" s="52"/>
      <c r="N3521" s="52"/>
      <c r="O3521" s="52"/>
      <c r="P3521" s="111"/>
      <c r="Q3521" s="52"/>
      <c r="R3521" s="77"/>
      <c r="S3521" s="109"/>
      <c r="T3521" s="139"/>
      <c r="U3521" s="81"/>
      <c r="V3521" s="81"/>
      <c r="W3521" s="81"/>
    </row>
    <row r="3522" spans="1:23" customFormat="1" ht="12.75" customHeight="1" x14ac:dyDescent="0.25">
      <c r="A3522" s="92"/>
      <c r="B3522" s="145"/>
      <c r="C3522" s="145"/>
      <c r="D3522" s="145"/>
      <c r="E3522" s="138"/>
      <c r="F3522" s="138"/>
      <c r="G3522" s="103"/>
      <c r="H3522" s="100"/>
      <c r="I3522" s="270"/>
      <c r="J3522" s="208"/>
      <c r="K3522" s="208"/>
      <c r="L3522" s="208"/>
      <c r="M3522" s="208"/>
      <c r="N3522" s="208"/>
      <c r="O3522" s="208"/>
      <c r="P3522" s="250"/>
      <c r="Q3522" s="208"/>
      <c r="R3522" s="143"/>
      <c r="S3522" s="143"/>
      <c r="T3522" s="139"/>
      <c r="U3522" s="81"/>
      <c r="V3522" s="81"/>
      <c r="W3522" s="81"/>
    </row>
    <row r="3523" spans="1:23" customFormat="1" ht="12.75" customHeight="1" x14ac:dyDescent="0.25">
      <c r="A3523" s="92"/>
      <c r="B3523" s="98"/>
      <c r="C3523" s="98"/>
      <c r="D3523" s="98"/>
      <c r="E3523" s="89"/>
      <c r="F3523" s="89"/>
      <c r="G3523" s="204"/>
      <c r="H3523" s="156"/>
      <c r="I3523" s="156"/>
      <c r="J3523" s="52"/>
      <c r="K3523" s="158"/>
      <c r="L3523" s="52"/>
      <c r="M3523" s="52"/>
      <c r="N3523" s="52"/>
      <c r="O3523" s="52"/>
      <c r="P3523" s="111"/>
      <c r="Q3523" s="52"/>
      <c r="R3523" s="77"/>
      <c r="S3523" s="109"/>
      <c r="T3523" s="139"/>
      <c r="U3523" s="81"/>
      <c r="V3523" s="81"/>
      <c r="W3523" s="81"/>
    </row>
    <row r="3524" spans="1:23" customFormat="1" ht="12.75" customHeight="1" x14ac:dyDescent="0.25">
      <c r="A3524" s="92"/>
      <c r="B3524" s="98"/>
      <c r="C3524" s="98"/>
      <c r="D3524" s="98"/>
      <c r="E3524" s="89"/>
      <c r="F3524" s="89"/>
      <c r="G3524" s="204"/>
      <c r="H3524" s="157"/>
      <c r="I3524" s="157"/>
      <c r="J3524" s="52"/>
      <c r="K3524" s="158"/>
      <c r="L3524" s="52"/>
      <c r="M3524" s="52"/>
      <c r="N3524" s="52"/>
      <c r="O3524" s="52"/>
      <c r="P3524" s="111"/>
      <c r="Q3524" s="52"/>
      <c r="R3524" s="77"/>
      <c r="S3524" s="109"/>
      <c r="T3524" s="139"/>
      <c r="U3524" s="81"/>
      <c r="V3524" s="81"/>
      <c r="W3524" s="81"/>
    </row>
    <row r="3525" spans="1:23" customFormat="1" ht="12.75" customHeight="1" x14ac:dyDescent="0.25">
      <c r="A3525" s="92"/>
      <c r="B3525" s="98"/>
      <c r="C3525" s="98"/>
      <c r="D3525" s="98"/>
      <c r="E3525" s="89"/>
      <c r="F3525" s="89"/>
      <c r="G3525" s="204"/>
      <c r="H3525" s="155"/>
      <c r="I3525" s="155"/>
      <c r="J3525" s="52"/>
      <c r="K3525" s="158"/>
      <c r="L3525" s="52"/>
      <c r="M3525" s="52"/>
      <c r="N3525" s="52"/>
      <c r="O3525" s="52"/>
      <c r="P3525" s="111"/>
      <c r="Q3525" s="52"/>
      <c r="R3525" s="77"/>
      <c r="S3525" s="109"/>
      <c r="T3525" s="139"/>
      <c r="U3525" s="81"/>
      <c r="V3525" s="81"/>
      <c r="W3525" s="81"/>
    </row>
    <row r="3526" spans="1:23" customFormat="1" ht="12.75" customHeight="1" x14ac:dyDescent="0.25">
      <c r="A3526" s="92"/>
      <c r="B3526" s="98"/>
      <c r="C3526" s="98"/>
      <c r="D3526" s="98"/>
      <c r="E3526" s="89"/>
      <c r="F3526" s="89"/>
      <c r="G3526" s="204"/>
      <c r="H3526" s="157"/>
      <c r="I3526" s="157"/>
      <c r="J3526" s="52"/>
      <c r="K3526" s="158"/>
      <c r="L3526" s="52"/>
      <c r="M3526" s="52"/>
      <c r="N3526" s="52"/>
      <c r="O3526" s="52"/>
      <c r="P3526" s="111"/>
      <c r="Q3526" s="52"/>
      <c r="R3526" s="77"/>
      <c r="S3526" s="109"/>
      <c r="T3526" s="139"/>
      <c r="U3526" s="81"/>
      <c r="V3526" s="81"/>
      <c r="W3526" s="81"/>
    </row>
    <row r="3527" spans="1:23" customFormat="1" ht="12.75" customHeight="1" x14ac:dyDescent="0.25">
      <c r="A3527" s="92"/>
      <c r="B3527" s="98"/>
      <c r="C3527" s="98"/>
      <c r="D3527" s="98"/>
      <c r="E3527" s="89"/>
      <c r="F3527" s="89"/>
      <c r="G3527" s="204"/>
      <c r="H3527" s="155"/>
      <c r="I3527" s="155"/>
      <c r="J3527" s="52"/>
      <c r="K3527" s="158"/>
      <c r="L3527" s="52"/>
      <c r="M3527" s="52"/>
      <c r="N3527" s="52"/>
      <c r="O3527" s="52"/>
      <c r="P3527" s="111"/>
      <c r="Q3527" s="52"/>
      <c r="R3527" s="77"/>
      <c r="S3527" s="109"/>
      <c r="T3527" s="139"/>
      <c r="U3527" s="81"/>
      <c r="V3527" s="81"/>
      <c r="W3527" s="81"/>
    </row>
    <row r="3528" spans="1:23" customFormat="1" ht="12.75" customHeight="1" x14ac:dyDescent="0.25">
      <c r="A3528" s="92"/>
      <c r="B3528" s="145"/>
      <c r="C3528" s="145"/>
      <c r="D3528" s="145"/>
      <c r="E3528" s="138"/>
      <c r="F3528" s="138"/>
      <c r="G3528" s="103"/>
      <c r="H3528" s="100"/>
      <c r="I3528" s="270"/>
      <c r="J3528" s="208"/>
      <c r="K3528" s="208"/>
      <c r="L3528" s="208"/>
      <c r="M3528" s="208"/>
      <c r="N3528" s="208"/>
      <c r="O3528" s="208"/>
      <c r="P3528" s="250"/>
      <c r="Q3528" s="208"/>
      <c r="R3528" s="143"/>
      <c r="S3528" s="143"/>
      <c r="T3528" s="139"/>
      <c r="U3528" s="81"/>
      <c r="V3528" s="81"/>
      <c r="W3528" s="81"/>
    </row>
    <row r="3529" spans="1:23" customFormat="1" ht="12.75" customHeight="1" x14ac:dyDescent="0.25">
      <c r="A3529" s="92"/>
      <c r="B3529" s="98"/>
      <c r="C3529" s="98"/>
      <c r="D3529" s="98"/>
      <c r="E3529" s="89"/>
      <c r="F3529" s="89"/>
      <c r="G3529" s="204"/>
      <c r="H3529" s="156"/>
      <c r="I3529" s="156"/>
      <c r="J3529" s="52"/>
      <c r="K3529" s="158"/>
      <c r="L3529" s="52"/>
      <c r="M3529" s="52"/>
      <c r="N3529" s="52"/>
      <c r="O3529" s="52"/>
      <c r="P3529" s="111"/>
      <c r="Q3529" s="52"/>
      <c r="R3529" s="77"/>
      <c r="S3529" s="109"/>
      <c r="T3529" s="139"/>
      <c r="U3529" s="81"/>
      <c r="V3529" s="81"/>
      <c r="W3529" s="81"/>
    </row>
    <row r="3530" spans="1:23" customFormat="1" ht="12.75" customHeight="1" x14ac:dyDescent="0.25">
      <c r="A3530" s="92"/>
      <c r="B3530" s="98"/>
      <c r="C3530" s="98"/>
      <c r="D3530" s="98"/>
      <c r="E3530" s="89"/>
      <c r="F3530" s="89"/>
      <c r="G3530" s="204"/>
      <c r="H3530" s="157"/>
      <c r="I3530" s="157"/>
      <c r="J3530" s="52"/>
      <c r="K3530" s="158"/>
      <c r="L3530" s="52"/>
      <c r="M3530" s="52"/>
      <c r="N3530" s="52"/>
      <c r="O3530" s="52"/>
      <c r="P3530" s="111"/>
      <c r="Q3530" s="52"/>
      <c r="R3530" s="77"/>
      <c r="S3530" s="109"/>
      <c r="T3530" s="139"/>
      <c r="U3530" s="81"/>
      <c r="V3530" s="81"/>
      <c r="W3530" s="81"/>
    </row>
    <row r="3531" spans="1:23" customFormat="1" ht="12.75" customHeight="1" x14ac:dyDescent="0.25">
      <c r="A3531" s="92"/>
      <c r="B3531" s="98"/>
      <c r="C3531" s="98"/>
      <c r="D3531" s="98"/>
      <c r="E3531" s="89"/>
      <c r="F3531" s="89"/>
      <c r="G3531" s="204"/>
      <c r="H3531" s="155"/>
      <c r="I3531" s="155"/>
      <c r="J3531" s="52"/>
      <c r="K3531" s="158"/>
      <c r="L3531" s="52"/>
      <c r="M3531" s="52"/>
      <c r="N3531" s="52"/>
      <c r="O3531" s="52"/>
      <c r="P3531" s="111"/>
      <c r="Q3531" s="52"/>
      <c r="R3531" s="77"/>
      <c r="S3531" s="109"/>
      <c r="T3531" s="139"/>
      <c r="U3531" s="81"/>
      <c r="V3531" s="81"/>
      <c r="W3531" s="81"/>
    </row>
    <row r="3532" spans="1:23" customFormat="1" ht="12.75" customHeight="1" x14ac:dyDescent="0.25">
      <c r="A3532" s="92"/>
      <c r="B3532" s="162"/>
      <c r="C3532" s="162"/>
      <c r="D3532" s="162"/>
      <c r="E3532" s="76"/>
      <c r="F3532" s="76"/>
      <c r="G3532" s="103"/>
      <c r="H3532" s="100"/>
      <c r="I3532" s="100"/>
      <c r="J3532" s="52"/>
      <c r="K3532" s="52"/>
      <c r="L3532" s="52"/>
      <c r="M3532" s="52"/>
      <c r="N3532" s="52"/>
      <c r="O3532" s="52"/>
      <c r="P3532" s="111"/>
      <c r="Q3532" s="52"/>
      <c r="R3532" s="72"/>
      <c r="S3532" s="72"/>
      <c r="T3532" s="139"/>
      <c r="U3532" s="81"/>
      <c r="V3532" s="81"/>
      <c r="W3532" s="81"/>
    </row>
    <row r="3533" spans="1:23" customFormat="1" ht="12.75" customHeight="1" x14ac:dyDescent="0.25">
      <c r="A3533" s="92"/>
      <c r="B3533" s="98"/>
      <c r="C3533" s="98"/>
      <c r="D3533" s="98"/>
      <c r="E3533" s="89"/>
      <c r="F3533" s="89"/>
      <c r="G3533" s="204"/>
      <c r="H3533" s="156"/>
      <c r="I3533" s="156"/>
      <c r="J3533" s="52"/>
      <c r="K3533" s="158"/>
      <c r="L3533" s="52"/>
      <c r="M3533" s="52"/>
      <c r="N3533" s="52"/>
      <c r="O3533" s="52"/>
      <c r="P3533" s="111"/>
      <c r="Q3533" s="52"/>
      <c r="R3533" s="77"/>
      <c r="S3533" s="109"/>
      <c r="T3533" s="139"/>
      <c r="U3533" s="81"/>
      <c r="V3533" s="81"/>
      <c r="W3533" s="81"/>
    </row>
    <row r="3534" spans="1:23" customFormat="1" ht="12.75" customHeight="1" x14ac:dyDescent="0.25">
      <c r="A3534" s="92"/>
      <c r="B3534" s="98"/>
      <c r="C3534" s="98"/>
      <c r="D3534" s="98"/>
      <c r="E3534" s="89"/>
      <c r="F3534" s="89"/>
      <c r="G3534" s="204"/>
      <c r="H3534" s="157"/>
      <c r="I3534" s="157"/>
      <c r="J3534" s="52"/>
      <c r="K3534" s="158"/>
      <c r="L3534" s="52"/>
      <c r="M3534" s="52"/>
      <c r="N3534" s="52"/>
      <c r="O3534" s="52"/>
      <c r="P3534" s="111"/>
      <c r="Q3534" s="52"/>
      <c r="R3534" s="77"/>
      <c r="S3534" s="109"/>
      <c r="T3534" s="139"/>
      <c r="U3534" s="81"/>
      <c r="V3534" s="81"/>
      <c r="W3534" s="81"/>
    </row>
    <row r="3535" spans="1:23" customFormat="1" ht="12.75" customHeight="1" x14ac:dyDescent="0.25">
      <c r="A3535" s="92"/>
      <c r="B3535" s="98"/>
      <c r="C3535" s="98"/>
      <c r="D3535" s="98"/>
      <c r="E3535" s="89"/>
      <c r="F3535" s="89"/>
      <c r="G3535" s="204"/>
      <c r="H3535" s="157"/>
      <c r="I3535" s="157"/>
      <c r="J3535" s="52"/>
      <c r="K3535" s="158"/>
      <c r="L3535" s="52"/>
      <c r="M3535" s="52"/>
      <c r="N3535" s="52"/>
      <c r="O3535" s="52"/>
      <c r="P3535" s="111"/>
      <c r="Q3535" s="52"/>
      <c r="R3535" s="77"/>
      <c r="S3535" s="109"/>
      <c r="T3535" s="139"/>
      <c r="U3535" s="81"/>
      <c r="V3535" s="81"/>
      <c r="W3535" s="81"/>
    </row>
    <row r="3536" spans="1:23" customFormat="1" ht="12.75" customHeight="1" x14ac:dyDescent="0.25">
      <c r="A3536" s="92"/>
      <c r="B3536" s="98"/>
      <c r="C3536" s="98"/>
      <c r="D3536" s="98"/>
      <c r="E3536" s="89"/>
      <c r="F3536" s="89"/>
      <c r="G3536" s="204"/>
      <c r="H3536" s="155"/>
      <c r="I3536" s="155"/>
      <c r="J3536" s="52"/>
      <c r="K3536" s="158"/>
      <c r="L3536" s="52"/>
      <c r="M3536" s="52"/>
      <c r="N3536" s="52"/>
      <c r="O3536" s="52"/>
      <c r="P3536" s="111"/>
      <c r="Q3536" s="52"/>
      <c r="R3536" s="77"/>
      <c r="S3536" s="109"/>
      <c r="T3536" s="139"/>
      <c r="U3536" s="81"/>
      <c r="V3536" s="81"/>
      <c r="W3536" s="81"/>
    </row>
    <row r="3537" spans="1:23" customFormat="1" ht="12.75" customHeight="1" x14ac:dyDescent="0.25">
      <c r="A3537" s="92"/>
      <c r="B3537" s="145"/>
      <c r="C3537" s="145"/>
      <c r="D3537" s="145"/>
      <c r="E3537" s="138"/>
      <c r="F3537" s="138"/>
      <c r="G3537" s="103"/>
      <c r="H3537" s="100"/>
      <c r="I3537" s="270"/>
      <c r="J3537" s="208"/>
      <c r="K3537" s="208"/>
      <c r="L3537" s="208"/>
      <c r="M3537" s="208"/>
      <c r="N3537" s="208"/>
      <c r="O3537" s="208"/>
      <c r="P3537" s="250"/>
      <c r="Q3537" s="208"/>
      <c r="R3537" s="143"/>
      <c r="S3537" s="143"/>
      <c r="T3537" s="139"/>
      <c r="U3537" s="81"/>
      <c r="V3537" s="81"/>
      <c r="W3537" s="81"/>
    </row>
    <row r="3538" spans="1:23" customFormat="1" ht="12.75" customHeight="1" x14ac:dyDescent="0.25">
      <c r="A3538" s="92"/>
      <c r="B3538" s="98"/>
      <c r="C3538" s="98"/>
      <c r="D3538" s="98"/>
      <c r="E3538" s="89"/>
      <c r="F3538" s="89"/>
      <c r="G3538" s="204"/>
      <c r="H3538" s="156"/>
      <c r="I3538" s="156"/>
      <c r="J3538" s="52"/>
      <c r="K3538" s="158"/>
      <c r="L3538" s="52"/>
      <c r="M3538" s="52"/>
      <c r="N3538" s="52"/>
      <c r="O3538" s="52"/>
      <c r="P3538" s="111"/>
      <c r="Q3538" s="52"/>
      <c r="R3538" s="77"/>
      <c r="S3538" s="109"/>
      <c r="T3538" s="139"/>
      <c r="U3538" s="81"/>
      <c r="V3538" s="81"/>
      <c r="W3538" s="81"/>
    </row>
    <row r="3539" spans="1:23" customFormat="1" ht="12.75" customHeight="1" x14ac:dyDescent="0.25">
      <c r="A3539" s="92"/>
      <c r="B3539" s="98"/>
      <c r="C3539" s="98"/>
      <c r="D3539" s="98"/>
      <c r="E3539" s="89"/>
      <c r="F3539" s="89"/>
      <c r="G3539" s="204"/>
      <c r="H3539" s="157"/>
      <c r="I3539" s="157"/>
      <c r="J3539" s="52"/>
      <c r="K3539" s="158"/>
      <c r="L3539" s="52"/>
      <c r="M3539" s="52"/>
      <c r="N3539" s="52"/>
      <c r="O3539" s="52"/>
      <c r="P3539" s="111"/>
      <c r="Q3539" s="52"/>
      <c r="R3539" s="77"/>
      <c r="S3539" s="109"/>
      <c r="T3539" s="139"/>
      <c r="U3539" s="81"/>
      <c r="V3539" s="81"/>
      <c r="W3539" s="81"/>
    </row>
    <row r="3540" spans="1:23" customFormat="1" ht="12.75" customHeight="1" x14ac:dyDescent="0.25">
      <c r="A3540" s="92"/>
      <c r="B3540" s="98"/>
      <c r="C3540" s="98"/>
      <c r="D3540" s="98"/>
      <c r="E3540" s="89"/>
      <c r="F3540" s="89"/>
      <c r="G3540" s="204"/>
      <c r="H3540" s="155"/>
      <c r="I3540" s="155"/>
      <c r="J3540" s="52"/>
      <c r="K3540" s="158"/>
      <c r="L3540" s="52"/>
      <c r="M3540" s="52"/>
      <c r="N3540" s="52"/>
      <c r="O3540" s="52"/>
      <c r="P3540" s="111"/>
      <c r="Q3540" s="52"/>
      <c r="R3540" s="77"/>
      <c r="S3540" s="109"/>
      <c r="T3540" s="139"/>
      <c r="U3540" s="81"/>
      <c r="V3540" s="81"/>
      <c r="W3540" s="81"/>
    </row>
    <row r="3541" spans="1:23" customFormat="1" ht="12.75" customHeight="1" x14ac:dyDescent="0.25">
      <c r="A3541" s="92"/>
      <c r="B3541" s="98"/>
      <c r="C3541" s="98"/>
      <c r="D3541" s="98"/>
      <c r="E3541" s="89"/>
      <c r="F3541" s="89"/>
      <c r="G3541" s="204"/>
      <c r="H3541" s="157"/>
      <c r="I3541" s="157"/>
      <c r="J3541" s="52"/>
      <c r="K3541" s="158"/>
      <c r="L3541" s="52"/>
      <c r="M3541" s="52"/>
      <c r="N3541" s="52"/>
      <c r="O3541" s="52"/>
      <c r="P3541" s="111"/>
      <c r="Q3541" s="52"/>
      <c r="R3541" s="77"/>
      <c r="S3541" s="109"/>
      <c r="T3541" s="139"/>
      <c r="U3541" s="81"/>
      <c r="V3541" s="81"/>
      <c r="W3541" s="81"/>
    </row>
    <row r="3542" spans="1:23" customFormat="1" ht="12.75" customHeight="1" x14ac:dyDescent="0.25">
      <c r="A3542" s="92"/>
      <c r="B3542" s="98"/>
      <c r="C3542" s="98"/>
      <c r="D3542" s="98"/>
      <c r="E3542" s="89"/>
      <c r="F3542" s="89"/>
      <c r="G3542" s="204"/>
      <c r="H3542" s="155"/>
      <c r="I3542" s="155"/>
      <c r="J3542" s="52"/>
      <c r="K3542" s="158"/>
      <c r="L3542" s="52"/>
      <c r="M3542" s="52"/>
      <c r="N3542" s="52"/>
      <c r="O3542" s="52"/>
      <c r="P3542" s="111"/>
      <c r="Q3542" s="52"/>
      <c r="R3542" s="77"/>
      <c r="S3542" s="109"/>
      <c r="T3542" s="139"/>
      <c r="U3542" s="81"/>
      <c r="V3542" s="81"/>
      <c r="W3542" s="81"/>
    </row>
    <row r="3543" spans="1:23" customFormat="1" ht="12.75" customHeight="1" x14ac:dyDescent="0.25">
      <c r="A3543" s="92"/>
      <c r="B3543" s="145"/>
      <c r="C3543" s="145"/>
      <c r="D3543" s="145"/>
      <c r="E3543" s="138"/>
      <c r="F3543" s="138"/>
      <c r="G3543" s="103"/>
      <c r="H3543" s="100"/>
      <c r="I3543" s="270"/>
      <c r="J3543" s="208"/>
      <c r="K3543" s="208"/>
      <c r="L3543" s="208"/>
      <c r="M3543" s="208"/>
      <c r="N3543" s="208"/>
      <c r="O3543" s="208"/>
      <c r="P3543" s="250"/>
      <c r="Q3543" s="208"/>
      <c r="R3543" s="143"/>
      <c r="S3543" s="143"/>
      <c r="T3543" s="139"/>
      <c r="U3543" s="81"/>
      <c r="V3543" s="81"/>
      <c r="W3543" s="81"/>
    </row>
    <row r="3544" spans="1:23" customFormat="1" ht="12.75" customHeight="1" x14ac:dyDescent="0.25">
      <c r="A3544" s="92"/>
      <c r="B3544" s="98"/>
      <c r="C3544" s="98"/>
      <c r="D3544" s="98"/>
      <c r="E3544" s="89"/>
      <c r="F3544" s="89"/>
      <c r="G3544" s="204"/>
      <c r="H3544" s="156"/>
      <c r="I3544" s="156"/>
      <c r="J3544" s="52"/>
      <c r="K3544" s="158"/>
      <c r="L3544" s="52"/>
      <c r="M3544" s="52"/>
      <c r="N3544" s="52"/>
      <c r="O3544" s="52"/>
      <c r="P3544" s="111"/>
      <c r="Q3544" s="52"/>
      <c r="R3544" s="77"/>
      <c r="S3544" s="109"/>
      <c r="T3544" s="139"/>
      <c r="U3544" s="81"/>
      <c r="V3544" s="81"/>
      <c r="W3544" s="81"/>
    </row>
    <row r="3545" spans="1:23" customFormat="1" ht="12.75" customHeight="1" x14ac:dyDescent="0.25">
      <c r="A3545" s="92"/>
      <c r="B3545" s="98"/>
      <c r="C3545" s="98"/>
      <c r="D3545" s="98"/>
      <c r="E3545" s="89"/>
      <c r="F3545" s="89"/>
      <c r="G3545" s="204"/>
      <c r="H3545" s="157"/>
      <c r="I3545" s="157"/>
      <c r="J3545" s="52"/>
      <c r="K3545" s="158"/>
      <c r="L3545" s="52"/>
      <c r="M3545" s="52"/>
      <c r="N3545" s="52"/>
      <c r="O3545" s="52"/>
      <c r="P3545" s="111"/>
      <c r="Q3545" s="52"/>
      <c r="R3545" s="77"/>
      <c r="S3545" s="109"/>
      <c r="T3545" s="139"/>
      <c r="U3545" s="81"/>
      <c r="V3545" s="81"/>
      <c r="W3545" s="81"/>
    </row>
    <row r="3546" spans="1:23" customFormat="1" ht="12.75" customHeight="1" x14ac:dyDescent="0.25">
      <c r="A3546" s="92"/>
      <c r="B3546" s="98"/>
      <c r="C3546" s="98"/>
      <c r="D3546" s="98"/>
      <c r="E3546" s="89"/>
      <c r="F3546" s="89"/>
      <c r="G3546" s="204"/>
      <c r="H3546" s="155"/>
      <c r="I3546" s="155"/>
      <c r="J3546" s="52"/>
      <c r="K3546" s="158"/>
      <c r="L3546" s="52"/>
      <c r="M3546" s="52"/>
      <c r="N3546" s="52"/>
      <c r="O3546" s="52"/>
      <c r="P3546" s="111"/>
      <c r="Q3546" s="52"/>
      <c r="R3546" s="77"/>
      <c r="S3546" s="109"/>
      <c r="T3546" s="139"/>
      <c r="U3546" s="81"/>
      <c r="V3546" s="81"/>
      <c r="W3546" s="81"/>
    </row>
    <row r="3547" spans="1:23" customFormat="1" ht="12.75" customHeight="1" x14ac:dyDescent="0.25">
      <c r="A3547" s="92"/>
      <c r="B3547" s="162"/>
      <c r="C3547" s="162"/>
      <c r="D3547" s="162"/>
      <c r="E3547" s="76"/>
      <c r="F3547" s="76"/>
      <c r="G3547" s="103"/>
      <c r="H3547" s="100"/>
      <c r="I3547" s="100"/>
      <c r="J3547" s="52"/>
      <c r="K3547" s="52"/>
      <c r="L3547" s="52"/>
      <c r="M3547" s="52"/>
      <c r="N3547" s="52"/>
      <c r="O3547" s="52"/>
      <c r="P3547" s="111"/>
      <c r="Q3547" s="52"/>
      <c r="R3547" s="72"/>
      <c r="S3547" s="72"/>
      <c r="T3547" s="139"/>
      <c r="U3547" s="81"/>
      <c r="V3547" s="81"/>
      <c r="W3547" s="81"/>
    </row>
    <row r="3548" spans="1:23" customFormat="1" ht="12.75" customHeight="1" x14ac:dyDescent="0.25">
      <c r="A3548" s="92"/>
      <c r="B3548" s="98"/>
      <c r="C3548" s="98"/>
      <c r="D3548" s="98"/>
      <c r="E3548" s="89"/>
      <c r="F3548" s="89"/>
      <c r="G3548" s="204"/>
      <c r="H3548" s="156"/>
      <c r="I3548" s="156"/>
      <c r="J3548" s="52"/>
      <c r="K3548" s="158"/>
      <c r="L3548" s="52"/>
      <c r="M3548" s="52"/>
      <c r="N3548" s="52"/>
      <c r="O3548" s="52"/>
      <c r="P3548" s="111"/>
      <c r="Q3548" s="52"/>
      <c r="R3548" s="77"/>
      <c r="S3548" s="109"/>
      <c r="T3548" s="139"/>
      <c r="U3548" s="81"/>
      <c r="V3548" s="81"/>
      <c r="W3548" s="81"/>
    </row>
    <row r="3549" spans="1:23" customFormat="1" ht="12.75" customHeight="1" x14ac:dyDescent="0.25">
      <c r="A3549" s="92"/>
      <c r="B3549" s="98"/>
      <c r="C3549" s="98"/>
      <c r="D3549" s="98"/>
      <c r="E3549" s="89"/>
      <c r="F3549" s="89"/>
      <c r="G3549" s="204"/>
      <c r="H3549" s="157"/>
      <c r="I3549" s="157"/>
      <c r="J3549" s="52"/>
      <c r="K3549" s="158"/>
      <c r="L3549" s="52"/>
      <c r="M3549" s="52"/>
      <c r="N3549" s="52"/>
      <c r="O3549" s="52"/>
      <c r="P3549" s="111"/>
      <c r="Q3549" s="52"/>
      <c r="R3549" s="77"/>
      <c r="S3549" s="109"/>
      <c r="T3549" s="139"/>
      <c r="U3549" s="81"/>
      <c r="V3549" s="81"/>
      <c r="W3549" s="81"/>
    </row>
    <row r="3550" spans="1:23" customFormat="1" ht="12.75" customHeight="1" x14ac:dyDescent="0.25">
      <c r="A3550" s="92"/>
      <c r="B3550" s="98"/>
      <c r="C3550" s="98"/>
      <c r="D3550" s="98"/>
      <c r="E3550" s="89"/>
      <c r="F3550" s="89"/>
      <c r="G3550" s="204"/>
      <c r="H3550" s="157"/>
      <c r="I3550" s="157"/>
      <c r="J3550" s="52"/>
      <c r="K3550" s="158"/>
      <c r="L3550" s="52"/>
      <c r="M3550" s="52"/>
      <c r="N3550" s="52"/>
      <c r="O3550" s="52"/>
      <c r="P3550" s="111"/>
      <c r="Q3550" s="52"/>
      <c r="R3550" s="77"/>
      <c r="S3550" s="109"/>
      <c r="T3550" s="139"/>
      <c r="U3550" s="81"/>
      <c r="V3550" s="81"/>
      <c r="W3550" s="81"/>
    </row>
    <row r="3551" spans="1:23" customFormat="1" ht="12.75" customHeight="1" x14ac:dyDescent="0.25">
      <c r="A3551" s="92"/>
      <c r="B3551" s="98"/>
      <c r="C3551" s="98"/>
      <c r="D3551" s="98"/>
      <c r="E3551" s="89"/>
      <c r="F3551" s="89"/>
      <c r="G3551" s="204"/>
      <c r="H3551" s="155"/>
      <c r="I3551" s="155"/>
      <c r="J3551" s="52"/>
      <c r="K3551" s="158"/>
      <c r="L3551" s="52"/>
      <c r="M3551" s="52"/>
      <c r="N3551" s="52"/>
      <c r="O3551" s="52"/>
      <c r="P3551" s="111"/>
      <c r="Q3551" s="52"/>
      <c r="R3551" s="77"/>
      <c r="S3551" s="109"/>
      <c r="T3551" s="139"/>
      <c r="U3551" s="81"/>
      <c r="V3551" s="81"/>
      <c r="W3551" s="81"/>
    </row>
    <row r="3552" spans="1:23" customFormat="1" ht="12.75" customHeight="1" x14ac:dyDescent="0.25">
      <c r="A3552" s="92"/>
      <c r="B3552" s="145"/>
      <c r="C3552" s="145"/>
      <c r="D3552" s="145"/>
      <c r="E3552" s="138"/>
      <c r="F3552" s="138"/>
      <c r="G3552" s="103"/>
      <c r="H3552" s="100"/>
      <c r="I3552" s="270"/>
      <c r="J3552" s="208"/>
      <c r="K3552" s="208"/>
      <c r="L3552" s="208"/>
      <c r="M3552" s="208"/>
      <c r="N3552" s="208"/>
      <c r="O3552" s="208"/>
      <c r="P3552" s="250"/>
      <c r="Q3552" s="208"/>
      <c r="R3552" s="143"/>
      <c r="S3552" s="143"/>
      <c r="T3552" s="139"/>
      <c r="U3552" s="81"/>
      <c r="V3552" s="81"/>
      <c r="W3552" s="81"/>
    </row>
    <row r="3553" spans="1:23" customFormat="1" ht="12.75" customHeight="1" x14ac:dyDescent="0.25">
      <c r="A3553" s="92"/>
      <c r="B3553" s="98"/>
      <c r="C3553" s="98"/>
      <c r="D3553" s="98"/>
      <c r="E3553" s="89"/>
      <c r="F3553" s="89"/>
      <c r="G3553" s="204"/>
      <c r="H3553" s="156"/>
      <c r="I3553" s="156"/>
      <c r="J3553" s="52"/>
      <c r="K3553" s="158"/>
      <c r="L3553" s="52"/>
      <c r="M3553" s="52"/>
      <c r="N3553" s="52"/>
      <c r="O3553" s="52"/>
      <c r="P3553" s="111"/>
      <c r="Q3553" s="52"/>
      <c r="R3553" s="77"/>
      <c r="S3553" s="109"/>
      <c r="T3553" s="139"/>
      <c r="U3553" s="81"/>
      <c r="V3553" s="81"/>
      <c r="W3553" s="81"/>
    </row>
    <row r="3554" spans="1:23" customFormat="1" ht="12.75" customHeight="1" x14ac:dyDescent="0.25">
      <c r="A3554" s="92"/>
      <c r="B3554" s="98"/>
      <c r="C3554" s="98"/>
      <c r="D3554" s="98"/>
      <c r="E3554" s="89"/>
      <c r="F3554" s="89"/>
      <c r="G3554" s="204"/>
      <c r="H3554" s="157"/>
      <c r="I3554" s="157"/>
      <c r="J3554" s="52"/>
      <c r="K3554" s="158"/>
      <c r="L3554" s="52"/>
      <c r="M3554" s="52"/>
      <c r="N3554" s="52"/>
      <c r="O3554" s="52"/>
      <c r="P3554" s="111"/>
      <c r="Q3554" s="52"/>
      <c r="R3554" s="77"/>
      <c r="S3554" s="109"/>
      <c r="T3554" s="139"/>
      <c r="U3554" s="81"/>
      <c r="V3554" s="81"/>
      <c r="W3554" s="81"/>
    </row>
    <row r="3555" spans="1:23" customFormat="1" ht="12.75" customHeight="1" x14ac:dyDescent="0.25">
      <c r="A3555" s="92"/>
      <c r="B3555" s="98"/>
      <c r="C3555" s="98"/>
      <c r="D3555" s="98"/>
      <c r="E3555" s="89"/>
      <c r="F3555" s="89"/>
      <c r="G3555" s="204"/>
      <c r="H3555" s="155"/>
      <c r="I3555" s="155"/>
      <c r="J3555" s="52"/>
      <c r="K3555" s="158"/>
      <c r="L3555" s="52"/>
      <c r="M3555" s="52"/>
      <c r="N3555" s="52"/>
      <c r="O3555" s="52"/>
      <c r="P3555" s="111"/>
      <c r="Q3555" s="52"/>
      <c r="R3555" s="77"/>
      <c r="S3555" s="109"/>
      <c r="T3555" s="139"/>
      <c r="U3555" s="81"/>
      <c r="V3555" s="81"/>
      <c r="W3555" s="81"/>
    </row>
    <row r="3556" spans="1:23" customFormat="1" ht="12.75" customHeight="1" x14ac:dyDescent="0.25">
      <c r="A3556" s="92"/>
      <c r="B3556" s="98"/>
      <c r="C3556" s="98"/>
      <c r="D3556" s="98"/>
      <c r="E3556" s="89"/>
      <c r="F3556" s="89"/>
      <c r="G3556" s="204"/>
      <c r="H3556" s="157"/>
      <c r="I3556" s="157"/>
      <c r="J3556" s="52"/>
      <c r="K3556" s="158"/>
      <c r="L3556" s="52"/>
      <c r="M3556" s="52"/>
      <c r="N3556" s="52"/>
      <c r="O3556" s="52"/>
      <c r="P3556" s="111"/>
      <c r="Q3556" s="52"/>
      <c r="R3556" s="77"/>
      <c r="S3556" s="109"/>
      <c r="T3556" s="139"/>
      <c r="U3556" s="81"/>
      <c r="V3556" s="81"/>
      <c r="W3556" s="81"/>
    </row>
    <row r="3557" spans="1:23" customFormat="1" ht="12.75" customHeight="1" x14ac:dyDescent="0.25">
      <c r="A3557" s="92"/>
      <c r="B3557" s="98"/>
      <c r="C3557" s="98"/>
      <c r="D3557" s="98"/>
      <c r="E3557" s="89"/>
      <c r="F3557" s="89"/>
      <c r="G3557" s="204"/>
      <c r="H3557" s="155"/>
      <c r="I3557" s="155"/>
      <c r="J3557" s="52"/>
      <c r="K3557" s="158"/>
      <c r="L3557" s="52"/>
      <c r="M3557" s="52"/>
      <c r="N3557" s="52"/>
      <c r="O3557" s="52"/>
      <c r="P3557" s="111"/>
      <c r="Q3557" s="52"/>
      <c r="R3557" s="77"/>
      <c r="S3557" s="109"/>
      <c r="T3557" s="139"/>
      <c r="U3557" s="81"/>
      <c r="V3557" s="81"/>
      <c r="W3557" s="81"/>
    </row>
    <row r="3558" spans="1:23" customFormat="1" ht="12.75" customHeight="1" x14ac:dyDescent="0.25">
      <c r="A3558" s="92"/>
      <c r="B3558" s="145"/>
      <c r="C3558" s="145"/>
      <c r="D3558" s="145"/>
      <c r="E3558" s="138"/>
      <c r="F3558" s="138"/>
      <c r="G3558" s="103"/>
      <c r="H3558" s="100"/>
      <c r="I3558" s="270"/>
      <c r="J3558" s="208"/>
      <c r="K3558" s="208"/>
      <c r="L3558" s="208"/>
      <c r="M3558" s="208"/>
      <c r="N3558" s="208"/>
      <c r="O3558" s="208"/>
      <c r="P3558" s="250"/>
      <c r="Q3558" s="208"/>
      <c r="R3558" s="143"/>
      <c r="S3558" s="143"/>
      <c r="T3558" s="139"/>
      <c r="U3558" s="81"/>
      <c r="V3558" s="81"/>
      <c r="W3558" s="81"/>
    </row>
    <row r="3559" spans="1:23" customFormat="1" ht="12.75" customHeight="1" x14ac:dyDescent="0.25">
      <c r="A3559" s="92"/>
      <c r="B3559" s="98"/>
      <c r="C3559" s="98"/>
      <c r="D3559" s="98"/>
      <c r="E3559" s="89"/>
      <c r="F3559" s="89"/>
      <c r="G3559" s="204"/>
      <c r="H3559" s="156"/>
      <c r="I3559" s="156"/>
      <c r="J3559" s="52"/>
      <c r="K3559" s="158"/>
      <c r="L3559" s="52"/>
      <c r="M3559" s="52"/>
      <c r="N3559" s="52"/>
      <c r="O3559" s="52"/>
      <c r="P3559" s="111"/>
      <c r="Q3559" s="52"/>
      <c r="R3559" s="77"/>
      <c r="S3559" s="109"/>
      <c r="T3559" s="139"/>
      <c r="U3559" s="81"/>
      <c r="V3559" s="81"/>
      <c r="W3559" s="81"/>
    </row>
    <row r="3560" spans="1:23" customFormat="1" ht="12.75" customHeight="1" x14ac:dyDescent="0.25">
      <c r="A3560" s="92"/>
      <c r="B3560" s="98"/>
      <c r="C3560" s="98"/>
      <c r="D3560" s="98"/>
      <c r="E3560" s="89"/>
      <c r="F3560" s="89"/>
      <c r="G3560" s="204"/>
      <c r="H3560" s="157"/>
      <c r="I3560" s="157"/>
      <c r="J3560" s="52"/>
      <c r="K3560" s="158"/>
      <c r="L3560" s="52"/>
      <c r="M3560" s="52"/>
      <c r="N3560" s="52"/>
      <c r="O3560" s="52"/>
      <c r="P3560" s="111"/>
      <c r="Q3560" s="52"/>
      <c r="R3560" s="77"/>
      <c r="S3560" s="109"/>
      <c r="T3560" s="139"/>
      <c r="U3560" s="81"/>
      <c r="V3560" s="81"/>
      <c r="W3560" s="81"/>
    </row>
    <row r="3561" spans="1:23" customFormat="1" ht="12.75" customHeight="1" x14ac:dyDescent="0.25">
      <c r="A3561" s="92"/>
      <c r="B3561" s="98"/>
      <c r="C3561" s="98"/>
      <c r="D3561" s="98"/>
      <c r="E3561" s="89"/>
      <c r="F3561" s="89"/>
      <c r="G3561" s="204"/>
      <c r="H3561" s="155"/>
      <c r="I3561" s="155"/>
      <c r="J3561" s="52"/>
      <c r="K3561" s="158"/>
      <c r="L3561" s="52"/>
      <c r="M3561" s="52"/>
      <c r="N3561" s="52"/>
      <c r="O3561" s="52"/>
      <c r="P3561" s="111"/>
      <c r="Q3561" s="52"/>
      <c r="R3561" s="77"/>
      <c r="S3561" s="109"/>
      <c r="T3561" s="139"/>
      <c r="U3561" s="81"/>
      <c r="V3561" s="81"/>
      <c r="W3561" s="81"/>
    </row>
    <row r="3562" spans="1:23" customFormat="1" ht="12.75" customHeight="1" x14ac:dyDescent="0.25">
      <c r="A3562" s="92"/>
      <c r="B3562" s="162"/>
      <c r="C3562" s="162"/>
      <c r="D3562" s="162"/>
      <c r="E3562" s="76"/>
      <c r="F3562" s="76"/>
      <c r="G3562" s="103"/>
      <c r="H3562" s="100"/>
      <c r="I3562" s="100"/>
      <c r="J3562" s="52"/>
      <c r="K3562" s="52"/>
      <c r="L3562" s="52"/>
      <c r="M3562" s="52"/>
      <c r="N3562" s="52"/>
      <c r="O3562" s="52"/>
      <c r="P3562" s="111"/>
      <c r="Q3562" s="52"/>
      <c r="R3562" s="72"/>
      <c r="S3562" s="72"/>
      <c r="T3562" s="139"/>
      <c r="U3562" s="81"/>
      <c r="V3562" s="81"/>
      <c r="W3562" s="81"/>
    </row>
    <row r="3563" spans="1:23" customFormat="1" ht="12.75" customHeight="1" x14ac:dyDescent="0.25">
      <c r="A3563" s="92"/>
      <c r="B3563" s="98"/>
      <c r="C3563" s="98"/>
      <c r="D3563" s="98"/>
      <c r="E3563" s="89"/>
      <c r="F3563" s="89"/>
      <c r="G3563" s="204"/>
      <c r="H3563" s="156"/>
      <c r="I3563" s="156"/>
      <c r="J3563" s="52"/>
      <c r="K3563" s="158"/>
      <c r="L3563" s="52"/>
      <c r="M3563" s="52"/>
      <c r="N3563" s="52"/>
      <c r="O3563" s="52"/>
      <c r="P3563" s="111"/>
      <c r="Q3563" s="52"/>
      <c r="R3563" s="77"/>
      <c r="S3563" s="109"/>
      <c r="T3563" s="139"/>
      <c r="U3563" s="81"/>
      <c r="V3563" s="81"/>
      <c r="W3563" s="81"/>
    </row>
    <row r="3564" spans="1:23" customFormat="1" ht="12.75" customHeight="1" x14ac:dyDescent="0.25">
      <c r="A3564" s="92"/>
      <c r="B3564" s="98"/>
      <c r="C3564" s="98"/>
      <c r="D3564" s="98"/>
      <c r="E3564" s="89"/>
      <c r="F3564" s="89"/>
      <c r="G3564" s="204"/>
      <c r="H3564" s="157"/>
      <c r="I3564" s="157"/>
      <c r="J3564" s="52"/>
      <c r="K3564" s="158"/>
      <c r="L3564" s="52"/>
      <c r="M3564" s="52"/>
      <c r="N3564" s="52"/>
      <c r="O3564" s="52"/>
      <c r="P3564" s="111"/>
      <c r="Q3564" s="52"/>
      <c r="R3564" s="77"/>
      <c r="S3564" s="109"/>
      <c r="T3564" s="139"/>
      <c r="U3564" s="81"/>
      <c r="V3564" s="81"/>
      <c r="W3564" s="81"/>
    </row>
    <row r="3565" spans="1:23" customFormat="1" ht="12.75" customHeight="1" x14ac:dyDescent="0.25">
      <c r="A3565" s="92"/>
      <c r="B3565" s="98"/>
      <c r="C3565" s="98"/>
      <c r="D3565" s="98"/>
      <c r="E3565" s="89"/>
      <c r="F3565" s="89"/>
      <c r="G3565" s="204"/>
      <c r="H3565" s="157"/>
      <c r="I3565" s="157"/>
      <c r="J3565" s="52"/>
      <c r="K3565" s="158"/>
      <c r="L3565" s="52"/>
      <c r="M3565" s="52"/>
      <c r="N3565" s="52"/>
      <c r="O3565" s="52"/>
      <c r="P3565" s="111"/>
      <c r="Q3565" s="52"/>
      <c r="R3565" s="77"/>
      <c r="S3565" s="109"/>
      <c r="T3565" s="139"/>
      <c r="U3565" s="81"/>
      <c r="V3565" s="81"/>
      <c r="W3565" s="81"/>
    </row>
    <row r="3566" spans="1:23" customFormat="1" ht="12.75" customHeight="1" x14ac:dyDescent="0.25">
      <c r="A3566" s="92"/>
      <c r="B3566" s="98"/>
      <c r="C3566" s="98"/>
      <c r="D3566" s="98"/>
      <c r="E3566" s="89"/>
      <c r="F3566" s="89"/>
      <c r="G3566" s="204"/>
      <c r="H3566" s="155"/>
      <c r="I3566" s="155"/>
      <c r="J3566" s="52"/>
      <c r="K3566" s="158"/>
      <c r="L3566" s="52"/>
      <c r="M3566" s="52"/>
      <c r="N3566" s="52"/>
      <c r="O3566" s="52"/>
      <c r="P3566" s="111"/>
      <c r="Q3566" s="52"/>
      <c r="R3566" s="77"/>
      <c r="S3566" s="109"/>
      <c r="T3566" s="139"/>
      <c r="U3566" s="81"/>
      <c r="V3566" s="81"/>
      <c r="W3566" s="81"/>
    </row>
    <row r="3567" spans="1:23" customFormat="1" ht="12.75" customHeight="1" x14ac:dyDescent="0.25">
      <c r="A3567" s="92"/>
      <c r="B3567" s="145"/>
      <c r="C3567" s="145"/>
      <c r="D3567" s="145"/>
      <c r="E3567" s="138"/>
      <c r="F3567" s="138"/>
      <c r="G3567" s="103"/>
      <c r="H3567" s="100"/>
      <c r="I3567" s="270"/>
      <c r="J3567" s="208"/>
      <c r="K3567" s="208"/>
      <c r="L3567" s="208"/>
      <c r="M3567" s="208"/>
      <c r="N3567" s="208"/>
      <c r="O3567" s="208"/>
      <c r="P3567" s="250"/>
      <c r="Q3567" s="208"/>
      <c r="R3567" s="143"/>
      <c r="S3567" s="143"/>
      <c r="T3567" s="139"/>
      <c r="U3567" s="81"/>
      <c r="V3567" s="81"/>
      <c r="W3567" s="81"/>
    </row>
    <row r="3568" spans="1:23" customFormat="1" ht="12.75" customHeight="1" x14ac:dyDescent="0.25">
      <c r="A3568" s="92"/>
      <c r="B3568" s="98"/>
      <c r="C3568" s="98"/>
      <c r="D3568" s="98"/>
      <c r="E3568" s="89"/>
      <c r="F3568" s="89"/>
      <c r="G3568" s="204"/>
      <c r="H3568" s="156"/>
      <c r="I3568" s="156"/>
      <c r="J3568" s="52"/>
      <c r="K3568" s="158"/>
      <c r="L3568" s="52"/>
      <c r="M3568" s="52"/>
      <c r="N3568" s="52"/>
      <c r="O3568" s="52"/>
      <c r="P3568" s="111"/>
      <c r="Q3568" s="52"/>
      <c r="R3568" s="77"/>
      <c r="S3568" s="109"/>
      <c r="T3568" s="139"/>
      <c r="U3568" s="81"/>
      <c r="V3568" s="81"/>
      <c r="W3568" s="81"/>
    </row>
    <row r="3569" spans="1:23" customFormat="1" ht="12.75" customHeight="1" x14ac:dyDescent="0.25">
      <c r="A3569" s="92"/>
      <c r="B3569" s="98"/>
      <c r="C3569" s="98"/>
      <c r="D3569" s="98"/>
      <c r="E3569" s="89"/>
      <c r="F3569" s="89"/>
      <c r="G3569" s="204"/>
      <c r="H3569" s="157"/>
      <c r="I3569" s="157"/>
      <c r="J3569" s="52"/>
      <c r="K3569" s="158"/>
      <c r="L3569" s="52"/>
      <c r="M3569" s="52"/>
      <c r="N3569" s="52"/>
      <c r="O3569" s="52"/>
      <c r="P3569" s="111"/>
      <c r="Q3569" s="52"/>
      <c r="R3569" s="77"/>
      <c r="S3569" s="109"/>
      <c r="T3569" s="139"/>
      <c r="U3569" s="81"/>
      <c r="V3569" s="81"/>
      <c r="W3569" s="81"/>
    </row>
    <row r="3570" spans="1:23" customFormat="1" ht="12.75" customHeight="1" x14ac:dyDescent="0.25">
      <c r="A3570" s="92"/>
      <c r="B3570" s="98"/>
      <c r="C3570" s="98"/>
      <c r="D3570" s="98"/>
      <c r="E3570" s="89"/>
      <c r="F3570" s="89"/>
      <c r="G3570" s="204"/>
      <c r="H3570" s="155"/>
      <c r="I3570" s="155"/>
      <c r="J3570" s="52"/>
      <c r="K3570" s="158"/>
      <c r="L3570" s="52"/>
      <c r="M3570" s="52"/>
      <c r="N3570" s="52"/>
      <c r="O3570" s="52"/>
      <c r="P3570" s="111"/>
      <c r="Q3570" s="52"/>
      <c r="R3570" s="77"/>
      <c r="S3570" s="109"/>
      <c r="T3570" s="139"/>
      <c r="U3570" s="81"/>
      <c r="V3570" s="81"/>
      <c r="W3570" s="81"/>
    </row>
    <row r="3571" spans="1:23" customFormat="1" ht="12.75" customHeight="1" x14ac:dyDescent="0.25">
      <c r="A3571" s="92"/>
      <c r="B3571" s="98"/>
      <c r="C3571" s="98"/>
      <c r="D3571" s="98"/>
      <c r="E3571" s="89"/>
      <c r="F3571" s="89"/>
      <c r="G3571" s="204"/>
      <c r="H3571" s="157"/>
      <c r="I3571" s="157"/>
      <c r="J3571" s="52"/>
      <c r="K3571" s="158"/>
      <c r="L3571" s="52"/>
      <c r="M3571" s="52"/>
      <c r="N3571" s="52"/>
      <c r="O3571" s="52"/>
      <c r="P3571" s="111"/>
      <c r="Q3571" s="52"/>
      <c r="R3571" s="77"/>
      <c r="S3571" s="109"/>
      <c r="T3571" s="139"/>
      <c r="U3571" s="81"/>
      <c r="V3571" s="81"/>
      <c r="W3571" s="81"/>
    </row>
    <row r="3572" spans="1:23" customFormat="1" ht="12.75" customHeight="1" x14ac:dyDescent="0.25">
      <c r="A3572" s="92"/>
      <c r="B3572" s="98"/>
      <c r="C3572" s="98"/>
      <c r="D3572" s="98"/>
      <c r="E3572" s="89"/>
      <c r="F3572" s="89"/>
      <c r="G3572" s="204"/>
      <c r="H3572" s="155"/>
      <c r="I3572" s="155"/>
      <c r="J3572" s="52"/>
      <c r="K3572" s="158"/>
      <c r="L3572" s="52"/>
      <c r="M3572" s="52"/>
      <c r="N3572" s="52"/>
      <c r="O3572" s="52"/>
      <c r="P3572" s="111"/>
      <c r="Q3572" s="52"/>
      <c r="R3572" s="77"/>
      <c r="S3572" s="109"/>
      <c r="T3572" s="139"/>
      <c r="U3572" s="81"/>
      <c r="V3572" s="81"/>
      <c r="W3572" s="81"/>
    </row>
    <row r="3573" spans="1:23" customFormat="1" ht="12.75" customHeight="1" x14ac:dyDescent="0.25">
      <c r="A3573" s="92"/>
      <c r="B3573" s="145"/>
      <c r="C3573" s="145"/>
      <c r="D3573" s="145"/>
      <c r="E3573" s="138"/>
      <c r="F3573" s="138"/>
      <c r="G3573" s="103"/>
      <c r="H3573" s="100"/>
      <c r="I3573" s="270"/>
      <c r="J3573" s="208"/>
      <c r="K3573" s="208"/>
      <c r="L3573" s="208"/>
      <c r="M3573" s="208"/>
      <c r="N3573" s="208"/>
      <c r="O3573" s="208"/>
      <c r="P3573" s="250"/>
      <c r="Q3573" s="208"/>
      <c r="R3573" s="143"/>
      <c r="S3573" s="143"/>
      <c r="T3573" s="139"/>
      <c r="U3573" s="81"/>
      <c r="V3573" s="81"/>
      <c r="W3573" s="81"/>
    </row>
    <row r="3574" spans="1:23" s="46" customFormat="1" x14ac:dyDescent="0.2">
      <c r="A3574" s="92"/>
      <c r="B3574" s="98"/>
      <c r="C3574" s="98"/>
      <c r="D3574" s="98"/>
      <c r="E3574" s="89"/>
      <c r="F3574" s="89"/>
      <c r="G3574" s="204"/>
      <c r="H3574" s="156"/>
      <c r="I3574" s="156"/>
      <c r="J3574" s="52"/>
      <c r="K3574" s="158"/>
      <c r="L3574" s="52"/>
      <c r="M3574" s="52"/>
      <c r="N3574" s="52"/>
      <c r="O3574" s="52"/>
      <c r="P3574" s="111"/>
      <c r="Q3574" s="52"/>
      <c r="R3574" s="77"/>
      <c r="S3574" s="109"/>
    </row>
    <row r="3575" spans="1:23" s="46" customFormat="1" x14ac:dyDescent="0.2">
      <c r="A3575" s="92"/>
      <c r="B3575" s="98"/>
      <c r="C3575" s="98"/>
      <c r="D3575" s="98"/>
      <c r="E3575" s="89"/>
      <c r="F3575" s="89"/>
      <c r="G3575" s="204"/>
      <c r="H3575" s="157"/>
      <c r="I3575" s="157"/>
      <c r="J3575" s="52"/>
      <c r="K3575" s="158"/>
      <c r="L3575" s="52"/>
      <c r="M3575" s="52"/>
      <c r="N3575" s="52"/>
      <c r="O3575" s="52"/>
      <c r="P3575" s="111"/>
      <c r="Q3575" s="52"/>
      <c r="R3575" s="77"/>
      <c r="S3575" s="109"/>
    </row>
    <row r="3576" spans="1:23" s="46" customFormat="1" x14ac:dyDescent="0.2">
      <c r="A3576" s="92"/>
      <c r="B3576" s="98"/>
      <c r="C3576" s="98"/>
      <c r="D3576" s="98"/>
      <c r="E3576" s="89"/>
      <c r="F3576" s="89"/>
      <c r="G3576" s="204"/>
      <c r="H3576" s="155"/>
      <c r="I3576" s="155"/>
      <c r="J3576" s="52"/>
      <c r="K3576" s="158"/>
      <c r="L3576" s="52"/>
      <c r="M3576" s="52"/>
      <c r="N3576" s="52"/>
      <c r="O3576" s="52"/>
      <c r="P3576" s="111"/>
      <c r="Q3576" s="52"/>
      <c r="R3576" s="77"/>
      <c r="S3576" s="109"/>
    </row>
    <row r="3577" spans="1:23" s="46" customFormat="1" x14ac:dyDescent="0.2">
      <c r="A3577" s="92"/>
      <c r="B3577" s="162"/>
      <c r="C3577" s="162"/>
      <c r="D3577" s="162"/>
      <c r="E3577" s="76"/>
      <c r="F3577" s="76"/>
      <c r="G3577" s="103"/>
      <c r="H3577" s="100"/>
      <c r="I3577" s="100"/>
      <c r="J3577" s="52"/>
      <c r="K3577" s="52"/>
      <c r="L3577" s="52"/>
      <c r="M3577" s="52"/>
      <c r="N3577" s="52"/>
      <c r="O3577" s="52"/>
      <c r="P3577" s="111"/>
      <c r="Q3577" s="52"/>
      <c r="R3577" s="72"/>
      <c r="S3577" s="72"/>
    </row>
    <row r="3578" spans="1:23" s="46" customFormat="1" x14ac:dyDescent="0.2">
      <c r="A3578" s="92"/>
      <c r="B3578" s="98"/>
      <c r="C3578" s="98"/>
      <c r="D3578" s="98"/>
      <c r="E3578" s="89"/>
      <c r="F3578" s="89"/>
      <c r="G3578" s="204"/>
      <c r="H3578" s="156"/>
      <c r="I3578" s="156"/>
      <c r="J3578" s="52"/>
      <c r="K3578" s="158"/>
      <c r="L3578" s="52"/>
      <c r="M3578" s="52"/>
      <c r="N3578" s="52"/>
      <c r="O3578" s="52"/>
      <c r="P3578" s="111"/>
      <c r="Q3578" s="52"/>
      <c r="R3578" s="77"/>
      <c r="S3578" s="109"/>
    </row>
    <row r="3579" spans="1:23" s="46" customFormat="1" x14ac:dyDescent="0.2">
      <c r="A3579" s="92"/>
      <c r="B3579" s="98"/>
      <c r="C3579" s="98"/>
      <c r="D3579" s="98"/>
      <c r="E3579" s="89"/>
      <c r="F3579" s="89"/>
      <c r="G3579" s="204"/>
      <c r="H3579" s="157"/>
      <c r="I3579" s="157"/>
      <c r="J3579" s="52"/>
      <c r="K3579" s="158"/>
      <c r="L3579" s="52"/>
      <c r="M3579" s="52"/>
      <c r="N3579" s="52"/>
      <c r="O3579" s="52"/>
      <c r="P3579" s="111"/>
      <c r="Q3579" s="52"/>
      <c r="R3579" s="77"/>
      <c r="S3579" s="109"/>
    </row>
    <row r="3580" spans="1:23" s="46" customFormat="1" x14ac:dyDescent="0.2">
      <c r="A3580" s="92"/>
      <c r="B3580" s="98"/>
      <c r="C3580" s="98"/>
      <c r="D3580" s="98"/>
      <c r="E3580" s="89"/>
      <c r="F3580" s="89"/>
      <c r="G3580" s="204"/>
      <c r="H3580" s="157"/>
      <c r="I3580" s="157"/>
      <c r="J3580" s="52"/>
      <c r="K3580" s="158"/>
      <c r="L3580" s="52"/>
      <c r="M3580" s="52"/>
      <c r="N3580" s="52"/>
      <c r="O3580" s="52"/>
      <c r="P3580" s="111"/>
      <c r="Q3580" s="52"/>
      <c r="R3580" s="77"/>
      <c r="S3580" s="109"/>
    </row>
    <row r="3581" spans="1:23" s="46" customFormat="1" x14ac:dyDescent="0.2">
      <c r="A3581" s="92"/>
      <c r="B3581" s="98"/>
      <c r="C3581" s="98"/>
      <c r="D3581" s="98"/>
      <c r="E3581" s="89"/>
      <c r="F3581" s="89"/>
      <c r="G3581" s="204"/>
      <c r="H3581" s="155"/>
      <c r="I3581" s="155"/>
      <c r="J3581" s="52"/>
      <c r="K3581" s="158"/>
      <c r="L3581" s="52"/>
      <c r="M3581" s="52"/>
      <c r="N3581" s="52"/>
      <c r="O3581" s="52"/>
      <c r="P3581" s="111"/>
      <c r="Q3581" s="52"/>
      <c r="R3581" s="77"/>
      <c r="S3581" s="109"/>
    </row>
    <row r="3582" spans="1:23" s="46" customFormat="1" x14ac:dyDescent="0.2">
      <c r="A3582" s="92"/>
      <c r="B3582" s="145"/>
      <c r="C3582" s="145"/>
      <c r="D3582" s="145"/>
      <c r="E3582" s="138"/>
      <c r="F3582" s="138"/>
      <c r="G3582" s="103"/>
      <c r="H3582" s="100"/>
      <c r="I3582" s="270"/>
      <c r="J3582" s="208"/>
      <c r="K3582" s="208"/>
      <c r="L3582" s="208"/>
      <c r="M3582" s="208"/>
      <c r="N3582" s="208"/>
      <c r="O3582" s="208"/>
      <c r="P3582" s="250"/>
      <c r="Q3582" s="208"/>
      <c r="R3582" s="143"/>
      <c r="S3582" s="143"/>
    </row>
    <row r="3583" spans="1:23" s="46" customFormat="1" x14ac:dyDescent="0.2">
      <c r="A3583" s="92"/>
      <c r="B3583" s="98"/>
      <c r="C3583" s="98"/>
      <c r="D3583" s="98"/>
      <c r="E3583" s="89"/>
      <c r="F3583" s="89"/>
      <c r="G3583" s="204"/>
      <c r="H3583" s="156"/>
      <c r="I3583" s="156"/>
      <c r="J3583" s="52"/>
      <c r="K3583" s="158"/>
      <c r="L3583" s="52"/>
      <c r="M3583" s="52"/>
      <c r="N3583" s="52"/>
      <c r="O3583" s="52"/>
      <c r="P3583" s="111"/>
      <c r="Q3583" s="52"/>
      <c r="R3583" s="77"/>
      <c r="S3583" s="109"/>
    </row>
    <row r="3584" spans="1:23" s="46" customFormat="1" x14ac:dyDescent="0.2">
      <c r="A3584" s="92"/>
      <c r="B3584" s="98"/>
      <c r="C3584" s="98"/>
      <c r="D3584" s="98"/>
      <c r="E3584" s="89"/>
      <c r="F3584" s="89"/>
      <c r="G3584" s="204"/>
      <c r="H3584" s="157"/>
      <c r="I3584" s="157"/>
      <c r="J3584" s="52"/>
      <c r="K3584" s="158"/>
      <c r="L3584" s="52"/>
      <c r="M3584" s="52"/>
      <c r="N3584" s="52"/>
      <c r="O3584" s="52"/>
      <c r="P3584" s="111"/>
      <c r="Q3584" s="52"/>
      <c r="R3584" s="77"/>
      <c r="S3584" s="109"/>
    </row>
    <row r="3585" spans="1:23" s="46" customFormat="1" x14ac:dyDescent="0.2">
      <c r="A3585" s="92"/>
      <c r="B3585" s="98"/>
      <c r="C3585" s="98"/>
      <c r="D3585" s="98"/>
      <c r="E3585" s="89"/>
      <c r="F3585" s="89"/>
      <c r="G3585" s="204"/>
      <c r="H3585" s="155"/>
      <c r="I3585" s="155"/>
      <c r="J3585" s="52"/>
      <c r="K3585" s="158"/>
      <c r="L3585" s="52"/>
      <c r="M3585" s="52"/>
      <c r="N3585" s="52"/>
      <c r="O3585" s="52"/>
      <c r="P3585" s="111"/>
      <c r="Q3585" s="52"/>
      <c r="R3585" s="77"/>
      <c r="S3585" s="109"/>
    </row>
    <row r="3586" spans="1:23" s="46" customFormat="1" x14ac:dyDescent="0.2">
      <c r="A3586" s="92"/>
      <c r="B3586" s="98"/>
      <c r="C3586" s="98"/>
      <c r="D3586" s="98"/>
      <c r="E3586" s="89"/>
      <c r="F3586" s="89"/>
      <c r="G3586" s="204"/>
      <c r="H3586" s="157"/>
      <c r="I3586" s="157"/>
      <c r="J3586" s="52"/>
      <c r="K3586" s="158"/>
      <c r="L3586" s="52"/>
      <c r="M3586" s="52"/>
      <c r="N3586" s="52"/>
      <c r="O3586" s="52"/>
      <c r="P3586" s="111"/>
      <c r="Q3586" s="52"/>
      <c r="R3586" s="77"/>
      <c r="S3586" s="109"/>
    </row>
    <row r="3587" spans="1:23" s="46" customFormat="1" x14ac:dyDescent="0.2">
      <c r="A3587" s="92"/>
      <c r="B3587" s="98"/>
      <c r="C3587" s="98"/>
      <c r="D3587" s="98"/>
      <c r="E3587" s="89"/>
      <c r="F3587" s="89"/>
      <c r="G3587" s="204"/>
      <c r="H3587" s="155"/>
      <c r="I3587" s="155"/>
      <c r="J3587" s="52"/>
      <c r="K3587" s="158"/>
      <c r="L3587" s="52"/>
      <c r="M3587" s="52"/>
      <c r="N3587" s="52"/>
      <c r="O3587" s="52"/>
      <c r="P3587" s="111"/>
      <c r="Q3587" s="52"/>
      <c r="R3587" s="77"/>
      <c r="S3587" s="109"/>
    </row>
    <row r="3588" spans="1:23" s="46" customFormat="1" x14ac:dyDescent="0.2">
      <c r="A3588" s="92"/>
      <c r="B3588" s="145"/>
      <c r="C3588" s="145"/>
      <c r="D3588" s="145"/>
      <c r="E3588" s="138"/>
      <c r="F3588" s="138"/>
      <c r="G3588" s="103"/>
      <c r="H3588" s="100"/>
      <c r="I3588" s="270"/>
      <c r="J3588" s="208"/>
      <c r="K3588" s="208"/>
      <c r="L3588" s="208"/>
      <c r="M3588" s="208"/>
      <c r="N3588" s="208"/>
      <c r="O3588" s="208"/>
      <c r="P3588" s="250"/>
      <c r="Q3588" s="208"/>
      <c r="R3588" s="143"/>
      <c r="S3588" s="143"/>
    </row>
    <row r="3589" spans="1:23" s="46" customFormat="1" x14ac:dyDescent="0.2">
      <c r="A3589" s="92"/>
      <c r="B3589" s="98"/>
      <c r="C3589" s="98"/>
      <c r="D3589" s="98"/>
      <c r="E3589" s="89"/>
      <c r="F3589" s="89"/>
      <c r="G3589" s="204"/>
      <c r="H3589" s="156"/>
      <c r="I3589" s="156"/>
      <c r="J3589" s="52"/>
      <c r="K3589" s="158"/>
      <c r="L3589" s="52"/>
      <c r="M3589" s="52"/>
      <c r="N3589" s="52"/>
      <c r="O3589" s="52"/>
      <c r="P3589" s="111"/>
      <c r="Q3589" s="52"/>
      <c r="R3589" s="77"/>
      <c r="S3589" s="109"/>
    </row>
    <row r="3590" spans="1:23" s="46" customFormat="1" x14ac:dyDescent="0.2">
      <c r="A3590" s="92"/>
      <c r="B3590" s="98"/>
      <c r="C3590" s="98"/>
      <c r="D3590" s="98"/>
      <c r="E3590" s="89"/>
      <c r="F3590" s="89"/>
      <c r="G3590" s="204"/>
      <c r="H3590" s="157"/>
      <c r="I3590" s="157"/>
      <c r="J3590" s="52"/>
      <c r="K3590" s="158"/>
      <c r="L3590" s="52"/>
      <c r="M3590" s="52"/>
      <c r="N3590" s="52"/>
      <c r="O3590" s="52"/>
      <c r="P3590" s="111"/>
      <c r="Q3590" s="52"/>
      <c r="R3590" s="77"/>
      <c r="S3590" s="109"/>
    </row>
    <row r="3591" spans="1:23" s="46" customFormat="1" x14ac:dyDescent="0.2">
      <c r="A3591" s="92"/>
      <c r="B3591" s="98"/>
      <c r="C3591" s="98"/>
      <c r="D3591" s="98"/>
      <c r="E3591" s="89"/>
      <c r="F3591" s="89"/>
      <c r="G3591" s="204"/>
      <c r="H3591" s="155"/>
      <c r="I3591" s="155"/>
      <c r="J3591" s="52"/>
      <c r="K3591" s="158"/>
      <c r="L3591" s="52"/>
      <c r="M3591" s="52"/>
      <c r="N3591" s="52"/>
      <c r="O3591" s="52"/>
      <c r="P3591" s="111"/>
      <c r="Q3591" s="52"/>
      <c r="R3591" s="77"/>
      <c r="S3591" s="109"/>
    </row>
    <row r="3592" spans="1:23" s="46" customFormat="1" x14ac:dyDescent="0.2">
      <c r="A3592" s="92"/>
      <c r="B3592" s="162"/>
      <c r="C3592" s="162"/>
      <c r="D3592" s="162"/>
      <c r="E3592" s="76"/>
      <c r="F3592" s="76"/>
      <c r="G3592" s="103"/>
      <c r="H3592" s="100"/>
      <c r="I3592" s="100"/>
      <c r="J3592" s="52"/>
      <c r="K3592" s="52"/>
      <c r="L3592" s="52"/>
      <c r="M3592" s="52"/>
      <c r="N3592" s="52"/>
      <c r="O3592" s="52"/>
      <c r="P3592" s="111"/>
      <c r="Q3592" s="52"/>
      <c r="R3592" s="72"/>
      <c r="S3592" s="72"/>
    </row>
    <row r="3593" spans="1:23" s="46" customFormat="1" x14ac:dyDescent="0.2">
      <c r="A3593" s="92"/>
      <c r="B3593" s="98"/>
      <c r="C3593" s="98"/>
      <c r="D3593" s="98"/>
      <c r="E3593" s="89"/>
      <c r="F3593" s="89"/>
      <c r="G3593" s="204"/>
      <c r="H3593" s="156"/>
      <c r="I3593" s="156"/>
      <c r="J3593" s="52"/>
      <c r="K3593" s="158"/>
      <c r="L3593" s="52"/>
      <c r="M3593" s="52"/>
      <c r="N3593" s="52"/>
      <c r="O3593" s="52"/>
      <c r="P3593" s="111"/>
      <c r="Q3593" s="52"/>
      <c r="R3593" s="77"/>
      <c r="S3593" s="109"/>
    </row>
    <row r="3594" spans="1:23" s="46" customFormat="1" x14ac:dyDescent="0.2">
      <c r="A3594" s="92"/>
      <c r="B3594" s="98"/>
      <c r="C3594" s="98"/>
      <c r="D3594" s="98"/>
      <c r="E3594" s="89"/>
      <c r="F3594" s="89"/>
      <c r="G3594" s="204"/>
      <c r="H3594" s="157"/>
      <c r="I3594" s="157"/>
      <c r="J3594" s="52"/>
      <c r="K3594" s="158"/>
      <c r="L3594" s="52"/>
      <c r="M3594" s="52"/>
      <c r="N3594" s="52"/>
      <c r="O3594" s="52"/>
      <c r="P3594" s="111"/>
      <c r="Q3594" s="52"/>
      <c r="R3594" s="77"/>
      <c r="S3594" s="109"/>
    </row>
    <row r="3595" spans="1:23" s="46" customFormat="1" x14ac:dyDescent="0.2">
      <c r="A3595" s="92"/>
      <c r="B3595" s="98"/>
      <c r="C3595" s="98"/>
      <c r="D3595" s="98"/>
      <c r="E3595" s="89"/>
      <c r="F3595" s="89"/>
      <c r="G3595" s="204"/>
      <c r="H3595" s="157"/>
      <c r="I3595" s="157"/>
      <c r="J3595" s="52"/>
      <c r="K3595" s="158"/>
      <c r="L3595" s="52"/>
      <c r="M3595" s="52"/>
      <c r="N3595" s="52"/>
      <c r="O3595" s="52"/>
      <c r="P3595" s="111"/>
      <c r="Q3595" s="52"/>
      <c r="R3595" s="77"/>
      <c r="S3595" s="109"/>
    </row>
    <row r="3596" spans="1:23" s="46" customFormat="1" x14ac:dyDescent="0.2">
      <c r="A3596" s="92"/>
      <c r="B3596" s="98"/>
      <c r="C3596" s="98"/>
      <c r="D3596" s="98"/>
      <c r="E3596" s="89"/>
      <c r="F3596" s="89"/>
      <c r="G3596" s="204"/>
      <c r="H3596" s="155"/>
      <c r="I3596" s="155"/>
      <c r="J3596" s="52"/>
      <c r="K3596" s="158"/>
      <c r="L3596" s="52"/>
      <c r="M3596" s="52"/>
      <c r="N3596" s="52"/>
      <c r="O3596" s="52"/>
      <c r="P3596" s="111"/>
      <c r="Q3596" s="52"/>
      <c r="R3596" s="77"/>
      <c r="S3596" s="109"/>
    </row>
    <row r="3597" spans="1:23" s="46" customFormat="1" x14ac:dyDescent="0.2">
      <c r="A3597" s="92"/>
      <c r="B3597" s="145"/>
      <c r="C3597" s="145"/>
      <c r="D3597" s="145"/>
      <c r="E3597" s="138"/>
      <c r="F3597" s="138"/>
      <c r="G3597" s="103"/>
      <c r="H3597" s="100"/>
      <c r="I3597" s="270"/>
      <c r="J3597" s="208"/>
      <c r="K3597" s="208"/>
      <c r="L3597" s="208"/>
      <c r="M3597" s="208"/>
      <c r="N3597" s="208"/>
      <c r="O3597" s="208"/>
      <c r="P3597" s="250"/>
      <c r="Q3597" s="208"/>
      <c r="R3597" s="143"/>
      <c r="S3597" s="143"/>
    </row>
    <row r="3598" spans="1:23" customFormat="1" ht="12.75" customHeight="1" x14ac:dyDescent="0.25">
      <c r="A3598" s="92"/>
      <c r="B3598" s="98"/>
      <c r="C3598" s="98"/>
      <c r="D3598" s="98"/>
      <c r="E3598" s="89"/>
      <c r="F3598" s="89"/>
      <c r="G3598" s="204"/>
      <c r="H3598" s="156"/>
      <c r="I3598" s="156"/>
      <c r="J3598" s="52"/>
      <c r="K3598" s="158"/>
      <c r="L3598" s="52"/>
      <c r="M3598" s="52"/>
      <c r="N3598" s="52"/>
      <c r="O3598" s="52"/>
      <c r="P3598" s="111"/>
      <c r="Q3598" s="52"/>
      <c r="R3598" s="77"/>
      <c r="S3598" s="109"/>
      <c r="T3598" s="244"/>
      <c r="U3598" s="139"/>
      <c r="V3598" s="139"/>
      <c r="W3598" s="139"/>
    </row>
    <row r="3599" spans="1:23" customFormat="1" ht="12.75" customHeight="1" x14ac:dyDescent="0.25">
      <c r="A3599" s="92"/>
      <c r="B3599" s="98"/>
      <c r="C3599" s="98"/>
      <c r="D3599" s="98"/>
      <c r="E3599" s="89"/>
      <c r="F3599" s="89"/>
      <c r="G3599" s="204"/>
      <c r="H3599" s="157"/>
      <c r="I3599" s="157"/>
      <c r="J3599" s="52"/>
      <c r="K3599" s="158"/>
      <c r="L3599" s="52"/>
      <c r="M3599" s="52"/>
      <c r="N3599" s="52"/>
      <c r="O3599" s="52"/>
      <c r="P3599" s="111"/>
      <c r="Q3599" s="52"/>
      <c r="R3599" s="77"/>
      <c r="S3599" s="109"/>
      <c r="T3599" s="244"/>
      <c r="U3599" s="139"/>
      <c r="V3599" s="139"/>
      <c r="W3599" s="139"/>
    </row>
    <row r="3600" spans="1:23" customFormat="1" ht="12.75" customHeight="1" x14ac:dyDescent="0.25">
      <c r="A3600" s="92"/>
      <c r="B3600" s="98"/>
      <c r="C3600" s="98"/>
      <c r="D3600" s="98"/>
      <c r="E3600" s="89"/>
      <c r="F3600" s="89"/>
      <c r="G3600" s="204"/>
      <c r="H3600" s="155"/>
      <c r="I3600" s="155"/>
      <c r="J3600" s="52"/>
      <c r="K3600" s="158"/>
      <c r="L3600" s="52"/>
      <c r="M3600" s="52"/>
      <c r="N3600" s="52"/>
      <c r="O3600" s="52"/>
      <c r="P3600" s="111"/>
      <c r="Q3600" s="52"/>
      <c r="R3600" s="77"/>
      <c r="S3600" s="109"/>
      <c r="T3600" s="244"/>
      <c r="U3600" s="139"/>
      <c r="V3600" s="139"/>
      <c r="W3600" s="139"/>
    </row>
    <row r="3601" spans="1:23" customFormat="1" ht="12.75" customHeight="1" x14ac:dyDescent="0.25">
      <c r="A3601" s="92"/>
      <c r="B3601" s="98"/>
      <c r="C3601" s="98"/>
      <c r="D3601" s="98"/>
      <c r="E3601" s="89"/>
      <c r="F3601" s="89"/>
      <c r="G3601" s="204"/>
      <c r="H3601" s="157"/>
      <c r="I3601" s="157"/>
      <c r="J3601" s="52"/>
      <c r="K3601" s="158"/>
      <c r="L3601" s="52"/>
      <c r="M3601" s="52"/>
      <c r="N3601" s="52"/>
      <c r="O3601" s="52"/>
      <c r="P3601" s="111"/>
      <c r="Q3601" s="52"/>
      <c r="R3601" s="77"/>
      <c r="S3601" s="109"/>
      <c r="T3601" s="244"/>
      <c r="U3601" s="139"/>
      <c r="V3601" s="139"/>
      <c r="W3601" s="139"/>
    </row>
    <row r="3602" spans="1:23" customFormat="1" ht="12.75" customHeight="1" x14ac:dyDescent="0.25">
      <c r="A3602" s="92"/>
      <c r="B3602" s="98"/>
      <c r="C3602" s="98"/>
      <c r="D3602" s="98"/>
      <c r="E3602" s="89"/>
      <c r="F3602" s="89"/>
      <c r="G3602" s="204"/>
      <c r="H3602" s="155"/>
      <c r="I3602" s="155"/>
      <c r="J3602" s="52"/>
      <c r="K3602" s="158"/>
      <c r="L3602" s="52"/>
      <c r="M3602" s="52"/>
      <c r="N3602" s="52"/>
      <c r="O3602" s="52"/>
      <c r="P3602" s="111"/>
      <c r="Q3602" s="52"/>
      <c r="R3602" s="77"/>
      <c r="S3602" s="109"/>
      <c r="T3602" s="244"/>
      <c r="U3602" s="139"/>
      <c r="V3602" s="139"/>
      <c r="W3602" s="139"/>
    </row>
    <row r="3603" spans="1:23" customFormat="1" ht="12.75" customHeight="1" x14ac:dyDescent="0.25">
      <c r="A3603" s="92"/>
      <c r="B3603" s="145"/>
      <c r="C3603" s="145"/>
      <c r="D3603" s="145"/>
      <c r="E3603" s="138"/>
      <c r="F3603" s="138"/>
      <c r="G3603" s="103"/>
      <c r="H3603" s="100"/>
      <c r="I3603" s="270"/>
      <c r="J3603" s="208"/>
      <c r="K3603" s="208"/>
      <c r="L3603" s="208"/>
      <c r="M3603" s="208"/>
      <c r="N3603" s="208"/>
      <c r="O3603" s="208"/>
      <c r="P3603" s="250"/>
      <c r="Q3603" s="208"/>
      <c r="R3603" s="143"/>
      <c r="S3603" s="143"/>
      <c r="T3603" s="244"/>
      <c r="U3603" s="139"/>
      <c r="V3603" s="139"/>
      <c r="W3603" s="139"/>
    </row>
    <row r="3604" spans="1:23" customFormat="1" ht="12.75" customHeight="1" x14ac:dyDescent="0.25">
      <c r="A3604" s="92"/>
      <c r="B3604" s="98"/>
      <c r="C3604" s="98"/>
      <c r="D3604" s="98"/>
      <c r="E3604" s="89"/>
      <c r="F3604" s="89"/>
      <c r="G3604" s="204"/>
      <c r="H3604" s="156"/>
      <c r="I3604" s="156"/>
      <c r="J3604" s="52"/>
      <c r="K3604" s="158"/>
      <c r="L3604" s="52"/>
      <c r="M3604" s="52"/>
      <c r="N3604" s="52"/>
      <c r="O3604" s="52"/>
      <c r="P3604" s="111"/>
      <c r="Q3604" s="52"/>
      <c r="R3604" s="77"/>
      <c r="S3604" s="109"/>
      <c r="T3604" s="244"/>
      <c r="U3604" s="139"/>
      <c r="V3604" s="139"/>
      <c r="W3604" s="139"/>
    </row>
    <row r="3605" spans="1:23" s="81" customFormat="1" x14ac:dyDescent="0.2">
      <c r="A3605" s="92"/>
      <c r="B3605" s="98"/>
      <c r="C3605" s="98"/>
      <c r="D3605" s="98"/>
      <c r="E3605" s="89"/>
      <c r="F3605" s="89"/>
      <c r="G3605" s="204"/>
      <c r="H3605" s="157"/>
      <c r="I3605" s="157"/>
      <c r="J3605" s="52"/>
      <c r="K3605" s="158"/>
      <c r="L3605" s="52"/>
      <c r="M3605" s="52"/>
      <c r="N3605" s="52"/>
      <c r="O3605" s="52"/>
      <c r="P3605" s="111"/>
      <c r="Q3605" s="52"/>
      <c r="R3605" s="77"/>
      <c r="S3605" s="109"/>
      <c r="T3605" s="80"/>
    </row>
    <row r="3606" spans="1:23" x14ac:dyDescent="0.2">
      <c r="A3606" s="92"/>
      <c r="B3606" s="98"/>
      <c r="C3606" s="98"/>
      <c r="D3606" s="98"/>
      <c r="E3606" s="89"/>
      <c r="F3606" s="89"/>
      <c r="G3606" s="204"/>
      <c r="H3606" s="155"/>
      <c r="I3606" s="155"/>
      <c r="J3606" s="52"/>
      <c r="K3606" s="158"/>
      <c r="L3606" s="52"/>
      <c r="M3606" s="52"/>
      <c r="N3606" s="52"/>
      <c r="O3606" s="52"/>
      <c r="P3606" s="111"/>
      <c r="Q3606" s="52"/>
      <c r="R3606" s="77"/>
      <c r="S3606" s="109"/>
    </row>
    <row r="3607" spans="1:23" s="81" customFormat="1" x14ac:dyDescent="0.2">
      <c r="A3607" s="92"/>
      <c r="B3607" s="162"/>
      <c r="C3607" s="162"/>
      <c r="D3607" s="162"/>
      <c r="E3607" s="76"/>
      <c r="F3607" s="76"/>
      <c r="G3607" s="103"/>
      <c r="H3607" s="100"/>
      <c r="I3607" s="100"/>
      <c r="J3607" s="52"/>
      <c r="K3607" s="52"/>
      <c r="L3607" s="52"/>
      <c r="M3607" s="52"/>
      <c r="N3607" s="52"/>
      <c r="O3607" s="52"/>
      <c r="P3607" s="111"/>
      <c r="Q3607" s="52"/>
      <c r="R3607" s="72"/>
      <c r="S3607" s="72"/>
      <c r="T3607" s="80"/>
    </row>
    <row r="3608" spans="1:23" customFormat="1" ht="15.75" customHeight="1" x14ac:dyDescent="0.25">
      <c r="A3608" s="92"/>
      <c r="B3608" s="98"/>
      <c r="C3608" s="98"/>
      <c r="D3608" s="98"/>
      <c r="E3608" s="89"/>
      <c r="F3608" s="89"/>
      <c r="G3608" s="204"/>
      <c r="H3608" s="156"/>
      <c r="I3608" s="156"/>
      <c r="J3608" s="52"/>
      <c r="K3608" s="158"/>
      <c r="L3608" s="52"/>
      <c r="M3608" s="52"/>
      <c r="N3608" s="52"/>
      <c r="O3608" s="52"/>
      <c r="P3608" s="111"/>
      <c r="Q3608" s="52"/>
      <c r="R3608" s="77"/>
      <c r="S3608" s="109"/>
    </row>
    <row r="3609" spans="1:23" customFormat="1" ht="15.75" customHeight="1" x14ac:dyDescent="0.25">
      <c r="A3609" s="92"/>
      <c r="B3609" s="98"/>
      <c r="C3609" s="98"/>
      <c r="D3609" s="98"/>
      <c r="E3609" s="89"/>
      <c r="F3609" s="89"/>
      <c r="G3609" s="204"/>
      <c r="H3609" s="157"/>
      <c r="I3609" s="157"/>
      <c r="J3609" s="52"/>
      <c r="K3609" s="158"/>
      <c r="L3609" s="52"/>
      <c r="M3609" s="52"/>
      <c r="N3609" s="52"/>
      <c r="O3609" s="52"/>
      <c r="P3609" s="111"/>
      <c r="Q3609" s="52"/>
      <c r="R3609" s="77"/>
      <c r="S3609" s="109"/>
    </row>
    <row r="3610" spans="1:23" customFormat="1" ht="15.75" customHeight="1" x14ac:dyDescent="0.25">
      <c r="A3610" s="92"/>
      <c r="B3610" s="98"/>
      <c r="C3610" s="98"/>
      <c r="D3610" s="98"/>
      <c r="E3610" s="89"/>
      <c r="F3610" s="89"/>
      <c r="G3610" s="204"/>
      <c r="H3610" s="157"/>
      <c r="I3610" s="157"/>
      <c r="J3610" s="52"/>
      <c r="K3610" s="158"/>
      <c r="L3610" s="52"/>
      <c r="M3610" s="52"/>
      <c r="N3610" s="52"/>
      <c r="O3610" s="52"/>
      <c r="P3610" s="111"/>
      <c r="Q3610" s="52"/>
      <c r="R3610" s="77"/>
      <c r="S3610" s="109"/>
    </row>
    <row r="3611" spans="1:23" customFormat="1" ht="15.75" customHeight="1" x14ac:dyDescent="0.25">
      <c r="A3611" s="92"/>
      <c r="B3611" s="98"/>
      <c r="C3611" s="98"/>
      <c r="D3611" s="98"/>
      <c r="E3611" s="89"/>
      <c r="F3611" s="89"/>
      <c r="G3611" s="204"/>
      <c r="H3611" s="155"/>
      <c r="I3611" s="155"/>
      <c r="J3611" s="52"/>
      <c r="K3611" s="158"/>
      <c r="L3611" s="52"/>
      <c r="M3611" s="52"/>
      <c r="N3611" s="52"/>
      <c r="O3611" s="52"/>
      <c r="P3611" s="111"/>
      <c r="Q3611" s="52"/>
      <c r="R3611" s="77"/>
      <c r="S3611" s="109"/>
    </row>
    <row r="3612" spans="1:23" customFormat="1" ht="15.75" customHeight="1" x14ac:dyDescent="0.25">
      <c r="A3612" s="92"/>
      <c r="B3612" s="145"/>
      <c r="C3612" s="145"/>
      <c r="D3612" s="145"/>
      <c r="E3612" s="138"/>
      <c r="F3612" s="138"/>
      <c r="G3612" s="103"/>
      <c r="H3612" s="100"/>
      <c r="I3612" s="270"/>
      <c r="J3612" s="208"/>
      <c r="K3612" s="208"/>
      <c r="L3612" s="208"/>
      <c r="M3612" s="208"/>
      <c r="N3612" s="208"/>
      <c r="O3612" s="208"/>
      <c r="P3612" s="250"/>
      <c r="Q3612" s="208"/>
      <c r="R3612" s="143"/>
      <c r="S3612" s="143"/>
    </row>
    <row r="3613" spans="1:23" customFormat="1" ht="15.75" customHeight="1" x14ac:dyDescent="0.25">
      <c r="A3613" s="92"/>
      <c r="B3613" s="98"/>
      <c r="C3613" s="98"/>
      <c r="D3613" s="98"/>
      <c r="E3613" s="89"/>
      <c r="F3613" s="89"/>
      <c r="G3613" s="204"/>
      <c r="H3613" s="156"/>
      <c r="I3613" s="156"/>
      <c r="J3613" s="52"/>
      <c r="K3613" s="158"/>
      <c r="L3613" s="52"/>
      <c r="M3613" s="52"/>
      <c r="N3613" s="52"/>
      <c r="O3613" s="52"/>
      <c r="P3613" s="111"/>
      <c r="Q3613" s="52"/>
      <c r="R3613" s="77"/>
      <c r="S3613" s="109"/>
    </row>
    <row r="3614" spans="1:23" customFormat="1" ht="15.75" customHeight="1" x14ac:dyDescent="0.25">
      <c r="A3614" s="92"/>
      <c r="B3614" s="98"/>
      <c r="C3614" s="98"/>
      <c r="D3614" s="98"/>
      <c r="E3614" s="89"/>
      <c r="F3614" s="89"/>
      <c r="G3614" s="204"/>
      <c r="H3614" s="157"/>
      <c r="I3614" s="157"/>
      <c r="J3614" s="52"/>
      <c r="K3614" s="158"/>
      <c r="L3614" s="52"/>
      <c r="M3614" s="52"/>
      <c r="N3614" s="52"/>
      <c r="O3614" s="52"/>
      <c r="P3614" s="111"/>
      <c r="Q3614" s="52"/>
      <c r="R3614" s="77"/>
      <c r="S3614" s="109"/>
    </row>
    <row r="3615" spans="1:23" customFormat="1" ht="15.75" customHeight="1" x14ac:dyDescent="0.25">
      <c r="A3615" s="92"/>
      <c r="B3615" s="98"/>
      <c r="C3615" s="98"/>
      <c r="D3615" s="98"/>
      <c r="E3615" s="89"/>
      <c r="F3615" s="89"/>
      <c r="G3615" s="204"/>
      <c r="H3615" s="155"/>
      <c r="I3615" s="155"/>
      <c r="J3615" s="52"/>
      <c r="K3615" s="158"/>
      <c r="L3615" s="52"/>
      <c r="M3615" s="52"/>
      <c r="N3615" s="52"/>
      <c r="O3615" s="52"/>
      <c r="P3615" s="111"/>
      <c r="Q3615" s="52"/>
      <c r="R3615" s="77"/>
      <c r="S3615" s="109"/>
    </row>
    <row r="3616" spans="1:23" customFormat="1" ht="15.75" customHeight="1" x14ac:dyDescent="0.25">
      <c r="A3616" s="92"/>
      <c r="B3616" s="98"/>
      <c r="C3616" s="98"/>
      <c r="D3616" s="98"/>
      <c r="E3616" s="89"/>
      <c r="F3616" s="89"/>
      <c r="G3616" s="204"/>
      <c r="H3616" s="157"/>
      <c r="I3616" s="157"/>
      <c r="J3616" s="52"/>
      <c r="K3616" s="158"/>
      <c r="L3616" s="52"/>
      <c r="M3616" s="52"/>
      <c r="N3616" s="52"/>
      <c r="O3616" s="52"/>
      <c r="P3616" s="111"/>
      <c r="Q3616" s="52"/>
      <c r="R3616" s="77"/>
      <c r="S3616" s="109"/>
    </row>
    <row r="3617" spans="1:19" customFormat="1" ht="15.75" customHeight="1" x14ac:dyDescent="0.25">
      <c r="A3617" s="92"/>
      <c r="B3617" s="98"/>
      <c r="C3617" s="98"/>
      <c r="D3617" s="98"/>
      <c r="E3617" s="89"/>
      <c r="F3617" s="89"/>
      <c r="G3617" s="204"/>
      <c r="H3617" s="155"/>
      <c r="I3617" s="155"/>
      <c r="J3617" s="52"/>
      <c r="K3617" s="158"/>
      <c r="L3617" s="52"/>
      <c r="M3617" s="52"/>
      <c r="N3617" s="52"/>
      <c r="O3617" s="52"/>
      <c r="P3617" s="111"/>
      <c r="Q3617" s="52"/>
      <c r="R3617" s="77"/>
      <c r="S3617" s="109"/>
    </row>
    <row r="3618" spans="1:19" customFormat="1" ht="15.75" customHeight="1" x14ac:dyDescent="0.25">
      <c r="A3618" s="92"/>
      <c r="B3618" s="145"/>
      <c r="C3618" s="145"/>
      <c r="D3618" s="145"/>
      <c r="E3618" s="138"/>
      <c r="F3618" s="138"/>
      <c r="G3618" s="103"/>
      <c r="H3618" s="100"/>
      <c r="I3618" s="270"/>
      <c r="J3618" s="208"/>
      <c r="K3618" s="208"/>
      <c r="L3618" s="208"/>
      <c r="M3618" s="208"/>
      <c r="N3618" s="208"/>
      <c r="O3618" s="208"/>
      <c r="P3618" s="250"/>
      <c r="Q3618" s="208"/>
      <c r="R3618" s="143"/>
      <c r="S3618" s="143"/>
    </row>
    <row r="3619" spans="1:19" customFormat="1" ht="15.75" customHeight="1" x14ac:dyDescent="0.25">
      <c r="A3619" s="92"/>
      <c r="B3619" s="98"/>
      <c r="C3619" s="98"/>
      <c r="D3619" s="98"/>
      <c r="E3619" s="89"/>
      <c r="F3619" s="89"/>
      <c r="G3619" s="204"/>
      <c r="H3619" s="156"/>
      <c r="I3619" s="156"/>
      <c r="J3619" s="52"/>
      <c r="K3619" s="158"/>
      <c r="L3619" s="52"/>
      <c r="M3619" s="52"/>
      <c r="N3619" s="52"/>
      <c r="O3619" s="52"/>
      <c r="P3619" s="111"/>
      <c r="Q3619" s="52"/>
      <c r="R3619" s="77"/>
      <c r="S3619" s="109"/>
    </row>
    <row r="3620" spans="1:19" customFormat="1" ht="15.75" customHeight="1" x14ac:dyDescent="0.25">
      <c r="A3620" s="92"/>
      <c r="B3620" s="98"/>
      <c r="C3620" s="98"/>
      <c r="D3620" s="98"/>
      <c r="E3620" s="89"/>
      <c r="F3620" s="89"/>
      <c r="G3620" s="204"/>
      <c r="H3620" s="157"/>
      <c r="I3620" s="157"/>
      <c r="J3620" s="52"/>
      <c r="K3620" s="158"/>
      <c r="L3620" s="52"/>
      <c r="M3620" s="52"/>
      <c r="N3620" s="52"/>
      <c r="O3620" s="52"/>
      <c r="P3620" s="111"/>
      <c r="Q3620" s="52"/>
      <c r="R3620" s="77"/>
      <c r="S3620" s="109"/>
    </row>
    <row r="3621" spans="1:19" customFormat="1" ht="15.75" customHeight="1" x14ac:dyDescent="0.25">
      <c r="A3621" s="92"/>
      <c r="B3621" s="98"/>
      <c r="C3621" s="98"/>
      <c r="D3621" s="98"/>
      <c r="E3621" s="89"/>
      <c r="F3621" s="89"/>
      <c r="G3621" s="204"/>
      <c r="H3621" s="155"/>
      <c r="I3621" s="155"/>
      <c r="J3621" s="52"/>
      <c r="K3621" s="158"/>
      <c r="L3621" s="52"/>
      <c r="M3621" s="52"/>
      <c r="N3621" s="52"/>
      <c r="O3621" s="52"/>
      <c r="P3621" s="111"/>
      <c r="Q3621" s="52"/>
      <c r="R3621" s="77"/>
      <c r="S3621" s="109"/>
    </row>
    <row r="3622" spans="1:19" customFormat="1" ht="15.75" customHeight="1" x14ac:dyDescent="0.25">
      <c r="A3622" s="92"/>
      <c r="B3622" s="162"/>
      <c r="C3622" s="162"/>
      <c r="D3622" s="162"/>
      <c r="E3622" s="76"/>
      <c r="F3622" s="76"/>
      <c r="G3622" s="103"/>
      <c r="H3622" s="100"/>
      <c r="I3622" s="100"/>
      <c r="J3622" s="52"/>
      <c r="K3622" s="52"/>
      <c r="L3622" s="52"/>
      <c r="M3622" s="52"/>
      <c r="N3622" s="52"/>
      <c r="O3622" s="52"/>
      <c r="P3622" s="111"/>
      <c r="Q3622" s="52"/>
      <c r="R3622" s="72"/>
      <c r="S3622" s="72"/>
    </row>
    <row r="3623" spans="1:19" customFormat="1" ht="15.75" customHeight="1" x14ac:dyDescent="0.25">
      <c r="A3623" s="92"/>
      <c r="B3623" s="98"/>
      <c r="C3623" s="98"/>
      <c r="D3623" s="98"/>
      <c r="E3623" s="89"/>
      <c r="F3623" s="89"/>
      <c r="G3623" s="204"/>
      <c r="H3623" s="156"/>
      <c r="I3623" s="156"/>
      <c r="J3623" s="52"/>
      <c r="K3623" s="158"/>
      <c r="L3623" s="52"/>
      <c r="M3623" s="52"/>
      <c r="N3623" s="52"/>
      <c r="O3623" s="52"/>
      <c r="P3623" s="111"/>
      <c r="Q3623" s="52"/>
      <c r="R3623" s="77"/>
      <c r="S3623" s="109"/>
    </row>
    <row r="3624" spans="1:19" customFormat="1" ht="15.75" customHeight="1" x14ac:dyDescent="0.25">
      <c r="A3624" s="92"/>
      <c r="B3624" s="98"/>
      <c r="C3624" s="98"/>
      <c r="D3624" s="98"/>
      <c r="E3624" s="89"/>
      <c r="F3624" s="89"/>
      <c r="G3624" s="204"/>
      <c r="H3624" s="157"/>
      <c r="I3624" s="157"/>
      <c r="J3624" s="52"/>
      <c r="K3624" s="158"/>
      <c r="L3624" s="52"/>
      <c r="M3624" s="52"/>
      <c r="N3624" s="52"/>
      <c r="O3624" s="52"/>
      <c r="P3624" s="111"/>
      <c r="Q3624" s="52"/>
      <c r="R3624" s="77"/>
      <c r="S3624" s="109"/>
    </row>
    <row r="3625" spans="1:19" customFormat="1" ht="15.75" customHeight="1" x14ac:dyDescent="0.25">
      <c r="A3625" s="92"/>
      <c r="B3625" s="98"/>
      <c r="C3625" s="98"/>
      <c r="D3625" s="98"/>
      <c r="E3625" s="89"/>
      <c r="F3625" s="89"/>
      <c r="G3625" s="204"/>
      <c r="H3625" s="157"/>
      <c r="I3625" s="157"/>
      <c r="J3625" s="52"/>
      <c r="K3625" s="158"/>
      <c r="L3625" s="52"/>
      <c r="M3625" s="52"/>
      <c r="N3625" s="52"/>
      <c r="O3625" s="52"/>
      <c r="P3625" s="111"/>
      <c r="Q3625" s="52"/>
      <c r="R3625" s="77"/>
      <c r="S3625" s="109"/>
    </row>
    <row r="3626" spans="1:19" customFormat="1" ht="15.75" customHeight="1" x14ac:dyDescent="0.25">
      <c r="A3626" s="92"/>
      <c r="B3626" s="98"/>
      <c r="C3626" s="98"/>
      <c r="D3626" s="98"/>
      <c r="E3626" s="89"/>
      <c r="F3626" s="89"/>
      <c r="G3626" s="204"/>
      <c r="H3626" s="155"/>
      <c r="I3626" s="155"/>
      <c r="J3626" s="52"/>
      <c r="K3626" s="158"/>
      <c r="L3626" s="52"/>
      <c r="M3626" s="52"/>
      <c r="N3626" s="52"/>
      <c r="O3626" s="52"/>
      <c r="P3626" s="111"/>
      <c r="Q3626" s="52"/>
      <c r="R3626" s="77"/>
      <c r="S3626" s="109"/>
    </row>
    <row r="3627" spans="1:19" customFormat="1" ht="15.75" customHeight="1" x14ac:dyDescent="0.25">
      <c r="A3627" s="92"/>
      <c r="B3627" s="145"/>
      <c r="C3627" s="145"/>
      <c r="D3627" s="145"/>
      <c r="E3627" s="138"/>
      <c r="F3627" s="138"/>
      <c r="G3627" s="103"/>
      <c r="H3627" s="100"/>
      <c r="I3627" s="270"/>
      <c r="J3627" s="208"/>
      <c r="K3627" s="208"/>
      <c r="L3627" s="208"/>
      <c r="M3627" s="208"/>
      <c r="N3627" s="208"/>
      <c r="O3627" s="208"/>
      <c r="P3627" s="250"/>
      <c r="Q3627" s="208"/>
      <c r="R3627" s="143"/>
      <c r="S3627" s="143"/>
    </row>
    <row r="3628" spans="1:19" customFormat="1" ht="15.75" customHeight="1" x14ac:dyDescent="0.25">
      <c r="A3628" s="92"/>
      <c r="B3628" s="98"/>
      <c r="C3628" s="98"/>
      <c r="D3628" s="98"/>
      <c r="E3628" s="89"/>
      <c r="F3628" s="89"/>
      <c r="G3628" s="204"/>
      <c r="H3628" s="156"/>
      <c r="I3628" s="156"/>
      <c r="J3628" s="52"/>
      <c r="K3628" s="158"/>
      <c r="L3628" s="52"/>
      <c r="M3628" s="52"/>
      <c r="N3628" s="52"/>
      <c r="O3628" s="52"/>
      <c r="P3628" s="111"/>
      <c r="Q3628" s="52"/>
      <c r="R3628" s="77"/>
      <c r="S3628" s="109"/>
    </row>
    <row r="3629" spans="1:19" customFormat="1" ht="15.75" customHeight="1" x14ac:dyDescent="0.25">
      <c r="A3629" s="92"/>
      <c r="B3629" s="98"/>
      <c r="C3629" s="98"/>
      <c r="D3629" s="98"/>
      <c r="E3629" s="89"/>
      <c r="F3629" s="89"/>
      <c r="G3629" s="204"/>
      <c r="H3629" s="157"/>
      <c r="I3629" s="157"/>
      <c r="J3629" s="52"/>
      <c r="K3629" s="158"/>
      <c r="L3629" s="52"/>
      <c r="M3629" s="52"/>
      <c r="N3629" s="52"/>
      <c r="O3629" s="52"/>
      <c r="P3629" s="111"/>
      <c r="Q3629" s="52"/>
      <c r="R3629" s="77"/>
      <c r="S3629" s="109"/>
    </row>
    <row r="3630" spans="1:19" customFormat="1" ht="15.75" customHeight="1" x14ac:dyDescent="0.25">
      <c r="A3630" s="92"/>
      <c r="B3630" s="98"/>
      <c r="C3630" s="98"/>
      <c r="D3630" s="98"/>
      <c r="E3630" s="89"/>
      <c r="F3630" s="89"/>
      <c r="G3630" s="204"/>
      <c r="H3630" s="155"/>
      <c r="I3630" s="155"/>
      <c r="J3630" s="52"/>
      <c r="K3630" s="158"/>
      <c r="L3630" s="52"/>
      <c r="M3630" s="52"/>
      <c r="N3630" s="52"/>
      <c r="O3630" s="52"/>
      <c r="P3630" s="111"/>
      <c r="Q3630" s="52"/>
      <c r="R3630" s="77"/>
      <c r="S3630" s="109"/>
    </row>
    <row r="3631" spans="1:19" customFormat="1" ht="15.75" customHeight="1" x14ac:dyDescent="0.25">
      <c r="A3631" s="92"/>
      <c r="B3631" s="98"/>
      <c r="C3631" s="98"/>
      <c r="D3631" s="98"/>
      <c r="E3631" s="89"/>
      <c r="F3631" s="89"/>
      <c r="G3631" s="204"/>
      <c r="H3631" s="157"/>
      <c r="I3631" s="157"/>
      <c r="J3631" s="52"/>
      <c r="K3631" s="158"/>
      <c r="L3631" s="52"/>
      <c r="M3631" s="52"/>
      <c r="N3631" s="52"/>
      <c r="O3631" s="52"/>
      <c r="P3631" s="111"/>
      <c r="Q3631" s="52"/>
      <c r="R3631" s="77"/>
      <c r="S3631" s="109"/>
    </row>
    <row r="3632" spans="1:19" customFormat="1" ht="15.75" customHeight="1" x14ac:dyDescent="0.25">
      <c r="A3632" s="92"/>
      <c r="B3632" s="98"/>
      <c r="C3632" s="98"/>
      <c r="D3632" s="98"/>
      <c r="E3632" s="89"/>
      <c r="F3632" s="89"/>
      <c r="G3632" s="204"/>
      <c r="H3632" s="155"/>
      <c r="I3632" s="155"/>
      <c r="J3632" s="52"/>
      <c r="K3632" s="158"/>
      <c r="L3632" s="52"/>
      <c r="M3632" s="52"/>
      <c r="N3632" s="52"/>
      <c r="O3632" s="52"/>
      <c r="P3632" s="111"/>
      <c r="Q3632" s="52"/>
      <c r="R3632" s="77"/>
      <c r="S3632" s="109"/>
    </row>
    <row r="3633" spans="1:19" customFormat="1" ht="15.75" customHeight="1" x14ac:dyDescent="0.25">
      <c r="A3633" s="92"/>
      <c r="B3633" s="145"/>
      <c r="C3633" s="145"/>
      <c r="D3633" s="145"/>
      <c r="E3633" s="138"/>
      <c r="F3633" s="138"/>
      <c r="G3633" s="103"/>
      <c r="H3633" s="100"/>
      <c r="I3633" s="270"/>
      <c r="J3633" s="208"/>
      <c r="K3633" s="208"/>
      <c r="L3633" s="208"/>
      <c r="M3633" s="208"/>
      <c r="N3633" s="208"/>
      <c r="O3633" s="208"/>
      <c r="P3633" s="250"/>
      <c r="Q3633" s="208"/>
      <c r="R3633" s="143"/>
      <c r="S3633" s="143"/>
    </row>
    <row r="3634" spans="1:19" customFormat="1" ht="15.75" customHeight="1" x14ac:dyDescent="0.25">
      <c r="A3634" s="92"/>
      <c r="B3634" s="98"/>
      <c r="C3634" s="98"/>
      <c r="D3634" s="98"/>
      <c r="E3634" s="89"/>
      <c r="F3634" s="89"/>
      <c r="G3634" s="204"/>
      <c r="H3634" s="156"/>
      <c r="I3634" s="156"/>
      <c r="J3634" s="52"/>
      <c r="K3634" s="158"/>
      <c r="L3634" s="52"/>
      <c r="M3634" s="52"/>
      <c r="N3634" s="52"/>
      <c r="O3634" s="52"/>
      <c r="P3634" s="111"/>
      <c r="Q3634" s="52"/>
      <c r="R3634" s="77"/>
      <c r="S3634" s="109"/>
    </row>
    <row r="3635" spans="1:19" customFormat="1" ht="15.75" customHeight="1" x14ac:dyDescent="0.25">
      <c r="A3635" s="92"/>
      <c r="B3635" s="98"/>
      <c r="C3635" s="98"/>
      <c r="D3635" s="98"/>
      <c r="E3635" s="89"/>
      <c r="F3635" s="89"/>
      <c r="G3635" s="204"/>
      <c r="H3635" s="157"/>
      <c r="I3635" s="157"/>
      <c r="J3635" s="52"/>
      <c r="K3635" s="158"/>
      <c r="L3635" s="52"/>
      <c r="M3635" s="52"/>
      <c r="N3635" s="52"/>
      <c r="O3635" s="52"/>
      <c r="P3635" s="111"/>
      <c r="Q3635" s="52"/>
      <c r="R3635" s="77"/>
      <c r="S3635" s="109"/>
    </row>
    <row r="3636" spans="1:19" customFormat="1" ht="15.75" customHeight="1" x14ac:dyDescent="0.25">
      <c r="A3636" s="92"/>
      <c r="B3636" s="98"/>
      <c r="C3636" s="98"/>
      <c r="D3636" s="98"/>
      <c r="E3636" s="89"/>
      <c r="F3636" s="89"/>
      <c r="G3636" s="204"/>
      <c r="H3636" s="155"/>
      <c r="I3636" s="155"/>
      <c r="J3636" s="52"/>
      <c r="K3636" s="158"/>
      <c r="L3636" s="52"/>
      <c r="M3636" s="52"/>
      <c r="N3636" s="52"/>
      <c r="O3636" s="52"/>
      <c r="P3636" s="111"/>
      <c r="Q3636" s="52"/>
      <c r="R3636" s="77"/>
      <c r="S3636" s="109"/>
    </row>
    <row r="3637" spans="1:19" customFormat="1" ht="15.75" customHeight="1" x14ac:dyDescent="0.25">
      <c r="A3637" s="92"/>
      <c r="B3637" s="162"/>
      <c r="C3637" s="162"/>
      <c r="D3637" s="162"/>
      <c r="E3637" s="76"/>
      <c r="F3637" s="76"/>
      <c r="G3637" s="103"/>
      <c r="H3637" s="100"/>
      <c r="I3637" s="100"/>
      <c r="J3637" s="52"/>
      <c r="K3637" s="52"/>
      <c r="L3637" s="52"/>
      <c r="M3637" s="52"/>
      <c r="N3637" s="52"/>
      <c r="O3637" s="52"/>
      <c r="P3637" s="111"/>
      <c r="Q3637" s="52"/>
      <c r="R3637" s="72"/>
      <c r="S3637" s="72"/>
    </row>
    <row r="3638" spans="1:19" customFormat="1" ht="15.75" customHeight="1" x14ac:dyDescent="0.25">
      <c r="A3638" s="92"/>
      <c r="B3638" s="98"/>
      <c r="C3638" s="98"/>
      <c r="D3638" s="98"/>
      <c r="E3638" s="89"/>
      <c r="F3638" s="89"/>
      <c r="G3638" s="204"/>
      <c r="H3638" s="156"/>
      <c r="I3638" s="156"/>
      <c r="J3638" s="52"/>
      <c r="K3638" s="158"/>
      <c r="L3638" s="52"/>
      <c r="M3638" s="52"/>
      <c r="N3638" s="52"/>
      <c r="O3638" s="52"/>
      <c r="P3638" s="111"/>
      <c r="Q3638" s="52"/>
      <c r="R3638" s="77"/>
      <c r="S3638" s="109"/>
    </row>
    <row r="3639" spans="1:19" customFormat="1" ht="15.75" customHeight="1" x14ac:dyDescent="0.25">
      <c r="A3639" s="92"/>
      <c r="B3639" s="98"/>
      <c r="C3639" s="98"/>
      <c r="D3639" s="98"/>
      <c r="E3639" s="89"/>
      <c r="F3639" s="89"/>
      <c r="G3639" s="204"/>
      <c r="H3639" s="157"/>
      <c r="I3639" s="157"/>
      <c r="J3639" s="52"/>
      <c r="K3639" s="158"/>
      <c r="L3639" s="52"/>
      <c r="M3639" s="52"/>
      <c r="N3639" s="52"/>
      <c r="O3639" s="52"/>
      <c r="P3639" s="111"/>
      <c r="Q3639" s="52"/>
      <c r="R3639" s="77"/>
      <c r="S3639" s="109"/>
    </row>
    <row r="3640" spans="1:19" customFormat="1" ht="15.75" customHeight="1" x14ac:dyDescent="0.25">
      <c r="A3640" s="92"/>
      <c r="B3640" s="98"/>
      <c r="C3640" s="98"/>
      <c r="D3640" s="98"/>
      <c r="E3640" s="89"/>
      <c r="F3640" s="89"/>
      <c r="G3640" s="204"/>
      <c r="H3640" s="157"/>
      <c r="I3640" s="157"/>
      <c r="J3640" s="52"/>
      <c r="K3640" s="158"/>
      <c r="L3640" s="52"/>
      <c r="M3640" s="52"/>
      <c r="N3640" s="52"/>
      <c r="O3640" s="52"/>
      <c r="P3640" s="111"/>
      <c r="Q3640" s="52"/>
      <c r="R3640" s="77"/>
      <c r="S3640" s="109"/>
    </row>
    <row r="3641" spans="1:19" customFormat="1" ht="15.75" customHeight="1" x14ac:dyDescent="0.25">
      <c r="A3641" s="92"/>
      <c r="B3641" s="98"/>
      <c r="C3641" s="98"/>
      <c r="D3641" s="98"/>
      <c r="E3641" s="89"/>
      <c r="F3641" s="89"/>
      <c r="G3641" s="204"/>
      <c r="H3641" s="155"/>
      <c r="I3641" s="155"/>
      <c r="J3641" s="52"/>
      <c r="K3641" s="158"/>
      <c r="L3641" s="52"/>
      <c r="M3641" s="52"/>
      <c r="N3641" s="52"/>
      <c r="O3641" s="52"/>
      <c r="P3641" s="111"/>
      <c r="Q3641" s="52"/>
      <c r="R3641" s="77"/>
      <c r="S3641" s="109"/>
    </row>
    <row r="3642" spans="1:19" customFormat="1" ht="15.75" customHeight="1" x14ac:dyDescent="0.25">
      <c r="A3642" s="92"/>
      <c r="B3642" s="145"/>
      <c r="C3642" s="145"/>
      <c r="D3642" s="145"/>
      <c r="E3642" s="138"/>
      <c r="F3642" s="138"/>
      <c r="G3642" s="103"/>
      <c r="H3642" s="100"/>
      <c r="I3642" s="270"/>
      <c r="J3642" s="208"/>
      <c r="K3642" s="208"/>
      <c r="L3642" s="208"/>
      <c r="M3642" s="208"/>
      <c r="N3642" s="208"/>
      <c r="O3642" s="208"/>
      <c r="P3642" s="250"/>
      <c r="Q3642" s="208"/>
      <c r="R3642" s="143"/>
      <c r="S3642" s="143"/>
    </row>
    <row r="3643" spans="1:19" customFormat="1" ht="15.75" customHeight="1" x14ac:dyDescent="0.25">
      <c r="A3643" s="92"/>
      <c r="B3643" s="98"/>
      <c r="C3643" s="98"/>
      <c r="D3643" s="98"/>
      <c r="E3643" s="89"/>
      <c r="F3643" s="89"/>
      <c r="G3643" s="204"/>
      <c r="H3643" s="156"/>
      <c r="I3643" s="156"/>
      <c r="J3643" s="52"/>
      <c r="K3643" s="158"/>
      <c r="L3643" s="52"/>
      <c r="M3643" s="52"/>
      <c r="N3643" s="52"/>
      <c r="O3643" s="52"/>
      <c r="P3643" s="111"/>
      <c r="Q3643" s="52"/>
      <c r="R3643" s="77"/>
      <c r="S3643" s="109"/>
    </row>
    <row r="3644" spans="1:19" customFormat="1" ht="15.75" customHeight="1" x14ac:dyDescent="0.25">
      <c r="A3644" s="92"/>
      <c r="B3644" s="98"/>
      <c r="C3644" s="98"/>
      <c r="D3644" s="98"/>
      <c r="E3644" s="89"/>
      <c r="F3644" s="89"/>
      <c r="G3644" s="204"/>
      <c r="H3644" s="157"/>
      <c r="I3644" s="157"/>
      <c r="J3644" s="52"/>
      <c r="K3644" s="158"/>
      <c r="L3644" s="52"/>
      <c r="M3644" s="52"/>
      <c r="N3644" s="52"/>
      <c r="O3644" s="52"/>
      <c r="P3644" s="111"/>
      <c r="Q3644" s="52"/>
      <c r="R3644" s="77"/>
      <c r="S3644" s="109"/>
    </row>
    <row r="3645" spans="1:19" customFormat="1" ht="15.75" customHeight="1" x14ac:dyDescent="0.25">
      <c r="A3645" s="92"/>
      <c r="B3645" s="98"/>
      <c r="C3645" s="98"/>
      <c r="D3645" s="98"/>
      <c r="E3645" s="89"/>
      <c r="F3645" s="89"/>
      <c r="G3645" s="204"/>
      <c r="H3645" s="155"/>
      <c r="I3645" s="155"/>
      <c r="J3645" s="52"/>
      <c r="K3645" s="158"/>
      <c r="L3645" s="52"/>
      <c r="M3645" s="52"/>
      <c r="N3645" s="52"/>
      <c r="O3645" s="52"/>
      <c r="P3645" s="111"/>
      <c r="Q3645" s="52"/>
      <c r="R3645" s="77"/>
      <c r="S3645" s="109"/>
    </row>
    <row r="3646" spans="1:19" customFormat="1" ht="15.75" customHeight="1" x14ac:dyDescent="0.25">
      <c r="A3646" s="92"/>
      <c r="B3646" s="98"/>
      <c r="C3646" s="98"/>
      <c r="D3646" s="98"/>
      <c r="E3646" s="89"/>
      <c r="F3646" s="89"/>
      <c r="G3646" s="204"/>
      <c r="H3646" s="157"/>
      <c r="I3646" s="157"/>
      <c r="J3646" s="52"/>
      <c r="K3646" s="158"/>
      <c r="L3646" s="52"/>
      <c r="M3646" s="52"/>
      <c r="N3646" s="52"/>
      <c r="O3646" s="52"/>
      <c r="P3646" s="111"/>
      <c r="Q3646" s="52"/>
      <c r="R3646" s="77"/>
      <c r="S3646" s="109"/>
    </row>
    <row r="3647" spans="1:19" customFormat="1" ht="15.75" customHeight="1" x14ac:dyDescent="0.25">
      <c r="A3647" s="92"/>
      <c r="B3647" s="98"/>
      <c r="C3647" s="98"/>
      <c r="D3647" s="98"/>
      <c r="E3647" s="89"/>
      <c r="F3647" s="89"/>
      <c r="G3647" s="204"/>
      <c r="H3647" s="155"/>
      <c r="I3647" s="155"/>
      <c r="J3647" s="52"/>
      <c r="K3647" s="158"/>
      <c r="L3647" s="52"/>
      <c r="M3647" s="52"/>
      <c r="N3647" s="52"/>
      <c r="O3647" s="52"/>
      <c r="P3647" s="111"/>
      <c r="Q3647" s="52"/>
      <c r="R3647" s="77"/>
      <c r="S3647" s="109"/>
    </row>
    <row r="3648" spans="1:19" customFormat="1" ht="15.75" customHeight="1" x14ac:dyDescent="0.25">
      <c r="A3648" s="92"/>
      <c r="B3648" s="145"/>
      <c r="C3648" s="145"/>
      <c r="D3648" s="145"/>
      <c r="E3648" s="138"/>
      <c r="F3648" s="138"/>
      <c r="G3648" s="103"/>
      <c r="H3648" s="100"/>
      <c r="I3648" s="270"/>
      <c r="J3648" s="208"/>
      <c r="K3648" s="208"/>
      <c r="L3648" s="208"/>
      <c r="M3648" s="208"/>
      <c r="N3648" s="208"/>
      <c r="O3648" s="208"/>
      <c r="P3648" s="250"/>
      <c r="Q3648" s="208"/>
      <c r="R3648" s="143"/>
      <c r="S3648" s="143"/>
    </row>
    <row r="3649" spans="1:19" customFormat="1" ht="15.75" customHeight="1" x14ac:dyDescent="0.25">
      <c r="A3649" s="92"/>
      <c r="B3649" s="98"/>
      <c r="C3649" s="98"/>
      <c r="D3649" s="98"/>
      <c r="E3649" s="89"/>
      <c r="F3649" s="89"/>
      <c r="G3649" s="204"/>
      <c r="H3649" s="156"/>
      <c r="I3649" s="156"/>
      <c r="J3649" s="52"/>
      <c r="K3649" s="158"/>
      <c r="L3649" s="52"/>
      <c r="M3649" s="52"/>
      <c r="N3649" s="52"/>
      <c r="O3649" s="52"/>
      <c r="P3649" s="111"/>
      <c r="Q3649" s="52"/>
      <c r="R3649" s="77"/>
      <c r="S3649" s="109"/>
    </row>
    <row r="3650" spans="1:19" customFormat="1" ht="15.75" customHeight="1" x14ac:dyDescent="0.25">
      <c r="A3650" s="92"/>
      <c r="B3650" s="98"/>
      <c r="C3650" s="98"/>
      <c r="D3650" s="98"/>
      <c r="E3650" s="89"/>
      <c r="F3650" s="89"/>
      <c r="G3650" s="204"/>
      <c r="H3650" s="157"/>
      <c r="I3650" s="157"/>
      <c r="J3650" s="52"/>
      <c r="K3650" s="158"/>
      <c r="L3650" s="52"/>
      <c r="M3650" s="52"/>
      <c r="N3650" s="52"/>
      <c r="O3650" s="52"/>
      <c r="P3650" s="111"/>
      <c r="Q3650" s="52"/>
      <c r="R3650" s="77"/>
      <c r="S3650" s="109"/>
    </row>
    <row r="3651" spans="1:19" customFormat="1" ht="15.75" customHeight="1" x14ac:dyDescent="0.25">
      <c r="A3651" s="92"/>
      <c r="B3651" s="98"/>
      <c r="C3651" s="98"/>
      <c r="D3651" s="98"/>
      <c r="E3651" s="89"/>
      <c r="F3651" s="89"/>
      <c r="G3651" s="204"/>
      <c r="H3651" s="155"/>
      <c r="I3651" s="155"/>
      <c r="J3651" s="52"/>
      <c r="K3651" s="158"/>
      <c r="L3651" s="52"/>
      <c r="M3651" s="52"/>
      <c r="N3651" s="52"/>
      <c r="O3651" s="52"/>
      <c r="P3651" s="111"/>
      <c r="Q3651" s="52"/>
      <c r="R3651" s="77"/>
      <c r="S3651" s="109"/>
    </row>
    <row r="3652" spans="1:19" customFormat="1" ht="15.75" customHeight="1" x14ac:dyDescent="0.25">
      <c r="A3652" s="92"/>
      <c r="B3652" s="162"/>
      <c r="C3652" s="162"/>
      <c r="D3652" s="162"/>
      <c r="E3652" s="76"/>
      <c r="F3652" s="76"/>
      <c r="G3652" s="103"/>
      <c r="H3652" s="100"/>
      <c r="I3652" s="100"/>
      <c r="J3652" s="52"/>
      <c r="K3652" s="52"/>
      <c r="L3652" s="52"/>
      <c r="M3652" s="52"/>
      <c r="N3652" s="52"/>
      <c r="O3652" s="52"/>
      <c r="P3652" s="111"/>
      <c r="Q3652" s="52"/>
      <c r="R3652" s="72"/>
      <c r="S3652" s="72"/>
    </row>
    <row r="3653" spans="1:19" customFormat="1" ht="15.75" customHeight="1" x14ac:dyDescent="0.25">
      <c r="A3653" s="92"/>
      <c r="B3653" s="98"/>
      <c r="C3653" s="98"/>
      <c r="D3653" s="98"/>
      <c r="E3653" s="89"/>
      <c r="F3653" s="89"/>
      <c r="G3653" s="204"/>
      <c r="H3653" s="156"/>
      <c r="I3653" s="156"/>
      <c r="J3653" s="52"/>
      <c r="K3653" s="158"/>
      <c r="L3653" s="52"/>
      <c r="M3653" s="52"/>
      <c r="N3653" s="52"/>
      <c r="O3653" s="52"/>
      <c r="P3653" s="111"/>
      <c r="Q3653" s="52"/>
      <c r="R3653" s="77"/>
      <c r="S3653" s="109"/>
    </row>
    <row r="3654" spans="1:19" customFormat="1" ht="15.75" customHeight="1" x14ac:dyDescent="0.25">
      <c r="A3654" s="92"/>
      <c r="B3654" s="98"/>
      <c r="C3654" s="98"/>
      <c r="D3654" s="98"/>
      <c r="E3654" s="89"/>
      <c r="F3654" s="89"/>
      <c r="G3654" s="204"/>
      <c r="H3654" s="157"/>
      <c r="I3654" s="157"/>
      <c r="J3654" s="52"/>
      <c r="K3654" s="158"/>
      <c r="L3654" s="52"/>
      <c r="M3654" s="52"/>
      <c r="N3654" s="52"/>
      <c r="O3654" s="52"/>
      <c r="P3654" s="111"/>
      <c r="Q3654" s="52"/>
      <c r="R3654" s="77"/>
      <c r="S3654" s="109"/>
    </row>
    <row r="3655" spans="1:19" customFormat="1" ht="15.75" customHeight="1" x14ac:dyDescent="0.25">
      <c r="A3655" s="92"/>
      <c r="B3655" s="98"/>
      <c r="C3655" s="98"/>
      <c r="D3655" s="98"/>
      <c r="E3655" s="89"/>
      <c r="F3655" s="89"/>
      <c r="G3655" s="204"/>
      <c r="H3655" s="157"/>
      <c r="I3655" s="157"/>
      <c r="J3655" s="52"/>
      <c r="K3655" s="158"/>
      <c r="L3655" s="52"/>
      <c r="M3655" s="52"/>
      <c r="N3655" s="52"/>
      <c r="O3655" s="52"/>
      <c r="P3655" s="111"/>
      <c r="Q3655" s="52"/>
      <c r="R3655" s="77"/>
      <c r="S3655" s="109"/>
    </row>
    <row r="3656" spans="1:19" customFormat="1" ht="15.75" customHeight="1" x14ac:dyDescent="0.25">
      <c r="A3656" s="92"/>
      <c r="B3656" s="98"/>
      <c r="C3656" s="98"/>
      <c r="D3656" s="98"/>
      <c r="E3656" s="89"/>
      <c r="F3656" s="89"/>
      <c r="G3656" s="204"/>
      <c r="H3656" s="155"/>
      <c r="I3656" s="155"/>
      <c r="J3656" s="52"/>
      <c r="K3656" s="158"/>
      <c r="L3656" s="52"/>
      <c r="M3656" s="52"/>
      <c r="N3656" s="52"/>
      <c r="O3656" s="52"/>
      <c r="P3656" s="111"/>
      <c r="Q3656" s="52"/>
      <c r="R3656" s="77"/>
      <c r="S3656" s="109"/>
    </row>
    <row r="3657" spans="1:19" customFormat="1" ht="15.75" customHeight="1" x14ac:dyDescent="0.25">
      <c r="A3657" s="92"/>
      <c r="B3657" s="145"/>
      <c r="C3657" s="145"/>
      <c r="D3657" s="145"/>
      <c r="E3657" s="138"/>
      <c r="F3657" s="138"/>
      <c r="G3657" s="103"/>
      <c r="H3657" s="100"/>
      <c r="I3657" s="270"/>
      <c r="J3657" s="208"/>
      <c r="K3657" s="208"/>
      <c r="L3657" s="208"/>
      <c r="M3657" s="208"/>
      <c r="N3657" s="208"/>
      <c r="O3657" s="208"/>
      <c r="P3657" s="250"/>
      <c r="Q3657" s="208"/>
      <c r="R3657" s="143"/>
      <c r="S3657" s="143"/>
    </row>
    <row r="3658" spans="1:19" customFormat="1" ht="15.75" customHeight="1" x14ac:dyDescent="0.25">
      <c r="A3658" s="92"/>
      <c r="B3658" s="98"/>
      <c r="C3658" s="98"/>
      <c r="D3658" s="98"/>
      <c r="E3658" s="89"/>
      <c r="F3658" s="89"/>
      <c r="G3658" s="204"/>
      <c r="H3658" s="156"/>
      <c r="I3658" s="156"/>
      <c r="J3658" s="52"/>
      <c r="K3658" s="158"/>
      <c r="L3658" s="52"/>
      <c r="M3658" s="52"/>
      <c r="N3658" s="52"/>
      <c r="O3658" s="52"/>
      <c r="P3658" s="111"/>
      <c r="Q3658" s="52"/>
      <c r="R3658" s="77"/>
      <c r="S3658" s="109"/>
    </row>
    <row r="3659" spans="1:19" customFormat="1" ht="15.75" customHeight="1" x14ac:dyDescent="0.25">
      <c r="A3659" s="92"/>
      <c r="B3659" s="98"/>
      <c r="C3659" s="98"/>
      <c r="D3659" s="98"/>
      <c r="E3659" s="89"/>
      <c r="F3659" s="89"/>
      <c r="G3659" s="204"/>
      <c r="H3659" s="157"/>
      <c r="I3659" s="157"/>
      <c r="J3659" s="52"/>
      <c r="K3659" s="158"/>
      <c r="L3659" s="52"/>
      <c r="M3659" s="52"/>
      <c r="N3659" s="52"/>
      <c r="O3659" s="52"/>
      <c r="P3659" s="111"/>
      <c r="Q3659" s="52"/>
      <c r="R3659" s="77"/>
      <c r="S3659" s="109"/>
    </row>
    <row r="3660" spans="1:19" customFormat="1" ht="15.75" customHeight="1" x14ac:dyDescent="0.25">
      <c r="A3660" s="92"/>
      <c r="B3660" s="98"/>
      <c r="C3660" s="98"/>
      <c r="D3660" s="98"/>
      <c r="E3660" s="89"/>
      <c r="F3660" s="89"/>
      <c r="G3660" s="204"/>
      <c r="H3660" s="155"/>
      <c r="I3660" s="155"/>
      <c r="J3660" s="52"/>
      <c r="K3660" s="158"/>
      <c r="L3660" s="52"/>
      <c r="M3660" s="52"/>
      <c r="N3660" s="52"/>
      <c r="O3660" s="52"/>
      <c r="P3660" s="111"/>
      <c r="Q3660" s="52"/>
      <c r="R3660" s="77"/>
      <c r="S3660" s="109"/>
    </row>
    <row r="3661" spans="1:19" customFormat="1" ht="15.75" customHeight="1" x14ac:dyDescent="0.25">
      <c r="A3661" s="92"/>
      <c r="B3661" s="98"/>
      <c r="C3661" s="98"/>
      <c r="D3661" s="98"/>
      <c r="E3661" s="89"/>
      <c r="F3661" s="89"/>
      <c r="G3661" s="204"/>
      <c r="H3661" s="157"/>
      <c r="I3661" s="157"/>
      <c r="J3661" s="52"/>
      <c r="K3661" s="158"/>
      <c r="L3661" s="52"/>
      <c r="M3661" s="52"/>
      <c r="N3661" s="52"/>
      <c r="O3661" s="52"/>
      <c r="P3661" s="111"/>
      <c r="Q3661" s="52"/>
      <c r="R3661" s="77"/>
      <c r="S3661" s="109"/>
    </row>
    <row r="3662" spans="1:19" customFormat="1" ht="15.75" customHeight="1" x14ac:dyDescent="0.25">
      <c r="A3662" s="92"/>
      <c r="B3662" s="98"/>
      <c r="C3662" s="98"/>
      <c r="D3662" s="98"/>
      <c r="E3662" s="89"/>
      <c r="F3662" s="89"/>
      <c r="G3662" s="204"/>
      <c r="H3662" s="155"/>
      <c r="I3662" s="155"/>
      <c r="J3662" s="52"/>
      <c r="K3662" s="158"/>
      <c r="L3662" s="52"/>
      <c r="M3662" s="52"/>
      <c r="N3662" s="52"/>
      <c r="O3662" s="52"/>
      <c r="P3662" s="111"/>
      <c r="Q3662" s="52"/>
      <c r="R3662" s="77"/>
      <c r="S3662" s="109"/>
    </row>
    <row r="3663" spans="1:19" customFormat="1" ht="15.75" customHeight="1" x14ac:dyDescent="0.25">
      <c r="A3663" s="92"/>
      <c r="B3663" s="145"/>
      <c r="C3663" s="145"/>
      <c r="D3663" s="145"/>
      <c r="E3663" s="138"/>
      <c r="F3663" s="138"/>
      <c r="G3663" s="103"/>
      <c r="H3663" s="100"/>
      <c r="I3663" s="270"/>
      <c r="J3663" s="208"/>
      <c r="K3663" s="208"/>
      <c r="L3663" s="208"/>
      <c r="M3663" s="208"/>
      <c r="N3663" s="208"/>
      <c r="O3663" s="208"/>
      <c r="P3663" s="250"/>
      <c r="Q3663" s="208"/>
      <c r="R3663" s="143"/>
      <c r="S3663" s="143"/>
    </row>
    <row r="3664" spans="1:19" customFormat="1" ht="15.75" customHeight="1" x14ac:dyDescent="0.25">
      <c r="A3664" s="92"/>
      <c r="B3664" s="98"/>
      <c r="C3664" s="98"/>
      <c r="D3664" s="98"/>
      <c r="E3664" s="89"/>
      <c r="F3664" s="89"/>
      <c r="G3664" s="204"/>
      <c r="H3664" s="156"/>
      <c r="I3664" s="156"/>
      <c r="J3664" s="52"/>
      <c r="K3664" s="158"/>
      <c r="L3664" s="52"/>
      <c r="M3664" s="52"/>
      <c r="N3664" s="52"/>
      <c r="O3664" s="52"/>
      <c r="P3664" s="111"/>
      <c r="Q3664" s="52"/>
      <c r="R3664" s="77"/>
      <c r="S3664" s="109"/>
    </row>
    <row r="3665" spans="1:19" customFormat="1" ht="15.75" customHeight="1" x14ac:dyDescent="0.25">
      <c r="A3665" s="92"/>
      <c r="B3665" s="98"/>
      <c r="C3665" s="98"/>
      <c r="D3665" s="98"/>
      <c r="E3665" s="89"/>
      <c r="F3665" s="89"/>
      <c r="G3665" s="204"/>
      <c r="H3665" s="157"/>
      <c r="I3665" s="157"/>
      <c r="J3665" s="52"/>
      <c r="K3665" s="158"/>
      <c r="L3665" s="52"/>
      <c r="M3665" s="52"/>
      <c r="N3665" s="52"/>
      <c r="O3665" s="52"/>
      <c r="P3665" s="111"/>
      <c r="Q3665" s="52"/>
      <c r="R3665" s="77"/>
      <c r="S3665" s="109"/>
    </row>
    <row r="3666" spans="1:19" customFormat="1" ht="15.75" customHeight="1" x14ac:dyDescent="0.25">
      <c r="A3666" s="92"/>
      <c r="B3666" s="98"/>
      <c r="C3666" s="98"/>
      <c r="D3666" s="98"/>
      <c r="E3666" s="89"/>
      <c r="F3666" s="89"/>
      <c r="G3666" s="204"/>
      <c r="H3666" s="155"/>
      <c r="I3666" s="155"/>
      <c r="J3666" s="52"/>
      <c r="K3666" s="158"/>
      <c r="L3666" s="52"/>
      <c r="M3666" s="52"/>
      <c r="N3666" s="52"/>
      <c r="O3666" s="52"/>
      <c r="P3666" s="111"/>
      <c r="Q3666" s="52"/>
      <c r="R3666" s="77"/>
      <c r="S3666" s="109"/>
    </row>
    <row r="3667" spans="1:19" customFormat="1" ht="15.75" customHeight="1" x14ac:dyDescent="0.25">
      <c r="A3667" s="92"/>
      <c r="B3667" s="162"/>
      <c r="C3667" s="162"/>
      <c r="D3667" s="162"/>
      <c r="E3667" s="76"/>
      <c r="F3667" s="76"/>
      <c r="G3667" s="103"/>
      <c r="H3667" s="100"/>
      <c r="I3667" s="100"/>
      <c r="J3667" s="52"/>
      <c r="K3667" s="52"/>
      <c r="L3667" s="52"/>
      <c r="M3667" s="52"/>
      <c r="N3667" s="52"/>
      <c r="O3667" s="52"/>
      <c r="P3667" s="111"/>
      <c r="Q3667" s="52"/>
      <c r="R3667" s="72"/>
      <c r="S3667" s="72"/>
    </row>
    <row r="3668" spans="1:19" customFormat="1" ht="15.75" customHeight="1" x14ac:dyDescent="0.25">
      <c r="A3668" s="92"/>
      <c r="B3668" s="98"/>
      <c r="C3668" s="98"/>
      <c r="D3668" s="98"/>
      <c r="E3668" s="89"/>
      <c r="F3668" s="89"/>
      <c r="G3668" s="204"/>
      <c r="H3668" s="156"/>
      <c r="I3668" s="156"/>
      <c r="J3668" s="52"/>
      <c r="K3668" s="158"/>
      <c r="L3668" s="52"/>
      <c r="M3668" s="52"/>
      <c r="N3668" s="52"/>
      <c r="O3668" s="52"/>
      <c r="P3668" s="111"/>
      <c r="Q3668" s="52"/>
      <c r="R3668" s="77"/>
      <c r="S3668" s="109"/>
    </row>
    <row r="3669" spans="1:19" customFormat="1" ht="15.75" customHeight="1" x14ac:dyDescent="0.25">
      <c r="A3669" s="92"/>
      <c r="B3669" s="98"/>
      <c r="C3669" s="98"/>
      <c r="D3669" s="98"/>
      <c r="E3669" s="89"/>
      <c r="F3669" s="89"/>
      <c r="G3669" s="204"/>
      <c r="H3669" s="157"/>
      <c r="I3669" s="157"/>
      <c r="J3669" s="52"/>
      <c r="K3669" s="158"/>
      <c r="L3669" s="52"/>
      <c r="M3669" s="52"/>
      <c r="N3669" s="52"/>
      <c r="O3669" s="52"/>
      <c r="P3669" s="111"/>
      <c r="Q3669" s="52"/>
      <c r="R3669" s="77"/>
      <c r="S3669" s="109"/>
    </row>
    <row r="3670" spans="1:19" customFormat="1" ht="15.75" customHeight="1" x14ac:dyDescent="0.25">
      <c r="A3670" s="92"/>
      <c r="B3670" s="98"/>
      <c r="C3670" s="98"/>
      <c r="D3670" s="98"/>
      <c r="E3670" s="89"/>
      <c r="F3670" s="89"/>
      <c r="G3670" s="204"/>
      <c r="H3670" s="157"/>
      <c r="I3670" s="157"/>
      <c r="J3670" s="52"/>
      <c r="K3670" s="158"/>
      <c r="L3670" s="52"/>
      <c r="M3670" s="52"/>
      <c r="N3670" s="52"/>
      <c r="O3670" s="52"/>
      <c r="P3670" s="111"/>
      <c r="Q3670" s="52"/>
      <c r="R3670" s="77"/>
      <c r="S3670" s="109"/>
    </row>
    <row r="3671" spans="1:19" customFormat="1" ht="15.75" customHeight="1" x14ac:dyDescent="0.25">
      <c r="A3671" s="92"/>
      <c r="B3671" s="98"/>
      <c r="C3671" s="98"/>
      <c r="D3671" s="98"/>
      <c r="E3671" s="89"/>
      <c r="F3671" s="89"/>
      <c r="G3671" s="204"/>
      <c r="H3671" s="155"/>
      <c r="I3671" s="155"/>
      <c r="J3671" s="52"/>
      <c r="K3671" s="158"/>
      <c r="L3671" s="52"/>
      <c r="M3671" s="52"/>
      <c r="N3671" s="52"/>
      <c r="O3671" s="52"/>
      <c r="P3671" s="111"/>
      <c r="Q3671" s="52"/>
      <c r="R3671" s="77"/>
      <c r="S3671" s="109"/>
    </row>
    <row r="3672" spans="1:19" customFormat="1" ht="15.75" customHeight="1" x14ac:dyDescent="0.25">
      <c r="A3672" s="92"/>
      <c r="B3672" s="145"/>
      <c r="C3672" s="145"/>
      <c r="D3672" s="145"/>
      <c r="E3672" s="138"/>
      <c r="F3672" s="138"/>
      <c r="G3672" s="103"/>
      <c r="H3672" s="100"/>
      <c r="I3672" s="270"/>
      <c r="J3672" s="208"/>
      <c r="K3672" s="208"/>
      <c r="L3672" s="208"/>
      <c r="M3672" s="208"/>
      <c r="N3672" s="208"/>
      <c r="O3672" s="208"/>
      <c r="P3672" s="250"/>
      <c r="Q3672" s="208"/>
      <c r="R3672" s="143"/>
      <c r="S3672" s="143"/>
    </row>
    <row r="3673" spans="1:19" ht="12.75" customHeight="1" x14ac:dyDescent="0.2">
      <c r="A3673" s="92"/>
      <c r="B3673" s="98"/>
      <c r="C3673" s="98"/>
      <c r="D3673" s="98"/>
      <c r="E3673" s="89"/>
      <c r="F3673" s="89"/>
      <c r="G3673" s="204"/>
      <c r="H3673" s="156"/>
      <c r="I3673" s="156"/>
      <c r="J3673" s="52"/>
      <c r="K3673" s="158"/>
      <c r="L3673" s="52"/>
      <c r="M3673" s="52"/>
      <c r="N3673" s="52"/>
      <c r="O3673" s="52"/>
      <c r="P3673" s="111"/>
      <c r="Q3673" s="52"/>
      <c r="R3673" s="77"/>
      <c r="S3673" s="109"/>
    </row>
    <row r="3674" spans="1:19" ht="12.75" customHeight="1" x14ac:dyDescent="0.2">
      <c r="A3674" s="92"/>
      <c r="B3674" s="98"/>
      <c r="C3674" s="98"/>
      <c r="D3674" s="98"/>
      <c r="E3674" s="89"/>
      <c r="F3674" s="89"/>
      <c r="G3674" s="204"/>
      <c r="H3674" s="157"/>
      <c r="I3674" s="157"/>
      <c r="J3674" s="52"/>
      <c r="K3674" s="158"/>
      <c r="L3674" s="52"/>
      <c r="M3674" s="52"/>
      <c r="N3674" s="52"/>
      <c r="O3674" s="52"/>
      <c r="P3674" s="111"/>
      <c r="Q3674" s="52"/>
      <c r="R3674" s="77"/>
      <c r="S3674" s="109"/>
    </row>
    <row r="3675" spans="1:19" x14ac:dyDescent="0.2">
      <c r="A3675" s="92"/>
      <c r="B3675" s="98"/>
      <c r="C3675" s="98"/>
      <c r="D3675" s="98"/>
      <c r="E3675" s="89"/>
      <c r="F3675" s="89"/>
      <c r="G3675" s="204"/>
      <c r="H3675" s="155"/>
      <c r="I3675" s="155"/>
      <c r="J3675" s="52"/>
      <c r="K3675" s="158"/>
      <c r="L3675" s="52"/>
      <c r="M3675" s="52"/>
      <c r="N3675" s="52"/>
      <c r="O3675" s="52"/>
      <c r="P3675" s="111"/>
      <c r="Q3675" s="52"/>
      <c r="R3675" s="77"/>
      <c r="S3675" s="109"/>
    </row>
    <row r="3676" spans="1:19" x14ac:dyDescent="0.2">
      <c r="A3676" s="92"/>
      <c r="B3676" s="98"/>
      <c r="C3676" s="98"/>
      <c r="D3676" s="98"/>
      <c r="E3676" s="89"/>
      <c r="F3676" s="89"/>
      <c r="G3676" s="204"/>
      <c r="H3676" s="157"/>
      <c r="I3676" s="157"/>
      <c r="J3676" s="52"/>
      <c r="K3676" s="158"/>
      <c r="L3676" s="52"/>
      <c r="M3676" s="52"/>
      <c r="N3676" s="52"/>
      <c r="O3676" s="52"/>
      <c r="P3676" s="111"/>
      <c r="Q3676" s="52"/>
      <c r="R3676" s="77"/>
      <c r="S3676" s="109"/>
    </row>
    <row r="3677" spans="1:19" x14ac:dyDescent="0.2">
      <c r="A3677" s="92"/>
      <c r="B3677" s="98"/>
      <c r="C3677" s="98"/>
      <c r="D3677" s="98"/>
      <c r="E3677" s="89"/>
      <c r="F3677" s="89"/>
      <c r="G3677" s="204"/>
      <c r="H3677" s="155"/>
      <c r="I3677" s="155"/>
      <c r="J3677" s="52"/>
      <c r="K3677" s="158"/>
      <c r="L3677" s="52"/>
      <c r="M3677" s="52"/>
      <c r="N3677" s="52"/>
      <c r="O3677" s="52"/>
      <c r="P3677" s="111"/>
      <c r="Q3677" s="52"/>
      <c r="R3677" s="77"/>
      <c r="S3677" s="109"/>
    </row>
    <row r="3678" spans="1:19" x14ac:dyDescent="0.2">
      <c r="A3678" s="92"/>
      <c r="B3678" s="145"/>
      <c r="C3678" s="145"/>
      <c r="D3678" s="145"/>
      <c r="E3678" s="138"/>
      <c r="F3678" s="138"/>
      <c r="G3678" s="103"/>
      <c r="H3678" s="100"/>
      <c r="I3678" s="270"/>
      <c r="J3678" s="208"/>
      <c r="K3678" s="208"/>
      <c r="L3678" s="208"/>
      <c r="M3678" s="208"/>
      <c r="N3678" s="208"/>
      <c r="O3678" s="208"/>
      <c r="P3678" s="250"/>
      <c r="Q3678" s="208"/>
      <c r="R3678" s="143"/>
      <c r="S3678" s="143"/>
    </row>
    <row r="3679" spans="1:19" x14ac:dyDescent="0.2">
      <c r="A3679" s="92"/>
      <c r="B3679" s="98"/>
      <c r="C3679" s="98"/>
      <c r="D3679" s="98"/>
      <c r="E3679" s="89"/>
      <c r="F3679" s="89"/>
      <c r="G3679" s="204"/>
      <c r="H3679" s="156"/>
      <c r="I3679" s="156"/>
      <c r="J3679" s="52"/>
      <c r="K3679" s="158"/>
      <c r="L3679" s="52"/>
      <c r="M3679" s="52"/>
      <c r="N3679" s="52"/>
      <c r="O3679" s="52"/>
      <c r="P3679" s="111"/>
      <c r="Q3679" s="52"/>
      <c r="R3679" s="77"/>
      <c r="S3679" s="109"/>
    </row>
    <row r="3680" spans="1:19" x14ac:dyDescent="0.2">
      <c r="A3680" s="92"/>
      <c r="B3680" s="98"/>
      <c r="C3680" s="98"/>
      <c r="D3680" s="98"/>
      <c r="E3680" s="89"/>
      <c r="F3680" s="89"/>
      <c r="G3680" s="204"/>
      <c r="H3680" s="157"/>
      <c r="I3680" s="157"/>
      <c r="J3680" s="52"/>
      <c r="K3680" s="158"/>
      <c r="L3680" s="52"/>
      <c r="M3680" s="52"/>
      <c r="N3680" s="52"/>
      <c r="O3680" s="52"/>
      <c r="P3680" s="111"/>
      <c r="Q3680" s="52"/>
      <c r="R3680" s="77"/>
      <c r="S3680" s="109"/>
    </row>
    <row r="3681" spans="1:19" x14ac:dyDescent="0.2">
      <c r="A3681" s="92"/>
      <c r="B3681" s="98"/>
      <c r="C3681" s="98"/>
      <c r="D3681" s="98"/>
      <c r="E3681" s="89"/>
      <c r="F3681" s="89"/>
      <c r="G3681" s="204"/>
      <c r="H3681" s="155"/>
      <c r="I3681" s="155"/>
      <c r="J3681" s="52"/>
      <c r="K3681" s="158"/>
      <c r="L3681" s="52"/>
      <c r="M3681" s="52"/>
      <c r="N3681" s="52"/>
      <c r="O3681" s="52"/>
      <c r="P3681" s="111"/>
      <c r="Q3681" s="52"/>
      <c r="R3681" s="77"/>
      <c r="S3681" s="109"/>
    </row>
    <row r="3682" spans="1:19" x14ac:dyDescent="0.2">
      <c r="A3682" s="92"/>
      <c r="B3682" s="162"/>
      <c r="C3682" s="162"/>
      <c r="D3682" s="162"/>
      <c r="E3682" s="76"/>
      <c r="F3682" s="76"/>
      <c r="G3682" s="103"/>
      <c r="H3682" s="100"/>
      <c r="I3682" s="100"/>
      <c r="J3682" s="52"/>
      <c r="K3682" s="52"/>
      <c r="L3682" s="52"/>
      <c r="M3682" s="52"/>
      <c r="N3682" s="52"/>
      <c r="O3682" s="52"/>
      <c r="P3682" s="111"/>
      <c r="Q3682" s="52"/>
      <c r="R3682" s="72"/>
      <c r="S3682" s="72"/>
    </row>
    <row r="3683" spans="1:19" x14ac:dyDescent="0.2">
      <c r="A3683" s="92"/>
      <c r="B3683" s="98"/>
      <c r="C3683" s="98"/>
      <c r="D3683" s="98"/>
      <c r="E3683" s="89"/>
      <c r="F3683" s="89"/>
      <c r="G3683" s="204"/>
      <c r="H3683" s="156"/>
      <c r="I3683" s="156"/>
      <c r="J3683" s="52"/>
      <c r="K3683" s="158"/>
      <c r="L3683" s="52"/>
      <c r="M3683" s="52"/>
      <c r="N3683" s="52"/>
      <c r="O3683" s="52"/>
      <c r="P3683" s="111"/>
      <c r="Q3683" s="52"/>
      <c r="R3683" s="77"/>
      <c r="S3683" s="109"/>
    </row>
    <row r="3684" spans="1:19" x14ac:dyDescent="0.2">
      <c r="A3684" s="92"/>
      <c r="B3684" s="98"/>
      <c r="C3684" s="98"/>
      <c r="D3684" s="98"/>
      <c r="E3684" s="89"/>
      <c r="F3684" s="89"/>
      <c r="G3684" s="204"/>
      <c r="H3684" s="157"/>
      <c r="I3684" s="157"/>
      <c r="J3684" s="52"/>
      <c r="K3684" s="158"/>
      <c r="L3684" s="52"/>
      <c r="M3684" s="52"/>
      <c r="N3684" s="52"/>
      <c r="O3684" s="52"/>
      <c r="P3684" s="111"/>
      <c r="Q3684" s="52"/>
      <c r="R3684" s="77"/>
      <c r="S3684" s="109"/>
    </row>
    <row r="3685" spans="1:19" x14ac:dyDescent="0.2">
      <c r="A3685" s="92"/>
      <c r="B3685" s="98"/>
      <c r="C3685" s="98"/>
      <c r="D3685" s="98"/>
      <c r="E3685" s="89"/>
      <c r="F3685" s="89"/>
      <c r="G3685" s="204"/>
      <c r="H3685" s="157"/>
      <c r="I3685" s="157"/>
      <c r="J3685" s="52"/>
      <c r="K3685" s="158"/>
      <c r="L3685" s="52"/>
      <c r="M3685" s="52"/>
      <c r="N3685" s="52"/>
      <c r="O3685" s="52"/>
      <c r="P3685" s="111"/>
      <c r="Q3685" s="52"/>
      <c r="R3685" s="77"/>
      <c r="S3685" s="109"/>
    </row>
    <row r="3686" spans="1:19" x14ac:dyDescent="0.2">
      <c r="A3686" s="92"/>
      <c r="B3686" s="98"/>
      <c r="C3686" s="98"/>
      <c r="D3686" s="98"/>
      <c r="E3686" s="89"/>
      <c r="F3686" s="89"/>
      <c r="G3686" s="204"/>
      <c r="H3686" s="155"/>
      <c r="I3686" s="155"/>
      <c r="J3686" s="52"/>
      <c r="K3686" s="158"/>
      <c r="L3686" s="52"/>
      <c r="M3686" s="52"/>
      <c r="N3686" s="52"/>
      <c r="O3686" s="52"/>
      <c r="P3686" s="111"/>
      <c r="Q3686" s="52"/>
      <c r="R3686" s="77"/>
      <c r="S3686" s="109"/>
    </row>
    <row r="3687" spans="1:19" s="46" customFormat="1" x14ac:dyDescent="0.2">
      <c r="A3687" s="92"/>
      <c r="B3687" s="145"/>
      <c r="C3687" s="145"/>
      <c r="D3687" s="145"/>
      <c r="E3687" s="138"/>
      <c r="F3687" s="138"/>
      <c r="G3687" s="103"/>
      <c r="H3687" s="100"/>
      <c r="I3687" s="270"/>
      <c r="J3687" s="208"/>
      <c r="K3687" s="208"/>
      <c r="L3687" s="208"/>
      <c r="M3687" s="208"/>
      <c r="N3687" s="208"/>
      <c r="O3687" s="208"/>
      <c r="P3687" s="250"/>
      <c r="Q3687" s="208"/>
      <c r="R3687" s="143"/>
      <c r="S3687" s="143"/>
    </row>
    <row r="3688" spans="1:19" s="46" customFormat="1" x14ac:dyDescent="0.2">
      <c r="A3688" s="92"/>
      <c r="B3688" s="98"/>
      <c r="C3688" s="98"/>
      <c r="D3688" s="98"/>
      <c r="E3688" s="89"/>
      <c r="F3688" s="89"/>
      <c r="G3688" s="204"/>
      <c r="H3688" s="156"/>
      <c r="I3688" s="156"/>
      <c r="J3688" s="52"/>
      <c r="K3688" s="158"/>
      <c r="L3688" s="52"/>
      <c r="M3688" s="52"/>
      <c r="N3688" s="52"/>
      <c r="O3688" s="52"/>
      <c r="P3688" s="111"/>
      <c r="Q3688" s="52"/>
      <c r="R3688" s="77"/>
      <c r="S3688" s="109"/>
    </row>
    <row r="3689" spans="1:19" s="46" customFormat="1" x14ac:dyDescent="0.2">
      <c r="A3689" s="92"/>
      <c r="B3689" s="98"/>
      <c r="C3689" s="98"/>
      <c r="D3689" s="98"/>
      <c r="E3689" s="89"/>
      <c r="F3689" s="89"/>
      <c r="G3689" s="204"/>
      <c r="H3689" s="157"/>
      <c r="I3689" s="157"/>
      <c r="J3689" s="52"/>
      <c r="K3689" s="158"/>
      <c r="L3689" s="52"/>
      <c r="M3689" s="52"/>
      <c r="N3689" s="52"/>
      <c r="O3689" s="52"/>
      <c r="P3689" s="111"/>
      <c r="Q3689" s="52"/>
      <c r="R3689" s="77"/>
      <c r="S3689" s="109"/>
    </row>
    <row r="3690" spans="1:19" s="46" customFormat="1" x14ac:dyDescent="0.2">
      <c r="A3690" s="92"/>
      <c r="B3690" s="98"/>
      <c r="C3690" s="98"/>
      <c r="D3690" s="98"/>
      <c r="E3690" s="89"/>
      <c r="F3690" s="89"/>
      <c r="G3690" s="204"/>
      <c r="H3690" s="155"/>
      <c r="I3690" s="155"/>
      <c r="J3690" s="52"/>
      <c r="K3690" s="158"/>
      <c r="L3690" s="52"/>
      <c r="M3690" s="52"/>
      <c r="N3690" s="52"/>
      <c r="O3690" s="52"/>
      <c r="P3690" s="111"/>
      <c r="Q3690" s="52"/>
      <c r="R3690" s="77"/>
      <c r="S3690" s="109"/>
    </row>
    <row r="3691" spans="1:19" x14ac:dyDescent="0.2">
      <c r="A3691" s="92"/>
      <c r="B3691" s="98"/>
      <c r="C3691" s="98"/>
      <c r="D3691" s="98"/>
      <c r="E3691" s="89"/>
      <c r="F3691" s="89"/>
      <c r="G3691" s="204"/>
      <c r="H3691" s="157"/>
      <c r="I3691" s="157"/>
      <c r="J3691" s="52"/>
      <c r="K3691" s="158"/>
      <c r="L3691" s="52"/>
      <c r="M3691" s="52"/>
      <c r="N3691" s="52"/>
      <c r="O3691" s="52"/>
      <c r="P3691" s="111"/>
      <c r="Q3691" s="52"/>
      <c r="R3691" s="77"/>
      <c r="S3691" s="109"/>
    </row>
    <row r="3692" spans="1:19" x14ac:dyDescent="0.2">
      <c r="A3692" s="92"/>
      <c r="B3692" s="98"/>
      <c r="C3692" s="98"/>
      <c r="D3692" s="98"/>
      <c r="E3692" s="89"/>
      <c r="F3692" s="89"/>
      <c r="G3692" s="204"/>
      <c r="H3692" s="155"/>
      <c r="I3692" s="155"/>
      <c r="J3692" s="52"/>
      <c r="K3692" s="158"/>
      <c r="L3692" s="52"/>
      <c r="M3692" s="52"/>
      <c r="N3692" s="52"/>
      <c r="O3692" s="52"/>
      <c r="P3692" s="111"/>
      <c r="Q3692" s="52"/>
      <c r="R3692" s="77"/>
      <c r="S3692" s="109"/>
    </row>
    <row r="3693" spans="1:19" x14ac:dyDescent="0.2">
      <c r="A3693" s="92"/>
      <c r="B3693" s="145"/>
      <c r="C3693" s="145"/>
      <c r="D3693" s="145"/>
      <c r="E3693" s="138"/>
      <c r="F3693" s="138"/>
      <c r="G3693" s="103"/>
      <c r="H3693" s="100"/>
      <c r="I3693" s="270"/>
      <c r="J3693" s="208"/>
      <c r="K3693" s="208"/>
      <c r="L3693" s="208"/>
      <c r="M3693" s="208"/>
      <c r="N3693" s="208"/>
      <c r="O3693" s="208"/>
      <c r="P3693" s="250"/>
      <c r="Q3693" s="208"/>
      <c r="R3693" s="143"/>
      <c r="S3693" s="143"/>
    </row>
    <row r="3694" spans="1:19" x14ac:dyDescent="0.2">
      <c r="A3694" s="92"/>
      <c r="B3694" s="98"/>
      <c r="C3694" s="98"/>
      <c r="D3694" s="98"/>
      <c r="E3694" s="89"/>
      <c r="F3694" s="89"/>
      <c r="G3694" s="204"/>
      <c r="H3694" s="156"/>
      <c r="I3694" s="156"/>
      <c r="J3694" s="52"/>
      <c r="K3694" s="158"/>
      <c r="L3694" s="52"/>
      <c r="M3694" s="52"/>
      <c r="N3694" s="52"/>
      <c r="O3694" s="52"/>
      <c r="P3694" s="111"/>
      <c r="Q3694" s="52"/>
      <c r="R3694" s="77"/>
      <c r="S3694" s="109"/>
    </row>
    <row r="3695" spans="1:19" x14ac:dyDescent="0.2">
      <c r="A3695" s="92"/>
      <c r="B3695" s="98"/>
      <c r="C3695" s="98"/>
      <c r="D3695" s="98"/>
      <c r="E3695" s="89"/>
      <c r="F3695" s="89"/>
      <c r="G3695" s="204"/>
      <c r="H3695" s="157"/>
      <c r="I3695" s="157"/>
      <c r="J3695" s="52"/>
      <c r="K3695" s="158"/>
      <c r="L3695" s="52"/>
      <c r="M3695" s="52"/>
      <c r="N3695" s="52"/>
      <c r="O3695" s="52"/>
      <c r="P3695" s="111"/>
      <c r="Q3695" s="52"/>
      <c r="R3695" s="77"/>
      <c r="S3695" s="109"/>
    </row>
    <row r="3696" spans="1:19" x14ac:dyDescent="0.2">
      <c r="A3696" s="92"/>
      <c r="B3696" s="98"/>
      <c r="C3696" s="98"/>
      <c r="D3696" s="98"/>
      <c r="E3696" s="89"/>
      <c r="F3696" s="89"/>
      <c r="G3696" s="204"/>
      <c r="H3696" s="155"/>
      <c r="I3696" s="155"/>
      <c r="J3696" s="52"/>
      <c r="K3696" s="158"/>
      <c r="L3696" s="52"/>
      <c r="M3696" s="52"/>
      <c r="N3696" s="52"/>
      <c r="O3696" s="52"/>
      <c r="P3696" s="111"/>
      <c r="Q3696" s="52"/>
      <c r="R3696" s="77"/>
      <c r="S3696" s="109"/>
    </row>
    <row r="3697" spans="1:19" x14ac:dyDescent="0.2">
      <c r="A3697" s="92"/>
      <c r="B3697" s="162"/>
      <c r="C3697" s="162"/>
      <c r="D3697" s="162"/>
      <c r="E3697" s="76"/>
      <c r="F3697" s="76"/>
      <c r="G3697" s="103"/>
      <c r="H3697" s="100"/>
      <c r="I3697" s="100"/>
      <c r="J3697" s="52"/>
      <c r="K3697" s="52"/>
      <c r="L3697" s="52"/>
      <c r="M3697" s="52"/>
      <c r="N3697" s="52"/>
      <c r="O3697" s="52"/>
      <c r="P3697" s="111"/>
      <c r="Q3697" s="52"/>
      <c r="R3697" s="72"/>
      <c r="S3697" s="72"/>
    </row>
    <row r="3698" spans="1:19" x14ac:dyDescent="0.2">
      <c r="A3698" s="92"/>
      <c r="B3698" s="98"/>
      <c r="C3698" s="98"/>
      <c r="D3698" s="98"/>
      <c r="E3698" s="89"/>
      <c r="F3698" s="89"/>
      <c r="G3698" s="204"/>
      <c r="H3698" s="156"/>
      <c r="I3698" s="156"/>
      <c r="J3698" s="52"/>
      <c r="K3698" s="158"/>
      <c r="L3698" s="52"/>
      <c r="M3698" s="52"/>
      <c r="N3698" s="52"/>
      <c r="O3698" s="52"/>
      <c r="P3698" s="111"/>
      <c r="Q3698" s="52"/>
      <c r="R3698" s="77"/>
      <c r="S3698" s="109"/>
    </row>
    <row r="3699" spans="1:19" x14ac:dyDescent="0.2">
      <c r="A3699" s="92"/>
      <c r="B3699" s="98"/>
      <c r="C3699" s="98"/>
      <c r="D3699" s="98"/>
      <c r="E3699" s="89"/>
      <c r="F3699" s="89"/>
      <c r="G3699" s="204"/>
      <c r="H3699" s="157"/>
      <c r="I3699" s="157"/>
      <c r="J3699" s="52"/>
      <c r="K3699" s="158"/>
      <c r="L3699" s="52"/>
      <c r="M3699" s="52"/>
      <c r="N3699" s="52"/>
      <c r="O3699" s="52"/>
      <c r="P3699" s="111"/>
      <c r="Q3699" s="52"/>
      <c r="R3699" s="77"/>
      <c r="S3699" s="109"/>
    </row>
    <row r="3700" spans="1:19" x14ac:dyDescent="0.2">
      <c r="A3700" s="92"/>
      <c r="B3700" s="98"/>
      <c r="C3700" s="98"/>
      <c r="D3700" s="98"/>
      <c r="E3700" s="89"/>
      <c r="F3700" s="89"/>
      <c r="G3700" s="204"/>
      <c r="H3700" s="157"/>
      <c r="I3700" s="157"/>
      <c r="J3700" s="52"/>
      <c r="K3700" s="158"/>
      <c r="L3700" s="52"/>
      <c r="M3700" s="52"/>
      <c r="N3700" s="52"/>
      <c r="O3700" s="52"/>
      <c r="P3700" s="111"/>
      <c r="Q3700" s="52"/>
      <c r="R3700" s="77"/>
      <c r="S3700" s="109"/>
    </row>
    <row r="3701" spans="1:19" x14ac:dyDescent="0.2">
      <c r="A3701" s="92"/>
      <c r="B3701" s="98"/>
      <c r="C3701" s="98"/>
      <c r="D3701" s="98"/>
      <c r="E3701" s="89"/>
      <c r="F3701" s="89"/>
      <c r="G3701" s="204"/>
      <c r="H3701" s="155"/>
      <c r="I3701" s="155"/>
      <c r="J3701" s="52"/>
      <c r="K3701" s="158"/>
      <c r="L3701" s="52"/>
      <c r="M3701" s="52"/>
      <c r="N3701" s="52"/>
      <c r="O3701" s="52"/>
      <c r="P3701" s="111"/>
      <c r="Q3701" s="52"/>
      <c r="R3701" s="77"/>
      <c r="S3701" s="109"/>
    </row>
    <row r="3702" spans="1:19" x14ac:dyDescent="0.2">
      <c r="A3702" s="92"/>
      <c r="B3702" s="145"/>
      <c r="C3702" s="145"/>
      <c r="D3702" s="145"/>
      <c r="E3702" s="138"/>
      <c r="F3702" s="138"/>
      <c r="G3702" s="103"/>
      <c r="H3702" s="100"/>
      <c r="I3702" s="270"/>
      <c r="J3702" s="208"/>
      <c r="K3702" s="208"/>
      <c r="L3702" s="208"/>
      <c r="M3702" s="208"/>
      <c r="N3702" s="208"/>
      <c r="O3702" s="208"/>
      <c r="P3702" s="250"/>
      <c r="Q3702" s="208"/>
      <c r="R3702" s="143"/>
      <c r="S3702" s="143"/>
    </row>
    <row r="3703" spans="1:19" x14ac:dyDescent="0.2">
      <c r="A3703" s="92"/>
      <c r="B3703" s="98"/>
      <c r="C3703" s="98"/>
      <c r="D3703" s="98"/>
      <c r="E3703" s="89"/>
      <c r="F3703" s="89"/>
      <c r="G3703" s="204"/>
      <c r="H3703" s="156"/>
      <c r="I3703" s="156"/>
      <c r="J3703" s="52"/>
      <c r="K3703" s="158"/>
      <c r="L3703" s="52"/>
      <c r="M3703" s="52"/>
      <c r="N3703" s="52"/>
      <c r="O3703" s="52"/>
      <c r="P3703" s="111"/>
      <c r="Q3703" s="52"/>
      <c r="R3703" s="77"/>
      <c r="S3703" s="109"/>
    </row>
    <row r="3704" spans="1:19" x14ac:dyDescent="0.2">
      <c r="A3704" s="92"/>
      <c r="B3704" s="98"/>
      <c r="C3704" s="98"/>
      <c r="D3704" s="98"/>
      <c r="E3704" s="89"/>
      <c r="F3704" s="89"/>
      <c r="G3704" s="204"/>
      <c r="H3704" s="157"/>
      <c r="I3704" s="157"/>
      <c r="J3704" s="52"/>
      <c r="K3704" s="158"/>
      <c r="L3704" s="52"/>
      <c r="M3704" s="52"/>
      <c r="N3704" s="52"/>
      <c r="O3704" s="52"/>
      <c r="P3704" s="111"/>
      <c r="Q3704" s="52"/>
      <c r="R3704" s="77"/>
      <c r="S3704" s="109"/>
    </row>
    <row r="3705" spans="1:19" x14ac:dyDescent="0.2">
      <c r="A3705" s="92"/>
      <c r="B3705" s="98"/>
      <c r="C3705" s="98"/>
      <c r="D3705" s="98"/>
      <c r="E3705" s="89"/>
      <c r="F3705" s="89"/>
      <c r="G3705" s="204"/>
      <c r="H3705" s="155"/>
      <c r="I3705" s="155"/>
      <c r="J3705" s="52"/>
      <c r="K3705" s="158"/>
      <c r="L3705" s="52"/>
      <c r="M3705" s="52"/>
      <c r="N3705" s="52"/>
      <c r="O3705" s="52"/>
      <c r="P3705" s="111"/>
      <c r="Q3705" s="52"/>
      <c r="R3705" s="77"/>
      <c r="S3705" s="109"/>
    </row>
    <row r="3706" spans="1:19" x14ac:dyDescent="0.2">
      <c r="A3706" s="92"/>
      <c r="B3706" s="98"/>
      <c r="C3706" s="98"/>
      <c r="D3706" s="98"/>
      <c r="E3706" s="89"/>
      <c r="F3706" s="89"/>
      <c r="G3706" s="204"/>
      <c r="H3706" s="157"/>
      <c r="I3706" s="157"/>
      <c r="J3706" s="52"/>
      <c r="K3706" s="158"/>
      <c r="L3706" s="52"/>
      <c r="M3706" s="52"/>
      <c r="N3706" s="52"/>
      <c r="O3706" s="52"/>
      <c r="P3706" s="111"/>
      <c r="Q3706" s="52"/>
      <c r="R3706" s="77"/>
      <c r="S3706" s="109"/>
    </row>
    <row r="3707" spans="1:19" x14ac:dyDescent="0.2">
      <c r="A3707" s="92"/>
      <c r="B3707" s="98"/>
      <c r="C3707" s="98"/>
      <c r="D3707" s="98"/>
      <c r="E3707" s="89"/>
      <c r="F3707" s="89"/>
      <c r="G3707" s="204"/>
      <c r="H3707" s="155"/>
      <c r="I3707" s="155"/>
      <c r="J3707" s="52"/>
      <c r="K3707" s="158"/>
      <c r="L3707" s="52"/>
      <c r="M3707" s="52"/>
      <c r="N3707" s="52"/>
      <c r="O3707" s="52"/>
      <c r="P3707" s="111"/>
      <c r="Q3707" s="52"/>
      <c r="R3707" s="77"/>
      <c r="S3707" s="109"/>
    </row>
    <row r="3708" spans="1:19" x14ac:dyDescent="0.2">
      <c r="A3708" s="92"/>
      <c r="B3708" s="145"/>
      <c r="C3708" s="145"/>
      <c r="D3708" s="145"/>
      <c r="E3708" s="138"/>
      <c r="F3708" s="138"/>
      <c r="G3708" s="103"/>
      <c r="H3708" s="100"/>
      <c r="I3708" s="270"/>
      <c r="J3708" s="208"/>
      <c r="K3708" s="208"/>
      <c r="L3708" s="208"/>
      <c r="M3708" s="208"/>
      <c r="N3708" s="208"/>
      <c r="O3708" s="208"/>
      <c r="P3708" s="250"/>
      <c r="Q3708" s="208"/>
      <c r="R3708" s="143"/>
      <c r="S3708" s="143"/>
    </row>
    <row r="3709" spans="1:19" x14ac:dyDescent="0.2">
      <c r="A3709" s="92"/>
      <c r="B3709" s="98"/>
      <c r="C3709" s="98"/>
      <c r="D3709" s="98"/>
      <c r="E3709" s="89"/>
      <c r="F3709" s="89"/>
      <c r="G3709" s="204"/>
      <c r="H3709" s="156"/>
      <c r="I3709" s="156"/>
      <c r="J3709" s="52"/>
      <c r="K3709" s="158"/>
      <c r="L3709" s="52"/>
      <c r="M3709" s="52"/>
      <c r="N3709" s="52"/>
      <c r="O3709" s="52"/>
      <c r="P3709" s="111"/>
      <c r="Q3709" s="52"/>
      <c r="R3709" s="77"/>
      <c r="S3709" s="109"/>
    </row>
    <row r="3710" spans="1:19" x14ac:dyDescent="0.2">
      <c r="A3710" s="92"/>
      <c r="B3710" s="98"/>
      <c r="C3710" s="98"/>
      <c r="D3710" s="98"/>
      <c r="E3710" s="89"/>
      <c r="F3710" s="89"/>
      <c r="G3710" s="204"/>
      <c r="H3710" s="157"/>
      <c r="I3710" s="157"/>
      <c r="J3710" s="52"/>
      <c r="K3710" s="158"/>
      <c r="L3710" s="52"/>
      <c r="M3710" s="52"/>
      <c r="N3710" s="52"/>
      <c r="O3710" s="52"/>
      <c r="P3710" s="111"/>
      <c r="Q3710" s="52"/>
      <c r="R3710" s="77"/>
      <c r="S3710" s="109"/>
    </row>
    <row r="3711" spans="1:19" x14ac:dyDescent="0.2">
      <c r="A3711" s="92"/>
      <c r="B3711" s="98"/>
      <c r="C3711" s="98"/>
      <c r="D3711" s="98"/>
      <c r="E3711" s="89"/>
      <c r="F3711" s="89"/>
      <c r="G3711" s="204"/>
      <c r="H3711" s="155"/>
      <c r="I3711" s="155"/>
      <c r="J3711" s="52"/>
      <c r="K3711" s="158"/>
      <c r="L3711" s="52"/>
      <c r="M3711" s="52"/>
      <c r="N3711" s="52"/>
      <c r="O3711" s="52"/>
      <c r="P3711" s="111"/>
      <c r="Q3711" s="52"/>
      <c r="R3711" s="77"/>
      <c r="S3711" s="109"/>
    </row>
    <row r="3712" spans="1:19" x14ac:dyDescent="0.2">
      <c r="A3712" s="92"/>
      <c r="B3712" s="162"/>
      <c r="C3712" s="162"/>
      <c r="D3712" s="162"/>
      <c r="E3712" s="76"/>
      <c r="F3712" s="76"/>
      <c r="G3712" s="103"/>
      <c r="H3712" s="100"/>
      <c r="I3712" s="100"/>
      <c r="J3712" s="52"/>
      <c r="K3712" s="52"/>
      <c r="L3712" s="52"/>
      <c r="M3712" s="52"/>
      <c r="N3712" s="52"/>
      <c r="O3712" s="52"/>
      <c r="P3712" s="111"/>
      <c r="Q3712" s="52"/>
      <c r="R3712" s="72"/>
      <c r="S3712" s="72"/>
    </row>
    <row r="3713" spans="1:19" x14ac:dyDescent="0.2">
      <c r="A3713" s="92"/>
      <c r="B3713" s="98"/>
      <c r="C3713" s="98"/>
      <c r="D3713" s="98"/>
      <c r="E3713" s="89"/>
      <c r="F3713" s="89"/>
      <c r="G3713" s="204"/>
      <c r="H3713" s="156"/>
      <c r="I3713" s="156"/>
      <c r="J3713" s="52"/>
      <c r="K3713" s="158"/>
      <c r="L3713" s="52"/>
      <c r="M3713" s="52"/>
      <c r="N3713" s="52"/>
      <c r="O3713" s="52"/>
      <c r="P3713" s="111"/>
      <c r="Q3713" s="52"/>
      <c r="R3713" s="77"/>
      <c r="S3713" s="109"/>
    </row>
    <row r="3714" spans="1:19" x14ac:dyDescent="0.2">
      <c r="A3714" s="92"/>
      <c r="B3714" s="98"/>
      <c r="C3714" s="98"/>
      <c r="D3714" s="98"/>
      <c r="E3714" s="89"/>
      <c r="F3714" s="89"/>
      <c r="G3714" s="204"/>
      <c r="H3714" s="157"/>
      <c r="I3714" s="157"/>
      <c r="J3714" s="52"/>
      <c r="K3714" s="158"/>
      <c r="L3714" s="52"/>
      <c r="M3714" s="52"/>
      <c r="N3714" s="52"/>
      <c r="O3714" s="52"/>
      <c r="P3714" s="111"/>
      <c r="Q3714" s="52"/>
      <c r="R3714" s="77"/>
      <c r="S3714" s="109"/>
    </row>
    <row r="3715" spans="1:19" x14ac:dyDescent="0.2">
      <c r="A3715" s="92"/>
      <c r="B3715" s="98"/>
      <c r="C3715" s="98"/>
      <c r="D3715" s="98"/>
      <c r="E3715" s="89"/>
      <c r="F3715" s="89"/>
      <c r="G3715" s="204"/>
      <c r="H3715" s="157"/>
      <c r="I3715" s="157"/>
      <c r="J3715" s="52"/>
      <c r="K3715" s="158"/>
      <c r="L3715" s="52"/>
      <c r="M3715" s="52"/>
      <c r="N3715" s="52"/>
      <c r="O3715" s="52"/>
      <c r="P3715" s="111"/>
      <c r="Q3715" s="52"/>
      <c r="R3715" s="77"/>
      <c r="S3715" s="109"/>
    </row>
    <row r="3716" spans="1:19" x14ac:dyDescent="0.2">
      <c r="A3716" s="92"/>
      <c r="B3716" s="98"/>
      <c r="C3716" s="98"/>
      <c r="D3716" s="98"/>
      <c r="E3716" s="89"/>
      <c r="F3716" s="89"/>
      <c r="G3716" s="204"/>
      <c r="H3716" s="155"/>
      <c r="I3716" s="155"/>
      <c r="J3716" s="52"/>
      <c r="K3716" s="158"/>
      <c r="L3716" s="52"/>
      <c r="M3716" s="52"/>
      <c r="N3716" s="52"/>
      <c r="O3716" s="52"/>
      <c r="P3716" s="111"/>
      <c r="Q3716" s="52"/>
      <c r="R3716" s="77"/>
      <c r="S3716" s="109"/>
    </row>
    <row r="3717" spans="1:19" s="46" customFormat="1" x14ac:dyDescent="0.2">
      <c r="A3717" s="92"/>
      <c r="B3717" s="145"/>
      <c r="C3717" s="145"/>
      <c r="D3717" s="145"/>
      <c r="E3717" s="138"/>
      <c r="F3717" s="138"/>
      <c r="G3717" s="103"/>
      <c r="H3717" s="100"/>
      <c r="I3717" s="270"/>
      <c r="J3717" s="208"/>
      <c r="K3717" s="208"/>
      <c r="L3717" s="208"/>
      <c r="M3717" s="208"/>
      <c r="N3717" s="208"/>
      <c r="O3717" s="208"/>
      <c r="P3717" s="250"/>
      <c r="Q3717" s="208"/>
      <c r="R3717" s="143"/>
      <c r="S3717" s="143"/>
    </row>
    <row r="3718" spans="1:19" s="46" customFormat="1" x14ac:dyDescent="0.2">
      <c r="A3718" s="92"/>
      <c r="B3718" s="98"/>
      <c r="C3718" s="98"/>
      <c r="D3718" s="98"/>
      <c r="E3718" s="89"/>
      <c r="F3718" s="89"/>
      <c r="G3718" s="204"/>
      <c r="H3718" s="156"/>
      <c r="I3718" s="156"/>
      <c r="J3718" s="52"/>
      <c r="K3718" s="158"/>
      <c r="L3718" s="52"/>
      <c r="M3718" s="52"/>
      <c r="N3718" s="52"/>
      <c r="O3718" s="52"/>
      <c r="P3718" s="111"/>
      <c r="Q3718" s="52"/>
      <c r="R3718" s="77"/>
      <c r="S3718" s="109"/>
    </row>
    <row r="3719" spans="1:19" s="46" customFormat="1" x14ac:dyDescent="0.2">
      <c r="A3719" s="92"/>
      <c r="B3719" s="98"/>
      <c r="C3719" s="98"/>
      <c r="D3719" s="98"/>
      <c r="E3719" s="89"/>
      <c r="F3719" s="89"/>
      <c r="G3719" s="204"/>
      <c r="H3719" s="157"/>
      <c r="I3719" s="157"/>
      <c r="J3719" s="52"/>
      <c r="K3719" s="158"/>
      <c r="L3719" s="52"/>
      <c r="M3719" s="52"/>
      <c r="N3719" s="52"/>
      <c r="O3719" s="52"/>
      <c r="P3719" s="111"/>
      <c r="Q3719" s="52"/>
      <c r="R3719" s="77"/>
      <c r="S3719" s="109"/>
    </row>
    <row r="3720" spans="1:19" s="46" customFormat="1" x14ac:dyDescent="0.2">
      <c r="A3720" s="92"/>
      <c r="B3720" s="98"/>
      <c r="C3720" s="98"/>
      <c r="D3720" s="98"/>
      <c r="E3720" s="89"/>
      <c r="F3720" s="89"/>
      <c r="G3720" s="204"/>
      <c r="H3720" s="155"/>
      <c r="I3720" s="155"/>
      <c r="J3720" s="52"/>
      <c r="K3720" s="158"/>
      <c r="L3720" s="52"/>
      <c r="M3720" s="52"/>
      <c r="N3720" s="52"/>
      <c r="O3720" s="52"/>
      <c r="P3720" s="111"/>
      <c r="Q3720" s="52"/>
      <c r="R3720" s="77"/>
      <c r="S3720" s="109"/>
    </row>
    <row r="3721" spans="1:19" s="46" customFormat="1" x14ac:dyDescent="0.2">
      <c r="A3721" s="92"/>
      <c r="B3721" s="98"/>
      <c r="C3721" s="98"/>
      <c r="D3721" s="98"/>
      <c r="E3721" s="89"/>
      <c r="F3721" s="89"/>
      <c r="G3721" s="204"/>
      <c r="H3721" s="157"/>
      <c r="I3721" s="157"/>
      <c r="J3721" s="52"/>
      <c r="K3721" s="158"/>
      <c r="L3721" s="52"/>
      <c r="M3721" s="52"/>
      <c r="N3721" s="52"/>
      <c r="O3721" s="52"/>
      <c r="P3721" s="111"/>
      <c r="Q3721" s="52"/>
      <c r="R3721" s="77"/>
      <c r="S3721" s="109"/>
    </row>
    <row r="3722" spans="1:19" s="46" customFormat="1" x14ac:dyDescent="0.2">
      <c r="A3722" s="92"/>
      <c r="B3722" s="98"/>
      <c r="C3722" s="98"/>
      <c r="D3722" s="98"/>
      <c r="E3722" s="89"/>
      <c r="F3722" s="89"/>
      <c r="G3722" s="204"/>
      <c r="H3722" s="155"/>
      <c r="I3722" s="155"/>
      <c r="J3722" s="52"/>
      <c r="K3722" s="158"/>
      <c r="L3722" s="52"/>
      <c r="M3722" s="52"/>
      <c r="N3722" s="52"/>
      <c r="O3722" s="52"/>
      <c r="P3722" s="111"/>
      <c r="Q3722" s="52"/>
      <c r="R3722" s="77"/>
      <c r="S3722" s="109"/>
    </row>
    <row r="3723" spans="1:19" s="46" customFormat="1" x14ac:dyDescent="0.2">
      <c r="A3723" s="92"/>
      <c r="B3723" s="145"/>
      <c r="C3723" s="145"/>
      <c r="D3723" s="145"/>
      <c r="E3723" s="138"/>
      <c r="F3723" s="138"/>
      <c r="G3723" s="103"/>
      <c r="H3723" s="100"/>
      <c r="I3723" s="270"/>
      <c r="J3723" s="208"/>
      <c r="K3723" s="208"/>
      <c r="L3723" s="208"/>
      <c r="M3723" s="208"/>
      <c r="N3723" s="208"/>
      <c r="O3723" s="208"/>
      <c r="P3723" s="250"/>
      <c r="Q3723" s="208"/>
      <c r="R3723" s="143"/>
      <c r="S3723" s="143"/>
    </row>
    <row r="3724" spans="1:19" s="46" customFormat="1" x14ac:dyDescent="0.2">
      <c r="A3724" s="92"/>
      <c r="B3724" s="98"/>
      <c r="C3724" s="98"/>
      <c r="D3724" s="98"/>
      <c r="E3724" s="89"/>
      <c r="F3724" s="89"/>
      <c r="G3724" s="204"/>
      <c r="H3724" s="156"/>
      <c r="I3724" s="156"/>
      <c r="J3724" s="52"/>
      <c r="K3724" s="158"/>
      <c r="L3724" s="52"/>
      <c r="M3724" s="52"/>
      <c r="N3724" s="52"/>
      <c r="O3724" s="52"/>
      <c r="P3724" s="111"/>
      <c r="Q3724" s="52"/>
      <c r="R3724" s="77"/>
      <c r="S3724" s="109"/>
    </row>
    <row r="3725" spans="1:19" s="46" customFormat="1" x14ac:dyDescent="0.2">
      <c r="A3725" s="92"/>
      <c r="B3725" s="98"/>
      <c r="C3725" s="98"/>
      <c r="D3725" s="98"/>
      <c r="E3725" s="89"/>
      <c r="F3725" s="89"/>
      <c r="G3725" s="204"/>
      <c r="H3725" s="157"/>
      <c r="I3725" s="157"/>
      <c r="J3725" s="52"/>
      <c r="K3725" s="158"/>
      <c r="L3725" s="52"/>
      <c r="M3725" s="52"/>
      <c r="N3725" s="52"/>
      <c r="O3725" s="52"/>
      <c r="P3725" s="111"/>
      <c r="Q3725" s="52"/>
      <c r="R3725" s="77"/>
      <c r="S3725" s="109"/>
    </row>
    <row r="3726" spans="1:19" s="46" customFormat="1" x14ac:dyDescent="0.2">
      <c r="A3726" s="92"/>
      <c r="B3726" s="98"/>
      <c r="C3726" s="98"/>
      <c r="D3726" s="98"/>
      <c r="E3726" s="89"/>
      <c r="F3726" s="89"/>
      <c r="G3726" s="204"/>
      <c r="H3726" s="155"/>
      <c r="I3726" s="155"/>
      <c r="J3726" s="52"/>
      <c r="K3726" s="158"/>
      <c r="L3726" s="52"/>
      <c r="M3726" s="52"/>
      <c r="N3726" s="52"/>
      <c r="O3726" s="52"/>
      <c r="P3726" s="111"/>
      <c r="Q3726" s="52"/>
      <c r="R3726" s="77"/>
      <c r="S3726" s="109"/>
    </row>
    <row r="3727" spans="1:19" s="46" customFormat="1" x14ac:dyDescent="0.2">
      <c r="A3727" s="92"/>
      <c r="B3727" s="162"/>
      <c r="C3727" s="162"/>
      <c r="D3727" s="162"/>
      <c r="E3727" s="76"/>
      <c r="F3727" s="76"/>
      <c r="G3727" s="103"/>
      <c r="H3727" s="100"/>
      <c r="I3727" s="100"/>
      <c r="J3727" s="52"/>
      <c r="K3727" s="52"/>
      <c r="L3727" s="52"/>
      <c r="M3727" s="52"/>
      <c r="N3727" s="52"/>
      <c r="O3727" s="52"/>
      <c r="P3727" s="111"/>
      <c r="Q3727" s="52"/>
      <c r="R3727" s="72"/>
      <c r="S3727" s="72"/>
    </row>
    <row r="3728" spans="1:19" s="46" customFormat="1" x14ac:dyDescent="0.2">
      <c r="A3728" s="92"/>
      <c r="B3728" s="98"/>
      <c r="C3728" s="98"/>
      <c r="D3728" s="98"/>
      <c r="E3728" s="89"/>
      <c r="F3728" s="89"/>
      <c r="G3728" s="204"/>
      <c r="H3728" s="156"/>
      <c r="I3728" s="156"/>
      <c r="J3728" s="52"/>
      <c r="K3728" s="158"/>
      <c r="L3728" s="52"/>
      <c r="M3728" s="52"/>
      <c r="N3728" s="52"/>
      <c r="O3728" s="52"/>
      <c r="P3728" s="111"/>
      <c r="Q3728" s="52"/>
      <c r="R3728" s="77"/>
      <c r="S3728" s="109"/>
    </row>
    <row r="3729" spans="1:19" s="46" customFormat="1" x14ac:dyDescent="0.2">
      <c r="A3729" s="92"/>
      <c r="B3729" s="98"/>
      <c r="C3729" s="98"/>
      <c r="D3729" s="98"/>
      <c r="E3729" s="89"/>
      <c r="F3729" s="89"/>
      <c r="G3729" s="204"/>
      <c r="H3729" s="157"/>
      <c r="I3729" s="157"/>
      <c r="J3729" s="52"/>
      <c r="K3729" s="158"/>
      <c r="L3729" s="52"/>
      <c r="M3729" s="52"/>
      <c r="N3729" s="52"/>
      <c r="O3729" s="52"/>
      <c r="P3729" s="111"/>
      <c r="Q3729" s="52"/>
      <c r="R3729" s="77"/>
      <c r="S3729" s="109"/>
    </row>
    <row r="3730" spans="1:19" s="46" customFormat="1" x14ac:dyDescent="0.2">
      <c r="A3730" s="92"/>
      <c r="B3730" s="98"/>
      <c r="C3730" s="98"/>
      <c r="D3730" s="98"/>
      <c r="E3730" s="89"/>
      <c r="F3730" s="89"/>
      <c r="G3730" s="204"/>
      <c r="H3730" s="157"/>
      <c r="I3730" s="157"/>
      <c r="J3730" s="52"/>
      <c r="K3730" s="158"/>
      <c r="L3730" s="52"/>
      <c r="M3730" s="52"/>
      <c r="N3730" s="52"/>
      <c r="O3730" s="52"/>
      <c r="P3730" s="111"/>
      <c r="Q3730" s="52"/>
      <c r="R3730" s="77"/>
      <c r="S3730" s="109"/>
    </row>
    <row r="3731" spans="1:19" s="46" customFormat="1" x14ac:dyDescent="0.2">
      <c r="A3731" s="92"/>
      <c r="B3731" s="98"/>
      <c r="C3731" s="98"/>
      <c r="D3731" s="98"/>
      <c r="E3731" s="89"/>
      <c r="F3731" s="89"/>
      <c r="G3731" s="204"/>
      <c r="H3731" s="155"/>
      <c r="I3731" s="155"/>
      <c r="J3731" s="52"/>
      <c r="K3731" s="158"/>
      <c r="L3731" s="52"/>
      <c r="M3731" s="52"/>
      <c r="N3731" s="52"/>
      <c r="O3731" s="52"/>
      <c r="P3731" s="111"/>
      <c r="Q3731" s="52"/>
      <c r="R3731" s="77"/>
      <c r="S3731" s="109"/>
    </row>
    <row r="3732" spans="1:19" s="46" customFormat="1" x14ac:dyDescent="0.2">
      <c r="A3732" s="92"/>
      <c r="B3732" s="145"/>
      <c r="C3732" s="145"/>
      <c r="D3732" s="145"/>
      <c r="E3732" s="138"/>
      <c r="F3732" s="138"/>
      <c r="G3732" s="103"/>
      <c r="H3732" s="100"/>
      <c r="I3732" s="270"/>
      <c r="J3732" s="208"/>
      <c r="K3732" s="208"/>
      <c r="L3732" s="208"/>
      <c r="M3732" s="208"/>
      <c r="N3732" s="208"/>
      <c r="O3732" s="208"/>
      <c r="P3732" s="250"/>
      <c r="Q3732" s="208"/>
      <c r="R3732" s="143"/>
      <c r="S3732" s="143"/>
    </row>
    <row r="3733" spans="1:19" s="46" customFormat="1" x14ac:dyDescent="0.2">
      <c r="A3733" s="92"/>
      <c r="B3733" s="98"/>
      <c r="C3733" s="98"/>
      <c r="D3733" s="98"/>
      <c r="E3733" s="89"/>
      <c r="F3733" s="89"/>
      <c r="G3733" s="204"/>
      <c r="H3733" s="156"/>
      <c r="I3733" s="156"/>
      <c r="J3733" s="52"/>
      <c r="K3733" s="158"/>
      <c r="L3733" s="52"/>
      <c r="M3733" s="52"/>
      <c r="N3733" s="52"/>
      <c r="O3733" s="52"/>
      <c r="P3733" s="111"/>
      <c r="Q3733" s="52"/>
      <c r="R3733" s="77"/>
      <c r="S3733" s="109"/>
    </row>
    <row r="3734" spans="1:19" s="46" customFormat="1" x14ac:dyDescent="0.2">
      <c r="A3734" s="92"/>
      <c r="B3734" s="98"/>
      <c r="C3734" s="98"/>
      <c r="D3734" s="98"/>
      <c r="E3734" s="89"/>
      <c r="F3734" s="89"/>
      <c r="G3734" s="204"/>
      <c r="H3734" s="157"/>
      <c r="I3734" s="157"/>
      <c r="J3734" s="52"/>
      <c r="K3734" s="158"/>
      <c r="L3734" s="52"/>
      <c r="M3734" s="52"/>
      <c r="N3734" s="52"/>
      <c r="O3734" s="52"/>
      <c r="P3734" s="111"/>
      <c r="Q3734" s="52"/>
      <c r="R3734" s="77"/>
      <c r="S3734" s="109"/>
    </row>
    <row r="3735" spans="1:19" s="46" customFormat="1" x14ac:dyDescent="0.2">
      <c r="A3735" s="92"/>
      <c r="B3735" s="98"/>
      <c r="C3735" s="98"/>
      <c r="D3735" s="98"/>
      <c r="E3735" s="89"/>
      <c r="F3735" s="89"/>
      <c r="G3735" s="204"/>
      <c r="H3735" s="155"/>
      <c r="I3735" s="155"/>
      <c r="J3735" s="52"/>
      <c r="K3735" s="158"/>
      <c r="L3735" s="52"/>
      <c r="M3735" s="52"/>
      <c r="N3735" s="52"/>
      <c r="O3735" s="52"/>
      <c r="P3735" s="111"/>
      <c r="Q3735" s="52"/>
      <c r="R3735" s="77"/>
      <c r="S3735" s="109"/>
    </row>
    <row r="3736" spans="1:19" s="46" customFormat="1" x14ac:dyDescent="0.2">
      <c r="A3736" s="92"/>
      <c r="B3736" s="98"/>
      <c r="C3736" s="98"/>
      <c r="D3736" s="98"/>
      <c r="E3736" s="89"/>
      <c r="F3736" s="89"/>
      <c r="G3736" s="204"/>
      <c r="H3736" s="157"/>
      <c r="I3736" s="157"/>
      <c r="J3736" s="52"/>
      <c r="K3736" s="158"/>
      <c r="L3736" s="52"/>
      <c r="M3736" s="52"/>
      <c r="N3736" s="52"/>
      <c r="O3736" s="52"/>
      <c r="P3736" s="111"/>
      <c r="Q3736" s="52"/>
      <c r="R3736" s="77"/>
      <c r="S3736" s="109"/>
    </row>
    <row r="3737" spans="1:19" s="46" customFormat="1" x14ac:dyDescent="0.2">
      <c r="A3737" s="92"/>
      <c r="B3737" s="98"/>
      <c r="C3737" s="98"/>
      <c r="D3737" s="98"/>
      <c r="E3737" s="89"/>
      <c r="F3737" s="89"/>
      <c r="G3737" s="204"/>
      <c r="H3737" s="155"/>
      <c r="I3737" s="155"/>
      <c r="J3737" s="52"/>
      <c r="K3737" s="158"/>
      <c r="L3737" s="52"/>
      <c r="M3737" s="52"/>
      <c r="N3737" s="52"/>
      <c r="O3737" s="52"/>
      <c r="P3737" s="111"/>
      <c r="Q3737" s="52"/>
      <c r="R3737" s="77"/>
      <c r="S3737" s="109"/>
    </row>
    <row r="3738" spans="1:19" s="46" customFormat="1" x14ac:dyDescent="0.2">
      <c r="A3738" s="92"/>
      <c r="B3738" s="145"/>
      <c r="C3738" s="145"/>
      <c r="D3738" s="145"/>
      <c r="E3738" s="138"/>
      <c r="F3738" s="138"/>
      <c r="G3738" s="103"/>
      <c r="H3738" s="100"/>
      <c r="I3738" s="270"/>
      <c r="J3738" s="208"/>
      <c r="K3738" s="208"/>
      <c r="L3738" s="208"/>
      <c r="M3738" s="208"/>
      <c r="N3738" s="208"/>
      <c r="O3738" s="208"/>
      <c r="P3738" s="250"/>
      <c r="Q3738" s="208"/>
      <c r="R3738" s="143"/>
      <c r="S3738" s="143"/>
    </row>
    <row r="3739" spans="1:19" s="46" customFormat="1" x14ac:dyDescent="0.2">
      <c r="A3739" s="92"/>
      <c r="B3739" s="98"/>
      <c r="C3739" s="98"/>
      <c r="D3739" s="98"/>
      <c r="E3739" s="89"/>
      <c r="F3739" s="89"/>
      <c r="G3739" s="204"/>
      <c r="H3739" s="156"/>
      <c r="I3739" s="156"/>
      <c r="J3739" s="52"/>
      <c r="K3739" s="158"/>
      <c r="L3739" s="52"/>
      <c r="M3739" s="52"/>
      <c r="N3739" s="52"/>
      <c r="O3739" s="52"/>
      <c r="P3739" s="111"/>
      <c r="Q3739" s="52"/>
      <c r="R3739" s="77"/>
      <c r="S3739" s="109"/>
    </row>
    <row r="3740" spans="1:19" s="46" customFormat="1" x14ac:dyDescent="0.2">
      <c r="A3740" s="92"/>
      <c r="B3740" s="98"/>
      <c r="C3740" s="98"/>
      <c r="D3740" s="98"/>
      <c r="E3740" s="89"/>
      <c r="F3740" s="89"/>
      <c r="G3740" s="204"/>
      <c r="H3740" s="157"/>
      <c r="I3740" s="157"/>
      <c r="J3740" s="52"/>
      <c r="K3740" s="158"/>
      <c r="L3740" s="52"/>
      <c r="M3740" s="52"/>
      <c r="N3740" s="52"/>
      <c r="O3740" s="52"/>
      <c r="P3740" s="111"/>
      <c r="Q3740" s="52"/>
      <c r="R3740" s="77"/>
      <c r="S3740" s="109"/>
    </row>
    <row r="3741" spans="1:19" s="46" customFormat="1" x14ac:dyDescent="0.2">
      <c r="A3741" s="92"/>
      <c r="B3741" s="98"/>
      <c r="C3741" s="98"/>
      <c r="D3741" s="98"/>
      <c r="E3741" s="89"/>
      <c r="F3741" s="89"/>
      <c r="G3741" s="204"/>
      <c r="H3741" s="155"/>
      <c r="I3741" s="155"/>
      <c r="J3741" s="52"/>
      <c r="K3741" s="158"/>
      <c r="L3741" s="52"/>
      <c r="M3741" s="52"/>
      <c r="N3741" s="52"/>
      <c r="O3741" s="52"/>
      <c r="P3741" s="111"/>
      <c r="Q3741" s="52"/>
      <c r="R3741" s="77"/>
      <c r="S3741" s="109"/>
    </row>
    <row r="3742" spans="1:19" s="46" customFormat="1" x14ac:dyDescent="0.2">
      <c r="A3742" s="92"/>
      <c r="B3742" s="162"/>
      <c r="C3742" s="162"/>
      <c r="D3742" s="162"/>
      <c r="E3742" s="76"/>
      <c r="F3742" s="76"/>
      <c r="G3742" s="103"/>
      <c r="H3742" s="100"/>
      <c r="I3742" s="100"/>
      <c r="J3742" s="52"/>
      <c r="K3742" s="52"/>
      <c r="L3742" s="52"/>
      <c r="M3742" s="52"/>
      <c r="N3742" s="52"/>
      <c r="O3742" s="52"/>
      <c r="P3742" s="111"/>
      <c r="Q3742" s="52"/>
      <c r="R3742" s="72"/>
      <c r="S3742" s="72"/>
    </row>
    <row r="3743" spans="1:19" s="46" customFormat="1" x14ac:dyDescent="0.2">
      <c r="A3743" s="92"/>
      <c r="B3743" s="98"/>
      <c r="C3743" s="98"/>
      <c r="D3743" s="98"/>
      <c r="E3743" s="89"/>
      <c r="F3743" s="89"/>
      <c r="G3743" s="204"/>
      <c r="H3743" s="156"/>
      <c r="I3743" s="156"/>
      <c r="J3743" s="52"/>
      <c r="K3743" s="158"/>
      <c r="L3743" s="52"/>
      <c r="M3743" s="52"/>
      <c r="N3743" s="52"/>
      <c r="O3743" s="52"/>
      <c r="P3743" s="111"/>
      <c r="Q3743" s="52"/>
      <c r="R3743" s="77"/>
      <c r="S3743" s="109"/>
    </row>
    <row r="3744" spans="1:19" s="46" customFormat="1" x14ac:dyDescent="0.2">
      <c r="A3744" s="92"/>
      <c r="B3744" s="98"/>
      <c r="C3744" s="98"/>
      <c r="D3744" s="98"/>
      <c r="E3744" s="89"/>
      <c r="F3744" s="89"/>
      <c r="G3744" s="204"/>
      <c r="H3744" s="157"/>
      <c r="I3744" s="157"/>
      <c r="J3744" s="52"/>
      <c r="K3744" s="158"/>
      <c r="L3744" s="52"/>
      <c r="M3744" s="52"/>
      <c r="N3744" s="52"/>
      <c r="O3744" s="52"/>
      <c r="P3744" s="111"/>
      <c r="Q3744" s="52"/>
      <c r="R3744" s="77"/>
      <c r="S3744" s="109"/>
    </row>
    <row r="3745" spans="1:19" s="46" customFormat="1" x14ac:dyDescent="0.2">
      <c r="A3745" s="92"/>
      <c r="B3745" s="98"/>
      <c r="C3745" s="98"/>
      <c r="D3745" s="98"/>
      <c r="E3745" s="89"/>
      <c r="F3745" s="89"/>
      <c r="G3745" s="204"/>
      <c r="H3745" s="157"/>
      <c r="I3745" s="157"/>
      <c r="J3745" s="52"/>
      <c r="K3745" s="158"/>
      <c r="L3745" s="52"/>
      <c r="M3745" s="52"/>
      <c r="N3745" s="52"/>
      <c r="O3745" s="52"/>
      <c r="P3745" s="111"/>
      <c r="Q3745" s="52"/>
      <c r="R3745" s="77"/>
      <c r="S3745" s="109"/>
    </row>
    <row r="3746" spans="1:19" s="46" customFormat="1" x14ac:dyDescent="0.2">
      <c r="A3746" s="92"/>
      <c r="B3746" s="98"/>
      <c r="C3746" s="98"/>
      <c r="D3746" s="98"/>
      <c r="E3746" s="89"/>
      <c r="F3746" s="89"/>
      <c r="G3746" s="204"/>
      <c r="H3746" s="155"/>
      <c r="I3746" s="155"/>
      <c r="J3746" s="52"/>
      <c r="K3746" s="158"/>
      <c r="L3746" s="52"/>
      <c r="M3746" s="52"/>
      <c r="N3746" s="52"/>
      <c r="O3746" s="52"/>
      <c r="P3746" s="111"/>
      <c r="Q3746" s="52"/>
      <c r="R3746" s="77"/>
      <c r="S3746" s="109"/>
    </row>
    <row r="3747" spans="1:19" s="46" customFormat="1" x14ac:dyDescent="0.2">
      <c r="A3747" s="92"/>
      <c r="B3747" s="145"/>
      <c r="C3747" s="145"/>
      <c r="D3747" s="145"/>
      <c r="E3747" s="138"/>
      <c r="F3747" s="138"/>
      <c r="G3747" s="103"/>
      <c r="H3747" s="100"/>
      <c r="I3747" s="270"/>
      <c r="J3747" s="208"/>
      <c r="K3747" s="208"/>
      <c r="L3747" s="208"/>
      <c r="M3747" s="208"/>
      <c r="N3747" s="208"/>
      <c r="O3747" s="208"/>
      <c r="P3747" s="250"/>
      <c r="Q3747" s="208"/>
      <c r="R3747" s="143"/>
      <c r="S3747" s="143"/>
    </row>
    <row r="3748" spans="1:19" s="46" customFormat="1" x14ac:dyDescent="0.2">
      <c r="A3748" s="92"/>
      <c r="B3748" s="98"/>
      <c r="C3748" s="98"/>
      <c r="D3748" s="98"/>
      <c r="E3748" s="89"/>
      <c r="F3748" s="89"/>
      <c r="G3748" s="204"/>
      <c r="H3748" s="156"/>
      <c r="I3748" s="156"/>
      <c r="J3748" s="52"/>
      <c r="K3748" s="158"/>
      <c r="L3748" s="52"/>
      <c r="M3748" s="52"/>
      <c r="N3748" s="52"/>
      <c r="O3748" s="52"/>
      <c r="P3748" s="111"/>
      <c r="Q3748" s="52"/>
      <c r="R3748" s="77"/>
      <c r="S3748" s="109"/>
    </row>
    <row r="3749" spans="1:19" s="46" customFormat="1" x14ac:dyDescent="0.2">
      <c r="A3749" s="92"/>
      <c r="B3749" s="98"/>
      <c r="C3749" s="98"/>
      <c r="D3749" s="98"/>
      <c r="E3749" s="89"/>
      <c r="F3749" s="89"/>
      <c r="G3749" s="204"/>
      <c r="H3749" s="157"/>
      <c r="I3749" s="157"/>
      <c r="J3749" s="52"/>
      <c r="K3749" s="158"/>
      <c r="L3749" s="52"/>
      <c r="M3749" s="52"/>
      <c r="N3749" s="52"/>
      <c r="O3749" s="52"/>
      <c r="P3749" s="111"/>
      <c r="Q3749" s="52"/>
      <c r="R3749" s="77"/>
      <c r="S3749" s="109"/>
    </row>
    <row r="3750" spans="1:19" s="46" customFormat="1" x14ac:dyDescent="0.2">
      <c r="A3750" s="92"/>
      <c r="B3750" s="98"/>
      <c r="C3750" s="98"/>
      <c r="D3750" s="98"/>
      <c r="E3750" s="89"/>
      <c r="F3750" s="89"/>
      <c r="G3750" s="204"/>
      <c r="H3750" s="155"/>
      <c r="I3750" s="155"/>
      <c r="J3750" s="52"/>
      <c r="K3750" s="158"/>
      <c r="L3750" s="52"/>
      <c r="M3750" s="52"/>
      <c r="N3750" s="52"/>
      <c r="O3750" s="52"/>
      <c r="P3750" s="111"/>
      <c r="Q3750" s="52"/>
      <c r="R3750" s="77"/>
      <c r="S3750" s="109"/>
    </row>
    <row r="3751" spans="1:19" s="46" customFormat="1" x14ac:dyDescent="0.2">
      <c r="A3751" s="92"/>
      <c r="B3751" s="98"/>
      <c r="C3751" s="98"/>
      <c r="D3751" s="98"/>
      <c r="E3751" s="89"/>
      <c r="F3751" s="89"/>
      <c r="G3751" s="204"/>
      <c r="H3751" s="157"/>
      <c r="I3751" s="157"/>
      <c r="J3751" s="52"/>
      <c r="K3751" s="158"/>
      <c r="L3751" s="52"/>
      <c r="M3751" s="52"/>
      <c r="N3751" s="52"/>
      <c r="O3751" s="52"/>
      <c r="P3751" s="111"/>
      <c r="Q3751" s="52"/>
      <c r="R3751" s="77"/>
      <c r="S3751" s="109"/>
    </row>
    <row r="3752" spans="1:19" s="46" customFormat="1" x14ac:dyDescent="0.2">
      <c r="A3752" s="92"/>
      <c r="B3752" s="98"/>
      <c r="C3752" s="98"/>
      <c r="D3752" s="98"/>
      <c r="E3752" s="89"/>
      <c r="F3752" s="89"/>
      <c r="G3752" s="204"/>
      <c r="H3752" s="155"/>
      <c r="I3752" s="155"/>
      <c r="J3752" s="52"/>
      <c r="K3752" s="158"/>
      <c r="L3752" s="52"/>
      <c r="M3752" s="52"/>
      <c r="N3752" s="52"/>
      <c r="O3752" s="52"/>
      <c r="P3752" s="111"/>
      <c r="Q3752" s="52"/>
      <c r="R3752" s="77"/>
      <c r="S3752" s="109"/>
    </row>
    <row r="3753" spans="1:19" s="46" customFormat="1" x14ac:dyDescent="0.2">
      <c r="A3753" s="92"/>
      <c r="B3753" s="145"/>
      <c r="C3753" s="145"/>
      <c r="D3753" s="145"/>
      <c r="E3753" s="138"/>
      <c r="F3753" s="138"/>
      <c r="G3753" s="103"/>
      <c r="H3753" s="100"/>
      <c r="I3753" s="270"/>
      <c r="J3753" s="208"/>
      <c r="K3753" s="208"/>
      <c r="L3753" s="208"/>
      <c r="M3753" s="208"/>
      <c r="N3753" s="208"/>
      <c r="O3753" s="208"/>
      <c r="P3753" s="250"/>
      <c r="Q3753" s="208"/>
      <c r="R3753" s="143"/>
      <c r="S3753" s="143"/>
    </row>
    <row r="3754" spans="1:19" s="46" customFormat="1" x14ac:dyDescent="0.2">
      <c r="A3754" s="92"/>
      <c r="B3754" s="98"/>
      <c r="C3754" s="98"/>
      <c r="D3754" s="98"/>
      <c r="E3754" s="89"/>
      <c r="F3754" s="89"/>
      <c r="G3754" s="204"/>
      <c r="H3754" s="156"/>
      <c r="I3754" s="156"/>
      <c r="J3754" s="52"/>
      <c r="K3754" s="158"/>
      <c r="L3754" s="52"/>
      <c r="M3754" s="52"/>
      <c r="N3754" s="52"/>
      <c r="O3754" s="52"/>
      <c r="P3754" s="111"/>
      <c r="Q3754" s="52"/>
      <c r="R3754" s="77"/>
      <c r="S3754" s="109"/>
    </row>
    <row r="3755" spans="1:19" s="46" customFormat="1" x14ac:dyDescent="0.2">
      <c r="A3755" s="92"/>
      <c r="B3755" s="98"/>
      <c r="C3755" s="98"/>
      <c r="D3755" s="98"/>
      <c r="E3755" s="89"/>
      <c r="F3755" s="89"/>
      <c r="G3755" s="204"/>
      <c r="H3755" s="157"/>
      <c r="I3755" s="157"/>
      <c r="J3755" s="52"/>
      <c r="K3755" s="158"/>
      <c r="L3755" s="52"/>
      <c r="M3755" s="52"/>
      <c r="N3755" s="52"/>
      <c r="O3755" s="52"/>
      <c r="P3755" s="111"/>
      <c r="Q3755" s="52"/>
      <c r="R3755" s="77"/>
      <c r="S3755" s="109"/>
    </row>
    <row r="3756" spans="1:19" s="46" customFormat="1" x14ac:dyDescent="0.2">
      <c r="A3756" s="92"/>
      <c r="B3756" s="98"/>
      <c r="C3756" s="98"/>
      <c r="D3756" s="98"/>
      <c r="E3756" s="89"/>
      <c r="F3756" s="89"/>
      <c r="G3756" s="204"/>
      <c r="H3756" s="155"/>
      <c r="I3756" s="155"/>
      <c r="J3756" s="52"/>
      <c r="K3756" s="158"/>
      <c r="L3756" s="52"/>
      <c r="M3756" s="52"/>
      <c r="N3756" s="52"/>
      <c r="O3756" s="52"/>
      <c r="P3756" s="111"/>
      <c r="Q3756" s="52"/>
      <c r="R3756" s="77"/>
      <c r="S3756" s="109"/>
    </row>
    <row r="3757" spans="1:19" s="46" customFormat="1" x14ac:dyDescent="0.2">
      <c r="A3757" s="92"/>
      <c r="B3757" s="162"/>
      <c r="C3757" s="162"/>
      <c r="D3757" s="162"/>
      <c r="E3757" s="76"/>
      <c r="F3757" s="76"/>
      <c r="G3757" s="103"/>
      <c r="H3757" s="100"/>
      <c r="I3757" s="100"/>
      <c r="J3757" s="52"/>
      <c r="K3757" s="52"/>
      <c r="L3757" s="52"/>
      <c r="M3757" s="52"/>
      <c r="N3757" s="52"/>
      <c r="O3757" s="52"/>
      <c r="P3757" s="111"/>
      <c r="Q3757" s="52"/>
      <c r="R3757" s="72"/>
      <c r="S3757" s="72"/>
    </row>
    <row r="3758" spans="1:19" s="46" customFormat="1" x14ac:dyDescent="0.2">
      <c r="A3758" s="92"/>
      <c r="B3758" s="98"/>
      <c r="C3758" s="98"/>
      <c r="D3758" s="98"/>
      <c r="E3758" s="89"/>
      <c r="F3758" s="89"/>
      <c r="G3758" s="204"/>
      <c r="H3758" s="156"/>
      <c r="I3758" s="156"/>
      <c r="J3758" s="52"/>
      <c r="K3758" s="158"/>
      <c r="L3758" s="52"/>
      <c r="M3758" s="52"/>
      <c r="N3758" s="52"/>
      <c r="O3758" s="52"/>
      <c r="P3758" s="111"/>
      <c r="Q3758" s="52"/>
      <c r="R3758" s="77"/>
      <c r="S3758" s="109"/>
    </row>
    <row r="3759" spans="1:19" s="46" customFormat="1" x14ac:dyDescent="0.2">
      <c r="A3759" s="92"/>
      <c r="B3759" s="98"/>
      <c r="C3759" s="98"/>
      <c r="D3759" s="98"/>
      <c r="E3759" s="89"/>
      <c r="F3759" s="89"/>
      <c r="G3759" s="204"/>
      <c r="H3759" s="157"/>
      <c r="I3759" s="157"/>
      <c r="J3759" s="52"/>
      <c r="K3759" s="158"/>
      <c r="L3759" s="52"/>
      <c r="M3759" s="52"/>
      <c r="N3759" s="52"/>
      <c r="O3759" s="52"/>
      <c r="P3759" s="111"/>
      <c r="Q3759" s="52"/>
      <c r="R3759" s="77"/>
      <c r="S3759" s="109"/>
    </row>
    <row r="3760" spans="1:19" s="46" customFormat="1" x14ac:dyDescent="0.2">
      <c r="A3760" s="92"/>
      <c r="B3760" s="98"/>
      <c r="C3760" s="98"/>
      <c r="D3760" s="98"/>
      <c r="E3760" s="89"/>
      <c r="F3760" s="89"/>
      <c r="G3760" s="204"/>
      <c r="H3760" s="157"/>
      <c r="I3760" s="157"/>
      <c r="J3760" s="52"/>
      <c r="K3760" s="158"/>
      <c r="L3760" s="52"/>
      <c r="M3760" s="52"/>
      <c r="N3760" s="52"/>
      <c r="O3760" s="52"/>
      <c r="P3760" s="111"/>
      <c r="Q3760" s="52"/>
      <c r="R3760" s="77"/>
      <c r="S3760" s="109"/>
    </row>
    <row r="3761" spans="1:20" s="46" customFormat="1" x14ac:dyDescent="0.2">
      <c r="A3761" s="92"/>
      <c r="B3761" s="98"/>
      <c r="C3761" s="98"/>
      <c r="D3761" s="98"/>
      <c r="E3761" s="89"/>
      <c r="F3761" s="89"/>
      <c r="G3761" s="204"/>
      <c r="H3761" s="155"/>
      <c r="I3761" s="155"/>
      <c r="J3761" s="52"/>
      <c r="K3761" s="158"/>
      <c r="L3761" s="52"/>
      <c r="M3761" s="52"/>
      <c r="N3761" s="52"/>
      <c r="O3761" s="52"/>
      <c r="P3761" s="111"/>
      <c r="Q3761" s="52"/>
      <c r="R3761" s="77"/>
      <c r="S3761" s="109"/>
    </row>
    <row r="3762" spans="1:20" s="81" customFormat="1" x14ac:dyDescent="0.2">
      <c r="A3762" s="92"/>
      <c r="B3762" s="145"/>
      <c r="C3762" s="145"/>
      <c r="D3762" s="145"/>
      <c r="E3762" s="138"/>
      <c r="F3762" s="138"/>
      <c r="G3762" s="103"/>
      <c r="H3762" s="100"/>
      <c r="I3762" s="270"/>
      <c r="J3762" s="208"/>
      <c r="K3762" s="208"/>
      <c r="L3762" s="208"/>
      <c r="M3762" s="208"/>
      <c r="N3762" s="208"/>
      <c r="O3762" s="208"/>
      <c r="P3762" s="250"/>
      <c r="Q3762" s="208"/>
      <c r="R3762" s="143"/>
      <c r="S3762" s="143"/>
      <c r="T3762" s="80"/>
    </row>
    <row r="3763" spans="1:20" x14ac:dyDescent="0.2">
      <c r="A3763" s="92"/>
      <c r="B3763" s="98"/>
      <c r="C3763" s="98"/>
      <c r="D3763" s="98"/>
      <c r="E3763" s="89"/>
      <c r="F3763" s="89"/>
      <c r="G3763" s="204"/>
      <c r="H3763" s="156"/>
      <c r="I3763" s="156"/>
      <c r="J3763" s="52"/>
      <c r="K3763" s="158"/>
      <c r="L3763" s="52"/>
      <c r="M3763" s="52"/>
      <c r="N3763" s="52"/>
      <c r="O3763" s="52"/>
      <c r="P3763" s="111"/>
      <c r="Q3763" s="52"/>
      <c r="R3763" s="77"/>
      <c r="S3763" s="109"/>
    </row>
    <row r="3764" spans="1:20" s="81" customFormat="1" x14ac:dyDescent="0.2">
      <c r="A3764" s="92"/>
      <c r="B3764" s="98"/>
      <c r="C3764" s="98"/>
      <c r="D3764" s="98"/>
      <c r="E3764" s="89"/>
      <c r="F3764" s="89"/>
      <c r="G3764" s="204"/>
      <c r="H3764" s="157"/>
      <c r="I3764" s="157"/>
      <c r="J3764" s="52"/>
      <c r="K3764" s="158"/>
      <c r="L3764" s="52"/>
      <c r="M3764" s="52"/>
      <c r="N3764" s="52"/>
      <c r="O3764" s="52"/>
      <c r="P3764" s="111"/>
      <c r="Q3764" s="52"/>
      <c r="R3764" s="77"/>
      <c r="S3764" s="109"/>
      <c r="T3764" s="80"/>
    </row>
    <row r="3765" spans="1:20" customFormat="1" ht="15.75" customHeight="1" x14ac:dyDescent="0.25">
      <c r="A3765" s="92"/>
      <c r="B3765" s="98"/>
      <c r="C3765" s="98"/>
      <c r="D3765" s="98"/>
      <c r="E3765" s="89"/>
      <c r="F3765" s="89"/>
      <c r="G3765" s="204"/>
      <c r="H3765" s="155"/>
      <c r="I3765" s="155"/>
      <c r="J3765" s="52"/>
      <c r="K3765" s="158"/>
      <c r="L3765" s="52"/>
      <c r="M3765" s="52"/>
      <c r="N3765" s="52"/>
      <c r="O3765" s="52"/>
      <c r="P3765" s="111"/>
      <c r="Q3765" s="52"/>
      <c r="R3765" s="77"/>
      <c r="S3765" s="109"/>
    </row>
    <row r="3766" spans="1:20" customFormat="1" ht="15.75" customHeight="1" x14ac:dyDescent="0.25">
      <c r="A3766" s="92"/>
      <c r="B3766" s="98"/>
      <c r="C3766" s="98"/>
      <c r="D3766" s="98"/>
      <c r="E3766" s="89"/>
      <c r="F3766" s="89"/>
      <c r="G3766" s="204"/>
      <c r="H3766" s="157"/>
      <c r="I3766" s="157"/>
      <c r="J3766" s="52"/>
      <c r="K3766" s="158"/>
      <c r="L3766" s="52"/>
      <c r="M3766" s="52"/>
      <c r="N3766" s="52"/>
      <c r="O3766" s="52"/>
      <c r="P3766" s="111"/>
      <c r="Q3766" s="52"/>
      <c r="R3766" s="77"/>
      <c r="S3766" s="109"/>
    </row>
    <row r="3767" spans="1:20" customFormat="1" ht="15" customHeight="1" x14ac:dyDescent="0.25">
      <c r="A3767" s="92"/>
      <c r="B3767" s="98"/>
      <c r="C3767" s="98"/>
      <c r="D3767" s="98"/>
      <c r="E3767" s="89"/>
      <c r="F3767" s="89"/>
      <c r="G3767" s="204"/>
      <c r="H3767" s="155"/>
      <c r="I3767" s="155"/>
      <c r="J3767" s="52"/>
      <c r="K3767" s="158"/>
      <c r="L3767" s="52"/>
      <c r="M3767" s="52"/>
      <c r="N3767" s="52"/>
      <c r="O3767" s="52"/>
      <c r="P3767" s="111"/>
      <c r="Q3767" s="52"/>
      <c r="R3767" s="77"/>
      <c r="S3767" s="109"/>
    </row>
    <row r="3768" spans="1:20" customFormat="1" ht="15" customHeight="1" x14ac:dyDescent="0.25">
      <c r="A3768" s="92"/>
      <c r="B3768" s="145"/>
      <c r="C3768" s="145"/>
      <c r="D3768" s="145"/>
      <c r="E3768" s="138"/>
      <c r="F3768" s="138"/>
      <c r="G3768" s="103"/>
      <c r="H3768" s="100"/>
      <c r="I3768" s="270"/>
      <c r="J3768" s="208"/>
      <c r="K3768" s="208"/>
      <c r="L3768" s="208"/>
      <c r="M3768" s="208"/>
      <c r="N3768" s="208"/>
      <c r="O3768" s="208"/>
      <c r="P3768" s="250"/>
      <c r="Q3768" s="208"/>
      <c r="R3768" s="143"/>
      <c r="S3768" s="143"/>
    </row>
    <row r="3769" spans="1:20" customFormat="1" ht="15" customHeight="1" x14ac:dyDescent="0.25">
      <c r="A3769" s="92"/>
      <c r="B3769" s="98"/>
      <c r="C3769" s="98"/>
      <c r="D3769" s="98"/>
      <c r="E3769" s="89"/>
      <c r="F3769" s="89"/>
      <c r="G3769" s="204"/>
      <c r="H3769" s="156"/>
      <c r="I3769" s="156"/>
      <c r="J3769" s="52"/>
      <c r="K3769" s="158"/>
      <c r="L3769" s="52"/>
      <c r="M3769" s="52"/>
      <c r="N3769" s="52"/>
      <c r="O3769" s="52"/>
      <c r="P3769" s="111"/>
      <c r="Q3769" s="52"/>
      <c r="R3769" s="77"/>
      <c r="S3769" s="109"/>
    </row>
    <row r="3770" spans="1:20" customFormat="1" ht="15" customHeight="1" x14ac:dyDescent="0.25">
      <c r="A3770" s="92"/>
      <c r="B3770" s="98"/>
      <c r="C3770" s="98"/>
      <c r="D3770" s="98"/>
      <c r="E3770" s="89"/>
      <c r="F3770" s="89"/>
      <c r="G3770" s="204"/>
      <c r="H3770" s="157"/>
      <c r="I3770" s="157"/>
      <c r="J3770" s="52"/>
      <c r="K3770" s="158"/>
      <c r="L3770" s="52"/>
      <c r="M3770" s="52"/>
      <c r="N3770" s="52"/>
      <c r="O3770" s="52"/>
      <c r="P3770" s="111"/>
      <c r="Q3770" s="52"/>
      <c r="R3770" s="77"/>
      <c r="S3770" s="109"/>
    </row>
    <row r="3771" spans="1:20" customFormat="1" ht="15" customHeight="1" x14ac:dyDescent="0.25">
      <c r="A3771" s="92"/>
      <c r="B3771" s="98"/>
      <c r="C3771" s="98"/>
      <c r="D3771" s="98"/>
      <c r="E3771" s="89"/>
      <c r="F3771" s="89"/>
      <c r="G3771" s="204"/>
      <c r="H3771" s="155"/>
      <c r="I3771" s="155"/>
      <c r="J3771" s="52"/>
      <c r="K3771" s="158"/>
      <c r="L3771" s="52"/>
      <c r="M3771" s="52"/>
      <c r="N3771" s="52"/>
      <c r="O3771" s="52"/>
      <c r="P3771" s="111"/>
      <c r="Q3771" s="52"/>
      <c r="R3771" s="77"/>
      <c r="S3771" s="109"/>
    </row>
    <row r="3772" spans="1:20" customFormat="1" ht="15" customHeight="1" x14ac:dyDescent="0.25">
      <c r="A3772" s="92"/>
      <c r="B3772" s="162"/>
      <c r="C3772" s="162"/>
      <c r="D3772" s="162"/>
      <c r="E3772" s="76"/>
      <c r="F3772" s="76"/>
      <c r="G3772" s="103"/>
      <c r="H3772" s="100"/>
      <c r="I3772" s="100"/>
      <c r="J3772" s="52"/>
      <c r="K3772" s="52"/>
      <c r="L3772" s="52"/>
      <c r="M3772" s="52"/>
      <c r="N3772" s="52"/>
      <c r="O3772" s="52"/>
      <c r="P3772" s="111"/>
      <c r="Q3772" s="52"/>
      <c r="R3772" s="72"/>
      <c r="S3772" s="72"/>
    </row>
    <row r="3773" spans="1:20" customFormat="1" ht="15" customHeight="1" x14ac:dyDescent="0.25">
      <c r="A3773" s="92"/>
      <c r="B3773" s="98"/>
      <c r="C3773" s="98"/>
      <c r="D3773" s="98"/>
      <c r="E3773" s="89"/>
      <c r="F3773" s="89"/>
      <c r="G3773" s="204"/>
      <c r="H3773" s="156"/>
      <c r="I3773" s="156"/>
      <c r="J3773" s="52"/>
      <c r="K3773" s="158"/>
      <c r="L3773" s="52"/>
      <c r="M3773" s="52"/>
      <c r="N3773" s="52"/>
      <c r="O3773" s="52"/>
      <c r="P3773" s="111"/>
      <c r="Q3773" s="52"/>
      <c r="R3773" s="77"/>
      <c r="S3773" s="109"/>
    </row>
    <row r="3774" spans="1:20" customFormat="1" ht="15" customHeight="1" x14ac:dyDescent="0.25">
      <c r="A3774" s="92"/>
      <c r="B3774" s="98"/>
      <c r="C3774" s="98"/>
      <c r="D3774" s="98"/>
      <c r="E3774" s="89"/>
      <c r="F3774" s="89"/>
      <c r="G3774" s="204"/>
      <c r="H3774" s="157"/>
      <c r="I3774" s="157"/>
      <c r="J3774" s="52"/>
      <c r="K3774" s="158"/>
      <c r="L3774" s="52"/>
      <c r="M3774" s="52"/>
      <c r="N3774" s="52"/>
      <c r="O3774" s="52"/>
      <c r="P3774" s="111"/>
      <c r="Q3774" s="52"/>
      <c r="R3774" s="77"/>
      <c r="S3774" s="109"/>
    </row>
    <row r="3775" spans="1:20" customFormat="1" ht="15" customHeight="1" x14ac:dyDescent="0.25">
      <c r="A3775" s="92"/>
      <c r="B3775" s="98"/>
      <c r="C3775" s="98"/>
      <c r="D3775" s="98"/>
      <c r="E3775" s="89"/>
      <c r="F3775" s="89"/>
      <c r="G3775" s="204"/>
      <c r="H3775" s="157"/>
      <c r="I3775" s="157"/>
      <c r="J3775" s="52"/>
      <c r="K3775" s="158"/>
      <c r="L3775" s="52"/>
      <c r="M3775" s="52"/>
      <c r="N3775" s="52"/>
      <c r="O3775" s="52"/>
      <c r="P3775" s="111"/>
      <c r="Q3775" s="52"/>
      <c r="R3775" s="77"/>
      <c r="S3775" s="109"/>
    </row>
    <row r="3776" spans="1:20" customFormat="1" ht="15" customHeight="1" x14ac:dyDescent="0.25">
      <c r="A3776" s="92"/>
      <c r="B3776" s="98"/>
      <c r="C3776" s="98"/>
      <c r="D3776" s="98"/>
      <c r="E3776" s="89"/>
      <c r="F3776" s="89"/>
      <c r="G3776" s="204"/>
      <c r="H3776" s="155"/>
      <c r="I3776" s="155"/>
      <c r="J3776" s="52"/>
      <c r="K3776" s="158"/>
      <c r="L3776" s="52"/>
      <c r="M3776" s="52"/>
      <c r="N3776" s="52"/>
      <c r="O3776" s="52"/>
      <c r="P3776" s="111"/>
      <c r="Q3776" s="52"/>
      <c r="R3776" s="77"/>
      <c r="S3776" s="109"/>
    </row>
    <row r="3777" spans="1:19" customFormat="1" ht="15" customHeight="1" x14ac:dyDescent="0.25">
      <c r="A3777" s="92"/>
      <c r="B3777" s="145"/>
      <c r="C3777" s="145"/>
      <c r="D3777" s="145"/>
      <c r="E3777" s="138"/>
      <c r="F3777" s="138"/>
      <c r="G3777" s="103"/>
      <c r="H3777" s="100"/>
      <c r="I3777" s="270"/>
      <c r="J3777" s="208"/>
      <c r="K3777" s="208"/>
      <c r="L3777" s="208"/>
      <c r="M3777" s="208"/>
      <c r="N3777" s="208"/>
      <c r="O3777" s="208"/>
      <c r="P3777" s="250"/>
      <c r="Q3777" s="208"/>
      <c r="R3777" s="143"/>
      <c r="S3777" s="143"/>
    </row>
    <row r="3778" spans="1:19" customFormat="1" ht="15" customHeight="1" x14ac:dyDescent="0.25">
      <c r="A3778" s="92"/>
      <c r="B3778" s="98"/>
      <c r="C3778" s="98"/>
      <c r="D3778" s="98"/>
      <c r="E3778" s="89"/>
      <c r="F3778" s="89"/>
      <c r="G3778" s="204"/>
      <c r="H3778" s="156"/>
      <c r="I3778" s="156"/>
      <c r="J3778" s="52"/>
      <c r="K3778" s="158"/>
      <c r="L3778" s="52"/>
      <c r="M3778" s="52"/>
      <c r="N3778" s="52"/>
      <c r="O3778" s="52"/>
      <c r="P3778" s="111"/>
      <c r="Q3778" s="52"/>
      <c r="R3778" s="77"/>
      <c r="S3778" s="109"/>
    </row>
    <row r="3779" spans="1:19" customFormat="1" ht="15" customHeight="1" x14ac:dyDescent="0.25">
      <c r="A3779" s="92"/>
      <c r="B3779" s="98"/>
      <c r="C3779" s="98"/>
      <c r="D3779" s="98"/>
      <c r="E3779" s="89"/>
      <c r="F3779" s="89"/>
      <c r="G3779" s="204"/>
      <c r="H3779" s="157"/>
      <c r="I3779" s="157"/>
      <c r="J3779" s="52"/>
      <c r="K3779" s="158"/>
      <c r="L3779" s="52"/>
      <c r="M3779" s="52"/>
      <c r="N3779" s="52"/>
      <c r="O3779" s="52"/>
      <c r="P3779" s="111"/>
      <c r="Q3779" s="52"/>
      <c r="R3779" s="77"/>
      <c r="S3779" s="109"/>
    </row>
    <row r="3780" spans="1:19" customFormat="1" ht="15" customHeight="1" x14ac:dyDescent="0.25">
      <c r="A3780" s="92"/>
      <c r="B3780" s="98"/>
      <c r="C3780" s="98"/>
      <c r="D3780" s="98"/>
      <c r="E3780" s="89"/>
      <c r="F3780" s="89"/>
      <c r="G3780" s="204"/>
      <c r="H3780" s="155"/>
      <c r="I3780" s="155"/>
      <c r="J3780" s="52"/>
      <c r="K3780" s="158"/>
      <c r="L3780" s="52"/>
      <c r="M3780" s="52"/>
      <c r="N3780" s="52"/>
      <c r="O3780" s="52"/>
      <c r="P3780" s="111"/>
      <c r="Q3780" s="52"/>
      <c r="R3780" s="77"/>
      <c r="S3780" s="109"/>
    </row>
    <row r="3781" spans="1:19" customFormat="1" ht="15" customHeight="1" x14ac:dyDescent="0.25">
      <c r="A3781" s="92"/>
      <c r="B3781" s="98"/>
      <c r="C3781" s="98"/>
      <c r="D3781" s="98"/>
      <c r="E3781" s="89"/>
      <c r="F3781" s="89"/>
      <c r="G3781" s="204"/>
      <c r="H3781" s="157"/>
      <c r="I3781" s="157"/>
      <c r="J3781" s="52"/>
      <c r="K3781" s="158"/>
      <c r="L3781" s="52"/>
      <c r="M3781" s="52"/>
      <c r="N3781" s="52"/>
      <c r="O3781" s="52"/>
      <c r="P3781" s="111"/>
      <c r="Q3781" s="52"/>
      <c r="R3781" s="77"/>
      <c r="S3781" s="109"/>
    </row>
    <row r="3782" spans="1:19" customFormat="1" ht="15" customHeight="1" x14ac:dyDescent="0.25">
      <c r="A3782" s="92"/>
      <c r="B3782" s="98"/>
      <c r="C3782" s="98"/>
      <c r="D3782" s="98"/>
      <c r="E3782" s="89"/>
      <c r="F3782" s="89"/>
      <c r="G3782" s="204"/>
      <c r="H3782" s="155"/>
      <c r="I3782" s="155"/>
      <c r="J3782" s="52"/>
      <c r="K3782" s="158"/>
      <c r="L3782" s="52"/>
      <c r="M3782" s="52"/>
      <c r="N3782" s="52"/>
      <c r="O3782" s="52"/>
      <c r="P3782" s="111"/>
      <c r="Q3782" s="52"/>
      <c r="R3782" s="77"/>
      <c r="S3782" s="109"/>
    </row>
    <row r="3783" spans="1:19" customFormat="1" ht="15" customHeight="1" x14ac:dyDescent="0.25">
      <c r="A3783" s="92"/>
      <c r="B3783" s="145"/>
      <c r="C3783" s="145"/>
      <c r="D3783" s="145"/>
      <c r="E3783" s="138"/>
      <c r="F3783" s="138"/>
      <c r="G3783" s="103"/>
      <c r="H3783" s="100"/>
      <c r="I3783" s="270"/>
      <c r="J3783" s="208"/>
      <c r="K3783" s="208"/>
      <c r="L3783" s="208"/>
      <c r="M3783" s="208"/>
      <c r="N3783" s="208"/>
      <c r="O3783" s="208"/>
      <c r="P3783" s="250"/>
      <c r="Q3783" s="208"/>
      <c r="R3783" s="143"/>
      <c r="S3783" s="143"/>
    </row>
    <row r="3784" spans="1:19" customFormat="1" ht="15" customHeight="1" x14ac:dyDescent="0.25">
      <c r="A3784" s="92"/>
      <c r="B3784" s="98"/>
      <c r="C3784" s="98"/>
      <c r="D3784" s="98"/>
      <c r="E3784" s="89"/>
      <c r="F3784" s="89"/>
      <c r="G3784" s="204"/>
      <c r="H3784" s="156"/>
      <c r="I3784" s="156"/>
      <c r="J3784" s="52"/>
      <c r="K3784" s="158"/>
      <c r="L3784" s="52"/>
      <c r="M3784" s="52"/>
      <c r="N3784" s="52"/>
      <c r="O3784" s="52"/>
      <c r="P3784" s="111"/>
      <c r="Q3784" s="52"/>
      <c r="R3784" s="77"/>
      <c r="S3784" s="109"/>
    </row>
    <row r="3785" spans="1:19" customFormat="1" ht="15" customHeight="1" x14ac:dyDescent="0.25">
      <c r="A3785" s="92"/>
      <c r="B3785" s="98"/>
      <c r="C3785" s="98"/>
      <c r="D3785" s="98"/>
      <c r="E3785" s="89"/>
      <c r="F3785" s="89"/>
      <c r="G3785" s="204"/>
      <c r="H3785" s="157"/>
      <c r="I3785" s="157"/>
      <c r="J3785" s="52"/>
      <c r="K3785" s="158"/>
      <c r="L3785" s="52"/>
      <c r="M3785" s="52"/>
      <c r="N3785" s="52"/>
      <c r="O3785" s="52"/>
      <c r="P3785" s="111"/>
      <c r="Q3785" s="52"/>
      <c r="R3785" s="77"/>
      <c r="S3785" s="109"/>
    </row>
    <row r="3786" spans="1:19" customFormat="1" ht="15" customHeight="1" x14ac:dyDescent="0.25">
      <c r="A3786" s="92"/>
      <c r="B3786" s="98"/>
      <c r="C3786" s="98"/>
      <c r="D3786" s="98"/>
      <c r="E3786" s="89"/>
      <c r="F3786" s="89"/>
      <c r="G3786" s="204"/>
      <c r="H3786" s="155"/>
      <c r="I3786" s="155"/>
      <c r="J3786" s="52"/>
      <c r="K3786" s="158"/>
      <c r="L3786" s="52"/>
      <c r="M3786" s="52"/>
      <c r="N3786" s="52"/>
      <c r="O3786" s="52"/>
      <c r="P3786" s="111"/>
      <c r="Q3786" s="52"/>
      <c r="R3786" s="77"/>
      <c r="S3786" s="109"/>
    </row>
    <row r="3787" spans="1:19" customFormat="1" ht="15" customHeight="1" x14ac:dyDescent="0.25">
      <c r="A3787" s="92"/>
      <c r="B3787" s="162"/>
      <c r="C3787" s="162"/>
      <c r="D3787" s="162"/>
      <c r="E3787" s="76"/>
      <c r="F3787" s="76"/>
      <c r="G3787" s="103"/>
      <c r="H3787" s="100"/>
      <c r="I3787" s="100"/>
      <c r="J3787" s="52"/>
      <c r="K3787" s="52"/>
      <c r="L3787" s="52"/>
      <c r="M3787" s="52"/>
      <c r="N3787" s="52"/>
      <c r="O3787" s="52"/>
      <c r="P3787" s="111"/>
      <c r="Q3787" s="52"/>
      <c r="R3787" s="72"/>
      <c r="S3787" s="72"/>
    </row>
    <row r="3788" spans="1:19" customFormat="1" ht="15" customHeight="1" x14ac:dyDescent="0.25">
      <c r="A3788" s="92"/>
      <c r="B3788" s="98"/>
      <c r="C3788" s="98"/>
      <c r="D3788" s="98"/>
      <c r="E3788" s="89"/>
      <c r="F3788" s="89"/>
      <c r="G3788" s="204"/>
      <c r="H3788" s="156"/>
      <c r="I3788" s="156"/>
      <c r="J3788" s="52"/>
      <c r="K3788" s="158"/>
      <c r="L3788" s="52"/>
      <c r="M3788" s="52"/>
      <c r="N3788" s="52"/>
      <c r="O3788" s="52"/>
      <c r="P3788" s="111"/>
      <c r="Q3788" s="52"/>
      <c r="R3788" s="77"/>
      <c r="S3788" s="109"/>
    </row>
    <row r="3789" spans="1:19" customFormat="1" ht="15" customHeight="1" x14ac:dyDescent="0.25">
      <c r="A3789" s="92"/>
      <c r="B3789" s="98"/>
      <c r="C3789" s="98"/>
      <c r="D3789" s="98"/>
      <c r="E3789" s="89"/>
      <c r="F3789" s="89"/>
      <c r="G3789" s="204"/>
      <c r="H3789" s="157"/>
      <c r="I3789" s="157"/>
      <c r="J3789" s="52"/>
      <c r="K3789" s="158"/>
      <c r="L3789" s="52"/>
      <c r="M3789" s="52"/>
      <c r="N3789" s="52"/>
      <c r="O3789" s="52"/>
      <c r="P3789" s="111"/>
      <c r="Q3789" s="52"/>
      <c r="R3789" s="77"/>
      <c r="S3789" s="109"/>
    </row>
    <row r="3790" spans="1:19" customFormat="1" ht="15" customHeight="1" x14ac:dyDescent="0.25">
      <c r="A3790" s="92"/>
      <c r="B3790" s="98"/>
      <c r="C3790" s="98"/>
      <c r="D3790" s="98"/>
      <c r="E3790" s="89"/>
      <c r="F3790" s="89"/>
      <c r="G3790" s="204"/>
      <c r="H3790" s="157"/>
      <c r="I3790" s="157"/>
      <c r="J3790" s="52"/>
      <c r="K3790" s="158"/>
      <c r="L3790" s="52"/>
      <c r="M3790" s="52"/>
      <c r="N3790" s="52"/>
      <c r="O3790" s="52"/>
      <c r="P3790" s="111"/>
      <c r="Q3790" s="52"/>
      <c r="R3790" s="77"/>
      <c r="S3790" s="109"/>
    </row>
    <row r="3791" spans="1:19" customFormat="1" ht="15" customHeight="1" x14ac:dyDescent="0.25">
      <c r="A3791" s="92"/>
      <c r="B3791" s="98"/>
      <c r="C3791" s="98"/>
      <c r="D3791" s="98"/>
      <c r="E3791" s="89"/>
      <c r="F3791" s="89"/>
      <c r="G3791" s="204"/>
      <c r="H3791" s="155"/>
      <c r="I3791" s="155"/>
      <c r="J3791" s="52"/>
      <c r="K3791" s="158"/>
      <c r="L3791" s="52"/>
      <c r="M3791" s="52"/>
      <c r="N3791" s="52"/>
      <c r="O3791" s="52"/>
      <c r="P3791" s="111"/>
      <c r="Q3791" s="52"/>
      <c r="R3791" s="77"/>
      <c r="S3791" s="109"/>
    </row>
    <row r="3792" spans="1:19" customFormat="1" ht="15" customHeight="1" x14ac:dyDescent="0.25">
      <c r="A3792" s="92"/>
      <c r="B3792" s="145"/>
      <c r="C3792" s="145"/>
      <c r="D3792" s="145"/>
      <c r="E3792" s="138"/>
      <c r="F3792" s="138"/>
      <c r="G3792" s="103"/>
      <c r="H3792" s="100"/>
      <c r="I3792" s="270"/>
      <c r="J3792" s="208"/>
      <c r="K3792" s="208"/>
      <c r="L3792" s="208"/>
      <c r="M3792" s="208"/>
      <c r="N3792" s="208"/>
      <c r="O3792" s="208"/>
      <c r="P3792" s="250"/>
      <c r="Q3792" s="208"/>
      <c r="R3792" s="143"/>
      <c r="S3792" s="143"/>
    </row>
    <row r="3793" spans="1:19" customFormat="1" ht="15" customHeight="1" x14ac:dyDescent="0.25">
      <c r="A3793" s="92"/>
      <c r="B3793" s="98"/>
      <c r="C3793" s="98"/>
      <c r="D3793" s="98"/>
      <c r="E3793" s="89"/>
      <c r="F3793" s="89"/>
      <c r="G3793" s="204"/>
      <c r="H3793" s="156"/>
      <c r="I3793" s="156"/>
      <c r="J3793" s="52"/>
      <c r="K3793" s="158"/>
      <c r="L3793" s="52"/>
      <c r="M3793" s="52"/>
      <c r="N3793" s="52"/>
      <c r="O3793" s="52"/>
      <c r="P3793" s="111"/>
      <c r="Q3793" s="52"/>
      <c r="R3793" s="77"/>
      <c r="S3793" s="109"/>
    </row>
    <row r="3794" spans="1:19" customFormat="1" ht="15" customHeight="1" x14ac:dyDescent="0.25">
      <c r="A3794" s="92"/>
      <c r="B3794" s="98"/>
      <c r="C3794" s="98"/>
      <c r="D3794" s="98"/>
      <c r="E3794" s="89"/>
      <c r="F3794" s="89"/>
      <c r="G3794" s="204"/>
      <c r="H3794" s="157"/>
      <c r="I3794" s="157"/>
      <c r="J3794" s="52"/>
      <c r="K3794" s="158"/>
      <c r="L3794" s="52"/>
      <c r="M3794" s="52"/>
      <c r="N3794" s="52"/>
      <c r="O3794" s="52"/>
      <c r="P3794" s="111"/>
      <c r="Q3794" s="52"/>
      <c r="R3794" s="77"/>
      <c r="S3794" s="109"/>
    </row>
    <row r="3795" spans="1:19" customFormat="1" ht="15" customHeight="1" x14ac:dyDescent="0.25">
      <c r="A3795" s="92"/>
      <c r="B3795" s="98"/>
      <c r="C3795" s="98"/>
      <c r="D3795" s="98"/>
      <c r="E3795" s="89"/>
      <c r="F3795" s="89"/>
      <c r="G3795" s="204"/>
      <c r="H3795" s="155"/>
      <c r="I3795" s="155"/>
      <c r="J3795" s="52"/>
      <c r="K3795" s="158"/>
      <c r="L3795" s="52"/>
      <c r="M3795" s="52"/>
      <c r="N3795" s="52"/>
      <c r="O3795" s="52"/>
      <c r="P3795" s="111"/>
      <c r="Q3795" s="52"/>
      <c r="R3795" s="77"/>
      <c r="S3795" s="109"/>
    </row>
    <row r="3796" spans="1:19" customFormat="1" ht="15" customHeight="1" x14ac:dyDescent="0.25">
      <c r="A3796" s="92"/>
      <c r="B3796" s="98"/>
      <c r="C3796" s="98"/>
      <c r="D3796" s="98"/>
      <c r="E3796" s="89"/>
      <c r="F3796" s="89"/>
      <c r="G3796" s="204"/>
      <c r="H3796" s="157"/>
      <c r="I3796" s="157"/>
      <c r="J3796" s="52"/>
      <c r="K3796" s="158"/>
      <c r="L3796" s="52"/>
      <c r="M3796" s="52"/>
      <c r="N3796" s="52"/>
      <c r="O3796" s="52"/>
      <c r="P3796" s="111"/>
      <c r="Q3796" s="52"/>
      <c r="R3796" s="77"/>
      <c r="S3796" s="109"/>
    </row>
    <row r="3797" spans="1:19" customFormat="1" ht="15" customHeight="1" x14ac:dyDescent="0.25">
      <c r="A3797" s="92"/>
      <c r="B3797" s="98"/>
      <c r="C3797" s="98"/>
      <c r="D3797" s="98"/>
      <c r="E3797" s="89"/>
      <c r="F3797" s="89"/>
      <c r="G3797" s="204"/>
      <c r="H3797" s="155"/>
      <c r="I3797" s="155"/>
      <c r="J3797" s="52"/>
      <c r="K3797" s="158"/>
      <c r="L3797" s="52"/>
      <c r="M3797" s="52"/>
      <c r="N3797" s="52"/>
      <c r="O3797" s="52"/>
      <c r="P3797" s="111"/>
      <c r="Q3797" s="52"/>
      <c r="R3797" s="77"/>
      <c r="S3797" s="109"/>
    </row>
    <row r="3798" spans="1:19" customFormat="1" ht="15" customHeight="1" x14ac:dyDescent="0.25">
      <c r="A3798" s="92"/>
      <c r="B3798" s="145"/>
      <c r="C3798" s="145"/>
      <c r="D3798" s="145"/>
      <c r="E3798" s="138"/>
      <c r="F3798" s="138"/>
      <c r="G3798" s="103"/>
      <c r="H3798" s="100"/>
      <c r="I3798" s="270"/>
      <c r="J3798" s="208"/>
      <c r="K3798" s="208"/>
      <c r="L3798" s="208"/>
      <c r="M3798" s="208"/>
      <c r="N3798" s="208"/>
      <c r="O3798" s="208"/>
      <c r="P3798" s="250"/>
      <c r="Q3798" s="208"/>
      <c r="R3798" s="143"/>
      <c r="S3798" s="143"/>
    </row>
    <row r="3799" spans="1:19" customFormat="1" ht="15" customHeight="1" x14ac:dyDescent="0.25">
      <c r="A3799" s="92"/>
      <c r="B3799" s="98"/>
      <c r="C3799" s="98"/>
      <c r="D3799" s="98"/>
      <c r="E3799" s="89"/>
      <c r="F3799" s="89"/>
      <c r="G3799" s="204"/>
      <c r="H3799" s="156"/>
      <c r="I3799" s="156"/>
      <c r="J3799" s="52"/>
      <c r="K3799" s="158"/>
      <c r="L3799" s="52"/>
      <c r="M3799" s="52"/>
      <c r="N3799" s="52"/>
      <c r="O3799" s="52"/>
      <c r="P3799" s="111"/>
      <c r="Q3799" s="52"/>
      <c r="R3799" s="77"/>
      <c r="S3799" s="109"/>
    </row>
    <row r="3800" spans="1:19" customFormat="1" ht="15" customHeight="1" x14ac:dyDescent="0.25">
      <c r="A3800" s="92"/>
      <c r="B3800" s="98"/>
      <c r="C3800" s="98"/>
      <c r="D3800" s="98"/>
      <c r="E3800" s="89"/>
      <c r="F3800" s="89"/>
      <c r="G3800" s="204"/>
      <c r="H3800" s="157"/>
      <c r="I3800" s="157"/>
      <c r="J3800" s="52"/>
      <c r="K3800" s="158"/>
      <c r="L3800" s="52"/>
      <c r="M3800" s="52"/>
      <c r="N3800" s="52"/>
      <c r="O3800" s="52"/>
      <c r="P3800" s="111"/>
      <c r="Q3800" s="52"/>
      <c r="R3800" s="77"/>
      <c r="S3800" s="109"/>
    </row>
    <row r="3801" spans="1:19" customFormat="1" ht="15" customHeight="1" x14ac:dyDescent="0.25">
      <c r="A3801" s="92"/>
      <c r="B3801" s="98"/>
      <c r="C3801" s="98"/>
      <c r="D3801" s="98"/>
      <c r="E3801" s="89"/>
      <c r="F3801" s="89"/>
      <c r="G3801" s="204"/>
      <c r="H3801" s="155"/>
      <c r="I3801" s="155"/>
      <c r="J3801" s="52"/>
      <c r="K3801" s="158"/>
      <c r="L3801" s="52"/>
      <c r="M3801" s="52"/>
      <c r="N3801" s="52"/>
      <c r="O3801" s="52"/>
      <c r="P3801" s="111"/>
      <c r="Q3801" s="52"/>
      <c r="R3801" s="77"/>
      <c r="S3801" s="109"/>
    </row>
    <row r="3802" spans="1:19" customFormat="1" ht="15" customHeight="1" x14ac:dyDescent="0.25">
      <c r="A3802" s="92"/>
      <c r="B3802" s="162"/>
      <c r="C3802" s="162"/>
      <c r="D3802" s="162"/>
      <c r="E3802" s="76"/>
      <c r="F3802" s="76"/>
      <c r="G3802" s="103"/>
      <c r="H3802" s="100"/>
      <c r="I3802" s="100"/>
      <c r="J3802" s="52"/>
      <c r="K3802" s="52"/>
      <c r="L3802" s="52"/>
      <c r="M3802" s="52"/>
      <c r="N3802" s="52"/>
      <c r="O3802" s="52"/>
      <c r="P3802" s="111"/>
      <c r="Q3802" s="52"/>
      <c r="R3802" s="72"/>
      <c r="S3802" s="72"/>
    </row>
    <row r="3803" spans="1:19" customFormat="1" ht="15" customHeight="1" x14ac:dyDescent="0.25">
      <c r="A3803" s="92"/>
      <c r="B3803" s="98"/>
      <c r="C3803" s="98"/>
      <c r="D3803" s="98"/>
      <c r="E3803" s="89"/>
      <c r="F3803" s="89"/>
      <c r="G3803" s="204"/>
      <c r="H3803" s="156"/>
      <c r="I3803" s="156"/>
      <c r="J3803" s="52"/>
      <c r="K3803" s="158"/>
      <c r="L3803" s="52"/>
      <c r="M3803" s="52"/>
      <c r="N3803" s="52"/>
      <c r="O3803" s="52"/>
      <c r="P3803" s="111"/>
      <c r="Q3803" s="52"/>
      <c r="R3803" s="77"/>
      <c r="S3803" s="109"/>
    </row>
    <row r="3804" spans="1:19" customFormat="1" ht="15" customHeight="1" x14ac:dyDescent="0.25">
      <c r="A3804" s="92"/>
      <c r="B3804" s="98"/>
      <c r="C3804" s="98"/>
      <c r="D3804" s="98"/>
      <c r="E3804" s="89"/>
      <c r="F3804" s="89"/>
      <c r="G3804" s="204"/>
      <c r="H3804" s="157"/>
      <c r="I3804" s="157"/>
      <c r="J3804" s="52"/>
      <c r="K3804" s="158"/>
      <c r="L3804" s="52"/>
      <c r="M3804" s="52"/>
      <c r="N3804" s="52"/>
      <c r="O3804" s="52"/>
      <c r="P3804" s="111"/>
      <c r="Q3804" s="52"/>
      <c r="R3804" s="77"/>
      <c r="S3804" s="109"/>
    </row>
    <row r="3805" spans="1:19" customFormat="1" ht="15" customHeight="1" x14ac:dyDescent="0.25">
      <c r="A3805" s="92"/>
      <c r="B3805" s="98"/>
      <c r="C3805" s="98"/>
      <c r="D3805" s="98"/>
      <c r="E3805" s="89"/>
      <c r="F3805" s="89"/>
      <c r="G3805" s="204"/>
      <c r="H3805" s="157"/>
      <c r="I3805" s="157"/>
      <c r="J3805" s="52"/>
      <c r="K3805" s="158"/>
      <c r="L3805" s="52"/>
      <c r="M3805" s="52"/>
      <c r="N3805" s="52"/>
      <c r="O3805" s="52"/>
      <c r="P3805" s="111"/>
      <c r="Q3805" s="52"/>
      <c r="R3805" s="77"/>
      <c r="S3805" s="109"/>
    </row>
    <row r="3806" spans="1:19" customFormat="1" ht="15" customHeight="1" x14ac:dyDescent="0.25">
      <c r="A3806" s="92"/>
      <c r="B3806" s="98"/>
      <c r="C3806" s="98"/>
      <c r="D3806" s="98"/>
      <c r="E3806" s="89"/>
      <c r="F3806" s="89"/>
      <c r="G3806" s="204"/>
      <c r="H3806" s="155"/>
      <c r="I3806" s="155"/>
      <c r="J3806" s="52"/>
      <c r="K3806" s="158"/>
      <c r="L3806" s="52"/>
      <c r="M3806" s="52"/>
      <c r="N3806" s="52"/>
      <c r="O3806" s="52"/>
      <c r="P3806" s="111"/>
      <c r="Q3806" s="52"/>
      <c r="R3806" s="77"/>
      <c r="S3806" s="109"/>
    </row>
    <row r="3807" spans="1:19" customFormat="1" ht="15" customHeight="1" x14ac:dyDescent="0.25">
      <c r="A3807" s="92"/>
      <c r="B3807" s="145"/>
      <c r="C3807" s="145"/>
      <c r="D3807" s="145"/>
      <c r="E3807" s="138"/>
      <c r="F3807" s="138"/>
      <c r="G3807" s="103"/>
      <c r="H3807" s="100"/>
      <c r="I3807" s="270"/>
      <c r="J3807" s="208"/>
      <c r="K3807" s="208"/>
      <c r="L3807" s="208"/>
      <c r="M3807" s="208"/>
      <c r="N3807" s="208"/>
      <c r="O3807" s="208"/>
      <c r="P3807" s="250"/>
      <c r="Q3807" s="208"/>
      <c r="R3807" s="143"/>
      <c r="S3807" s="143"/>
    </row>
    <row r="3808" spans="1:19" customFormat="1" ht="15" customHeight="1" x14ac:dyDescent="0.25">
      <c r="A3808" s="92"/>
      <c r="B3808" s="98"/>
      <c r="C3808" s="98"/>
      <c r="D3808" s="98"/>
      <c r="E3808" s="89"/>
      <c r="F3808" s="89"/>
      <c r="G3808" s="204"/>
      <c r="H3808" s="156"/>
      <c r="I3808" s="156"/>
      <c r="J3808" s="52"/>
      <c r="K3808" s="158"/>
      <c r="L3808" s="52"/>
      <c r="M3808" s="52"/>
      <c r="N3808" s="52"/>
      <c r="O3808" s="52"/>
      <c r="P3808" s="111"/>
      <c r="Q3808" s="52"/>
      <c r="R3808" s="77"/>
      <c r="S3808" s="109"/>
    </row>
    <row r="3809" spans="1:19" customFormat="1" ht="15" customHeight="1" x14ac:dyDescent="0.25">
      <c r="A3809" s="92"/>
      <c r="B3809" s="98"/>
      <c r="C3809" s="98"/>
      <c r="D3809" s="98"/>
      <c r="E3809" s="89"/>
      <c r="F3809" s="89"/>
      <c r="G3809" s="204"/>
      <c r="H3809" s="157"/>
      <c r="I3809" s="157"/>
      <c r="J3809" s="52"/>
      <c r="K3809" s="158"/>
      <c r="L3809" s="52"/>
      <c r="M3809" s="52"/>
      <c r="N3809" s="52"/>
      <c r="O3809" s="52"/>
      <c r="P3809" s="111"/>
      <c r="Q3809" s="52"/>
      <c r="R3809" s="77"/>
      <c r="S3809" s="109"/>
    </row>
    <row r="3810" spans="1:19" customFormat="1" ht="15" customHeight="1" x14ac:dyDescent="0.25">
      <c r="A3810" s="92"/>
      <c r="B3810" s="98"/>
      <c r="C3810" s="98"/>
      <c r="D3810" s="98"/>
      <c r="E3810" s="89"/>
      <c r="F3810" s="89"/>
      <c r="G3810" s="204"/>
      <c r="H3810" s="155"/>
      <c r="I3810" s="155"/>
      <c r="J3810" s="52"/>
      <c r="K3810" s="158"/>
      <c r="L3810" s="52"/>
      <c r="M3810" s="52"/>
      <c r="N3810" s="52"/>
      <c r="O3810" s="52"/>
      <c r="P3810" s="111"/>
      <c r="Q3810" s="52"/>
      <c r="R3810" s="77"/>
      <c r="S3810" s="109"/>
    </row>
    <row r="3811" spans="1:19" customFormat="1" ht="15" customHeight="1" x14ac:dyDescent="0.25">
      <c r="A3811" s="92"/>
      <c r="B3811" s="98"/>
      <c r="C3811" s="98"/>
      <c r="D3811" s="98"/>
      <c r="E3811" s="89"/>
      <c r="F3811" s="89"/>
      <c r="G3811" s="204"/>
      <c r="H3811" s="157"/>
      <c r="I3811" s="157"/>
      <c r="J3811" s="52"/>
      <c r="K3811" s="158"/>
      <c r="L3811" s="52"/>
      <c r="M3811" s="52"/>
      <c r="N3811" s="52"/>
      <c r="O3811" s="52"/>
      <c r="P3811" s="111"/>
      <c r="Q3811" s="52"/>
      <c r="R3811" s="77"/>
      <c r="S3811" s="109"/>
    </row>
    <row r="3812" spans="1:19" customFormat="1" ht="15" customHeight="1" x14ac:dyDescent="0.25">
      <c r="A3812" s="92"/>
      <c r="B3812" s="98"/>
      <c r="C3812" s="98"/>
      <c r="D3812" s="98"/>
      <c r="E3812" s="89"/>
      <c r="F3812" s="89"/>
      <c r="G3812" s="204"/>
      <c r="H3812" s="155"/>
      <c r="I3812" s="155"/>
      <c r="J3812" s="52"/>
      <c r="K3812" s="158"/>
      <c r="L3812" s="52"/>
      <c r="M3812" s="52"/>
      <c r="N3812" s="52"/>
      <c r="O3812" s="52"/>
      <c r="P3812" s="111"/>
      <c r="Q3812" s="52"/>
      <c r="R3812" s="77"/>
      <c r="S3812" s="109"/>
    </row>
    <row r="3813" spans="1:19" customFormat="1" ht="15" customHeight="1" x14ac:dyDescent="0.25">
      <c r="A3813" s="92"/>
      <c r="B3813" s="145"/>
      <c r="C3813" s="145"/>
      <c r="D3813" s="145"/>
      <c r="E3813" s="138"/>
      <c r="F3813" s="138"/>
      <c r="G3813" s="103"/>
      <c r="H3813" s="100"/>
      <c r="I3813" s="270"/>
      <c r="J3813" s="208"/>
      <c r="K3813" s="208"/>
      <c r="L3813" s="208"/>
      <c r="M3813" s="208"/>
      <c r="N3813" s="208"/>
      <c r="O3813" s="208"/>
      <c r="P3813" s="250"/>
      <c r="Q3813" s="208"/>
      <c r="R3813" s="143"/>
      <c r="S3813" s="143"/>
    </row>
    <row r="3814" spans="1:19" customFormat="1" ht="15" customHeight="1" x14ac:dyDescent="0.25">
      <c r="A3814" s="92"/>
      <c r="B3814" s="98"/>
      <c r="C3814" s="98"/>
      <c r="D3814" s="98"/>
      <c r="E3814" s="89"/>
      <c r="F3814" s="89"/>
      <c r="G3814" s="204"/>
      <c r="H3814" s="156"/>
      <c r="I3814" s="156"/>
      <c r="J3814" s="52"/>
      <c r="K3814" s="158"/>
      <c r="L3814" s="52"/>
      <c r="M3814" s="52"/>
      <c r="N3814" s="52"/>
      <c r="O3814" s="52"/>
      <c r="P3814" s="111"/>
      <c r="Q3814" s="52"/>
      <c r="R3814" s="77"/>
      <c r="S3814" s="109"/>
    </row>
    <row r="3815" spans="1:19" customFormat="1" ht="15" customHeight="1" x14ac:dyDescent="0.25">
      <c r="A3815" s="92"/>
      <c r="B3815" s="98"/>
      <c r="C3815" s="98"/>
      <c r="D3815" s="98"/>
      <c r="E3815" s="89"/>
      <c r="F3815" s="89"/>
      <c r="G3815" s="204"/>
      <c r="H3815" s="157"/>
      <c r="I3815" s="157"/>
      <c r="J3815" s="52"/>
      <c r="K3815" s="158"/>
      <c r="L3815" s="52"/>
      <c r="M3815" s="52"/>
      <c r="N3815" s="52"/>
      <c r="O3815" s="52"/>
      <c r="P3815" s="111"/>
      <c r="Q3815" s="52"/>
      <c r="R3815" s="77"/>
      <c r="S3815" s="109"/>
    </row>
    <row r="3816" spans="1:19" customFormat="1" ht="15" customHeight="1" x14ac:dyDescent="0.25">
      <c r="A3816" s="92"/>
      <c r="B3816" s="98"/>
      <c r="C3816" s="98"/>
      <c r="D3816" s="98"/>
      <c r="E3816" s="89"/>
      <c r="F3816" s="89"/>
      <c r="G3816" s="204"/>
      <c r="H3816" s="155"/>
      <c r="I3816" s="155"/>
      <c r="J3816" s="52"/>
      <c r="K3816" s="158"/>
      <c r="L3816" s="52"/>
      <c r="M3816" s="52"/>
      <c r="N3816" s="52"/>
      <c r="O3816" s="52"/>
      <c r="P3816" s="111"/>
      <c r="Q3816" s="52"/>
      <c r="R3816" s="77"/>
      <c r="S3816" s="109"/>
    </row>
    <row r="3817" spans="1:19" customFormat="1" ht="15" customHeight="1" x14ac:dyDescent="0.25">
      <c r="A3817" s="92"/>
      <c r="B3817" s="162"/>
      <c r="C3817" s="162"/>
      <c r="D3817" s="162"/>
      <c r="E3817" s="76"/>
      <c r="F3817" s="76"/>
      <c r="G3817" s="103"/>
      <c r="H3817" s="100"/>
      <c r="I3817" s="100"/>
      <c r="J3817" s="52"/>
      <c r="K3817" s="52"/>
      <c r="L3817" s="52"/>
      <c r="M3817" s="52"/>
      <c r="N3817" s="52"/>
      <c r="O3817" s="52"/>
      <c r="P3817" s="111"/>
      <c r="Q3817" s="52"/>
      <c r="R3817" s="72"/>
      <c r="S3817" s="72"/>
    </row>
    <row r="3818" spans="1:19" x14ac:dyDescent="0.2">
      <c r="A3818" s="92"/>
      <c r="B3818" s="98"/>
      <c r="C3818" s="98"/>
      <c r="D3818" s="98"/>
      <c r="E3818" s="89"/>
      <c r="F3818" s="89"/>
      <c r="G3818" s="204"/>
      <c r="H3818" s="156"/>
      <c r="I3818" s="156"/>
      <c r="J3818" s="52"/>
      <c r="K3818" s="158"/>
      <c r="L3818" s="52"/>
      <c r="M3818" s="52"/>
      <c r="N3818" s="52"/>
      <c r="O3818" s="52"/>
      <c r="P3818" s="111"/>
      <c r="Q3818" s="52"/>
      <c r="R3818" s="77"/>
      <c r="S3818" s="109"/>
    </row>
    <row r="3819" spans="1:19" x14ac:dyDescent="0.2">
      <c r="A3819" s="92"/>
      <c r="B3819" s="98"/>
      <c r="C3819" s="98"/>
      <c r="D3819" s="98"/>
      <c r="E3819" s="89"/>
      <c r="F3819" s="89"/>
      <c r="G3819" s="204"/>
      <c r="H3819" s="157"/>
      <c r="I3819" s="157"/>
      <c r="J3819" s="52"/>
      <c r="K3819" s="158"/>
      <c r="L3819" s="52"/>
      <c r="M3819" s="52"/>
      <c r="N3819" s="52"/>
      <c r="O3819" s="52"/>
      <c r="P3819" s="111"/>
      <c r="Q3819" s="52"/>
      <c r="R3819" s="77"/>
      <c r="S3819" s="109"/>
    </row>
    <row r="3820" spans="1:19" x14ac:dyDescent="0.2">
      <c r="A3820" s="92"/>
      <c r="B3820" s="98"/>
      <c r="C3820" s="98"/>
      <c r="D3820" s="98"/>
      <c r="E3820" s="89"/>
      <c r="F3820" s="89"/>
      <c r="G3820" s="204"/>
      <c r="H3820" s="157"/>
      <c r="I3820" s="157"/>
      <c r="J3820" s="52"/>
      <c r="K3820" s="158"/>
      <c r="L3820" s="52"/>
      <c r="M3820" s="52"/>
      <c r="N3820" s="52"/>
      <c r="O3820" s="52"/>
      <c r="P3820" s="111"/>
      <c r="Q3820" s="52"/>
      <c r="R3820" s="77"/>
      <c r="S3820" s="109"/>
    </row>
    <row r="3821" spans="1:19" x14ac:dyDescent="0.2">
      <c r="A3821" s="92"/>
      <c r="B3821" s="98"/>
      <c r="C3821" s="98"/>
      <c r="D3821" s="98"/>
      <c r="E3821" s="89"/>
      <c r="F3821" s="89"/>
      <c r="G3821" s="204"/>
      <c r="H3821" s="155"/>
      <c r="I3821" s="155"/>
      <c r="J3821" s="52"/>
      <c r="K3821" s="158"/>
      <c r="L3821" s="52"/>
      <c r="M3821" s="52"/>
      <c r="N3821" s="52"/>
      <c r="O3821" s="52"/>
      <c r="P3821" s="111"/>
      <c r="Q3821" s="52"/>
      <c r="R3821" s="77"/>
      <c r="S3821" s="109"/>
    </row>
    <row r="3822" spans="1:19" x14ac:dyDescent="0.2">
      <c r="A3822" s="92"/>
      <c r="B3822" s="145"/>
      <c r="C3822" s="145"/>
      <c r="D3822" s="145"/>
      <c r="E3822" s="138"/>
      <c r="F3822" s="138"/>
      <c r="G3822" s="103"/>
      <c r="H3822" s="100"/>
      <c r="I3822" s="270"/>
      <c r="J3822" s="208"/>
      <c r="K3822" s="208"/>
      <c r="L3822" s="208"/>
      <c r="M3822" s="208"/>
      <c r="N3822" s="208"/>
      <c r="O3822" s="208"/>
      <c r="P3822" s="250"/>
      <c r="Q3822" s="208"/>
      <c r="R3822" s="143"/>
      <c r="S3822" s="143"/>
    </row>
    <row r="3823" spans="1:19" x14ac:dyDescent="0.2">
      <c r="A3823" s="92"/>
      <c r="B3823" s="98"/>
      <c r="C3823" s="98"/>
      <c r="D3823" s="98"/>
      <c r="E3823" s="89"/>
      <c r="F3823" s="89"/>
      <c r="G3823" s="204"/>
      <c r="H3823" s="156"/>
      <c r="I3823" s="156"/>
      <c r="J3823" s="52"/>
      <c r="K3823" s="158"/>
      <c r="L3823" s="52"/>
      <c r="M3823" s="52"/>
      <c r="N3823" s="52"/>
      <c r="O3823" s="52"/>
      <c r="P3823" s="111"/>
      <c r="Q3823" s="52"/>
      <c r="R3823" s="77"/>
      <c r="S3823" s="109"/>
    </row>
    <row r="3824" spans="1:19" x14ac:dyDescent="0.2">
      <c r="A3824" s="92"/>
      <c r="B3824" s="98"/>
      <c r="C3824" s="98"/>
      <c r="D3824" s="98"/>
      <c r="E3824" s="89"/>
      <c r="F3824" s="89"/>
      <c r="G3824" s="204"/>
      <c r="H3824" s="157"/>
      <c r="I3824" s="157"/>
      <c r="J3824" s="52"/>
      <c r="K3824" s="158"/>
      <c r="L3824" s="52"/>
      <c r="M3824" s="52"/>
      <c r="N3824" s="52"/>
      <c r="O3824" s="52"/>
      <c r="P3824" s="111"/>
      <c r="Q3824" s="52"/>
      <c r="R3824" s="77"/>
      <c r="S3824" s="109"/>
    </row>
    <row r="3825" spans="1:19" x14ac:dyDescent="0.2">
      <c r="A3825" s="92"/>
      <c r="B3825" s="98"/>
      <c r="C3825" s="98"/>
      <c r="D3825" s="98"/>
      <c r="E3825" s="89"/>
      <c r="F3825" s="89"/>
      <c r="G3825" s="204"/>
      <c r="H3825" s="155"/>
      <c r="I3825" s="155"/>
      <c r="J3825" s="52"/>
      <c r="K3825" s="158"/>
      <c r="L3825" s="52"/>
      <c r="M3825" s="52"/>
      <c r="N3825" s="52"/>
      <c r="O3825" s="52"/>
      <c r="P3825" s="111"/>
      <c r="Q3825" s="52"/>
      <c r="R3825" s="77"/>
      <c r="S3825" s="109"/>
    </row>
    <row r="3826" spans="1:19" x14ac:dyDescent="0.2">
      <c r="A3826" s="92"/>
      <c r="B3826" s="98"/>
      <c r="C3826" s="98"/>
      <c r="D3826" s="98"/>
      <c r="E3826" s="89"/>
      <c r="F3826" s="89"/>
      <c r="G3826" s="204"/>
      <c r="H3826" s="157"/>
      <c r="I3826" s="157"/>
      <c r="J3826" s="52"/>
      <c r="K3826" s="158"/>
      <c r="L3826" s="52"/>
      <c r="M3826" s="52"/>
      <c r="N3826" s="52"/>
      <c r="O3826" s="52"/>
      <c r="P3826" s="111"/>
      <c r="Q3826" s="52"/>
      <c r="R3826" s="77"/>
      <c r="S3826" s="109"/>
    </row>
    <row r="3827" spans="1:19" x14ac:dyDescent="0.2">
      <c r="A3827" s="92"/>
      <c r="B3827" s="98"/>
      <c r="C3827" s="98"/>
      <c r="D3827" s="98"/>
      <c r="E3827" s="89"/>
      <c r="F3827" s="89"/>
      <c r="G3827" s="204"/>
      <c r="H3827" s="155"/>
      <c r="I3827" s="155"/>
      <c r="J3827" s="52"/>
      <c r="K3827" s="158"/>
      <c r="L3827" s="52"/>
      <c r="M3827" s="52"/>
      <c r="N3827" s="52"/>
      <c r="O3827" s="52"/>
      <c r="P3827" s="111"/>
      <c r="Q3827" s="52"/>
      <c r="R3827" s="77"/>
      <c r="S3827" s="109"/>
    </row>
    <row r="3828" spans="1:19" x14ac:dyDescent="0.2">
      <c r="A3828" s="92"/>
      <c r="B3828" s="145"/>
      <c r="C3828" s="145"/>
      <c r="D3828" s="145"/>
      <c r="E3828" s="138"/>
      <c r="F3828" s="138"/>
      <c r="G3828" s="103"/>
      <c r="H3828" s="100"/>
      <c r="I3828" s="270"/>
      <c r="J3828" s="208"/>
      <c r="K3828" s="208"/>
      <c r="L3828" s="208"/>
      <c r="M3828" s="208"/>
      <c r="N3828" s="208"/>
      <c r="O3828" s="208"/>
      <c r="P3828" s="250"/>
      <c r="Q3828" s="208"/>
      <c r="R3828" s="143"/>
      <c r="S3828" s="143"/>
    </row>
    <row r="3829" spans="1:19" x14ac:dyDescent="0.2">
      <c r="A3829" s="92"/>
      <c r="B3829" s="98"/>
      <c r="C3829" s="98"/>
      <c r="D3829" s="98"/>
      <c r="E3829" s="89"/>
      <c r="F3829" s="89"/>
      <c r="G3829" s="204"/>
      <c r="H3829" s="156"/>
      <c r="I3829" s="156"/>
      <c r="J3829" s="52"/>
      <c r="K3829" s="158"/>
      <c r="L3829" s="52"/>
      <c r="M3829" s="52"/>
      <c r="N3829" s="52"/>
      <c r="O3829" s="52"/>
      <c r="P3829" s="111"/>
      <c r="Q3829" s="52"/>
      <c r="R3829" s="77"/>
      <c r="S3829" s="109"/>
    </row>
    <row r="3830" spans="1:19" x14ac:dyDescent="0.2">
      <c r="A3830" s="92"/>
      <c r="B3830" s="98"/>
      <c r="C3830" s="98"/>
      <c r="D3830" s="98"/>
      <c r="E3830" s="89"/>
      <c r="F3830" s="89"/>
      <c r="G3830" s="204"/>
      <c r="H3830" s="157"/>
      <c r="I3830" s="157"/>
      <c r="J3830" s="52"/>
      <c r="K3830" s="158"/>
      <c r="L3830" s="52"/>
      <c r="M3830" s="52"/>
      <c r="N3830" s="52"/>
      <c r="O3830" s="52"/>
      <c r="P3830" s="111"/>
      <c r="Q3830" s="52"/>
      <c r="R3830" s="77"/>
      <c r="S3830" s="109"/>
    </row>
    <row r="3831" spans="1:19" x14ac:dyDescent="0.2">
      <c r="A3831" s="92"/>
      <c r="B3831" s="98"/>
      <c r="C3831" s="98"/>
      <c r="D3831" s="98"/>
      <c r="E3831" s="89"/>
      <c r="F3831" s="89"/>
      <c r="G3831" s="204"/>
      <c r="H3831" s="155"/>
      <c r="I3831" s="155"/>
      <c r="J3831" s="52"/>
      <c r="K3831" s="158"/>
      <c r="L3831" s="52"/>
      <c r="M3831" s="52"/>
      <c r="N3831" s="52"/>
      <c r="O3831" s="52"/>
      <c r="P3831" s="111"/>
      <c r="Q3831" s="52"/>
      <c r="R3831" s="77"/>
      <c r="S3831" s="109"/>
    </row>
    <row r="3832" spans="1:19" x14ac:dyDescent="0.2">
      <c r="A3832" s="92"/>
      <c r="B3832" s="162"/>
      <c r="C3832" s="162"/>
      <c r="D3832" s="162"/>
      <c r="E3832" s="76"/>
      <c r="F3832" s="76"/>
      <c r="G3832" s="103"/>
      <c r="H3832" s="100"/>
      <c r="I3832" s="100"/>
      <c r="J3832" s="52"/>
      <c r="K3832" s="52"/>
      <c r="L3832" s="52"/>
      <c r="M3832" s="52"/>
      <c r="N3832" s="52"/>
      <c r="O3832" s="52"/>
      <c r="P3832" s="111"/>
      <c r="Q3832" s="52"/>
      <c r="R3832" s="72"/>
      <c r="S3832" s="72"/>
    </row>
    <row r="3833" spans="1:19" x14ac:dyDescent="0.2">
      <c r="A3833" s="92"/>
      <c r="B3833" s="98"/>
      <c r="C3833" s="98"/>
      <c r="D3833" s="98"/>
      <c r="E3833" s="89"/>
      <c r="F3833" s="89"/>
      <c r="G3833" s="204"/>
      <c r="H3833" s="156"/>
      <c r="I3833" s="156"/>
      <c r="J3833" s="52"/>
      <c r="K3833" s="158"/>
      <c r="L3833" s="52"/>
      <c r="M3833" s="52"/>
      <c r="N3833" s="52"/>
      <c r="O3833" s="52"/>
      <c r="P3833" s="111"/>
      <c r="Q3833" s="52"/>
      <c r="R3833" s="77"/>
      <c r="S3833" s="109"/>
    </row>
    <row r="3834" spans="1:19" x14ac:dyDescent="0.2">
      <c r="A3834" s="92"/>
      <c r="B3834" s="98"/>
      <c r="C3834" s="98"/>
      <c r="D3834" s="98"/>
      <c r="E3834" s="89"/>
      <c r="F3834" s="89"/>
      <c r="G3834" s="204"/>
      <c r="H3834" s="157"/>
      <c r="I3834" s="157"/>
      <c r="J3834" s="52"/>
      <c r="K3834" s="158"/>
      <c r="L3834" s="52"/>
      <c r="M3834" s="52"/>
      <c r="N3834" s="52"/>
      <c r="O3834" s="52"/>
      <c r="P3834" s="111"/>
      <c r="Q3834" s="52"/>
      <c r="R3834" s="77"/>
      <c r="S3834" s="109"/>
    </row>
    <row r="3835" spans="1:19" x14ac:dyDescent="0.2">
      <c r="A3835" s="92"/>
      <c r="B3835" s="98"/>
      <c r="C3835" s="98"/>
      <c r="D3835" s="98"/>
      <c r="E3835" s="89"/>
      <c r="F3835" s="89"/>
      <c r="G3835" s="204"/>
      <c r="H3835" s="157"/>
      <c r="I3835" s="157"/>
      <c r="J3835" s="52"/>
      <c r="K3835" s="158"/>
      <c r="L3835" s="52"/>
      <c r="M3835" s="52"/>
      <c r="N3835" s="52"/>
      <c r="O3835" s="52"/>
      <c r="P3835" s="111"/>
      <c r="Q3835" s="52"/>
      <c r="R3835" s="77"/>
      <c r="S3835" s="109"/>
    </row>
    <row r="3836" spans="1:19" x14ac:dyDescent="0.2">
      <c r="A3836" s="92"/>
      <c r="B3836" s="98"/>
      <c r="C3836" s="98"/>
      <c r="D3836" s="98"/>
      <c r="E3836" s="89"/>
      <c r="F3836" s="89"/>
      <c r="G3836" s="204"/>
      <c r="H3836" s="155"/>
      <c r="I3836" s="155"/>
      <c r="J3836" s="52"/>
      <c r="K3836" s="158"/>
      <c r="L3836" s="52"/>
      <c r="M3836" s="52"/>
      <c r="N3836" s="52"/>
      <c r="O3836" s="52"/>
      <c r="P3836" s="111"/>
      <c r="Q3836" s="52"/>
      <c r="R3836" s="77"/>
      <c r="S3836" s="109"/>
    </row>
    <row r="3837" spans="1:19" s="46" customFormat="1" x14ac:dyDescent="0.2">
      <c r="A3837" s="92"/>
      <c r="B3837" s="145"/>
      <c r="C3837" s="145"/>
      <c r="D3837" s="145"/>
      <c r="E3837" s="138"/>
      <c r="F3837" s="138"/>
      <c r="G3837" s="103"/>
      <c r="H3837" s="100"/>
      <c r="I3837" s="270"/>
      <c r="J3837" s="208"/>
      <c r="K3837" s="208"/>
      <c r="L3837" s="208"/>
      <c r="M3837" s="208"/>
      <c r="N3837" s="208"/>
      <c r="O3837" s="208"/>
      <c r="P3837" s="250"/>
      <c r="Q3837" s="208"/>
      <c r="R3837" s="143"/>
      <c r="S3837" s="143"/>
    </row>
    <row r="3838" spans="1:19" s="46" customFormat="1" x14ac:dyDescent="0.2">
      <c r="A3838" s="92"/>
      <c r="B3838" s="98"/>
      <c r="C3838" s="98"/>
      <c r="D3838" s="98"/>
      <c r="E3838" s="89"/>
      <c r="F3838" s="89"/>
      <c r="G3838" s="204"/>
      <c r="H3838" s="156"/>
      <c r="I3838" s="156"/>
      <c r="J3838" s="52"/>
      <c r="K3838" s="158"/>
      <c r="L3838" s="52"/>
      <c r="M3838" s="52"/>
      <c r="N3838" s="52"/>
      <c r="O3838" s="52"/>
      <c r="P3838" s="111"/>
      <c r="Q3838" s="52"/>
      <c r="R3838" s="77"/>
      <c r="S3838" s="109"/>
    </row>
    <row r="3839" spans="1:19" s="46" customFormat="1" x14ac:dyDescent="0.2">
      <c r="A3839" s="92"/>
      <c r="B3839" s="98"/>
      <c r="C3839" s="98"/>
      <c r="D3839" s="98"/>
      <c r="E3839" s="89"/>
      <c r="F3839" s="89"/>
      <c r="G3839" s="204"/>
      <c r="H3839" s="157"/>
      <c r="I3839" s="157"/>
      <c r="J3839" s="52"/>
      <c r="K3839" s="158"/>
      <c r="L3839" s="52"/>
      <c r="M3839" s="52"/>
      <c r="N3839" s="52"/>
      <c r="O3839" s="52"/>
      <c r="P3839" s="111"/>
      <c r="Q3839" s="52"/>
      <c r="R3839" s="77"/>
      <c r="S3839" s="109"/>
    </row>
    <row r="3840" spans="1:19" s="46" customFormat="1" x14ac:dyDescent="0.2">
      <c r="A3840" s="92"/>
      <c r="B3840" s="98"/>
      <c r="C3840" s="98"/>
      <c r="D3840" s="98"/>
      <c r="E3840" s="89"/>
      <c r="F3840" s="89"/>
      <c r="G3840" s="204"/>
      <c r="H3840" s="155"/>
      <c r="I3840" s="155"/>
      <c r="J3840" s="52"/>
      <c r="K3840" s="158"/>
      <c r="L3840" s="52"/>
      <c r="M3840" s="52"/>
      <c r="N3840" s="52"/>
      <c r="O3840" s="52"/>
      <c r="P3840" s="111"/>
      <c r="Q3840" s="52"/>
      <c r="R3840" s="77"/>
      <c r="S3840" s="109"/>
    </row>
    <row r="3841" spans="1:19" s="46" customFormat="1" x14ac:dyDescent="0.2">
      <c r="A3841" s="92"/>
      <c r="B3841" s="98"/>
      <c r="C3841" s="98"/>
      <c r="D3841" s="98"/>
      <c r="E3841" s="89"/>
      <c r="F3841" s="89"/>
      <c r="G3841" s="204"/>
      <c r="H3841" s="157"/>
      <c r="I3841" s="157"/>
      <c r="J3841" s="52"/>
      <c r="K3841" s="158"/>
      <c r="L3841" s="52"/>
      <c r="M3841" s="52"/>
      <c r="N3841" s="52"/>
      <c r="O3841" s="52"/>
      <c r="P3841" s="111"/>
      <c r="Q3841" s="52"/>
      <c r="R3841" s="77"/>
      <c r="S3841" s="109"/>
    </row>
    <row r="3842" spans="1:19" s="46" customFormat="1" x14ac:dyDescent="0.2">
      <c r="A3842" s="92"/>
      <c r="B3842" s="98"/>
      <c r="C3842" s="98"/>
      <c r="D3842" s="98"/>
      <c r="E3842" s="89"/>
      <c r="F3842" s="89"/>
      <c r="G3842" s="204"/>
      <c r="H3842" s="155"/>
      <c r="I3842" s="155"/>
      <c r="J3842" s="52"/>
      <c r="K3842" s="158"/>
      <c r="L3842" s="52"/>
      <c r="M3842" s="52"/>
      <c r="N3842" s="52"/>
      <c r="O3842" s="52"/>
      <c r="P3842" s="111"/>
      <c r="Q3842" s="52"/>
      <c r="R3842" s="77"/>
      <c r="S3842" s="109"/>
    </row>
    <row r="3843" spans="1:19" s="46" customFormat="1" x14ac:dyDescent="0.2">
      <c r="A3843" s="92"/>
      <c r="B3843" s="145"/>
      <c r="C3843" s="145"/>
      <c r="D3843" s="145"/>
      <c r="E3843" s="138"/>
      <c r="F3843" s="138"/>
      <c r="G3843" s="103"/>
      <c r="H3843" s="100"/>
      <c r="I3843" s="270"/>
      <c r="J3843" s="208"/>
      <c r="K3843" s="208"/>
      <c r="L3843" s="208"/>
      <c r="M3843" s="208"/>
      <c r="N3843" s="208"/>
      <c r="O3843" s="208"/>
      <c r="P3843" s="250"/>
      <c r="Q3843" s="208"/>
      <c r="R3843" s="143"/>
      <c r="S3843" s="143"/>
    </row>
    <row r="3844" spans="1:19" s="46" customFormat="1" x14ac:dyDescent="0.2">
      <c r="A3844" s="92"/>
      <c r="B3844" s="98"/>
      <c r="C3844" s="98"/>
      <c r="D3844" s="98"/>
      <c r="E3844" s="89"/>
      <c r="F3844" s="89"/>
      <c r="G3844" s="204"/>
      <c r="H3844" s="156"/>
      <c r="I3844" s="156"/>
      <c r="J3844" s="52"/>
      <c r="K3844" s="158"/>
      <c r="L3844" s="52"/>
      <c r="M3844" s="52"/>
      <c r="N3844" s="52"/>
      <c r="O3844" s="52"/>
      <c r="P3844" s="111"/>
      <c r="Q3844" s="52"/>
      <c r="R3844" s="77"/>
      <c r="S3844" s="109"/>
    </row>
    <row r="3845" spans="1:19" s="46" customFormat="1" x14ac:dyDescent="0.2">
      <c r="A3845" s="92"/>
      <c r="B3845" s="98"/>
      <c r="C3845" s="98"/>
      <c r="D3845" s="98"/>
      <c r="E3845" s="89"/>
      <c r="F3845" s="89"/>
      <c r="G3845" s="204"/>
      <c r="H3845" s="157"/>
      <c r="I3845" s="157"/>
      <c r="J3845" s="52"/>
      <c r="K3845" s="158"/>
      <c r="L3845" s="52"/>
      <c r="M3845" s="52"/>
      <c r="N3845" s="52"/>
      <c r="O3845" s="52"/>
      <c r="P3845" s="111"/>
      <c r="Q3845" s="52"/>
      <c r="R3845" s="77"/>
      <c r="S3845" s="109"/>
    </row>
    <row r="3846" spans="1:19" s="46" customFormat="1" x14ac:dyDescent="0.2">
      <c r="A3846" s="92"/>
      <c r="B3846" s="98"/>
      <c r="C3846" s="98"/>
      <c r="D3846" s="98"/>
      <c r="E3846" s="89"/>
      <c r="F3846" s="89"/>
      <c r="G3846" s="204"/>
      <c r="H3846" s="155"/>
      <c r="I3846" s="155"/>
      <c r="J3846" s="52"/>
      <c r="K3846" s="158"/>
      <c r="L3846" s="52"/>
      <c r="M3846" s="52"/>
      <c r="N3846" s="52"/>
      <c r="O3846" s="52"/>
      <c r="P3846" s="111"/>
      <c r="Q3846" s="52"/>
      <c r="R3846" s="77"/>
      <c r="S3846" s="109"/>
    </row>
    <row r="3847" spans="1:19" s="46" customFormat="1" x14ac:dyDescent="0.2">
      <c r="A3847" s="92"/>
      <c r="B3847" s="162"/>
      <c r="C3847" s="162"/>
      <c r="D3847" s="162"/>
      <c r="E3847" s="76"/>
      <c r="F3847" s="76"/>
      <c r="G3847" s="103"/>
      <c r="H3847" s="100"/>
      <c r="I3847" s="100"/>
      <c r="J3847" s="52"/>
      <c r="K3847" s="52"/>
      <c r="L3847" s="52"/>
      <c r="M3847" s="52"/>
      <c r="N3847" s="52"/>
      <c r="O3847" s="52"/>
      <c r="P3847" s="111"/>
      <c r="Q3847" s="52"/>
      <c r="R3847" s="72"/>
      <c r="S3847" s="72"/>
    </row>
    <row r="3848" spans="1:19" s="46" customFormat="1" x14ac:dyDescent="0.2">
      <c r="A3848" s="92"/>
      <c r="B3848" s="98"/>
      <c r="C3848" s="98"/>
      <c r="D3848" s="98"/>
      <c r="E3848" s="89"/>
      <c r="F3848" s="89"/>
      <c r="G3848" s="204"/>
      <c r="H3848" s="156"/>
      <c r="I3848" s="156"/>
      <c r="J3848" s="52"/>
      <c r="K3848" s="158"/>
      <c r="L3848" s="52"/>
      <c r="M3848" s="52"/>
      <c r="N3848" s="52"/>
      <c r="O3848" s="52"/>
      <c r="P3848" s="111"/>
      <c r="Q3848" s="52"/>
      <c r="R3848" s="77"/>
      <c r="S3848" s="109"/>
    </row>
    <row r="3849" spans="1:19" s="46" customFormat="1" x14ac:dyDescent="0.2">
      <c r="A3849" s="92"/>
      <c r="B3849" s="98"/>
      <c r="C3849" s="98"/>
      <c r="D3849" s="98"/>
      <c r="E3849" s="89"/>
      <c r="F3849" s="89"/>
      <c r="G3849" s="204"/>
      <c r="H3849" s="157"/>
      <c r="I3849" s="157"/>
      <c r="J3849" s="52"/>
      <c r="K3849" s="158"/>
      <c r="L3849" s="52"/>
      <c r="M3849" s="52"/>
      <c r="N3849" s="52"/>
      <c r="O3849" s="52"/>
      <c r="P3849" s="111"/>
      <c r="Q3849" s="52"/>
      <c r="R3849" s="77"/>
      <c r="S3849" s="109"/>
    </row>
    <row r="3850" spans="1:19" s="46" customFormat="1" x14ac:dyDescent="0.2">
      <c r="A3850" s="92"/>
      <c r="B3850" s="98"/>
      <c r="C3850" s="98"/>
      <c r="D3850" s="98"/>
      <c r="E3850" s="89"/>
      <c r="F3850" s="89"/>
      <c r="G3850" s="204"/>
      <c r="H3850" s="157"/>
      <c r="I3850" s="157"/>
      <c r="J3850" s="52"/>
      <c r="K3850" s="158"/>
      <c r="L3850" s="52"/>
      <c r="M3850" s="52"/>
      <c r="N3850" s="52"/>
      <c r="O3850" s="52"/>
      <c r="P3850" s="111"/>
      <c r="Q3850" s="52"/>
      <c r="R3850" s="77"/>
      <c r="S3850" s="109"/>
    </row>
    <row r="3851" spans="1:19" s="46" customFormat="1" x14ac:dyDescent="0.2">
      <c r="A3851" s="92"/>
      <c r="B3851" s="98"/>
      <c r="C3851" s="98"/>
      <c r="D3851" s="98"/>
      <c r="E3851" s="89"/>
      <c r="F3851" s="89"/>
      <c r="G3851" s="204"/>
      <c r="H3851" s="155"/>
      <c r="I3851" s="155"/>
      <c r="J3851" s="52"/>
      <c r="K3851" s="158"/>
      <c r="L3851" s="52"/>
      <c r="M3851" s="52"/>
      <c r="N3851" s="52"/>
      <c r="O3851" s="52"/>
      <c r="P3851" s="111"/>
      <c r="Q3851" s="52"/>
      <c r="R3851" s="77"/>
      <c r="S3851" s="109"/>
    </row>
    <row r="3852" spans="1:19" s="46" customFormat="1" x14ac:dyDescent="0.2">
      <c r="A3852" s="92"/>
      <c r="B3852" s="145"/>
      <c r="C3852" s="145"/>
      <c r="D3852" s="145"/>
      <c r="E3852" s="138"/>
      <c r="F3852" s="138"/>
      <c r="G3852" s="103"/>
      <c r="H3852" s="100"/>
      <c r="I3852" s="270"/>
      <c r="J3852" s="208"/>
      <c r="K3852" s="208"/>
      <c r="L3852" s="208"/>
      <c r="M3852" s="208"/>
      <c r="N3852" s="208"/>
      <c r="O3852" s="208"/>
      <c r="P3852" s="250"/>
      <c r="Q3852" s="208"/>
      <c r="R3852" s="143"/>
      <c r="S3852" s="143"/>
    </row>
    <row r="3853" spans="1:19" s="46" customFormat="1" x14ac:dyDescent="0.2">
      <c r="A3853" s="92"/>
      <c r="B3853" s="98"/>
      <c r="C3853" s="98"/>
      <c r="D3853" s="98"/>
      <c r="E3853" s="89"/>
      <c r="F3853" s="89"/>
      <c r="G3853" s="204"/>
      <c r="H3853" s="156"/>
      <c r="I3853" s="156"/>
      <c r="J3853" s="52"/>
      <c r="K3853" s="158"/>
      <c r="L3853" s="52"/>
      <c r="M3853" s="52"/>
      <c r="N3853" s="52"/>
      <c r="O3853" s="52"/>
      <c r="P3853" s="111"/>
      <c r="Q3853" s="52"/>
      <c r="R3853" s="77"/>
      <c r="S3853" s="109"/>
    </row>
    <row r="3854" spans="1:19" s="46" customFormat="1" x14ac:dyDescent="0.2">
      <c r="A3854" s="92"/>
      <c r="B3854" s="98"/>
      <c r="C3854" s="98"/>
      <c r="D3854" s="98"/>
      <c r="E3854" s="89"/>
      <c r="F3854" s="89"/>
      <c r="G3854" s="204"/>
      <c r="H3854" s="157"/>
      <c r="I3854" s="157"/>
      <c r="J3854" s="52"/>
      <c r="K3854" s="158"/>
      <c r="L3854" s="52"/>
      <c r="M3854" s="52"/>
      <c r="N3854" s="52"/>
      <c r="O3854" s="52"/>
      <c r="P3854" s="111"/>
      <c r="Q3854" s="52"/>
      <c r="R3854" s="77"/>
      <c r="S3854" s="109"/>
    </row>
    <row r="3855" spans="1:19" s="46" customFormat="1" x14ac:dyDescent="0.2">
      <c r="A3855" s="92"/>
      <c r="B3855" s="98"/>
      <c r="C3855" s="98"/>
      <c r="D3855" s="98"/>
      <c r="E3855" s="89"/>
      <c r="F3855" s="89"/>
      <c r="G3855" s="204"/>
      <c r="H3855" s="155"/>
      <c r="I3855" s="155"/>
      <c r="J3855" s="52"/>
      <c r="K3855" s="158"/>
      <c r="L3855" s="52"/>
      <c r="M3855" s="52"/>
      <c r="N3855" s="52"/>
      <c r="O3855" s="52"/>
      <c r="P3855" s="111"/>
      <c r="Q3855" s="52"/>
      <c r="R3855" s="77"/>
      <c r="S3855" s="109"/>
    </row>
    <row r="3856" spans="1:19" s="46" customFormat="1" x14ac:dyDescent="0.2">
      <c r="A3856" s="92"/>
      <c r="B3856" s="98"/>
      <c r="C3856" s="98"/>
      <c r="D3856" s="98"/>
      <c r="E3856" s="89"/>
      <c r="F3856" s="89"/>
      <c r="G3856" s="204"/>
      <c r="H3856" s="157"/>
      <c r="I3856" s="157"/>
      <c r="J3856" s="52"/>
      <c r="K3856" s="158"/>
      <c r="L3856" s="52"/>
      <c r="M3856" s="52"/>
      <c r="N3856" s="52"/>
      <c r="O3856" s="52"/>
      <c r="P3856" s="111"/>
      <c r="Q3856" s="52"/>
      <c r="R3856" s="77"/>
      <c r="S3856" s="109"/>
    </row>
    <row r="3857" spans="1:20" s="46" customFormat="1" x14ac:dyDescent="0.2">
      <c r="A3857" s="92"/>
      <c r="B3857" s="98"/>
      <c r="C3857" s="98"/>
      <c r="D3857" s="98"/>
      <c r="E3857" s="89"/>
      <c r="F3857" s="89"/>
      <c r="G3857" s="204"/>
      <c r="H3857" s="155"/>
      <c r="I3857" s="155"/>
      <c r="J3857" s="52"/>
      <c r="K3857" s="158"/>
      <c r="L3857" s="52"/>
      <c r="M3857" s="52"/>
      <c r="N3857" s="52"/>
      <c r="O3857" s="52"/>
      <c r="P3857" s="111"/>
      <c r="Q3857" s="52"/>
      <c r="R3857" s="77"/>
      <c r="S3857" s="109"/>
    </row>
    <row r="3858" spans="1:20" s="46" customFormat="1" x14ac:dyDescent="0.2">
      <c r="A3858" s="92"/>
      <c r="B3858" s="145"/>
      <c r="C3858" s="145"/>
      <c r="D3858" s="145"/>
      <c r="E3858" s="138"/>
      <c r="F3858" s="138"/>
      <c r="G3858" s="103"/>
      <c r="H3858" s="100"/>
      <c r="I3858" s="270"/>
      <c r="J3858" s="208"/>
      <c r="K3858" s="208"/>
      <c r="L3858" s="208"/>
      <c r="M3858" s="208"/>
      <c r="N3858" s="208"/>
      <c r="O3858" s="208"/>
      <c r="P3858" s="250"/>
      <c r="Q3858" s="208"/>
      <c r="R3858" s="143"/>
      <c r="S3858" s="143"/>
    </row>
    <row r="3859" spans="1:20" s="46" customFormat="1" x14ac:dyDescent="0.2">
      <c r="A3859" s="92"/>
      <c r="B3859" s="98"/>
      <c r="C3859" s="98"/>
      <c r="D3859" s="98"/>
      <c r="E3859" s="89"/>
      <c r="F3859" s="89"/>
      <c r="G3859" s="204"/>
      <c r="H3859" s="156"/>
      <c r="I3859" s="156"/>
      <c r="J3859" s="52"/>
      <c r="K3859" s="158"/>
      <c r="L3859" s="52"/>
      <c r="M3859" s="52"/>
      <c r="N3859" s="52"/>
      <c r="O3859" s="52"/>
      <c r="P3859" s="111"/>
      <c r="Q3859" s="52"/>
      <c r="R3859" s="77"/>
      <c r="S3859" s="109"/>
    </row>
    <row r="3860" spans="1:20" s="46" customFormat="1" x14ac:dyDescent="0.2">
      <c r="A3860" s="92"/>
      <c r="B3860" s="98"/>
      <c r="C3860" s="98"/>
      <c r="D3860" s="98"/>
      <c r="E3860" s="89"/>
      <c r="F3860" s="89"/>
      <c r="G3860" s="204"/>
      <c r="H3860" s="157"/>
      <c r="I3860" s="157"/>
      <c r="J3860" s="52"/>
      <c r="K3860" s="158"/>
      <c r="L3860" s="52"/>
      <c r="M3860" s="52"/>
      <c r="N3860" s="52"/>
      <c r="O3860" s="52"/>
      <c r="P3860" s="111"/>
      <c r="Q3860" s="52"/>
      <c r="R3860" s="77"/>
      <c r="S3860" s="109"/>
    </row>
    <row r="3861" spans="1:20" s="46" customFormat="1" x14ac:dyDescent="0.2">
      <c r="A3861" s="92"/>
      <c r="B3861" s="98"/>
      <c r="C3861" s="98"/>
      <c r="D3861" s="98"/>
      <c r="E3861" s="89"/>
      <c r="F3861" s="89"/>
      <c r="G3861" s="204"/>
      <c r="H3861" s="155"/>
      <c r="I3861" s="155"/>
      <c r="J3861" s="52"/>
      <c r="K3861" s="158"/>
      <c r="L3861" s="52"/>
      <c r="M3861" s="52"/>
      <c r="N3861" s="52"/>
      <c r="O3861" s="52"/>
      <c r="P3861" s="111"/>
      <c r="Q3861" s="52"/>
      <c r="R3861" s="77"/>
      <c r="S3861" s="109"/>
    </row>
    <row r="3862" spans="1:20" s="46" customFormat="1" x14ac:dyDescent="0.2">
      <c r="A3862" s="92"/>
      <c r="B3862" s="162"/>
      <c r="C3862" s="162"/>
      <c r="D3862" s="162"/>
      <c r="E3862" s="76"/>
      <c r="F3862" s="76"/>
      <c r="G3862" s="103"/>
      <c r="H3862" s="100"/>
      <c r="I3862" s="100"/>
      <c r="J3862" s="52"/>
      <c r="K3862" s="52"/>
      <c r="L3862" s="52"/>
      <c r="M3862" s="52"/>
      <c r="N3862" s="52"/>
      <c r="O3862" s="52"/>
      <c r="P3862" s="111"/>
      <c r="Q3862" s="52"/>
      <c r="R3862" s="72"/>
      <c r="S3862" s="72"/>
    </row>
    <row r="3863" spans="1:20" s="46" customFormat="1" x14ac:dyDescent="0.2">
      <c r="A3863" s="92"/>
      <c r="B3863" s="98"/>
      <c r="C3863" s="98"/>
      <c r="D3863" s="98"/>
      <c r="E3863" s="89"/>
      <c r="F3863" s="89"/>
      <c r="G3863" s="204"/>
      <c r="H3863" s="156"/>
      <c r="I3863" s="156"/>
      <c r="J3863" s="52"/>
      <c r="K3863" s="158"/>
      <c r="L3863" s="52"/>
      <c r="M3863" s="52"/>
      <c r="N3863" s="52"/>
      <c r="O3863" s="52"/>
      <c r="P3863" s="111"/>
      <c r="Q3863" s="52"/>
      <c r="R3863" s="77"/>
      <c r="S3863" s="109"/>
    </row>
    <row r="3864" spans="1:20" s="46" customFormat="1" x14ac:dyDescent="0.2">
      <c r="A3864" s="92"/>
      <c r="B3864" s="98"/>
      <c r="C3864" s="98"/>
      <c r="D3864" s="98"/>
      <c r="E3864" s="89"/>
      <c r="F3864" s="89"/>
      <c r="G3864" s="204"/>
      <c r="H3864" s="157"/>
      <c r="I3864" s="157"/>
      <c r="J3864" s="52"/>
      <c r="K3864" s="158"/>
      <c r="L3864" s="52"/>
      <c r="M3864" s="52"/>
      <c r="N3864" s="52"/>
      <c r="O3864" s="52"/>
      <c r="P3864" s="111"/>
      <c r="Q3864" s="52"/>
      <c r="R3864" s="77"/>
      <c r="S3864" s="109"/>
    </row>
    <row r="3865" spans="1:20" s="46" customFormat="1" x14ac:dyDescent="0.2">
      <c r="A3865" s="92"/>
      <c r="B3865" s="98"/>
      <c r="C3865" s="98"/>
      <c r="D3865" s="98"/>
      <c r="E3865" s="89"/>
      <c r="F3865" s="89"/>
      <c r="G3865" s="204"/>
      <c r="H3865" s="157"/>
      <c r="I3865" s="157"/>
      <c r="J3865" s="52"/>
      <c r="K3865" s="158"/>
      <c r="L3865" s="52"/>
      <c r="M3865" s="52"/>
      <c r="N3865" s="52"/>
      <c r="O3865" s="52"/>
      <c r="P3865" s="111"/>
      <c r="Q3865" s="52"/>
      <c r="R3865" s="77"/>
      <c r="S3865" s="109"/>
    </row>
    <row r="3866" spans="1:20" s="46" customFormat="1" x14ac:dyDescent="0.2">
      <c r="A3866" s="92"/>
      <c r="B3866" s="98"/>
      <c r="C3866" s="98"/>
      <c r="D3866" s="98"/>
      <c r="E3866" s="89"/>
      <c r="F3866" s="89"/>
      <c r="G3866" s="204"/>
      <c r="H3866" s="155"/>
      <c r="I3866" s="155"/>
      <c r="J3866" s="52"/>
      <c r="K3866" s="158"/>
      <c r="L3866" s="52"/>
      <c r="M3866" s="52"/>
      <c r="N3866" s="52"/>
      <c r="O3866" s="52"/>
      <c r="P3866" s="111"/>
      <c r="Q3866" s="52"/>
      <c r="R3866" s="77"/>
      <c r="S3866" s="109"/>
    </row>
    <row r="3867" spans="1:20" s="46" customFormat="1" x14ac:dyDescent="0.2">
      <c r="A3867" s="92"/>
      <c r="B3867" s="145"/>
      <c r="C3867" s="145"/>
      <c r="D3867" s="145"/>
      <c r="E3867" s="138"/>
      <c r="F3867" s="138"/>
      <c r="G3867" s="103"/>
      <c r="H3867" s="100"/>
      <c r="I3867" s="270"/>
      <c r="J3867" s="208"/>
      <c r="K3867" s="208"/>
      <c r="L3867" s="208"/>
      <c r="M3867" s="208"/>
      <c r="N3867" s="208"/>
      <c r="O3867" s="208"/>
      <c r="P3867" s="250"/>
      <c r="Q3867" s="208"/>
      <c r="R3867" s="143"/>
      <c r="S3867" s="143"/>
    </row>
    <row r="3868" spans="1:20" s="81" customFormat="1" x14ac:dyDescent="0.2">
      <c r="A3868" s="92"/>
      <c r="B3868" s="98"/>
      <c r="C3868" s="98"/>
      <c r="D3868" s="98"/>
      <c r="E3868" s="89"/>
      <c r="F3868" s="89"/>
      <c r="G3868" s="204"/>
      <c r="H3868" s="156"/>
      <c r="I3868" s="156"/>
      <c r="J3868" s="52"/>
      <c r="K3868" s="158"/>
      <c r="L3868" s="52"/>
      <c r="M3868" s="52"/>
      <c r="N3868" s="52"/>
      <c r="O3868" s="52"/>
      <c r="P3868" s="111"/>
      <c r="Q3868" s="52"/>
      <c r="R3868" s="77"/>
      <c r="S3868" s="109"/>
      <c r="T3868" s="80"/>
    </row>
    <row r="3869" spans="1:20" x14ac:dyDescent="0.2">
      <c r="A3869" s="92"/>
      <c r="B3869" s="98"/>
      <c r="C3869" s="98"/>
      <c r="D3869" s="98"/>
      <c r="E3869" s="89"/>
      <c r="F3869" s="89"/>
      <c r="G3869" s="204"/>
      <c r="H3869" s="157"/>
      <c r="I3869" s="157"/>
      <c r="J3869" s="52"/>
      <c r="K3869" s="158"/>
      <c r="L3869" s="52"/>
      <c r="M3869" s="52"/>
      <c r="N3869" s="52"/>
      <c r="O3869" s="52"/>
      <c r="P3869" s="111"/>
      <c r="Q3869" s="52"/>
      <c r="R3869" s="77"/>
      <c r="S3869" s="109"/>
    </row>
    <row r="3870" spans="1:20" s="81" customFormat="1" x14ac:dyDescent="0.2">
      <c r="A3870" s="92"/>
      <c r="B3870" s="98"/>
      <c r="C3870" s="98"/>
      <c r="D3870" s="98"/>
      <c r="E3870" s="89"/>
      <c r="F3870" s="89"/>
      <c r="G3870" s="204"/>
      <c r="H3870" s="155"/>
      <c r="I3870" s="155"/>
      <c r="J3870" s="52"/>
      <c r="K3870" s="158"/>
      <c r="L3870" s="52"/>
      <c r="M3870" s="52"/>
      <c r="N3870" s="52"/>
      <c r="O3870" s="52"/>
      <c r="P3870" s="111"/>
      <c r="Q3870" s="52"/>
      <c r="R3870" s="77"/>
      <c r="S3870" s="109"/>
      <c r="T3870" s="80"/>
    </row>
    <row r="3871" spans="1:20" x14ac:dyDescent="0.2">
      <c r="A3871" s="92"/>
      <c r="B3871" s="98"/>
      <c r="C3871" s="98"/>
      <c r="D3871" s="98"/>
      <c r="E3871" s="89"/>
      <c r="F3871" s="89"/>
      <c r="G3871" s="204"/>
      <c r="H3871" s="157"/>
      <c r="I3871" s="157"/>
      <c r="J3871" s="52"/>
      <c r="K3871" s="158"/>
      <c r="L3871" s="52"/>
      <c r="M3871" s="52"/>
      <c r="N3871" s="52"/>
      <c r="O3871" s="52"/>
      <c r="P3871" s="111"/>
      <c r="Q3871" s="52"/>
      <c r="R3871" s="77"/>
      <c r="S3871" s="109"/>
    </row>
    <row r="3872" spans="1:20" x14ac:dyDescent="0.2">
      <c r="A3872" s="92"/>
      <c r="B3872" s="98"/>
      <c r="C3872" s="98"/>
      <c r="D3872" s="98"/>
      <c r="E3872" s="89"/>
      <c r="F3872" s="89"/>
      <c r="G3872" s="204"/>
      <c r="H3872" s="155"/>
      <c r="I3872" s="155"/>
      <c r="J3872" s="52"/>
      <c r="K3872" s="158"/>
      <c r="L3872" s="52"/>
      <c r="M3872" s="52"/>
      <c r="N3872" s="52"/>
      <c r="O3872" s="52"/>
      <c r="P3872" s="111"/>
      <c r="Q3872" s="52"/>
      <c r="R3872" s="77"/>
      <c r="S3872" s="109"/>
    </row>
    <row r="3873" spans="1:19" x14ac:dyDescent="0.2">
      <c r="A3873" s="92"/>
      <c r="B3873" s="145"/>
      <c r="C3873" s="145"/>
      <c r="D3873" s="145"/>
      <c r="E3873" s="138"/>
      <c r="F3873" s="138"/>
      <c r="G3873" s="103"/>
      <c r="H3873" s="100"/>
      <c r="I3873" s="270"/>
      <c r="J3873" s="208"/>
      <c r="K3873" s="208"/>
      <c r="L3873" s="208"/>
      <c r="M3873" s="208"/>
      <c r="N3873" s="208"/>
      <c r="O3873" s="208"/>
      <c r="P3873" s="250"/>
      <c r="Q3873" s="208"/>
      <c r="R3873" s="143"/>
      <c r="S3873" s="143"/>
    </row>
    <row r="3874" spans="1:19" x14ac:dyDescent="0.2">
      <c r="A3874" s="92"/>
      <c r="B3874" s="98"/>
      <c r="C3874" s="98"/>
      <c r="D3874" s="98"/>
      <c r="E3874" s="89"/>
      <c r="F3874" s="89"/>
      <c r="G3874" s="204"/>
      <c r="H3874" s="156"/>
      <c r="I3874" s="156"/>
      <c r="J3874" s="52"/>
      <c r="K3874" s="158"/>
      <c r="L3874" s="52"/>
      <c r="M3874" s="52"/>
      <c r="N3874" s="52"/>
      <c r="O3874" s="52"/>
      <c r="P3874" s="111"/>
      <c r="Q3874" s="52"/>
      <c r="R3874" s="77"/>
      <c r="S3874" s="109"/>
    </row>
    <row r="3875" spans="1:19" x14ac:dyDescent="0.2">
      <c r="A3875" s="92"/>
      <c r="B3875" s="98"/>
      <c r="C3875" s="98"/>
      <c r="D3875" s="98"/>
      <c r="E3875" s="89"/>
      <c r="F3875" s="89"/>
      <c r="G3875" s="204"/>
      <c r="H3875" s="157"/>
      <c r="I3875" s="157"/>
      <c r="J3875" s="52"/>
      <c r="K3875" s="158"/>
      <c r="L3875" s="52"/>
      <c r="M3875" s="52"/>
      <c r="N3875" s="52"/>
      <c r="O3875" s="52"/>
      <c r="P3875" s="111"/>
      <c r="Q3875" s="52"/>
      <c r="R3875" s="77"/>
      <c r="S3875" s="109"/>
    </row>
    <row r="3876" spans="1:19" x14ac:dyDescent="0.2">
      <c r="A3876" s="92"/>
      <c r="B3876" s="98"/>
      <c r="C3876" s="98"/>
      <c r="D3876" s="98"/>
      <c r="E3876" s="89"/>
      <c r="F3876" s="89"/>
      <c r="G3876" s="204"/>
      <c r="H3876" s="155"/>
      <c r="I3876" s="155"/>
      <c r="J3876" s="52"/>
      <c r="K3876" s="158"/>
      <c r="L3876" s="52"/>
      <c r="M3876" s="52"/>
      <c r="N3876" s="52"/>
      <c r="O3876" s="52"/>
      <c r="P3876" s="111"/>
      <c r="Q3876" s="52"/>
      <c r="R3876" s="77"/>
      <c r="S3876" s="109"/>
    </row>
    <row r="3877" spans="1:19" x14ac:dyDescent="0.2">
      <c r="A3877" s="92"/>
      <c r="B3877" s="162"/>
      <c r="C3877" s="162"/>
      <c r="D3877" s="162"/>
      <c r="E3877" s="76"/>
      <c r="F3877" s="76"/>
      <c r="G3877" s="103"/>
      <c r="H3877" s="100"/>
      <c r="I3877" s="100"/>
      <c r="J3877" s="52"/>
      <c r="K3877" s="52"/>
      <c r="L3877" s="52"/>
      <c r="M3877" s="52"/>
      <c r="N3877" s="52"/>
      <c r="O3877" s="52"/>
      <c r="P3877" s="111"/>
      <c r="Q3877" s="52"/>
      <c r="R3877" s="72"/>
      <c r="S3877" s="72"/>
    </row>
    <row r="3878" spans="1:19" x14ac:dyDescent="0.2">
      <c r="A3878" s="92"/>
      <c r="B3878" s="98"/>
      <c r="C3878" s="98"/>
      <c r="D3878" s="98"/>
      <c r="E3878" s="89"/>
      <c r="F3878" s="89"/>
      <c r="G3878" s="204"/>
      <c r="H3878" s="156"/>
      <c r="I3878" s="156"/>
      <c r="J3878" s="52"/>
      <c r="K3878" s="158"/>
      <c r="L3878" s="52"/>
      <c r="M3878" s="52"/>
      <c r="N3878" s="52"/>
      <c r="O3878" s="52"/>
      <c r="P3878" s="111"/>
      <c r="Q3878" s="52"/>
      <c r="R3878" s="77"/>
      <c r="S3878" s="109"/>
    </row>
    <row r="3879" spans="1:19" x14ac:dyDescent="0.2">
      <c r="A3879" s="92"/>
      <c r="B3879" s="98"/>
      <c r="C3879" s="98"/>
      <c r="D3879" s="98"/>
      <c r="E3879" s="89"/>
      <c r="F3879" s="89"/>
      <c r="G3879" s="204"/>
      <c r="H3879" s="157"/>
      <c r="I3879" s="157"/>
      <c r="J3879" s="52"/>
      <c r="K3879" s="158"/>
      <c r="L3879" s="52"/>
      <c r="M3879" s="52"/>
      <c r="N3879" s="52"/>
      <c r="O3879" s="52"/>
      <c r="P3879" s="111"/>
      <c r="Q3879" s="52"/>
      <c r="R3879" s="77"/>
      <c r="S3879" s="109"/>
    </row>
    <row r="3880" spans="1:19" x14ac:dyDescent="0.2">
      <c r="A3880" s="92"/>
      <c r="B3880" s="98"/>
      <c r="C3880" s="98"/>
      <c r="D3880" s="98"/>
      <c r="E3880" s="89"/>
      <c r="F3880" s="89"/>
      <c r="G3880" s="204"/>
      <c r="H3880" s="157"/>
      <c r="I3880" s="157"/>
      <c r="J3880" s="52"/>
      <c r="K3880" s="158"/>
      <c r="L3880" s="52"/>
      <c r="M3880" s="52"/>
      <c r="N3880" s="52"/>
      <c r="O3880" s="52"/>
      <c r="P3880" s="111"/>
      <c r="Q3880" s="52"/>
      <c r="R3880" s="77"/>
      <c r="S3880" s="109"/>
    </row>
    <row r="3881" spans="1:19" x14ac:dyDescent="0.2">
      <c r="A3881" s="92"/>
      <c r="B3881" s="98"/>
      <c r="C3881" s="98"/>
      <c r="D3881" s="98"/>
      <c r="E3881" s="89"/>
      <c r="F3881" s="89"/>
      <c r="G3881" s="204"/>
      <c r="H3881" s="155"/>
      <c r="I3881" s="155"/>
      <c r="J3881" s="52"/>
      <c r="K3881" s="158"/>
      <c r="L3881" s="52"/>
      <c r="M3881" s="52"/>
      <c r="N3881" s="52"/>
      <c r="O3881" s="52"/>
      <c r="P3881" s="111"/>
      <c r="Q3881" s="52"/>
      <c r="R3881" s="77"/>
      <c r="S3881" s="109"/>
    </row>
    <row r="3882" spans="1:19" x14ac:dyDescent="0.2">
      <c r="A3882" s="92"/>
      <c r="B3882" s="145"/>
      <c r="C3882" s="145"/>
      <c r="D3882" s="145"/>
      <c r="E3882" s="138"/>
      <c r="F3882" s="138"/>
      <c r="G3882" s="103"/>
      <c r="H3882" s="100"/>
      <c r="I3882" s="270"/>
      <c r="J3882" s="208"/>
      <c r="K3882" s="208"/>
      <c r="L3882" s="208"/>
      <c r="M3882" s="208"/>
      <c r="N3882" s="208"/>
      <c r="O3882" s="208"/>
      <c r="P3882" s="250"/>
      <c r="Q3882" s="208"/>
      <c r="R3882" s="143"/>
      <c r="S3882" s="143"/>
    </row>
    <row r="3883" spans="1:19" x14ac:dyDescent="0.2">
      <c r="A3883" s="92"/>
      <c r="B3883" s="98"/>
      <c r="C3883" s="98"/>
      <c r="D3883" s="98"/>
      <c r="E3883" s="89"/>
      <c r="F3883" s="89"/>
      <c r="G3883" s="204"/>
      <c r="H3883" s="156"/>
      <c r="I3883" s="156"/>
      <c r="J3883" s="52"/>
      <c r="K3883" s="158"/>
      <c r="L3883" s="52"/>
      <c r="M3883" s="52"/>
      <c r="N3883" s="52"/>
      <c r="O3883" s="52"/>
      <c r="P3883" s="111"/>
      <c r="Q3883" s="52"/>
      <c r="R3883" s="77"/>
      <c r="S3883" s="109"/>
    </row>
    <row r="3884" spans="1:19" x14ac:dyDescent="0.2">
      <c r="A3884" s="92"/>
      <c r="B3884" s="98"/>
      <c r="C3884" s="98"/>
      <c r="D3884" s="98"/>
      <c r="E3884" s="89"/>
      <c r="F3884" s="89"/>
      <c r="G3884" s="204"/>
      <c r="H3884" s="157"/>
      <c r="I3884" s="157"/>
      <c r="J3884" s="52"/>
      <c r="K3884" s="158"/>
      <c r="L3884" s="52"/>
      <c r="M3884" s="52"/>
      <c r="N3884" s="52"/>
      <c r="O3884" s="52"/>
      <c r="P3884" s="111"/>
      <c r="Q3884" s="52"/>
      <c r="R3884" s="77"/>
      <c r="S3884" s="109"/>
    </row>
    <row r="3885" spans="1:19" x14ac:dyDescent="0.2">
      <c r="A3885" s="92"/>
      <c r="B3885" s="98"/>
      <c r="C3885" s="98"/>
      <c r="D3885" s="98"/>
      <c r="E3885" s="89"/>
      <c r="F3885" s="89"/>
      <c r="G3885" s="204"/>
      <c r="H3885" s="155"/>
      <c r="I3885" s="155"/>
      <c r="J3885" s="52"/>
      <c r="K3885" s="158"/>
      <c r="L3885" s="52"/>
      <c r="M3885" s="52"/>
      <c r="N3885" s="52"/>
      <c r="O3885" s="52"/>
      <c r="P3885" s="111"/>
      <c r="Q3885" s="52"/>
      <c r="R3885" s="77"/>
      <c r="S3885" s="109"/>
    </row>
    <row r="3886" spans="1:19" x14ac:dyDescent="0.2">
      <c r="A3886" s="92"/>
      <c r="B3886" s="98"/>
      <c r="C3886" s="98"/>
      <c r="D3886" s="98"/>
      <c r="E3886" s="89"/>
      <c r="F3886" s="89"/>
      <c r="G3886" s="204"/>
      <c r="H3886" s="157"/>
      <c r="I3886" s="157"/>
      <c r="J3886" s="52"/>
      <c r="K3886" s="158"/>
      <c r="L3886" s="52"/>
      <c r="M3886" s="52"/>
      <c r="N3886" s="52"/>
      <c r="O3886" s="52"/>
      <c r="P3886" s="111"/>
      <c r="Q3886" s="52"/>
      <c r="R3886" s="77"/>
      <c r="S3886" s="109"/>
    </row>
    <row r="3887" spans="1:19" x14ac:dyDescent="0.2">
      <c r="A3887" s="92"/>
      <c r="B3887" s="98"/>
      <c r="C3887" s="98"/>
      <c r="D3887" s="98"/>
      <c r="E3887" s="89"/>
      <c r="F3887" s="89"/>
      <c r="G3887" s="204"/>
      <c r="H3887" s="155"/>
      <c r="I3887" s="155"/>
      <c r="J3887" s="52"/>
      <c r="K3887" s="158"/>
      <c r="L3887" s="52"/>
      <c r="M3887" s="52"/>
      <c r="N3887" s="52"/>
      <c r="O3887" s="52"/>
      <c r="P3887" s="111"/>
      <c r="Q3887" s="52"/>
      <c r="R3887" s="77"/>
      <c r="S3887" s="109"/>
    </row>
    <row r="3888" spans="1:19" x14ac:dyDescent="0.2">
      <c r="A3888" s="92"/>
      <c r="B3888" s="145"/>
      <c r="C3888" s="145"/>
      <c r="D3888" s="145"/>
      <c r="E3888" s="138"/>
      <c r="F3888" s="138"/>
      <c r="G3888" s="103"/>
      <c r="H3888" s="100"/>
      <c r="I3888" s="270"/>
      <c r="J3888" s="208"/>
      <c r="K3888" s="208"/>
      <c r="L3888" s="208"/>
      <c r="M3888" s="208"/>
      <c r="N3888" s="208"/>
      <c r="O3888" s="208"/>
      <c r="P3888" s="250"/>
      <c r="Q3888" s="208"/>
      <c r="R3888" s="143"/>
      <c r="S3888" s="143"/>
    </row>
    <row r="3889" spans="1:19" x14ac:dyDescent="0.2">
      <c r="A3889" s="92"/>
      <c r="B3889" s="98"/>
      <c r="C3889" s="98"/>
      <c r="D3889" s="98"/>
      <c r="E3889" s="89"/>
      <c r="F3889" s="89"/>
      <c r="G3889" s="204"/>
      <c r="H3889" s="156"/>
      <c r="I3889" s="156"/>
      <c r="J3889" s="52"/>
      <c r="K3889" s="158"/>
      <c r="L3889" s="52"/>
      <c r="M3889" s="52"/>
      <c r="N3889" s="52"/>
      <c r="O3889" s="52"/>
      <c r="P3889" s="111"/>
      <c r="Q3889" s="52"/>
      <c r="R3889" s="77"/>
      <c r="S3889" s="109"/>
    </row>
    <row r="3890" spans="1:19" x14ac:dyDescent="0.2">
      <c r="A3890" s="92"/>
      <c r="B3890" s="98"/>
      <c r="C3890" s="98"/>
      <c r="D3890" s="98"/>
      <c r="E3890" s="89"/>
      <c r="F3890" s="89"/>
      <c r="G3890" s="204"/>
      <c r="H3890" s="157"/>
      <c r="I3890" s="157"/>
      <c r="J3890" s="52"/>
      <c r="K3890" s="158"/>
      <c r="L3890" s="52"/>
      <c r="M3890" s="52"/>
      <c r="N3890" s="52"/>
      <c r="O3890" s="52"/>
      <c r="P3890" s="111"/>
      <c r="Q3890" s="52"/>
      <c r="R3890" s="77"/>
      <c r="S3890" s="109"/>
    </row>
    <row r="3891" spans="1:19" x14ac:dyDescent="0.2">
      <c r="A3891" s="92"/>
      <c r="B3891" s="98"/>
      <c r="C3891" s="98"/>
      <c r="D3891" s="98"/>
      <c r="E3891" s="89"/>
      <c r="F3891" s="89"/>
      <c r="G3891" s="204"/>
      <c r="H3891" s="155"/>
      <c r="I3891" s="155"/>
      <c r="J3891" s="52"/>
      <c r="K3891" s="158"/>
      <c r="L3891" s="52"/>
      <c r="M3891" s="52"/>
      <c r="N3891" s="52"/>
      <c r="O3891" s="52"/>
      <c r="P3891" s="111"/>
      <c r="Q3891" s="52"/>
      <c r="R3891" s="77"/>
      <c r="S3891" s="109"/>
    </row>
    <row r="3892" spans="1:19" x14ac:dyDescent="0.2">
      <c r="A3892" s="92"/>
      <c r="B3892" s="162"/>
      <c r="C3892" s="162"/>
      <c r="D3892" s="162"/>
      <c r="E3892" s="76"/>
      <c r="F3892" s="76"/>
      <c r="G3892" s="103"/>
      <c r="H3892" s="100"/>
      <c r="I3892" s="100"/>
      <c r="J3892" s="52"/>
      <c r="K3892" s="52"/>
      <c r="L3892" s="52"/>
      <c r="M3892" s="52"/>
      <c r="N3892" s="52"/>
      <c r="O3892" s="52"/>
      <c r="P3892" s="111"/>
      <c r="Q3892" s="52"/>
      <c r="R3892" s="72"/>
      <c r="S3892" s="72"/>
    </row>
    <row r="3893" spans="1:19" x14ac:dyDescent="0.2">
      <c r="A3893" s="92"/>
      <c r="B3893" s="98"/>
      <c r="C3893" s="98"/>
      <c r="D3893" s="98"/>
      <c r="E3893" s="89"/>
      <c r="F3893" s="89"/>
      <c r="G3893" s="204"/>
      <c r="H3893" s="156"/>
      <c r="I3893" s="156"/>
      <c r="J3893" s="52"/>
      <c r="K3893" s="158"/>
      <c r="L3893" s="52"/>
      <c r="M3893" s="52"/>
      <c r="N3893" s="52"/>
      <c r="O3893" s="52"/>
      <c r="P3893" s="111"/>
      <c r="Q3893" s="52"/>
      <c r="R3893" s="77"/>
      <c r="S3893" s="109"/>
    </row>
    <row r="3894" spans="1:19" x14ac:dyDescent="0.2">
      <c r="A3894" s="92"/>
      <c r="B3894" s="98"/>
      <c r="C3894" s="98"/>
      <c r="D3894" s="98"/>
      <c r="E3894" s="89"/>
      <c r="F3894" s="89"/>
      <c r="G3894" s="204"/>
      <c r="H3894" s="157"/>
      <c r="I3894" s="157"/>
      <c r="J3894" s="52"/>
      <c r="K3894" s="158"/>
      <c r="L3894" s="52"/>
      <c r="M3894" s="52"/>
      <c r="N3894" s="52"/>
      <c r="O3894" s="52"/>
      <c r="P3894" s="111"/>
      <c r="Q3894" s="52"/>
      <c r="R3894" s="77"/>
      <c r="S3894" s="109"/>
    </row>
    <row r="3895" spans="1:19" x14ac:dyDescent="0.2">
      <c r="A3895" s="92"/>
      <c r="B3895" s="98"/>
      <c r="C3895" s="98"/>
      <c r="D3895" s="98"/>
      <c r="E3895" s="89"/>
      <c r="F3895" s="89"/>
      <c r="G3895" s="204"/>
      <c r="H3895" s="157"/>
      <c r="I3895" s="157"/>
      <c r="J3895" s="52"/>
      <c r="K3895" s="158"/>
      <c r="L3895" s="52"/>
      <c r="M3895" s="52"/>
      <c r="N3895" s="52"/>
      <c r="O3895" s="52"/>
      <c r="P3895" s="111"/>
      <c r="Q3895" s="52"/>
      <c r="R3895" s="77"/>
      <c r="S3895" s="109"/>
    </row>
    <row r="3896" spans="1:19" x14ac:dyDescent="0.2">
      <c r="A3896" s="92"/>
      <c r="B3896" s="98"/>
      <c r="C3896" s="98"/>
      <c r="D3896" s="98"/>
      <c r="E3896" s="89"/>
      <c r="F3896" s="89"/>
      <c r="G3896" s="204"/>
      <c r="H3896" s="155"/>
      <c r="I3896" s="155"/>
      <c r="J3896" s="52"/>
      <c r="K3896" s="158"/>
      <c r="L3896" s="52"/>
      <c r="M3896" s="52"/>
      <c r="N3896" s="52"/>
      <c r="O3896" s="52"/>
      <c r="P3896" s="111"/>
      <c r="Q3896" s="52"/>
      <c r="R3896" s="77"/>
      <c r="S3896" s="109"/>
    </row>
    <row r="3897" spans="1:19" x14ac:dyDescent="0.2">
      <c r="A3897" s="92"/>
      <c r="B3897" s="145"/>
      <c r="C3897" s="145"/>
      <c r="D3897" s="145"/>
      <c r="E3897" s="138"/>
      <c r="F3897" s="138"/>
      <c r="G3897" s="103"/>
      <c r="H3897" s="100"/>
      <c r="I3897" s="270"/>
      <c r="J3897" s="208"/>
      <c r="K3897" s="208"/>
      <c r="L3897" s="208"/>
      <c r="M3897" s="208"/>
      <c r="N3897" s="208"/>
      <c r="O3897" s="208"/>
      <c r="P3897" s="250"/>
      <c r="Q3897" s="208"/>
      <c r="R3897" s="143"/>
      <c r="S3897" s="143"/>
    </row>
    <row r="3898" spans="1:19" x14ac:dyDescent="0.2">
      <c r="A3898" s="92"/>
      <c r="B3898" s="98"/>
      <c r="C3898" s="98"/>
      <c r="D3898" s="98"/>
      <c r="E3898" s="89"/>
      <c r="F3898" s="89"/>
      <c r="G3898" s="204"/>
      <c r="H3898" s="156"/>
      <c r="I3898" s="156"/>
      <c r="J3898" s="52"/>
      <c r="K3898" s="158"/>
      <c r="L3898" s="52"/>
      <c r="M3898" s="52"/>
      <c r="N3898" s="52"/>
      <c r="O3898" s="52"/>
      <c r="P3898" s="111"/>
      <c r="Q3898" s="52"/>
      <c r="R3898" s="77"/>
      <c r="S3898" s="109"/>
    </row>
    <row r="3899" spans="1:19" x14ac:dyDescent="0.2">
      <c r="A3899" s="92"/>
      <c r="B3899" s="98"/>
      <c r="C3899" s="98"/>
      <c r="D3899" s="98"/>
      <c r="E3899" s="89"/>
      <c r="F3899" s="89"/>
      <c r="G3899" s="204"/>
      <c r="H3899" s="157"/>
      <c r="I3899" s="157"/>
      <c r="J3899" s="52"/>
      <c r="K3899" s="158"/>
      <c r="L3899" s="52"/>
      <c r="M3899" s="52"/>
      <c r="N3899" s="52"/>
      <c r="O3899" s="52"/>
      <c r="P3899" s="111"/>
      <c r="Q3899" s="52"/>
      <c r="R3899" s="77"/>
      <c r="S3899" s="109"/>
    </row>
    <row r="3900" spans="1:19" x14ac:dyDescent="0.2">
      <c r="A3900" s="92"/>
      <c r="B3900" s="98"/>
      <c r="C3900" s="98"/>
      <c r="D3900" s="98"/>
      <c r="E3900" s="89"/>
      <c r="F3900" s="89"/>
      <c r="G3900" s="204"/>
      <c r="H3900" s="155"/>
      <c r="I3900" s="155"/>
      <c r="J3900" s="52"/>
      <c r="K3900" s="158"/>
      <c r="L3900" s="52"/>
      <c r="M3900" s="52"/>
      <c r="N3900" s="52"/>
      <c r="O3900" s="52"/>
      <c r="P3900" s="111"/>
      <c r="Q3900" s="52"/>
      <c r="R3900" s="77"/>
      <c r="S3900" s="109"/>
    </row>
    <row r="3901" spans="1:19" x14ac:dyDescent="0.2">
      <c r="A3901" s="92"/>
      <c r="B3901" s="98"/>
      <c r="C3901" s="98"/>
      <c r="D3901" s="98"/>
      <c r="E3901" s="89"/>
      <c r="F3901" s="89"/>
      <c r="G3901" s="204"/>
      <c r="H3901" s="157"/>
      <c r="I3901" s="157"/>
      <c r="J3901" s="52"/>
      <c r="K3901" s="158"/>
      <c r="L3901" s="52"/>
      <c r="M3901" s="52"/>
      <c r="N3901" s="52"/>
      <c r="O3901" s="52"/>
      <c r="P3901" s="111"/>
      <c r="Q3901" s="52"/>
      <c r="R3901" s="77"/>
      <c r="S3901" s="109"/>
    </row>
    <row r="3902" spans="1:19" x14ac:dyDescent="0.2">
      <c r="A3902" s="92"/>
      <c r="B3902" s="98"/>
      <c r="C3902" s="98"/>
      <c r="D3902" s="98"/>
      <c r="E3902" s="89"/>
      <c r="F3902" s="89"/>
      <c r="G3902" s="204"/>
      <c r="H3902" s="155"/>
      <c r="I3902" s="155"/>
      <c r="J3902" s="52"/>
      <c r="K3902" s="158"/>
      <c r="L3902" s="52"/>
      <c r="M3902" s="52"/>
      <c r="N3902" s="52"/>
      <c r="O3902" s="52"/>
      <c r="P3902" s="111"/>
      <c r="Q3902" s="52"/>
      <c r="R3902" s="77"/>
      <c r="S3902" s="109"/>
    </row>
    <row r="3903" spans="1:19" x14ac:dyDescent="0.2">
      <c r="A3903" s="92"/>
      <c r="B3903" s="145"/>
      <c r="C3903" s="145"/>
      <c r="D3903" s="145"/>
      <c r="E3903" s="138"/>
      <c r="F3903" s="138"/>
      <c r="G3903" s="103"/>
      <c r="H3903" s="100"/>
      <c r="I3903" s="270"/>
      <c r="J3903" s="208"/>
      <c r="K3903" s="208"/>
      <c r="L3903" s="208"/>
      <c r="M3903" s="208"/>
      <c r="N3903" s="208"/>
      <c r="O3903" s="208"/>
      <c r="P3903" s="250"/>
      <c r="Q3903" s="208"/>
      <c r="R3903" s="143"/>
      <c r="S3903" s="143"/>
    </row>
    <row r="3904" spans="1:19" x14ac:dyDescent="0.2">
      <c r="A3904" s="92"/>
      <c r="B3904" s="98"/>
      <c r="C3904" s="98"/>
      <c r="D3904" s="98"/>
      <c r="E3904" s="89"/>
      <c r="F3904" s="89"/>
      <c r="G3904" s="204"/>
      <c r="H3904" s="156"/>
      <c r="I3904" s="156"/>
      <c r="J3904" s="52"/>
      <c r="K3904" s="158"/>
      <c r="L3904" s="52"/>
      <c r="M3904" s="52"/>
      <c r="N3904" s="52"/>
      <c r="O3904" s="52"/>
      <c r="P3904" s="111"/>
      <c r="Q3904" s="52"/>
      <c r="R3904" s="77"/>
      <c r="S3904" s="109"/>
    </row>
    <row r="3905" spans="1:19" x14ac:dyDescent="0.2">
      <c r="A3905" s="92"/>
      <c r="B3905" s="98"/>
      <c r="C3905" s="98"/>
      <c r="D3905" s="98"/>
      <c r="E3905" s="89"/>
      <c r="F3905" s="89"/>
      <c r="G3905" s="204"/>
      <c r="H3905" s="157"/>
      <c r="I3905" s="157"/>
      <c r="J3905" s="52"/>
      <c r="K3905" s="158"/>
      <c r="L3905" s="52"/>
      <c r="M3905" s="52"/>
      <c r="N3905" s="52"/>
      <c r="O3905" s="52"/>
      <c r="P3905" s="111"/>
      <c r="Q3905" s="52"/>
      <c r="R3905" s="77"/>
      <c r="S3905" s="109"/>
    </row>
    <row r="3906" spans="1:19" s="85" customFormat="1" x14ac:dyDescent="0.2">
      <c r="A3906" s="92"/>
      <c r="B3906" s="98"/>
      <c r="C3906" s="98"/>
      <c r="D3906" s="98"/>
      <c r="E3906" s="89"/>
      <c r="F3906" s="89"/>
      <c r="G3906" s="204"/>
      <c r="H3906" s="155"/>
      <c r="I3906" s="155"/>
      <c r="J3906" s="52"/>
      <c r="K3906" s="158"/>
      <c r="L3906" s="52"/>
      <c r="M3906" s="52"/>
      <c r="N3906" s="52"/>
      <c r="O3906" s="52"/>
      <c r="P3906" s="111"/>
      <c r="Q3906" s="52"/>
      <c r="R3906" s="77"/>
      <c r="S3906" s="109"/>
    </row>
    <row r="3907" spans="1:19" x14ac:dyDescent="0.2">
      <c r="A3907" s="92"/>
      <c r="B3907" s="162"/>
      <c r="C3907" s="162"/>
      <c r="D3907" s="162"/>
      <c r="E3907" s="76"/>
      <c r="F3907" s="76"/>
      <c r="G3907" s="103"/>
      <c r="H3907" s="100"/>
      <c r="I3907" s="100"/>
      <c r="J3907" s="52"/>
      <c r="K3907" s="52"/>
      <c r="L3907" s="52"/>
      <c r="M3907" s="52"/>
      <c r="N3907" s="52"/>
      <c r="O3907" s="52"/>
      <c r="P3907" s="111"/>
      <c r="Q3907" s="52"/>
      <c r="R3907" s="72"/>
      <c r="S3907" s="72"/>
    </row>
    <row r="3908" spans="1:19" x14ac:dyDescent="0.2">
      <c r="A3908" s="92"/>
      <c r="B3908" s="98"/>
      <c r="C3908" s="98"/>
      <c r="D3908" s="98"/>
      <c r="E3908" s="89"/>
      <c r="F3908" s="89"/>
      <c r="G3908" s="204"/>
      <c r="H3908" s="156"/>
      <c r="I3908" s="156"/>
      <c r="J3908" s="52"/>
      <c r="K3908" s="158"/>
      <c r="L3908" s="52"/>
      <c r="M3908" s="52"/>
      <c r="N3908" s="52"/>
      <c r="O3908" s="52"/>
      <c r="P3908" s="111"/>
      <c r="Q3908" s="52"/>
      <c r="R3908" s="77"/>
      <c r="S3908" s="109"/>
    </row>
    <row r="3909" spans="1:19" x14ac:dyDescent="0.2">
      <c r="A3909" s="92"/>
      <c r="B3909" s="98"/>
      <c r="C3909" s="98"/>
      <c r="D3909" s="98"/>
      <c r="E3909" s="89"/>
      <c r="F3909" s="89"/>
      <c r="G3909" s="204"/>
      <c r="H3909" s="157"/>
      <c r="I3909" s="157"/>
      <c r="J3909" s="52"/>
      <c r="K3909" s="158"/>
      <c r="L3909" s="52"/>
      <c r="M3909" s="52"/>
      <c r="N3909" s="52"/>
      <c r="O3909" s="52"/>
      <c r="P3909" s="111"/>
      <c r="Q3909" s="52"/>
      <c r="R3909" s="77"/>
      <c r="S3909" s="109"/>
    </row>
    <row r="3910" spans="1:19" x14ac:dyDescent="0.2">
      <c r="A3910" s="92"/>
      <c r="B3910" s="98"/>
      <c r="C3910" s="98"/>
      <c r="D3910" s="98"/>
      <c r="E3910" s="89"/>
      <c r="F3910" s="89"/>
      <c r="G3910" s="204"/>
      <c r="H3910" s="157"/>
      <c r="I3910" s="157"/>
      <c r="J3910" s="52"/>
      <c r="K3910" s="158"/>
      <c r="L3910" s="52"/>
      <c r="M3910" s="52"/>
      <c r="N3910" s="52"/>
      <c r="O3910" s="52"/>
      <c r="P3910" s="111"/>
      <c r="Q3910" s="52"/>
      <c r="R3910" s="77"/>
      <c r="S3910" s="109"/>
    </row>
    <row r="3911" spans="1:19" x14ac:dyDescent="0.2">
      <c r="A3911" s="92"/>
      <c r="B3911" s="98"/>
      <c r="C3911" s="98"/>
      <c r="D3911" s="98"/>
      <c r="E3911" s="89"/>
      <c r="F3911" s="89"/>
      <c r="G3911" s="204"/>
      <c r="H3911" s="155"/>
      <c r="I3911" s="155"/>
      <c r="J3911" s="52"/>
      <c r="K3911" s="158"/>
      <c r="L3911" s="52"/>
      <c r="M3911" s="52"/>
      <c r="N3911" s="52"/>
      <c r="O3911" s="52"/>
      <c r="P3911" s="111"/>
      <c r="Q3911" s="52"/>
      <c r="R3911" s="77"/>
      <c r="S3911" s="109"/>
    </row>
    <row r="3912" spans="1:19" x14ac:dyDescent="0.2">
      <c r="A3912" s="92"/>
      <c r="B3912" s="145"/>
      <c r="C3912" s="145"/>
      <c r="D3912" s="145"/>
      <c r="E3912" s="138"/>
      <c r="F3912" s="138"/>
      <c r="G3912" s="103"/>
      <c r="H3912" s="100"/>
      <c r="I3912" s="270"/>
      <c r="J3912" s="208"/>
      <c r="K3912" s="208"/>
      <c r="L3912" s="208"/>
      <c r="M3912" s="208"/>
      <c r="N3912" s="208"/>
      <c r="O3912" s="208"/>
      <c r="P3912" s="250"/>
      <c r="Q3912" s="208"/>
      <c r="R3912" s="143"/>
      <c r="S3912" s="143"/>
    </row>
    <row r="3913" spans="1:19" x14ac:dyDescent="0.2">
      <c r="A3913" s="92"/>
      <c r="B3913" s="98"/>
      <c r="C3913" s="98"/>
      <c r="D3913" s="98"/>
      <c r="E3913" s="89"/>
      <c r="F3913" s="89"/>
      <c r="G3913" s="204"/>
      <c r="H3913" s="156"/>
      <c r="I3913" s="156"/>
      <c r="J3913" s="52"/>
      <c r="K3913" s="158"/>
      <c r="L3913" s="52"/>
      <c r="M3913" s="52"/>
      <c r="N3913" s="52"/>
      <c r="O3913" s="52"/>
      <c r="P3913" s="111"/>
      <c r="Q3913" s="52"/>
      <c r="R3913" s="77"/>
      <c r="S3913" s="109"/>
    </row>
    <row r="3914" spans="1:19" x14ac:dyDescent="0.2">
      <c r="A3914" s="92"/>
      <c r="B3914" s="98"/>
      <c r="C3914" s="98"/>
      <c r="D3914" s="98"/>
      <c r="E3914" s="89"/>
      <c r="F3914" s="89"/>
      <c r="G3914" s="204"/>
      <c r="H3914" s="157"/>
      <c r="I3914" s="157"/>
      <c r="J3914" s="52"/>
      <c r="K3914" s="158"/>
      <c r="L3914" s="52"/>
      <c r="M3914" s="52"/>
      <c r="N3914" s="52"/>
      <c r="O3914" s="52"/>
      <c r="P3914" s="111"/>
      <c r="Q3914" s="52"/>
      <c r="R3914" s="77"/>
      <c r="S3914" s="109"/>
    </row>
    <row r="3915" spans="1:19" x14ac:dyDescent="0.2">
      <c r="A3915" s="92"/>
      <c r="B3915" s="98"/>
      <c r="C3915" s="98"/>
      <c r="D3915" s="98"/>
      <c r="E3915" s="89"/>
      <c r="F3915" s="89"/>
      <c r="G3915" s="204"/>
      <c r="H3915" s="155"/>
      <c r="I3915" s="155"/>
      <c r="J3915" s="52"/>
      <c r="K3915" s="158"/>
      <c r="L3915" s="52"/>
      <c r="M3915" s="52"/>
      <c r="N3915" s="52"/>
      <c r="O3915" s="52"/>
      <c r="P3915" s="111"/>
      <c r="Q3915" s="52"/>
      <c r="R3915" s="77"/>
      <c r="S3915" s="109"/>
    </row>
    <row r="3916" spans="1:19" x14ac:dyDescent="0.2">
      <c r="A3916" s="92"/>
      <c r="B3916" s="98"/>
      <c r="C3916" s="98"/>
      <c r="D3916" s="98"/>
      <c r="E3916" s="89"/>
      <c r="F3916" s="89"/>
      <c r="G3916" s="204"/>
      <c r="H3916" s="157"/>
      <c r="I3916" s="157"/>
      <c r="J3916" s="52"/>
      <c r="K3916" s="158"/>
      <c r="L3916" s="52"/>
      <c r="M3916" s="52"/>
      <c r="N3916" s="52"/>
      <c r="O3916" s="52"/>
      <c r="P3916" s="111"/>
      <c r="Q3916" s="52"/>
      <c r="R3916" s="77"/>
      <c r="S3916" s="109"/>
    </row>
    <row r="3917" spans="1:19" x14ac:dyDescent="0.2">
      <c r="A3917" s="92"/>
      <c r="B3917" s="98"/>
      <c r="C3917" s="98"/>
      <c r="D3917" s="98"/>
      <c r="E3917" s="89"/>
      <c r="F3917" s="89"/>
      <c r="G3917" s="204"/>
      <c r="H3917" s="155"/>
      <c r="I3917" s="155"/>
      <c r="J3917" s="52"/>
      <c r="K3917" s="158"/>
      <c r="L3917" s="52"/>
      <c r="M3917" s="52"/>
      <c r="N3917" s="52"/>
      <c r="O3917" s="52"/>
      <c r="P3917" s="111"/>
      <c r="Q3917" s="52"/>
      <c r="R3917" s="77"/>
      <c r="S3917" s="109"/>
    </row>
    <row r="3918" spans="1:19" x14ac:dyDescent="0.2">
      <c r="A3918" s="92"/>
      <c r="B3918" s="145"/>
      <c r="C3918" s="145"/>
      <c r="D3918" s="145"/>
      <c r="E3918" s="138"/>
      <c r="F3918" s="138"/>
      <c r="G3918" s="103"/>
      <c r="H3918" s="100"/>
      <c r="I3918" s="270"/>
      <c r="J3918" s="208"/>
      <c r="K3918" s="208"/>
      <c r="L3918" s="208"/>
      <c r="M3918" s="208"/>
      <c r="N3918" s="208"/>
      <c r="O3918" s="208"/>
      <c r="P3918" s="250"/>
      <c r="Q3918" s="208"/>
      <c r="R3918" s="143"/>
      <c r="S3918" s="143"/>
    </row>
    <row r="3919" spans="1:19" x14ac:dyDescent="0.2">
      <c r="A3919" s="92"/>
      <c r="B3919" s="98"/>
      <c r="C3919" s="98"/>
      <c r="D3919" s="98"/>
      <c r="E3919" s="89"/>
      <c r="F3919" s="89"/>
      <c r="G3919" s="204"/>
      <c r="H3919" s="156"/>
      <c r="I3919" s="156"/>
      <c r="J3919" s="52"/>
      <c r="K3919" s="158"/>
      <c r="L3919" s="52"/>
      <c r="M3919" s="52"/>
      <c r="N3919" s="52"/>
      <c r="O3919" s="52"/>
      <c r="P3919" s="111"/>
      <c r="Q3919" s="52"/>
      <c r="R3919" s="77"/>
      <c r="S3919" s="109"/>
    </row>
    <row r="3920" spans="1:19" x14ac:dyDescent="0.2">
      <c r="A3920" s="92"/>
      <c r="B3920" s="98"/>
      <c r="C3920" s="98"/>
      <c r="D3920" s="98"/>
      <c r="E3920" s="89"/>
      <c r="F3920" s="89"/>
      <c r="G3920" s="204"/>
      <c r="H3920" s="157"/>
      <c r="I3920" s="157"/>
      <c r="J3920" s="52"/>
      <c r="K3920" s="158"/>
      <c r="L3920" s="52"/>
      <c r="M3920" s="52"/>
      <c r="N3920" s="52"/>
      <c r="O3920" s="52"/>
      <c r="P3920" s="111"/>
      <c r="Q3920" s="52"/>
      <c r="R3920" s="77"/>
      <c r="S3920" s="109"/>
    </row>
    <row r="3921" spans="1:19" x14ac:dyDescent="0.2">
      <c r="A3921" s="92"/>
      <c r="B3921" s="98"/>
      <c r="C3921" s="98"/>
      <c r="D3921" s="98"/>
      <c r="E3921" s="89"/>
      <c r="F3921" s="89"/>
      <c r="G3921" s="204"/>
      <c r="H3921" s="155"/>
      <c r="I3921" s="155"/>
      <c r="J3921" s="52"/>
      <c r="K3921" s="158"/>
      <c r="L3921" s="52"/>
      <c r="M3921" s="52"/>
      <c r="N3921" s="52"/>
      <c r="O3921" s="52"/>
      <c r="P3921" s="111"/>
      <c r="Q3921" s="52"/>
      <c r="R3921" s="77"/>
      <c r="S3921" s="109"/>
    </row>
    <row r="3922" spans="1:19" x14ac:dyDescent="0.2">
      <c r="A3922" s="92"/>
      <c r="B3922" s="162"/>
      <c r="C3922" s="162"/>
      <c r="D3922" s="162"/>
      <c r="E3922" s="76"/>
      <c r="F3922" s="76"/>
      <c r="G3922" s="103"/>
      <c r="H3922" s="100"/>
      <c r="I3922" s="100"/>
      <c r="J3922" s="52"/>
      <c r="K3922" s="52"/>
      <c r="L3922" s="52"/>
      <c r="M3922" s="52"/>
      <c r="N3922" s="52"/>
      <c r="O3922" s="52"/>
      <c r="P3922" s="111"/>
      <c r="Q3922" s="52"/>
      <c r="R3922" s="72"/>
      <c r="S3922" s="72"/>
    </row>
    <row r="3923" spans="1:19" x14ac:dyDescent="0.2">
      <c r="A3923" s="92"/>
      <c r="B3923" s="98"/>
      <c r="C3923" s="98"/>
      <c r="D3923" s="98"/>
      <c r="E3923" s="89"/>
      <c r="F3923" s="89"/>
      <c r="G3923" s="204"/>
      <c r="H3923" s="156"/>
      <c r="I3923" s="156"/>
      <c r="J3923" s="52"/>
      <c r="K3923" s="158"/>
      <c r="L3923" s="52"/>
      <c r="M3923" s="52"/>
      <c r="N3923" s="52"/>
      <c r="O3923" s="52"/>
      <c r="P3923" s="111"/>
      <c r="Q3923" s="52"/>
      <c r="R3923" s="77"/>
      <c r="S3923" s="109"/>
    </row>
    <row r="3924" spans="1:19" x14ac:dyDescent="0.2">
      <c r="A3924" s="92"/>
      <c r="B3924" s="98"/>
      <c r="C3924" s="98"/>
      <c r="D3924" s="98"/>
      <c r="E3924" s="89"/>
      <c r="F3924" s="89"/>
      <c r="G3924" s="204"/>
      <c r="H3924" s="157"/>
      <c r="I3924" s="157"/>
      <c r="J3924" s="52"/>
      <c r="K3924" s="158"/>
      <c r="L3924" s="52"/>
      <c r="M3924" s="52"/>
      <c r="N3924" s="52"/>
      <c r="O3924" s="52"/>
      <c r="P3924" s="111"/>
      <c r="Q3924" s="52"/>
      <c r="R3924" s="77"/>
      <c r="S3924" s="109"/>
    </row>
    <row r="3925" spans="1:19" x14ac:dyDescent="0.2">
      <c r="A3925" s="92"/>
      <c r="B3925" s="98"/>
      <c r="C3925" s="98"/>
      <c r="D3925" s="98"/>
      <c r="E3925" s="89"/>
      <c r="F3925" s="89"/>
      <c r="G3925" s="204"/>
      <c r="H3925" s="157"/>
      <c r="I3925" s="157"/>
      <c r="J3925" s="52"/>
      <c r="K3925" s="158"/>
      <c r="L3925" s="52"/>
      <c r="M3925" s="52"/>
      <c r="N3925" s="52"/>
      <c r="O3925" s="52"/>
      <c r="P3925" s="111"/>
      <c r="Q3925" s="52"/>
      <c r="R3925" s="77"/>
      <c r="S3925" s="109"/>
    </row>
    <row r="3926" spans="1:19" s="46" customFormat="1" x14ac:dyDescent="0.2">
      <c r="A3926" s="92"/>
      <c r="B3926" s="98"/>
      <c r="C3926" s="98"/>
      <c r="D3926" s="98"/>
      <c r="E3926" s="89"/>
      <c r="F3926" s="89"/>
      <c r="G3926" s="204"/>
      <c r="H3926" s="155"/>
      <c r="I3926" s="155"/>
      <c r="J3926" s="52"/>
      <c r="K3926" s="158"/>
      <c r="L3926" s="52"/>
      <c r="M3926" s="52"/>
      <c r="N3926" s="52"/>
      <c r="O3926" s="52"/>
      <c r="P3926" s="111"/>
      <c r="Q3926" s="52"/>
      <c r="R3926" s="77"/>
      <c r="S3926" s="109"/>
    </row>
    <row r="3927" spans="1:19" s="46" customFormat="1" x14ac:dyDescent="0.2">
      <c r="A3927" s="92"/>
      <c r="B3927" s="145"/>
      <c r="C3927" s="145"/>
      <c r="D3927" s="145"/>
      <c r="E3927" s="138"/>
      <c r="F3927" s="138"/>
      <c r="G3927" s="103"/>
      <c r="H3927" s="100"/>
      <c r="I3927" s="270"/>
      <c r="J3927" s="208"/>
      <c r="K3927" s="208"/>
      <c r="L3927" s="208"/>
      <c r="M3927" s="208"/>
      <c r="N3927" s="208"/>
      <c r="O3927" s="208"/>
      <c r="P3927" s="250"/>
      <c r="Q3927" s="208"/>
      <c r="R3927" s="143"/>
      <c r="S3927" s="143"/>
    </row>
    <row r="3928" spans="1:19" s="46" customFormat="1" x14ac:dyDescent="0.2">
      <c r="A3928" s="92"/>
      <c r="B3928" s="98"/>
      <c r="C3928" s="98"/>
      <c r="D3928" s="98"/>
      <c r="E3928" s="89"/>
      <c r="F3928" s="89"/>
      <c r="G3928" s="204"/>
      <c r="H3928" s="156"/>
      <c r="I3928" s="156"/>
      <c r="J3928" s="52"/>
      <c r="K3928" s="158"/>
      <c r="L3928" s="52"/>
      <c r="M3928" s="52"/>
      <c r="N3928" s="52"/>
      <c r="O3928" s="52"/>
      <c r="P3928" s="111"/>
      <c r="Q3928" s="52"/>
      <c r="R3928" s="77"/>
      <c r="S3928" s="109"/>
    </row>
    <row r="3929" spans="1:19" s="46" customFormat="1" x14ac:dyDescent="0.2">
      <c r="A3929" s="92"/>
      <c r="B3929" s="98"/>
      <c r="C3929" s="98"/>
      <c r="D3929" s="98"/>
      <c r="E3929" s="89"/>
      <c r="F3929" s="89"/>
      <c r="G3929" s="204"/>
      <c r="H3929" s="157"/>
      <c r="I3929" s="157"/>
      <c r="J3929" s="52"/>
      <c r="K3929" s="158"/>
      <c r="L3929" s="52"/>
      <c r="M3929" s="52"/>
      <c r="N3929" s="52"/>
      <c r="O3929" s="52"/>
      <c r="P3929" s="111"/>
      <c r="Q3929" s="52"/>
      <c r="R3929" s="77"/>
      <c r="S3929" s="109"/>
    </row>
    <row r="3930" spans="1:19" s="46" customFormat="1" x14ac:dyDescent="0.2">
      <c r="A3930" s="92"/>
      <c r="B3930" s="98"/>
      <c r="C3930" s="98"/>
      <c r="D3930" s="98"/>
      <c r="E3930" s="89"/>
      <c r="F3930" s="89"/>
      <c r="G3930" s="204"/>
      <c r="H3930" s="155"/>
      <c r="I3930" s="155"/>
      <c r="J3930" s="52"/>
      <c r="K3930" s="158"/>
      <c r="L3930" s="52"/>
      <c r="M3930" s="52"/>
      <c r="N3930" s="52"/>
      <c r="O3930" s="52"/>
      <c r="P3930" s="111"/>
      <c r="Q3930" s="52"/>
      <c r="R3930" s="77"/>
      <c r="S3930" s="109"/>
    </row>
    <row r="3931" spans="1:19" s="46" customFormat="1" x14ac:dyDescent="0.2">
      <c r="A3931" s="92"/>
      <c r="B3931" s="98"/>
      <c r="C3931" s="98"/>
      <c r="D3931" s="98"/>
      <c r="E3931" s="89"/>
      <c r="F3931" s="89"/>
      <c r="G3931" s="204"/>
      <c r="H3931" s="157"/>
      <c r="I3931" s="157"/>
      <c r="J3931" s="52"/>
      <c r="K3931" s="158"/>
      <c r="L3931" s="52"/>
      <c r="M3931" s="52"/>
      <c r="N3931" s="52"/>
      <c r="O3931" s="52"/>
      <c r="P3931" s="111"/>
      <c r="Q3931" s="52"/>
      <c r="R3931" s="77"/>
      <c r="S3931" s="109"/>
    </row>
    <row r="3932" spans="1:19" s="46" customFormat="1" x14ac:dyDescent="0.2">
      <c r="A3932" s="92"/>
      <c r="B3932" s="98"/>
      <c r="C3932" s="98"/>
      <c r="D3932" s="98"/>
      <c r="E3932" s="89"/>
      <c r="F3932" s="89"/>
      <c r="G3932" s="204"/>
      <c r="H3932" s="155"/>
      <c r="I3932" s="155"/>
      <c r="J3932" s="52"/>
      <c r="K3932" s="158"/>
      <c r="L3932" s="52"/>
      <c r="M3932" s="52"/>
      <c r="N3932" s="52"/>
      <c r="O3932" s="52"/>
      <c r="P3932" s="111"/>
      <c r="Q3932" s="52"/>
      <c r="R3932" s="77"/>
      <c r="S3932" s="109"/>
    </row>
    <row r="3933" spans="1:19" s="46" customFormat="1" x14ac:dyDescent="0.2">
      <c r="A3933" s="92"/>
      <c r="B3933" s="145"/>
      <c r="C3933" s="145"/>
      <c r="D3933" s="145"/>
      <c r="E3933" s="138"/>
      <c r="F3933" s="138"/>
      <c r="G3933" s="103"/>
      <c r="H3933" s="100"/>
      <c r="I3933" s="270"/>
      <c r="J3933" s="208"/>
      <c r="K3933" s="208"/>
      <c r="L3933" s="208"/>
      <c r="M3933" s="208"/>
      <c r="N3933" s="208"/>
      <c r="O3933" s="208"/>
      <c r="P3933" s="250"/>
      <c r="Q3933" s="208"/>
      <c r="R3933" s="143"/>
      <c r="S3933" s="143"/>
    </row>
    <row r="3934" spans="1:19" s="46" customFormat="1" x14ac:dyDescent="0.2">
      <c r="A3934" s="92"/>
      <c r="B3934" s="98"/>
      <c r="C3934" s="98"/>
      <c r="D3934" s="98"/>
      <c r="E3934" s="89"/>
      <c r="F3934" s="89"/>
      <c r="G3934" s="204"/>
      <c r="H3934" s="156"/>
      <c r="I3934" s="156"/>
      <c r="J3934" s="52"/>
      <c r="K3934" s="158"/>
      <c r="L3934" s="52"/>
      <c r="M3934" s="52"/>
      <c r="N3934" s="52"/>
      <c r="O3934" s="52"/>
      <c r="P3934" s="111"/>
      <c r="Q3934" s="52"/>
      <c r="R3934" s="77"/>
      <c r="S3934" s="109"/>
    </row>
    <row r="3935" spans="1:19" s="46" customFormat="1" x14ac:dyDescent="0.2">
      <c r="A3935" s="92"/>
      <c r="B3935" s="98"/>
      <c r="C3935" s="98"/>
      <c r="D3935" s="98"/>
      <c r="E3935" s="89"/>
      <c r="F3935" s="89"/>
      <c r="G3935" s="204"/>
      <c r="H3935" s="157"/>
      <c r="I3935" s="157"/>
      <c r="J3935" s="52"/>
      <c r="K3935" s="158"/>
      <c r="L3935" s="52"/>
      <c r="M3935" s="52"/>
      <c r="N3935" s="52"/>
      <c r="O3935" s="52"/>
      <c r="P3935" s="111"/>
      <c r="Q3935" s="52"/>
      <c r="R3935" s="77"/>
      <c r="S3935" s="109"/>
    </row>
    <row r="3936" spans="1:19" s="46" customFormat="1" x14ac:dyDescent="0.2">
      <c r="A3936" s="92"/>
      <c r="B3936" s="98"/>
      <c r="C3936" s="98"/>
      <c r="D3936" s="98"/>
      <c r="E3936" s="89"/>
      <c r="F3936" s="89"/>
      <c r="G3936" s="204"/>
      <c r="H3936" s="155"/>
      <c r="I3936" s="155"/>
      <c r="J3936" s="52"/>
      <c r="K3936" s="158"/>
      <c r="L3936" s="52"/>
      <c r="M3936" s="52"/>
      <c r="N3936" s="52"/>
      <c r="O3936" s="52"/>
      <c r="P3936" s="111"/>
      <c r="Q3936" s="52"/>
      <c r="R3936" s="77"/>
      <c r="S3936" s="109"/>
    </row>
    <row r="3937" spans="1:19" s="46" customFormat="1" x14ac:dyDescent="0.2">
      <c r="A3937" s="92"/>
      <c r="B3937" s="162"/>
      <c r="C3937" s="162"/>
      <c r="D3937" s="162"/>
      <c r="E3937" s="76"/>
      <c r="F3937" s="76"/>
      <c r="G3937" s="103"/>
      <c r="H3937" s="100"/>
      <c r="I3937" s="100"/>
      <c r="J3937" s="52"/>
      <c r="K3937" s="52"/>
      <c r="L3937" s="52"/>
      <c r="M3937" s="52"/>
      <c r="N3937" s="52"/>
      <c r="O3937" s="52"/>
      <c r="P3937" s="111"/>
      <c r="Q3937" s="52"/>
      <c r="R3937" s="72"/>
      <c r="S3937" s="72"/>
    </row>
    <row r="3938" spans="1:19" s="46" customFormat="1" x14ac:dyDescent="0.2">
      <c r="A3938" s="92"/>
      <c r="B3938" s="98"/>
      <c r="C3938" s="98"/>
      <c r="D3938" s="98"/>
      <c r="E3938" s="89"/>
      <c r="F3938" s="89"/>
      <c r="G3938" s="204"/>
      <c r="H3938" s="156"/>
      <c r="I3938" s="156"/>
      <c r="J3938" s="52"/>
      <c r="K3938" s="158"/>
      <c r="L3938" s="52"/>
      <c r="M3938" s="52"/>
      <c r="N3938" s="52"/>
      <c r="O3938" s="52"/>
      <c r="P3938" s="111"/>
      <c r="Q3938" s="52"/>
      <c r="R3938" s="77"/>
      <c r="S3938" s="109"/>
    </row>
    <row r="3939" spans="1:19" s="46" customFormat="1" x14ac:dyDescent="0.2">
      <c r="A3939" s="92"/>
      <c r="B3939" s="98"/>
      <c r="C3939" s="98"/>
      <c r="D3939" s="98"/>
      <c r="E3939" s="89"/>
      <c r="F3939" s="89"/>
      <c r="G3939" s="204"/>
      <c r="H3939" s="157"/>
      <c r="I3939" s="157"/>
      <c r="J3939" s="52"/>
      <c r="K3939" s="158"/>
      <c r="L3939" s="52"/>
      <c r="M3939" s="52"/>
      <c r="N3939" s="52"/>
      <c r="O3939" s="52"/>
      <c r="P3939" s="111"/>
      <c r="Q3939" s="52"/>
      <c r="R3939" s="77"/>
      <c r="S3939" s="109"/>
    </row>
    <row r="3940" spans="1:19" s="46" customFormat="1" x14ac:dyDescent="0.2">
      <c r="A3940" s="92"/>
      <c r="B3940" s="98"/>
      <c r="C3940" s="98"/>
      <c r="D3940" s="98"/>
      <c r="E3940" s="89"/>
      <c r="F3940" s="89"/>
      <c r="G3940" s="204"/>
      <c r="H3940" s="157"/>
      <c r="I3940" s="157"/>
      <c r="J3940" s="52"/>
      <c r="K3940" s="158"/>
      <c r="L3940" s="52"/>
      <c r="M3940" s="52"/>
      <c r="N3940" s="52"/>
      <c r="O3940" s="52"/>
      <c r="P3940" s="111"/>
      <c r="Q3940" s="52"/>
      <c r="R3940" s="77"/>
      <c r="S3940" s="109"/>
    </row>
    <row r="3941" spans="1:19" s="46" customFormat="1" x14ac:dyDescent="0.2">
      <c r="A3941" s="92"/>
      <c r="B3941" s="98"/>
      <c r="C3941" s="98"/>
      <c r="D3941" s="98"/>
      <c r="E3941" s="89"/>
      <c r="F3941" s="89"/>
      <c r="G3941" s="204"/>
      <c r="H3941" s="155"/>
      <c r="I3941" s="155"/>
      <c r="J3941" s="52"/>
      <c r="K3941" s="158"/>
      <c r="L3941" s="52"/>
      <c r="M3941" s="52"/>
      <c r="N3941" s="52"/>
      <c r="O3941" s="52"/>
      <c r="P3941" s="111"/>
      <c r="Q3941" s="52"/>
      <c r="R3941" s="77"/>
      <c r="S3941" s="109"/>
    </row>
    <row r="3942" spans="1:19" s="46" customFormat="1" x14ac:dyDescent="0.2">
      <c r="A3942" s="92"/>
      <c r="B3942" s="145"/>
      <c r="C3942" s="145"/>
      <c r="D3942" s="145"/>
      <c r="E3942" s="138"/>
      <c r="F3942" s="138"/>
      <c r="G3942" s="103"/>
      <c r="H3942" s="100"/>
      <c r="I3942" s="270"/>
      <c r="J3942" s="208"/>
      <c r="K3942" s="208"/>
      <c r="L3942" s="208"/>
      <c r="M3942" s="208"/>
      <c r="N3942" s="208"/>
      <c r="O3942" s="208"/>
      <c r="P3942" s="250"/>
      <c r="Q3942" s="208"/>
      <c r="R3942" s="143"/>
      <c r="S3942" s="143"/>
    </row>
    <row r="3943" spans="1:19" s="46" customFormat="1" x14ac:dyDescent="0.2">
      <c r="A3943" s="92"/>
      <c r="B3943" s="98"/>
      <c r="C3943" s="98"/>
      <c r="D3943" s="98"/>
      <c r="E3943" s="89"/>
      <c r="F3943" s="89"/>
      <c r="G3943" s="204"/>
      <c r="H3943" s="156"/>
      <c r="I3943" s="156"/>
      <c r="J3943" s="52"/>
      <c r="K3943" s="158"/>
      <c r="L3943" s="52"/>
      <c r="M3943" s="52"/>
      <c r="N3943" s="52"/>
      <c r="O3943" s="52"/>
      <c r="P3943" s="111"/>
      <c r="Q3943" s="52"/>
      <c r="R3943" s="77"/>
      <c r="S3943" s="109"/>
    </row>
    <row r="3944" spans="1:19" s="46" customFormat="1" x14ac:dyDescent="0.2">
      <c r="A3944" s="92"/>
      <c r="B3944" s="98"/>
      <c r="C3944" s="98"/>
      <c r="D3944" s="98"/>
      <c r="E3944" s="89"/>
      <c r="F3944" s="89"/>
      <c r="G3944" s="204"/>
      <c r="H3944" s="157"/>
      <c r="I3944" s="157"/>
      <c r="J3944" s="52"/>
      <c r="K3944" s="158"/>
      <c r="L3944" s="52"/>
      <c r="M3944" s="52"/>
      <c r="N3944" s="52"/>
      <c r="O3944" s="52"/>
      <c r="P3944" s="111"/>
      <c r="Q3944" s="52"/>
      <c r="R3944" s="77"/>
      <c r="S3944" s="109"/>
    </row>
    <row r="3945" spans="1:19" s="46" customFormat="1" x14ac:dyDescent="0.2">
      <c r="A3945" s="92"/>
      <c r="B3945" s="98"/>
      <c r="C3945" s="98"/>
      <c r="D3945" s="98"/>
      <c r="E3945" s="89"/>
      <c r="F3945" s="89"/>
      <c r="G3945" s="204"/>
      <c r="H3945" s="155"/>
      <c r="I3945" s="155"/>
      <c r="J3945" s="52"/>
      <c r="K3945" s="158"/>
      <c r="L3945" s="52"/>
      <c r="M3945" s="52"/>
      <c r="N3945" s="52"/>
      <c r="O3945" s="52"/>
      <c r="P3945" s="111"/>
      <c r="Q3945" s="52"/>
      <c r="R3945" s="77"/>
      <c r="S3945" s="109"/>
    </row>
    <row r="3946" spans="1:19" s="46" customFormat="1" x14ac:dyDescent="0.2">
      <c r="A3946" s="92"/>
      <c r="B3946" s="98"/>
      <c r="C3946" s="98"/>
      <c r="D3946" s="98"/>
      <c r="E3946" s="89"/>
      <c r="F3946" s="89"/>
      <c r="G3946" s="204"/>
      <c r="H3946" s="157"/>
      <c r="I3946" s="157"/>
      <c r="J3946" s="52"/>
      <c r="K3946" s="158"/>
      <c r="L3946" s="52"/>
      <c r="M3946" s="52"/>
      <c r="N3946" s="52"/>
      <c r="O3946" s="52"/>
      <c r="P3946" s="111"/>
      <c r="Q3946" s="52"/>
      <c r="R3946" s="77"/>
      <c r="S3946" s="109"/>
    </row>
    <row r="3947" spans="1:19" s="46" customFormat="1" x14ac:dyDescent="0.2">
      <c r="A3947" s="92"/>
      <c r="B3947" s="98"/>
      <c r="C3947" s="98"/>
      <c r="D3947" s="98"/>
      <c r="E3947" s="89"/>
      <c r="F3947" s="89"/>
      <c r="G3947" s="204"/>
      <c r="H3947" s="155"/>
      <c r="I3947" s="155"/>
      <c r="J3947" s="52"/>
      <c r="K3947" s="158"/>
      <c r="L3947" s="52"/>
      <c r="M3947" s="52"/>
      <c r="N3947" s="52"/>
      <c r="O3947" s="52"/>
      <c r="P3947" s="111"/>
      <c r="Q3947" s="52"/>
      <c r="R3947" s="77"/>
      <c r="S3947" s="109"/>
    </row>
    <row r="3948" spans="1:19" s="46" customFormat="1" x14ac:dyDescent="0.2">
      <c r="A3948" s="92"/>
      <c r="B3948" s="145"/>
      <c r="C3948" s="145"/>
      <c r="D3948" s="145"/>
      <c r="E3948" s="138"/>
      <c r="F3948" s="138"/>
      <c r="G3948" s="103"/>
      <c r="H3948" s="100"/>
      <c r="I3948" s="270"/>
      <c r="J3948" s="208"/>
      <c r="K3948" s="208"/>
      <c r="L3948" s="208"/>
      <c r="M3948" s="208"/>
      <c r="N3948" s="208"/>
      <c r="O3948" s="208"/>
      <c r="P3948" s="250"/>
      <c r="Q3948" s="208"/>
      <c r="R3948" s="143"/>
      <c r="S3948" s="143"/>
    </row>
    <row r="3949" spans="1:19" s="46" customFormat="1" x14ac:dyDescent="0.2">
      <c r="A3949" s="92"/>
      <c r="B3949" s="98"/>
      <c r="C3949" s="98"/>
      <c r="D3949" s="98"/>
      <c r="E3949" s="89"/>
      <c r="F3949" s="89"/>
      <c r="G3949" s="204"/>
      <c r="H3949" s="156"/>
      <c r="I3949" s="156"/>
      <c r="J3949" s="52"/>
      <c r="K3949" s="158"/>
      <c r="L3949" s="52"/>
      <c r="M3949" s="52"/>
      <c r="N3949" s="52"/>
      <c r="O3949" s="52"/>
      <c r="P3949" s="111"/>
      <c r="Q3949" s="52"/>
      <c r="R3949" s="77"/>
      <c r="S3949" s="109"/>
    </row>
    <row r="3950" spans="1:19" s="46" customFormat="1" x14ac:dyDescent="0.2">
      <c r="A3950" s="92"/>
      <c r="B3950" s="98"/>
      <c r="C3950" s="98"/>
      <c r="D3950" s="98"/>
      <c r="E3950" s="89"/>
      <c r="F3950" s="89"/>
      <c r="G3950" s="204"/>
      <c r="H3950" s="157"/>
      <c r="I3950" s="157"/>
      <c r="J3950" s="52"/>
      <c r="K3950" s="158"/>
      <c r="L3950" s="52"/>
      <c r="M3950" s="52"/>
      <c r="N3950" s="52"/>
      <c r="O3950" s="52"/>
      <c r="P3950" s="111"/>
      <c r="Q3950" s="52"/>
      <c r="R3950" s="77"/>
      <c r="S3950" s="109"/>
    </row>
    <row r="3951" spans="1:19" s="46" customFormat="1" x14ac:dyDescent="0.2">
      <c r="A3951" s="92"/>
      <c r="B3951" s="98"/>
      <c r="C3951" s="98"/>
      <c r="D3951" s="98"/>
      <c r="E3951" s="89"/>
      <c r="F3951" s="89"/>
      <c r="G3951" s="204"/>
      <c r="H3951" s="155"/>
      <c r="I3951" s="155"/>
      <c r="J3951" s="52"/>
      <c r="K3951" s="158"/>
      <c r="L3951" s="52"/>
      <c r="M3951" s="52"/>
      <c r="N3951" s="52"/>
      <c r="O3951" s="52"/>
      <c r="P3951" s="111"/>
      <c r="Q3951" s="52"/>
      <c r="R3951" s="77"/>
      <c r="S3951" s="109"/>
    </row>
    <row r="3952" spans="1:19" s="46" customFormat="1" x14ac:dyDescent="0.2">
      <c r="A3952" s="92"/>
      <c r="B3952" s="162"/>
      <c r="C3952" s="162"/>
      <c r="D3952" s="162"/>
      <c r="E3952" s="76"/>
      <c r="F3952" s="76"/>
      <c r="G3952" s="103"/>
      <c r="H3952" s="100"/>
      <c r="I3952" s="100"/>
      <c r="J3952" s="52"/>
      <c r="K3952" s="52"/>
      <c r="L3952" s="52"/>
      <c r="M3952" s="52"/>
      <c r="N3952" s="52"/>
      <c r="O3952" s="52"/>
      <c r="P3952" s="111"/>
      <c r="Q3952" s="52"/>
      <c r="R3952" s="72"/>
      <c r="S3952" s="72"/>
    </row>
    <row r="3953" spans="1:20" s="46" customFormat="1" x14ac:dyDescent="0.2">
      <c r="A3953" s="92"/>
      <c r="B3953" s="98"/>
      <c r="C3953" s="98"/>
      <c r="D3953" s="98"/>
      <c r="E3953" s="89"/>
      <c r="F3953" s="89"/>
      <c r="G3953" s="204"/>
      <c r="H3953" s="156"/>
      <c r="I3953" s="156"/>
      <c r="J3953" s="52"/>
      <c r="K3953" s="158"/>
      <c r="L3953" s="52"/>
      <c r="M3953" s="52"/>
      <c r="N3953" s="52"/>
      <c r="O3953" s="52"/>
      <c r="P3953" s="111"/>
      <c r="Q3953" s="52"/>
      <c r="R3953" s="77"/>
      <c r="S3953" s="109"/>
    </row>
    <row r="3954" spans="1:20" s="46" customFormat="1" x14ac:dyDescent="0.2">
      <c r="A3954" s="92"/>
      <c r="B3954" s="98"/>
      <c r="C3954" s="98"/>
      <c r="D3954" s="98"/>
      <c r="E3954" s="89"/>
      <c r="F3954" s="89"/>
      <c r="G3954" s="204"/>
      <c r="H3954" s="157"/>
      <c r="I3954" s="157"/>
      <c r="J3954" s="52"/>
      <c r="K3954" s="158"/>
      <c r="L3954" s="52"/>
      <c r="M3954" s="52"/>
      <c r="N3954" s="52"/>
      <c r="O3954" s="52"/>
      <c r="P3954" s="111"/>
      <c r="Q3954" s="52"/>
      <c r="R3954" s="77"/>
      <c r="S3954" s="109"/>
    </row>
    <row r="3955" spans="1:20" s="46" customFormat="1" x14ac:dyDescent="0.2">
      <c r="A3955" s="92"/>
      <c r="B3955" s="98"/>
      <c r="C3955" s="98"/>
      <c r="D3955" s="98"/>
      <c r="E3955" s="89"/>
      <c r="F3955" s="89"/>
      <c r="G3955" s="204"/>
      <c r="H3955" s="157"/>
      <c r="I3955" s="157"/>
      <c r="J3955" s="52"/>
      <c r="K3955" s="158"/>
      <c r="L3955" s="52"/>
      <c r="M3955" s="52"/>
      <c r="N3955" s="52"/>
      <c r="O3955" s="52"/>
      <c r="P3955" s="111"/>
      <c r="Q3955" s="52"/>
      <c r="R3955" s="77"/>
      <c r="S3955" s="109"/>
    </row>
    <row r="3956" spans="1:20" s="46" customFormat="1" x14ac:dyDescent="0.2">
      <c r="A3956" s="92"/>
      <c r="B3956" s="98"/>
      <c r="C3956" s="98"/>
      <c r="D3956" s="98"/>
      <c r="E3956" s="89"/>
      <c r="F3956" s="89"/>
      <c r="G3956" s="204"/>
      <c r="H3956" s="155"/>
      <c r="I3956" s="155"/>
      <c r="J3956" s="52"/>
      <c r="K3956" s="158"/>
      <c r="L3956" s="52"/>
      <c r="M3956" s="52"/>
      <c r="N3956" s="52"/>
      <c r="O3956" s="52"/>
      <c r="P3956" s="111"/>
      <c r="Q3956" s="52"/>
      <c r="R3956" s="77"/>
      <c r="S3956" s="109"/>
    </row>
    <row r="3957" spans="1:20" s="46" customFormat="1" x14ac:dyDescent="0.2">
      <c r="A3957" s="92"/>
      <c r="B3957" s="145"/>
      <c r="C3957" s="145"/>
      <c r="D3957" s="145"/>
      <c r="E3957" s="138"/>
      <c r="F3957" s="138"/>
      <c r="G3957" s="103"/>
      <c r="H3957" s="100"/>
      <c r="I3957" s="270"/>
      <c r="J3957" s="208"/>
      <c r="K3957" s="208"/>
      <c r="L3957" s="208"/>
      <c r="M3957" s="208"/>
      <c r="N3957" s="208"/>
      <c r="O3957" s="208"/>
      <c r="P3957" s="250"/>
      <c r="Q3957" s="208"/>
      <c r="R3957" s="143"/>
      <c r="S3957" s="143"/>
    </row>
    <row r="3958" spans="1:20" s="46" customFormat="1" x14ac:dyDescent="0.2">
      <c r="A3958" s="92"/>
      <c r="B3958" s="98"/>
      <c r="C3958" s="98"/>
      <c r="D3958" s="98"/>
      <c r="E3958" s="89"/>
      <c r="F3958" s="89"/>
      <c r="G3958" s="204"/>
      <c r="H3958" s="156"/>
      <c r="I3958" s="156"/>
      <c r="J3958" s="52"/>
      <c r="K3958" s="158"/>
      <c r="L3958" s="52"/>
      <c r="M3958" s="52"/>
      <c r="N3958" s="52"/>
      <c r="O3958" s="52"/>
      <c r="P3958" s="111"/>
      <c r="Q3958" s="52"/>
      <c r="R3958" s="77"/>
      <c r="S3958" s="109"/>
    </row>
    <row r="3959" spans="1:20" s="46" customFormat="1" x14ac:dyDescent="0.2">
      <c r="A3959" s="92"/>
      <c r="B3959" s="98"/>
      <c r="C3959" s="98"/>
      <c r="D3959" s="98"/>
      <c r="E3959" s="89"/>
      <c r="F3959" s="89"/>
      <c r="G3959" s="204"/>
      <c r="H3959" s="157"/>
      <c r="I3959" s="157"/>
      <c r="J3959" s="52"/>
      <c r="K3959" s="158"/>
      <c r="L3959" s="52"/>
      <c r="M3959" s="52"/>
      <c r="N3959" s="52"/>
      <c r="O3959" s="52"/>
      <c r="P3959" s="111"/>
      <c r="Q3959" s="52"/>
      <c r="R3959" s="77"/>
      <c r="S3959" s="109"/>
    </row>
    <row r="3960" spans="1:20" s="46" customFormat="1" x14ac:dyDescent="0.2">
      <c r="A3960" s="92"/>
      <c r="B3960" s="98"/>
      <c r="C3960" s="98"/>
      <c r="D3960" s="98"/>
      <c r="E3960" s="89"/>
      <c r="F3960" s="89"/>
      <c r="G3960" s="204"/>
      <c r="H3960" s="155"/>
      <c r="I3960" s="155"/>
      <c r="J3960" s="52"/>
      <c r="K3960" s="158"/>
      <c r="L3960" s="52"/>
      <c r="M3960" s="52"/>
      <c r="N3960" s="52"/>
      <c r="O3960" s="52"/>
      <c r="P3960" s="111"/>
      <c r="Q3960" s="52"/>
      <c r="R3960" s="77"/>
      <c r="S3960" s="109"/>
    </row>
    <row r="3961" spans="1:20" s="81" customFormat="1" x14ac:dyDescent="0.2">
      <c r="A3961" s="92"/>
      <c r="B3961" s="98"/>
      <c r="C3961" s="98"/>
      <c r="D3961" s="98"/>
      <c r="E3961" s="89"/>
      <c r="F3961" s="89"/>
      <c r="G3961" s="204"/>
      <c r="H3961" s="157"/>
      <c r="I3961" s="157"/>
      <c r="J3961" s="52"/>
      <c r="K3961" s="158"/>
      <c r="L3961" s="52"/>
      <c r="M3961" s="52"/>
      <c r="N3961" s="52"/>
      <c r="O3961" s="52"/>
      <c r="P3961" s="111"/>
      <c r="Q3961" s="52"/>
      <c r="R3961" s="77"/>
      <c r="S3961" s="109"/>
      <c r="T3961" s="80"/>
    </row>
    <row r="3962" spans="1:20" s="81" customFormat="1" x14ac:dyDescent="0.2">
      <c r="A3962" s="92"/>
      <c r="B3962" s="98"/>
      <c r="C3962" s="98"/>
      <c r="D3962" s="98"/>
      <c r="E3962" s="89"/>
      <c r="F3962" s="89"/>
      <c r="G3962" s="204"/>
      <c r="H3962" s="155"/>
      <c r="I3962" s="155"/>
      <c r="J3962" s="52"/>
      <c r="K3962" s="158"/>
      <c r="L3962" s="52"/>
      <c r="M3962" s="52"/>
      <c r="N3962" s="52"/>
      <c r="O3962" s="52"/>
      <c r="P3962" s="111"/>
      <c r="Q3962" s="52"/>
      <c r="R3962" s="77"/>
      <c r="S3962" s="109"/>
      <c r="T3962" s="80"/>
    </row>
    <row r="3963" spans="1:20" s="81" customFormat="1" x14ac:dyDescent="0.2">
      <c r="A3963" s="92"/>
      <c r="B3963" s="145"/>
      <c r="C3963" s="145"/>
      <c r="D3963" s="145"/>
      <c r="E3963" s="138"/>
      <c r="F3963" s="138"/>
      <c r="G3963" s="103"/>
      <c r="H3963" s="100"/>
      <c r="I3963" s="270"/>
      <c r="J3963" s="208"/>
      <c r="K3963" s="208"/>
      <c r="L3963" s="208"/>
      <c r="M3963" s="208"/>
      <c r="N3963" s="208"/>
      <c r="O3963" s="208"/>
      <c r="P3963" s="250"/>
      <c r="Q3963" s="208"/>
      <c r="R3963" s="143"/>
      <c r="S3963" s="143"/>
      <c r="T3963" s="80"/>
    </row>
    <row r="3964" spans="1:20" s="81" customFormat="1" x14ac:dyDescent="0.2">
      <c r="A3964" s="92"/>
      <c r="B3964" s="98"/>
      <c r="C3964" s="98"/>
      <c r="D3964" s="98"/>
      <c r="E3964" s="89"/>
      <c r="F3964" s="89"/>
      <c r="G3964" s="204"/>
      <c r="H3964" s="156"/>
      <c r="I3964" s="156"/>
      <c r="J3964" s="52"/>
      <c r="K3964" s="158"/>
      <c r="L3964" s="52"/>
      <c r="M3964" s="52"/>
      <c r="N3964" s="52"/>
      <c r="O3964" s="52"/>
      <c r="P3964" s="111"/>
      <c r="Q3964" s="52"/>
      <c r="R3964" s="77"/>
      <c r="S3964" s="109"/>
      <c r="T3964" s="80"/>
    </row>
    <row r="3965" spans="1:20" s="81" customFormat="1" x14ac:dyDescent="0.2">
      <c r="A3965" s="92"/>
      <c r="B3965" s="98"/>
      <c r="C3965" s="98"/>
      <c r="D3965" s="98"/>
      <c r="E3965" s="89"/>
      <c r="F3965" s="89"/>
      <c r="G3965" s="204"/>
      <c r="H3965" s="157"/>
      <c r="I3965" s="157"/>
      <c r="J3965" s="52"/>
      <c r="K3965" s="158"/>
      <c r="L3965" s="52"/>
      <c r="M3965" s="52"/>
      <c r="N3965" s="52"/>
      <c r="O3965" s="52"/>
      <c r="P3965" s="111"/>
      <c r="Q3965" s="52"/>
      <c r="R3965" s="77"/>
      <c r="S3965" s="109"/>
      <c r="T3965" s="80"/>
    </row>
    <row r="3966" spans="1:20" s="81" customFormat="1" x14ac:dyDescent="0.2">
      <c r="A3966" s="92"/>
      <c r="B3966" s="98"/>
      <c r="C3966" s="98"/>
      <c r="D3966" s="98"/>
      <c r="E3966" s="89"/>
      <c r="F3966" s="89"/>
      <c r="G3966" s="204"/>
      <c r="H3966" s="155"/>
      <c r="I3966" s="155"/>
      <c r="J3966" s="52"/>
      <c r="K3966" s="158"/>
      <c r="L3966" s="52"/>
      <c r="M3966" s="52"/>
      <c r="N3966" s="52"/>
      <c r="O3966" s="52"/>
      <c r="P3966" s="111"/>
      <c r="Q3966" s="52"/>
      <c r="R3966" s="77"/>
      <c r="S3966" s="109"/>
      <c r="T3966" s="80"/>
    </row>
    <row r="3967" spans="1:20" s="81" customFormat="1" x14ac:dyDescent="0.2">
      <c r="A3967" s="92"/>
      <c r="B3967" s="162"/>
      <c r="C3967" s="162"/>
      <c r="D3967" s="162"/>
      <c r="E3967" s="76"/>
      <c r="F3967" s="76"/>
      <c r="G3967" s="103"/>
      <c r="H3967" s="100"/>
      <c r="I3967" s="100"/>
      <c r="J3967" s="52"/>
      <c r="K3967" s="52"/>
      <c r="L3967" s="52"/>
      <c r="M3967" s="52"/>
      <c r="N3967" s="52"/>
      <c r="O3967" s="52"/>
      <c r="P3967" s="111"/>
      <c r="Q3967" s="52"/>
      <c r="R3967" s="72"/>
      <c r="S3967" s="72"/>
      <c r="T3967" s="80"/>
    </row>
    <row r="3968" spans="1:20" s="81" customFormat="1" x14ac:dyDescent="0.2">
      <c r="A3968" s="92"/>
      <c r="B3968" s="98"/>
      <c r="C3968" s="98"/>
      <c r="D3968" s="98"/>
      <c r="E3968" s="89"/>
      <c r="F3968" s="89"/>
      <c r="G3968" s="204"/>
      <c r="H3968" s="156"/>
      <c r="I3968" s="156"/>
      <c r="J3968" s="52"/>
      <c r="K3968" s="158"/>
      <c r="L3968" s="52"/>
      <c r="M3968" s="52"/>
      <c r="N3968" s="52"/>
      <c r="O3968" s="52"/>
      <c r="P3968" s="111"/>
      <c r="Q3968" s="52"/>
      <c r="R3968" s="77"/>
      <c r="S3968" s="109"/>
      <c r="T3968" s="80"/>
    </row>
    <row r="3969" spans="1:20" s="81" customFormat="1" x14ac:dyDescent="0.2">
      <c r="A3969" s="92"/>
      <c r="B3969" s="98"/>
      <c r="C3969" s="98"/>
      <c r="D3969" s="98"/>
      <c r="E3969" s="89"/>
      <c r="F3969" s="89"/>
      <c r="G3969" s="204"/>
      <c r="H3969" s="157"/>
      <c r="I3969" s="157"/>
      <c r="J3969" s="52"/>
      <c r="K3969" s="158"/>
      <c r="L3969" s="52"/>
      <c r="M3969" s="52"/>
      <c r="N3969" s="52"/>
      <c r="O3969" s="52"/>
      <c r="P3969" s="111"/>
      <c r="Q3969" s="52"/>
      <c r="R3969" s="77"/>
      <c r="S3969" s="109"/>
      <c r="T3969" s="80"/>
    </row>
    <row r="3970" spans="1:20" s="81" customFormat="1" x14ac:dyDescent="0.2">
      <c r="A3970" s="92"/>
      <c r="B3970" s="98"/>
      <c r="C3970" s="98"/>
      <c r="D3970" s="98"/>
      <c r="E3970" s="89"/>
      <c r="F3970" s="89"/>
      <c r="G3970" s="204"/>
      <c r="H3970" s="157"/>
      <c r="I3970" s="157"/>
      <c r="J3970" s="52"/>
      <c r="K3970" s="158"/>
      <c r="L3970" s="52"/>
      <c r="M3970" s="52"/>
      <c r="N3970" s="52"/>
      <c r="O3970" s="52"/>
      <c r="P3970" s="111"/>
      <c r="Q3970" s="52"/>
      <c r="R3970" s="77"/>
      <c r="S3970" s="109"/>
      <c r="T3970" s="80"/>
    </row>
    <row r="3971" spans="1:20" s="81" customFormat="1" x14ac:dyDescent="0.2">
      <c r="A3971" s="92"/>
      <c r="B3971" s="98"/>
      <c r="C3971" s="98"/>
      <c r="D3971" s="98"/>
      <c r="E3971" s="89"/>
      <c r="F3971" s="89"/>
      <c r="G3971" s="204"/>
      <c r="H3971" s="155"/>
      <c r="I3971" s="155"/>
      <c r="J3971" s="52"/>
      <c r="K3971" s="158"/>
      <c r="L3971" s="52"/>
      <c r="M3971" s="52"/>
      <c r="N3971" s="52"/>
      <c r="O3971" s="52"/>
      <c r="P3971" s="111"/>
      <c r="Q3971" s="52"/>
      <c r="R3971" s="77"/>
      <c r="S3971" s="109"/>
      <c r="T3971" s="80"/>
    </row>
    <row r="3972" spans="1:20" s="81" customFormat="1" x14ac:dyDescent="0.2">
      <c r="A3972" s="92"/>
      <c r="B3972" s="145"/>
      <c r="C3972" s="145"/>
      <c r="D3972" s="145"/>
      <c r="E3972" s="138"/>
      <c r="F3972" s="138"/>
      <c r="G3972" s="103"/>
      <c r="H3972" s="100"/>
      <c r="I3972" s="270"/>
      <c r="J3972" s="208"/>
      <c r="K3972" s="208"/>
      <c r="L3972" s="208"/>
      <c r="M3972" s="208"/>
      <c r="N3972" s="208"/>
      <c r="O3972" s="208"/>
      <c r="P3972" s="250"/>
      <c r="Q3972" s="208"/>
      <c r="R3972" s="143"/>
      <c r="S3972" s="143"/>
      <c r="T3972" s="80"/>
    </row>
    <row r="3973" spans="1:20" s="81" customFormat="1" x14ac:dyDescent="0.2">
      <c r="A3973" s="92"/>
      <c r="B3973" s="98"/>
      <c r="C3973" s="98"/>
      <c r="D3973" s="98"/>
      <c r="E3973" s="89"/>
      <c r="F3973" s="89"/>
      <c r="G3973" s="204"/>
      <c r="H3973" s="156"/>
      <c r="I3973" s="156"/>
      <c r="J3973" s="52"/>
      <c r="K3973" s="158"/>
      <c r="L3973" s="52"/>
      <c r="M3973" s="52"/>
      <c r="N3973" s="52"/>
      <c r="O3973" s="52"/>
      <c r="P3973" s="111"/>
      <c r="Q3973" s="52"/>
      <c r="R3973" s="77"/>
      <c r="S3973" s="109"/>
      <c r="T3973" s="80"/>
    </row>
    <row r="3974" spans="1:20" s="81" customFormat="1" x14ac:dyDescent="0.2">
      <c r="A3974" s="92"/>
      <c r="B3974" s="98"/>
      <c r="C3974" s="98"/>
      <c r="D3974" s="98"/>
      <c r="E3974" s="89"/>
      <c r="F3974" s="89"/>
      <c r="G3974" s="204"/>
      <c r="H3974" s="157"/>
      <c r="I3974" s="157"/>
      <c r="J3974" s="52"/>
      <c r="K3974" s="158"/>
      <c r="L3974" s="52"/>
      <c r="M3974" s="52"/>
      <c r="N3974" s="52"/>
      <c r="O3974" s="52"/>
      <c r="P3974" s="111"/>
      <c r="Q3974" s="52"/>
      <c r="R3974" s="77"/>
      <c r="S3974" s="109"/>
      <c r="T3974" s="80"/>
    </row>
    <row r="3975" spans="1:20" s="81" customFormat="1" x14ac:dyDescent="0.2">
      <c r="A3975" s="92"/>
      <c r="B3975" s="98"/>
      <c r="C3975" s="98"/>
      <c r="D3975" s="98"/>
      <c r="E3975" s="89"/>
      <c r="F3975" s="89"/>
      <c r="G3975" s="204"/>
      <c r="H3975" s="155"/>
      <c r="I3975" s="155"/>
      <c r="J3975" s="52"/>
      <c r="K3975" s="158"/>
      <c r="L3975" s="52"/>
      <c r="M3975" s="52"/>
      <c r="N3975" s="52"/>
      <c r="O3975" s="52"/>
      <c r="P3975" s="111"/>
      <c r="Q3975" s="52"/>
      <c r="R3975" s="77"/>
      <c r="S3975" s="109"/>
      <c r="T3975" s="80"/>
    </row>
    <row r="3976" spans="1:20" s="81" customFormat="1" x14ac:dyDescent="0.2">
      <c r="A3976" s="92"/>
      <c r="B3976" s="98"/>
      <c r="C3976" s="98"/>
      <c r="D3976" s="98"/>
      <c r="E3976" s="89"/>
      <c r="F3976" s="89"/>
      <c r="G3976" s="204"/>
      <c r="H3976" s="157"/>
      <c r="I3976" s="157"/>
      <c r="J3976" s="52"/>
      <c r="K3976" s="158"/>
      <c r="L3976" s="52"/>
      <c r="M3976" s="52"/>
      <c r="N3976" s="52"/>
      <c r="O3976" s="52"/>
      <c r="P3976" s="111"/>
      <c r="Q3976" s="52"/>
      <c r="R3976" s="77"/>
      <c r="S3976" s="109"/>
      <c r="T3976" s="80"/>
    </row>
    <row r="3977" spans="1:20" s="81" customFormat="1" x14ac:dyDescent="0.2">
      <c r="A3977" s="92"/>
      <c r="B3977" s="98"/>
      <c r="C3977" s="98"/>
      <c r="D3977" s="98"/>
      <c r="E3977" s="89"/>
      <c r="F3977" s="89"/>
      <c r="G3977" s="204"/>
      <c r="H3977" s="155"/>
      <c r="I3977" s="155"/>
      <c r="J3977" s="52"/>
      <c r="K3977" s="158"/>
      <c r="L3977" s="52"/>
      <c r="M3977" s="52"/>
      <c r="N3977" s="52"/>
      <c r="O3977" s="52"/>
      <c r="P3977" s="111"/>
      <c r="Q3977" s="52"/>
      <c r="R3977" s="77"/>
      <c r="S3977" s="109"/>
      <c r="T3977" s="80"/>
    </row>
    <row r="3978" spans="1:20" s="81" customFormat="1" x14ac:dyDescent="0.2">
      <c r="A3978" s="92"/>
      <c r="B3978" s="145"/>
      <c r="C3978" s="145"/>
      <c r="D3978" s="145"/>
      <c r="E3978" s="138"/>
      <c r="F3978" s="138"/>
      <c r="G3978" s="103"/>
      <c r="H3978" s="100"/>
      <c r="I3978" s="270"/>
      <c r="J3978" s="208"/>
      <c r="K3978" s="208"/>
      <c r="L3978" s="208"/>
      <c r="M3978" s="208"/>
      <c r="N3978" s="208"/>
      <c r="O3978" s="208"/>
      <c r="P3978" s="250"/>
      <c r="Q3978" s="208"/>
      <c r="R3978" s="143"/>
      <c r="S3978" s="143"/>
      <c r="T3978" s="80"/>
    </row>
    <row r="3979" spans="1:20" s="81" customFormat="1" x14ac:dyDescent="0.2">
      <c r="A3979" s="92"/>
      <c r="B3979" s="98"/>
      <c r="C3979" s="98"/>
      <c r="D3979" s="98"/>
      <c r="E3979" s="89"/>
      <c r="F3979" s="89"/>
      <c r="G3979" s="204"/>
      <c r="H3979" s="156"/>
      <c r="I3979" s="156"/>
      <c r="J3979" s="52"/>
      <c r="K3979" s="158"/>
      <c r="L3979" s="52"/>
      <c r="M3979" s="52"/>
      <c r="N3979" s="52"/>
      <c r="O3979" s="52"/>
      <c r="P3979" s="111"/>
      <c r="Q3979" s="52"/>
      <c r="R3979" s="77"/>
      <c r="S3979" s="109"/>
      <c r="T3979" s="80"/>
    </row>
    <row r="3980" spans="1:20" s="81" customFormat="1" x14ac:dyDescent="0.2">
      <c r="A3980" s="92"/>
      <c r="B3980" s="98"/>
      <c r="C3980" s="98"/>
      <c r="D3980" s="98"/>
      <c r="E3980" s="89"/>
      <c r="F3980" s="89"/>
      <c r="G3980" s="204"/>
      <c r="H3980" s="157"/>
      <c r="I3980" s="157"/>
      <c r="J3980" s="52"/>
      <c r="K3980" s="158"/>
      <c r="L3980" s="52"/>
      <c r="M3980" s="52"/>
      <c r="N3980" s="52"/>
      <c r="O3980" s="52"/>
      <c r="P3980" s="111"/>
      <c r="Q3980" s="52"/>
      <c r="R3980" s="77"/>
      <c r="S3980" s="109"/>
      <c r="T3980" s="80"/>
    </row>
    <row r="3981" spans="1:20" s="81" customFormat="1" x14ac:dyDescent="0.2">
      <c r="A3981" s="92"/>
      <c r="B3981" s="98"/>
      <c r="C3981" s="98"/>
      <c r="D3981" s="98"/>
      <c r="E3981" s="89"/>
      <c r="F3981" s="89"/>
      <c r="G3981" s="204"/>
      <c r="H3981" s="155"/>
      <c r="I3981" s="155"/>
      <c r="J3981" s="52"/>
      <c r="K3981" s="158"/>
      <c r="L3981" s="52"/>
      <c r="M3981" s="52"/>
      <c r="N3981" s="52"/>
      <c r="O3981" s="52"/>
      <c r="P3981" s="111"/>
      <c r="Q3981" s="52"/>
      <c r="R3981" s="77"/>
      <c r="S3981" s="109"/>
      <c r="T3981" s="80"/>
    </row>
    <row r="3982" spans="1:20" s="81" customFormat="1" x14ac:dyDescent="0.2">
      <c r="A3982" s="92"/>
      <c r="B3982" s="162"/>
      <c r="C3982" s="162"/>
      <c r="D3982" s="162"/>
      <c r="E3982" s="76"/>
      <c r="F3982" s="76"/>
      <c r="G3982" s="103"/>
      <c r="H3982" s="100"/>
      <c r="I3982" s="100"/>
      <c r="J3982" s="52"/>
      <c r="K3982" s="52"/>
      <c r="L3982" s="52"/>
      <c r="M3982" s="52"/>
      <c r="N3982" s="52"/>
      <c r="O3982" s="52"/>
      <c r="P3982" s="111"/>
      <c r="Q3982" s="52"/>
      <c r="R3982" s="72"/>
      <c r="S3982" s="72"/>
      <c r="T3982" s="80"/>
    </row>
    <row r="3983" spans="1:20" s="81" customFormat="1" x14ac:dyDescent="0.2">
      <c r="A3983" s="92"/>
      <c r="B3983" s="98"/>
      <c r="C3983" s="98"/>
      <c r="D3983" s="98"/>
      <c r="E3983" s="89"/>
      <c r="F3983" s="89"/>
      <c r="G3983" s="204"/>
      <c r="H3983" s="156"/>
      <c r="I3983" s="156"/>
      <c r="J3983" s="52"/>
      <c r="K3983" s="158"/>
      <c r="L3983" s="52"/>
      <c r="M3983" s="52"/>
      <c r="N3983" s="52"/>
      <c r="O3983" s="52"/>
      <c r="P3983" s="111"/>
      <c r="Q3983" s="52"/>
      <c r="R3983" s="77"/>
      <c r="S3983" s="109"/>
      <c r="T3983" s="80"/>
    </row>
    <row r="3984" spans="1:20" s="81" customFormat="1" x14ac:dyDescent="0.2">
      <c r="A3984" s="92"/>
      <c r="B3984" s="98"/>
      <c r="C3984" s="98"/>
      <c r="D3984" s="98"/>
      <c r="E3984" s="89"/>
      <c r="F3984" s="89"/>
      <c r="G3984" s="204"/>
      <c r="H3984" s="157"/>
      <c r="I3984" s="157"/>
      <c r="J3984" s="52"/>
      <c r="K3984" s="158"/>
      <c r="L3984" s="52"/>
      <c r="M3984" s="52"/>
      <c r="N3984" s="52"/>
      <c r="O3984" s="52"/>
      <c r="P3984" s="111"/>
      <c r="Q3984" s="52"/>
      <c r="R3984" s="77"/>
      <c r="S3984" s="109"/>
      <c r="T3984" s="80"/>
    </row>
    <row r="3985" spans="1:20" s="81" customFormat="1" x14ac:dyDescent="0.2">
      <c r="A3985" s="92"/>
      <c r="B3985" s="98"/>
      <c r="C3985" s="98"/>
      <c r="D3985" s="98"/>
      <c r="E3985" s="89"/>
      <c r="F3985" s="89"/>
      <c r="G3985" s="204"/>
      <c r="H3985" s="157"/>
      <c r="I3985" s="157"/>
      <c r="J3985" s="52"/>
      <c r="K3985" s="158"/>
      <c r="L3985" s="52"/>
      <c r="M3985" s="52"/>
      <c r="N3985" s="52"/>
      <c r="O3985" s="52"/>
      <c r="P3985" s="111"/>
      <c r="Q3985" s="52"/>
      <c r="R3985" s="77"/>
      <c r="S3985" s="109"/>
      <c r="T3985" s="80"/>
    </row>
    <row r="3986" spans="1:20" s="81" customFormat="1" x14ac:dyDescent="0.2">
      <c r="A3986" s="92"/>
      <c r="B3986" s="98"/>
      <c r="C3986" s="98"/>
      <c r="D3986" s="98"/>
      <c r="E3986" s="89"/>
      <c r="F3986" s="89"/>
      <c r="G3986" s="204"/>
      <c r="H3986" s="155"/>
      <c r="I3986" s="155"/>
      <c r="J3986" s="52"/>
      <c r="K3986" s="158"/>
      <c r="L3986" s="52"/>
      <c r="M3986" s="52"/>
      <c r="N3986" s="52"/>
      <c r="O3986" s="52"/>
      <c r="P3986" s="111"/>
      <c r="Q3986" s="52"/>
      <c r="R3986" s="77"/>
      <c r="S3986" s="109"/>
      <c r="T3986" s="80"/>
    </row>
    <row r="3987" spans="1:20" s="81" customFormat="1" x14ac:dyDescent="0.2">
      <c r="A3987" s="92"/>
      <c r="B3987" s="145"/>
      <c r="C3987" s="145"/>
      <c r="D3987" s="145"/>
      <c r="E3987" s="138"/>
      <c r="F3987" s="138"/>
      <c r="G3987" s="103"/>
      <c r="H3987" s="100"/>
      <c r="I3987" s="270"/>
      <c r="J3987" s="208"/>
      <c r="K3987" s="208"/>
      <c r="L3987" s="208"/>
      <c r="M3987" s="208"/>
      <c r="N3987" s="208"/>
      <c r="O3987" s="208"/>
      <c r="P3987" s="250"/>
      <c r="Q3987" s="208"/>
      <c r="R3987" s="143"/>
      <c r="S3987" s="143"/>
      <c r="T3987" s="80"/>
    </row>
    <row r="3988" spans="1:20" s="81" customFormat="1" x14ac:dyDescent="0.2">
      <c r="A3988" s="92"/>
      <c r="B3988" s="98"/>
      <c r="C3988" s="98"/>
      <c r="D3988" s="98"/>
      <c r="E3988" s="89"/>
      <c r="F3988" s="89"/>
      <c r="G3988" s="204"/>
      <c r="H3988" s="156"/>
      <c r="I3988" s="156"/>
      <c r="J3988" s="52"/>
      <c r="K3988" s="158"/>
      <c r="L3988" s="52"/>
      <c r="M3988" s="52"/>
      <c r="N3988" s="52"/>
      <c r="O3988" s="52"/>
      <c r="P3988" s="111"/>
      <c r="Q3988" s="52"/>
      <c r="R3988" s="77"/>
      <c r="S3988" s="109"/>
      <c r="T3988" s="80"/>
    </row>
    <row r="3989" spans="1:20" s="81" customFormat="1" x14ac:dyDescent="0.2">
      <c r="A3989" s="92"/>
      <c r="B3989" s="98"/>
      <c r="C3989" s="98"/>
      <c r="D3989" s="98"/>
      <c r="E3989" s="89"/>
      <c r="F3989" s="89"/>
      <c r="G3989" s="204"/>
      <c r="H3989" s="157"/>
      <c r="I3989" s="157"/>
      <c r="J3989" s="52"/>
      <c r="K3989" s="158"/>
      <c r="L3989" s="52"/>
      <c r="M3989" s="52"/>
      <c r="N3989" s="52"/>
      <c r="O3989" s="52"/>
      <c r="P3989" s="111"/>
      <c r="Q3989" s="52"/>
      <c r="R3989" s="77"/>
      <c r="S3989" s="109"/>
      <c r="T3989" s="80"/>
    </row>
    <row r="3990" spans="1:20" s="81" customFormat="1" x14ac:dyDescent="0.2">
      <c r="A3990" s="92"/>
      <c r="B3990" s="98"/>
      <c r="C3990" s="98"/>
      <c r="D3990" s="98"/>
      <c r="E3990" s="89"/>
      <c r="F3990" s="89"/>
      <c r="G3990" s="204"/>
      <c r="H3990" s="155"/>
      <c r="I3990" s="155"/>
      <c r="J3990" s="52"/>
      <c r="K3990" s="158"/>
      <c r="L3990" s="52"/>
      <c r="M3990" s="52"/>
      <c r="N3990" s="52"/>
      <c r="O3990" s="52"/>
      <c r="P3990" s="111"/>
      <c r="Q3990" s="52"/>
      <c r="R3990" s="77"/>
      <c r="S3990" s="109"/>
      <c r="T3990" s="80"/>
    </row>
    <row r="3991" spans="1:20" s="81" customFormat="1" x14ac:dyDescent="0.2">
      <c r="A3991" s="92"/>
      <c r="B3991" s="98"/>
      <c r="C3991" s="98"/>
      <c r="D3991" s="98"/>
      <c r="E3991" s="89"/>
      <c r="F3991" s="89"/>
      <c r="G3991" s="204"/>
      <c r="H3991" s="157"/>
      <c r="I3991" s="157"/>
      <c r="J3991" s="52"/>
      <c r="K3991" s="158"/>
      <c r="L3991" s="52"/>
      <c r="M3991" s="52"/>
      <c r="N3991" s="52"/>
      <c r="O3991" s="52"/>
      <c r="P3991" s="111"/>
      <c r="Q3991" s="52"/>
      <c r="R3991" s="77"/>
      <c r="S3991" s="109"/>
      <c r="T3991" s="80"/>
    </row>
    <row r="3992" spans="1:20" s="81" customFormat="1" x14ac:dyDescent="0.2">
      <c r="A3992" s="92"/>
      <c r="B3992" s="98"/>
      <c r="C3992" s="98"/>
      <c r="D3992" s="98"/>
      <c r="E3992" s="89"/>
      <c r="F3992" s="89"/>
      <c r="G3992" s="204"/>
      <c r="H3992" s="155"/>
      <c r="I3992" s="155"/>
      <c r="J3992" s="52"/>
      <c r="K3992" s="158"/>
      <c r="L3992" s="52"/>
      <c r="M3992" s="52"/>
      <c r="N3992" s="52"/>
      <c r="O3992" s="52"/>
      <c r="P3992" s="111"/>
      <c r="Q3992" s="52"/>
      <c r="R3992" s="77"/>
      <c r="S3992" s="109"/>
      <c r="T3992" s="80"/>
    </row>
    <row r="3993" spans="1:20" s="81" customFormat="1" x14ac:dyDescent="0.2">
      <c r="A3993" s="92"/>
      <c r="B3993" s="145"/>
      <c r="C3993" s="145"/>
      <c r="D3993" s="145"/>
      <c r="E3993" s="138"/>
      <c r="F3993" s="138"/>
      <c r="G3993" s="103"/>
      <c r="H3993" s="100"/>
      <c r="I3993" s="270"/>
      <c r="J3993" s="208"/>
      <c r="K3993" s="208"/>
      <c r="L3993" s="208"/>
      <c r="M3993" s="208"/>
      <c r="N3993" s="208"/>
      <c r="O3993" s="208"/>
      <c r="P3993" s="250"/>
      <c r="Q3993" s="208"/>
      <c r="R3993" s="143"/>
      <c r="S3993" s="143"/>
      <c r="T3993" s="80"/>
    </row>
    <row r="3994" spans="1:20" s="81" customFormat="1" x14ac:dyDescent="0.2">
      <c r="A3994" s="92"/>
      <c r="B3994" s="98"/>
      <c r="C3994" s="98"/>
      <c r="D3994" s="98"/>
      <c r="E3994" s="89"/>
      <c r="F3994" s="89"/>
      <c r="G3994" s="204"/>
      <c r="H3994" s="156"/>
      <c r="I3994" s="156"/>
      <c r="J3994" s="52"/>
      <c r="K3994" s="158"/>
      <c r="L3994" s="52"/>
      <c r="M3994" s="52"/>
      <c r="N3994" s="52"/>
      <c r="O3994" s="52"/>
      <c r="P3994" s="111"/>
      <c r="Q3994" s="52"/>
      <c r="R3994" s="77"/>
      <c r="S3994" s="109"/>
      <c r="T3994" s="80"/>
    </row>
    <row r="3995" spans="1:20" s="81" customFormat="1" x14ac:dyDescent="0.2">
      <c r="A3995" s="92"/>
      <c r="B3995" s="98"/>
      <c r="C3995" s="98"/>
      <c r="D3995" s="98"/>
      <c r="E3995" s="89"/>
      <c r="F3995" s="89"/>
      <c r="G3995" s="204"/>
      <c r="H3995" s="157"/>
      <c r="I3995" s="157"/>
      <c r="J3995" s="52"/>
      <c r="K3995" s="158"/>
      <c r="L3995" s="52"/>
      <c r="M3995" s="52"/>
      <c r="N3995" s="52"/>
      <c r="O3995" s="52"/>
      <c r="P3995" s="111"/>
      <c r="Q3995" s="52"/>
      <c r="R3995" s="77"/>
      <c r="S3995" s="109"/>
      <c r="T3995" s="80"/>
    </row>
    <row r="3996" spans="1:20" s="81" customFormat="1" x14ac:dyDescent="0.2">
      <c r="A3996" s="92"/>
      <c r="B3996" s="98"/>
      <c r="C3996" s="98"/>
      <c r="D3996" s="98"/>
      <c r="E3996" s="89"/>
      <c r="F3996" s="89"/>
      <c r="G3996" s="204"/>
      <c r="H3996" s="155"/>
      <c r="I3996" s="155"/>
      <c r="J3996" s="52"/>
      <c r="K3996" s="158"/>
      <c r="L3996" s="52"/>
      <c r="M3996" s="52"/>
      <c r="N3996" s="52"/>
      <c r="O3996" s="52"/>
      <c r="P3996" s="111"/>
      <c r="Q3996" s="52"/>
      <c r="R3996" s="77"/>
      <c r="S3996" s="109"/>
      <c r="T3996" s="80"/>
    </row>
    <row r="3997" spans="1:20" s="81" customFormat="1" x14ac:dyDescent="0.2">
      <c r="A3997" s="92"/>
      <c r="B3997" s="162"/>
      <c r="C3997" s="162"/>
      <c r="D3997" s="162"/>
      <c r="E3997" s="76"/>
      <c r="F3997" s="76"/>
      <c r="G3997" s="103"/>
      <c r="H3997" s="100"/>
      <c r="I3997" s="100"/>
      <c r="J3997" s="52"/>
      <c r="K3997" s="52"/>
      <c r="L3997" s="52"/>
      <c r="M3997" s="52"/>
      <c r="N3997" s="52"/>
      <c r="O3997" s="52"/>
      <c r="P3997" s="111"/>
      <c r="Q3997" s="52"/>
      <c r="R3997" s="72"/>
      <c r="S3997" s="72"/>
      <c r="T3997" s="80"/>
    </row>
    <row r="3998" spans="1:20" s="81" customFormat="1" x14ac:dyDescent="0.2">
      <c r="A3998" s="92"/>
      <c r="B3998" s="98"/>
      <c r="C3998" s="98"/>
      <c r="D3998" s="98"/>
      <c r="E3998" s="89"/>
      <c r="F3998" s="89"/>
      <c r="G3998" s="204"/>
      <c r="H3998" s="156"/>
      <c r="I3998" s="156"/>
      <c r="J3998" s="52"/>
      <c r="K3998" s="158"/>
      <c r="L3998" s="52"/>
      <c r="M3998" s="52"/>
      <c r="N3998" s="52"/>
      <c r="O3998" s="52"/>
      <c r="P3998" s="111"/>
      <c r="Q3998" s="52"/>
      <c r="R3998" s="77"/>
      <c r="S3998" s="109"/>
      <c r="T3998" s="80"/>
    </row>
    <row r="3999" spans="1:20" s="81" customFormat="1" x14ac:dyDescent="0.2">
      <c r="A3999" s="92"/>
      <c r="B3999" s="98"/>
      <c r="C3999" s="98"/>
      <c r="D3999" s="98"/>
      <c r="E3999" s="89"/>
      <c r="F3999" s="89"/>
      <c r="G3999" s="204"/>
      <c r="H3999" s="157"/>
      <c r="I3999" s="157"/>
      <c r="J3999" s="52"/>
      <c r="K3999" s="158"/>
      <c r="L3999" s="52"/>
      <c r="M3999" s="52"/>
      <c r="N3999" s="52"/>
      <c r="O3999" s="52"/>
      <c r="P3999" s="111"/>
      <c r="Q3999" s="52"/>
      <c r="R3999" s="77"/>
      <c r="S3999" s="109"/>
      <c r="T3999" s="80"/>
    </row>
    <row r="4000" spans="1:20" s="81" customFormat="1" x14ac:dyDescent="0.2">
      <c r="A4000" s="92"/>
      <c r="B4000" s="98"/>
      <c r="C4000" s="98"/>
      <c r="D4000" s="98"/>
      <c r="E4000" s="89"/>
      <c r="F4000" s="89"/>
      <c r="G4000" s="204"/>
      <c r="H4000" s="157"/>
      <c r="I4000" s="157"/>
      <c r="J4000" s="52"/>
      <c r="K4000" s="158"/>
      <c r="L4000" s="52"/>
      <c r="M4000" s="52"/>
      <c r="N4000" s="52"/>
      <c r="O4000" s="52"/>
      <c r="P4000" s="111"/>
      <c r="Q4000" s="52"/>
      <c r="R4000" s="77"/>
      <c r="S4000" s="109"/>
      <c r="T4000" s="80"/>
    </row>
    <row r="4001" spans="1:20" s="81" customFormat="1" x14ac:dyDescent="0.2">
      <c r="A4001" s="92"/>
      <c r="B4001" s="98"/>
      <c r="C4001" s="98"/>
      <c r="D4001" s="98"/>
      <c r="E4001" s="89"/>
      <c r="F4001" s="89"/>
      <c r="G4001" s="204"/>
      <c r="H4001" s="155"/>
      <c r="I4001" s="155"/>
      <c r="J4001" s="52"/>
      <c r="K4001" s="158"/>
      <c r="L4001" s="52"/>
      <c r="M4001" s="52"/>
      <c r="N4001" s="52"/>
      <c r="O4001" s="52"/>
      <c r="P4001" s="111"/>
      <c r="Q4001" s="52"/>
      <c r="R4001" s="77"/>
      <c r="S4001" s="109"/>
      <c r="T4001" s="80"/>
    </row>
    <row r="4002" spans="1:20" s="81" customFormat="1" x14ac:dyDescent="0.2">
      <c r="A4002" s="92"/>
      <c r="B4002" s="145"/>
      <c r="C4002" s="145"/>
      <c r="D4002" s="145"/>
      <c r="E4002" s="138"/>
      <c r="F4002" s="138"/>
      <c r="G4002" s="103"/>
      <c r="H4002" s="100"/>
      <c r="I4002" s="270"/>
      <c r="J4002" s="208"/>
      <c r="K4002" s="208"/>
      <c r="L4002" s="208"/>
      <c r="M4002" s="208"/>
      <c r="N4002" s="208"/>
      <c r="O4002" s="208"/>
      <c r="P4002" s="250"/>
      <c r="Q4002" s="208"/>
      <c r="R4002" s="143"/>
      <c r="S4002" s="143"/>
      <c r="T4002" s="80"/>
    </row>
    <row r="4003" spans="1:20" s="81" customFormat="1" x14ac:dyDescent="0.2">
      <c r="A4003" s="92"/>
      <c r="B4003" s="98"/>
      <c r="C4003" s="98"/>
      <c r="D4003" s="98"/>
      <c r="E4003" s="89"/>
      <c r="F4003" s="89"/>
      <c r="G4003" s="204"/>
      <c r="H4003" s="156"/>
      <c r="I4003" s="156"/>
      <c r="J4003" s="52"/>
      <c r="K4003" s="158"/>
      <c r="L4003" s="52"/>
      <c r="M4003" s="52"/>
      <c r="N4003" s="52"/>
      <c r="O4003" s="52"/>
      <c r="P4003" s="111"/>
      <c r="Q4003" s="52"/>
      <c r="R4003" s="77"/>
      <c r="S4003" s="109"/>
      <c r="T4003" s="80"/>
    </row>
    <row r="4004" spans="1:20" s="81" customFormat="1" x14ac:dyDescent="0.2">
      <c r="A4004" s="92"/>
      <c r="B4004" s="98"/>
      <c r="C4004" s="98"/>
      <c r="D4004" s="98"/>
      <c r="E4004" s="89"/>
      <c r="F4004" s="89"/>
      <c r="G4004" s="204"/>
      <c r="H4004" s="157"/>
      <c r="I4004" s="157"/>
      <c r="J4004" s="52"/>
      <c r="K4004" s="158"/>
      <c r="L4004" s="52"/>
      <c r="M4004" s="52"/>
      <c r="N4004" s="52"/>
      <c r="O4004" s="52"/>
      <c r="P4004" s="111"/>
      <c r="Q4004" s="52"/>
      <c r="R4004" s="77"/>
      <c r="S4004" s="109"/>
      <c r="T4004" s="80"/>
    </row>
    <row r="4005" spans="1:20" s="81" customFormat="1" x14ac:dyDescent="0.2">
      <c r="A4005" s="92"/>
      <c r="B4005" s="98"/>
      <c r="C4005" s="98"/>
      <c r="D4005" s="98"/>
      <c r="E4005" s="89"/>
      <c r="F4005" s="89"/>
      <c r="G4005" s="204"/>
      <c r="H4005" s="155"/>
      <c r="I4005" s="155"/>
      <c r="J4005" s="52"/>
      <c r="K4005" s="158"/>
      <c r="L4005" s="52"/>
      <c r="M4005" s="52"/>
      <c r="N4005" s="52"/>
      <c r="O4005" s="52"/>
      <c r="P4005" s="111"/>
      <c r="Q4005" s="52"/>
      <c r="R4005" s="77"/>
      <c r="S4005" s="109"/>
      <c r="T4005" s="80"/>
    </row>
    <row r="4006" spans="1:20" s="81" customFormat="1" x14ac:dyDescent="0.2">
      <c r="A4006" s="92"/>
      <c r="B4006" s="98"/>
      <c r="C4006" s="98"/>
      <c r="D4006" s="98"/>
      <c r="E4006" s="89"/>
      <c r="F4006" s="89"/>
      <c r="G4006" s="204"/>
      <c r="H4006" s="157"/>
      <c r="I4006" s="157"/>
      <c r="J4006" s="52"/>
      <c r="K4006" s="158"/>
      <c r="L4006" s="52"/>
      <c r="M4006" s="52"/>
      <c r="N4006" s="52"/>
      <c r="O4006" s="52"/>
      <c r="P4006" s="111"/>
      <c r="Q4006" s="52"/>
      <c r="R4006" s="77"/>
      <c r="S4006" s="109"/>
      <c r="T4006" s="80"/>
    </row>
    <row r="4007" spans="1:20" s="81" customFormat="1" x14ac:dyDescent="0.2">
      <c r="A4007" s="92"/>
      <c r="B4007" s="98"/>
      <c r="C4007" s="98"/>
      <c r="D4007" s="98"/>
      <c r="E4007" s="89"/>
      <c r="F4007" s="89"/>
      <c r="G4007" s="204"/>
      <c r="H4007" s="155"/>
      <c r="I4007" s="155"/>
      <c r="J4007" s="52"/>
      <c r="K4007" s="158"/>
      <c r="L4007" s="52"/>
      <c r="M4007" s="52"/>
      <c r="N4007" s="52"/>
      <c r="O4007" s="52"/>
      <c r="P4007" s="111"/>
      <c r="Q4007" s="52"/>
      <c r="R4007" s="77"/>
      <c r="S4007" s="109"/>
      <c r="T4007" s="80"/>
    </row>
    <row r="4008" spans="1:20" s="81" customFormat="1" x14ac:dyDescent="0.2">
      <c r="A4008" s="92"/>
      <c r="B4008" s="145"/>
      <c r="C4008" s="145"/>
      <c r="D4008" s="145"/>
      <c r="E4008" s="138"/>
      <c r="F4008" s="138"/>
      <c r="G4008" s="103"/>
      <c r="H4008" s="100"/>
      <c r="I4008" s="270"/>
      <c r="J4008" s="208"/>
      <c r="K4008" s="208"/>
      <c r="L4008" s="208"/>
      <c r="M4008" s="208"/>
      <c r="N4008" s="208"/>
      <c r="O4008" s="208"/>
      <c r="P4008" s="250"/>
      <c r="Q4008" s="208"/>
      <c r="R4008" s="143"/>
      <c r="S4008" s="143"/>
      <c r="T4008" s="80"/>
    </row>
    <row r="4009" spans="1:20" s="81" customFormat="1" x14ac:dyDescent="0.2">
      <c r="A4009" s="92"/>
      <c r="B4009" s="98"/>
      <c r="C4009" s="98"/>
      <c r="D4009" s="98"/>
      <c r="E4009" s="89"/>
      <c r="F4009" s="89"/>
      <c r="G4009" s="204"/>
      <c r="H4009" s="156"/>
      <c r="I4009" s="156"/>
      <c r="J4009" s="52"/>
      <c r="K4009" s="158"/>
      <c r="L4009" s="52"/>
      <c r="M4009" s="52"/>
      <c r="N4009" s="52"/>
      <c r="O4009" s="52"/>
      <c r="P4009" s="111"/>
      <c r="Q4009" s="52"/>
      <c r="R4009" s="77"/>
      <c r="S4009" s="109"/>
      <c r="T4009" s="80"/>
    </row>
    <row r="4010" spans="1:20" s="81" customFormat="1" x14ac:dyDescent="0.2">
      <c r="A4010" s="92"/>
      <c r="B4010" s="98"/>
      <c r="C4010" s="98"/>
      <c r="D4010" s="98"/>
      <c r="E4010" s="89"/>
      <c r="F4010" s="89"/>
      <c r="G4010" s="204"/>
      <c r="H4010" s="157"/>
      <c r="I4010" s="157"/>
      <c r="J4010" s="52"/>
      <c r="K4010" s="158"/>
      <c r="L4010" s="52"/>
      <c r="M4010" s="52"/>
      <c r="N4010" s="52"/>
      <c r="O4010" s="52"/>
      <c r="P4010" s="111"/>
      <c r="Q4010" s="52"/>
      <c r="R4010" s="77"/>
      <c r="S4010" s="109"/>
      <c r="T4010" s="80"/>
    </row>
    <row r="4011" spans="1:20" s="81" customFormat="1" x14ac:dyDescent="0.2">
      <c r="A4011" s="92"/>
      <c r="B4011" s="98"/>
      <c r="C4011" s="98"/>
      <c r="D4011" s="98"/>
      <c r="E4011" s="89"/>
      <c r="F4011" s="89"/>
      <c r="G4011" s="204"/>
      <c r="H4011" s="155"/>
      <c r="I4011" s="155"/>
      <c r="J4011" s="52"/>
      <c r="K4011" s="158"/>
      <c r="L4011" s="52"/>
      <c r="M4011" s="52"/>
      <c r="N4011" s="52"/>
      <c r="O4011" s="52"/>
      <c r="P4011" s="111"/>
      <c r="Q4011" s="52"/>
      <c r="R4011" s="77"/>
      <c r="S4011" s="109"/>
      <c r="T4011" s="80"/>
    </row>
    <row r="4012" spans="1:20" s="81" customFormat="1" x14ac:dyDescent="0.2">
      <c r="A4012" s="92"/>
      <c r="B4012" s="162"/>
      <c r="C4012" s="162"/>
      <c r="D4012" s="162"/>
      <c r="E4012" s="76"/>
      <c r="F4012" s="76"/>
      <c r="G4012" s="103"/>
      <c r="H4012" s="100"/>
      <c r="I4012" s="100"/>
      <c r="J4012" s="52"/>
      <c r="K4012" s="52"/>
      <c r="L4012" s="52"/>
      <c r="M4012" s="52"/>
      <c r="N4012" s="52"/>
      <c r="O4012" s="52"/>
      <c r="P4012" s="111"/>
      <c r="Q4012" s="52"/>
      <c r="R4012" s="72"/>
      <c r="S4012" s="72"/>
      <c r="T4012" s="80"/>
    </row>
    <row r="4013" spans="1:20" s="81" customFormat="1" x14ac:dyDescent="0.2">
      <c r="A4013" s="92"/>
      <c r="B4013" s="98"/>
      <c r="C4013" s="98"/>
      <c r="D4013" s="98"/>
      <c r="E4013" s="89"/>
      <c r="F4013" s="89"/>
      <c r="G4013" s="204"/>
      <c r="H4013" s="156"/>
      <c r="I4013" s="156"/>
      <c r="J4013" s="52"/>
      <c r="K4013" s="158"/>
      <c r="L4013" s="52"/>
      <c r="M4013" s="52"/>
      <c r="N4013" s="52"/>
      <c r="O4013" s="52"/>
      <c r="P4013" s="111"/>
      <c r="Q4013" s="52"/>
      <c r="R4013" s="77"/>
      <c r="S4013" s="109"/>
      <c r="T4013" s="80"/>
    </row>
    <row r="4014" spans="1:20" s="81" customFormat="1" x14ac:dyDescent="0.2">
      <c r="A4014" s="92"/>
      <c r="B4014" s="98"/>
      <c r="C4014" s="98"/>
      <c r="D4014" s="98"/>
      <c r="E4014" s="89"/>
      <c r="F4014" s="89"/>
      <c r="G4014" s="204"/>
      <c r="H4014" s="157"/>
      <c r="I4014" s="157"/>
      <c r="J4014" s="52"/>
      <c r="K4014" s="158"/>
      <c r="L4014" s="52"/>
      <c r="M4014" s="52"/>
      <c r="N4014" s="52"/>
      <c r="O4014" s="52"/>
      <c r="P4014" s="111"/>
      <c r="Q4014" s="52"/>
      <c r="R4014" s="77"/>
      <c r="S4014" s="109"/>
      <c r="T4014" s="80"/>
    </row>
    <row r="4015" spans="1:20" s="81" customFormat="1" x14ac:dyDescent="0.2">
      <c r="A4015" s="92"/>
      <c r="B4015" s="98"/>
      <c r="C4015" s="98"/>
      <c r="D4015" s="98"/>
      <c r="E4015" s="89"/>
      <c r="F4015" s="89"/>
      <c r="G4015" s="204"/>
      <c r="H4015" s="157"/>
      <c r="I4015" s="157"/>
      <c r="J4015" s="52"/>
      <c r="K4015" s="158"/>
      <c r="L4015" s="52"/>
      <c r="M4015" s="52"/>
      <c r="N4015" s="52"/>
      <c r="O4015" s="52"/>
      <c r="P4015" s="111"/>
      <c r="Q4015" s="52"/>
      <c r="R4015" s="77"/>
      <c r="S4015" s="109"/>
      <c r="T4015" s="80"/>
    </row>
    <row r="4016" spans="1:20" s="81" customFormat="1" x14ac:dyDescent="0.2">
      <c r="A4016" s="92"/>
      <c r="B4016" s="98"/>
      <c r="C4016" s="98"/>
      <c r="D4016" s="98"/>
      <c r="E4016" s="89"/>
      <c r="F4016" s="89"/>
      <c r="G4016" s="204"/>
      <c r="H4016" s="155"/>
      <c r="I4016" s="155"/>
      <c r="J4016" s="52"/>
      <c r="K4016" s="158"/>
      <c r="L4016" s="52"/>
      <c r="M4016" s="52"/>
      <c r="N4016" s="52"/>
      <c r="O4016" s="52"/>
      <c r="P4016" s="111"/>
      <c r="Q4016" s="52"/>
      <c r="R4016" s="77"/>
      <c r="S4016" s="109"/>
      <c r="T4016" s="80"/>
    </row>
    <row r="4017" spans="1:20" s="81" customFormat="1" x14ac:dyDescent="0.2">
      <c r="A4017" s="92"/>
      <c r="B4017" s="145"/>
      <c r="C4017" s="145"/>
      <c r="D4017" s="145"/>
      <c r="E4017" s="138"/>
      <c r="F4017" s="138"/>
      <c r="G4017" s="103"/>
      <c r="H4017" s="100"/>
      <c r="I4017" s="270"/>
      <c r="J4017" s="208"/>
      <c r="K4017" s="208"/>
      <c r="L4017" s="208"/>
      <c r="M4017" s="208"/>
      <c r="N4017" s="208"/>
      <c r="O4017" s="208"/>
      <c r="P4017" s="250"/>
      <c r="Q4017" s="208"/>
      <c r="R4017" s="143"/>
      <c r="S4017" s="143"/>
      <c r="T4017" s="80"/>
    </row>
    <row r="4018" spans="1:20" s="81" customFormat="1" x14ac:dyDescent="0.2">
      <c r="A4018" s="92"/>
      <c r="B4018" s="98"/>
      <c r="C4018" s="98"/>
      <c r="D4018" s="98"/>
      <c r="E4018" s="89"/>
      <c r="F4018" s="89"/>
      <c r="G4018" s="204"/>
      <c r="H4018" s="156"/>
      <c r="I4018" s="156"/>
      <c r="J4018" s="52"/>
      <c r="K4018" s="158"/>
      <c r="L4018" s="52"/>
      <c r="M4018" s="52"/>
      <c r="N4018" s="52"/>
      <c r="O4018" s="52"/>
      <c r="P4018" s="111"/>
      <c r="Q4018" s="52"/>
      <c r="R4018" s="77"/>
      <c r="S4018" s="109"/>
      <c r="T4018" s="80"/>
    </row>
    <row r="4019" spans="1:20" s="81" customFormat="1" x14ac:dyDescent="0.2">
      <c r="A4019" s="92"/>
      <c r="B4019" s="98"/>
      <c r="C4019" s="98"/>
      <c r="D4019" s="98"/>
      <c r="E4019" s="89"/>
      <c r="F4019" s="89"/>
      <c r="G4019" s="204"/>
      <c r="H4019" s="157"/>
      <c r="I4019" s="157"/>
      <c r="J4019" s="52"/>
      <c r="K4019" s="158"/>
      <c r="L4019" s="52"/>
      <c r="M4019" s="52"/>
      <c r="N4019" s="52"/>
      <c r="O4019" s="52"/>
      <c r="P4019" s="111"/>
      <c r="Q4019" s="52"/>
      <c r="R4019" s="77"/>
      <c r="S4019" s="109"/>
      <c r="T4019" s="80"/>
    </row>
    <row r="4020" spans="1:20" s="81" customFormat="1" x14ac:dyDescent="0.2">
      <c r="A4020" s="92"/>
      <c r="B4020" s="98"/>
      <c r="C4020" s="98"/>
      <c r="D4020" s="98"/>
      <c r="E4020" s="89"/>
      <c r="F4020" s="89"/>
      <c r="G4020" s="204"/>
      <c r="H4020" s="155"/>
      <c r="I4020" s="155"/>
      <c r="J4020" s="52"/>
      <c r="K4020" s="158"/>
      <c r="L4020" s="52"/>
      <c r="M4020" s="52"/>
      <c r="N4020" s="52"/>
      <c r="O4020" s="52"/>
      <c r="P4020" s="111"/>
      <c r="Q4020" s="52"/>
      <c r="R4020" s="77"/>
      <c r="S4020" s="109"/>
      <c r="T4020" s="80"/>
    </row>
    <row r="4021" spans="1:20" s="81" customFormat="1" x14ac:dyDescent="0.2">
      <c r="A4021" s="92"/>
      <c r="B4021" s="98"/>
      <c r="C4021" s="98"/>
      <c r="D4021" s="98"/>
      <c r="E4021" s="89"/>
      <c r="F4021" s="89"/>
      <c r="G4021" s="204"/>
      <c r="H4021" s="157"/>
      <c r="I4021" s="157"/>
      <c r="J4021" s="52"/>
      <c r="K4021" s="158"/>
      <c r="L4021" s="52"/>
      <c r="M4021" s="52"/>
      <c r="N4021" s="52"/>
      <c r="O4021" s="52"/>
      <c r="P4021" s="111"/>
      <c r="Q4021" s="52"/>
      <c r="R4021" s="77"/>
      <c r="S4021" s="109"/>
      <c r="T4021" s="80"/>
    </row>
    <row r="4022" spans="1:20" s="81" customFormat="1" x14ac:dyDescent="0.2">
      <c r="A4022" s="92"/>
      <c r="B4022" s="98"/>
      <c r="C4022" s="98"/>
      <c r="D4022" s="98"/>
      <c r="E4022" s="89"/>
      <c r="F4022" s="89"/>
      <c r="G4022" s="204"/>
      <c r="H4022" s="155"/>
      <c r="I4022" s="155"/>
      <c r="J4022" s="52"/>
      <c r="K4022" s="158"/>
      <c r="L4022" s="52"/>
      <c r="M4022" s="52"/>
      <c r="N4022" s="52"/>
      <c r="O4022" s="52"/>
      <c r="P4022" s="111"/>
      <c r="Q4022" s="52"/>
      <c r="R4022" s="77"/>
      <c r="S4022" s="109"/>
      <c r="T4022" s="80"/>
    </row>
    <row r="4023" spans="1:20" s="81" customFormat="1" x14ac:dyDescent="0.2">
      <c r="A4023" s="92"/>
      <c r="B4023" s="145"/>
      <c r="C4023" s="145"/>
      <c r="D4023" s="145"/>
      <c r="E4023" s="138"/>
      <c r="F4023" s="138"/>
      <c r="G4023" s="103"/>
      <c r="H4023" s="100"/>
      <c r="I4023" s="270"/>
      <c r="J4023" s="208"/>
      <c r="K4023" s="208"/>
      <c r="L4023" s="208"/>
      <c r="M4023" s="208"/>
      <c r="N4023" s="208"/>
      <c r="O4023" s="208"/>
      <c r="P4023" s="250"/>
      <c r="Q4023" s="208"/>
      <c r="R4023" s="143"/>
      <c r="S4023" s="143"/>
      <c r="T4023" s="80"/>
    </row>
    <row r="4024" spans="1:20" s="81" customFormat="1" x14ac:dyDescent="0.2">
      <c r="A4024" s="92"/>
      <c r="B4024" s="98"/>
      <c r="C4024" s="98"/>
      <c r="D4024" s="98"/>
      <c r="E4024" s="89"/>
      <c r="F4024" s="89"/>
      <c r="G4024" s="204"/>
      <c r="H4024" s="156"/>
      <c r="I4024" s="156"/>
      <c r="J4024" s="52"/>
      <c r="K4024" s="158"/>
      <c r="L4024" s="52"/>
      <c r="M4024" s="52"/>
      <c r="N4024" s="52"/>
      <c r="O4024" s="52"/>
      <c r="P4024" s="111"/>
      <c r="Q4024" s="52"/>
      <c r="R4024" s="77"/>
      <c r="S4024" s="109"/>
      <c r="T4024" s="80"/>
    </row>
    <row r="4025" spans="1:20" s="81" customFormat="1" x14ac:dyDescent="0.2">
      <c r="A4025" s="92"/>
      <c r="B4025" s="98"/>
      <c r="C4025" s="98"/>
      <c r="D4025" s="98"/>
      <c r="E4025" s="89"/>
      <c r="F4025" s="89"/>
      <c r="G4025" s="204"/>
      <c r="H4025" s="157"/>
      <c r="I4025" s="157"/>
      <c r="J4025" s="52"/>
      <c r="K4025" s="158"/>
      <c r="L4025" s="52"/>
      <c r="M4025" s="52"/>
      <c r="N4025" s="52"/>
      <c r="O4025" s="52"/>
      <c r="P4025" s="111"/>
      <c r="Q4025" s="52"/>
      <c r="R4025" s="77"/>
      <c r="S4025" s="109"/>
      <c r="T4025" s="80"/>
    </row>
    <row r="4026" spans="1:20" s="81" customFormat="1" x14ac:dyDescent="0.2">
      <c r="A4026" s="92"/>
      <c r="B4026" s="98"/>
      <c r="C4026" s="98"/>
      <c r="D4026" s="98"/>
      <c r="E4026" s="89"/>
      <c r="F4026" s="89"/>
      <c r="G4026" s="204"/>
      <c r="H4026" s="155"/>
      <c r="I4026" s="155"/>
      <c r="J4026" s="52"/>
      <c r="K4026" s="158"/>
      <c r="L4026" s="52"/>
      <c r="M4026" s="52"/>
      <c r="N4026" s="52"/>
      <c r="O4026" s="52"/>
      <c r="P4026" s="111"/>
      <c r="Q4026" s="52"/>
      <c r="R4026" s="77"/>
      <c r="S4026" s="109"/>
      <c r="T4026" s="80"/>
    </row>
    <row r="4027" spans="1:20" s="81" customFormat="1" x14ac:dyDescent="0.2">
      <c r="A4027" s="92"/>
      <c r="B4027" s="162"/>
      <c r="C4027" s="162"/>
      <c r="D4027" s="162"/>
      <c r="E4027" s="76"/>
      <c r="F4027" s="76"/>
      <c r="G4027" s="103"/>
      <c r="H4027" s="100"/>
      <c r="I4027" s="100"/>
      <c r="J4027" s="52"/>
      <c r="K4027" s="52"/>
      <c r="L4027" s="52"/>
      <c r="M4027" s="52"/>
      <c r="N4027" s="52"/>
      <c r="O4027" s="52"/>
      <c r="P4027" s="111"/>
      <c r="Q4027" s="52"/>
      <c r="R4027" s="72"/>
      <c r="S4027" s="72"/>
      <c r="T4027" s="80"/>
    </row>
    <row r="4028" spans="1:20" s="81" customFormat="1" x14ac:dyDescent="0.2">
      <c r="A4028" s="92"/>
      <c r="B4028" s="98"/>
      <c r="C4028" s="98"/>
      <c r="D4028" s="98"/>
      <c r="E4028" s="89"/>
      <c r="F4028" s="89"/>
      <c r="G4028" s="204"/>
      <c r="H4028" s="156"/>
      <c r="I4028" s="156"/>
      <c r="J4028" s="52"/>
      <c r="K4028" s="158"/>
      <c r="L4028" s="52"/>
      <c r="M4028" s="52"/>
      <c r="N4028" s="52"/>
      <c r="O4028" s="52"/>
      <c r="P4028" s="111"/>
      <c r="Q4028" s="52"/>
      <c r="R4028" s="77"/>
      <c r="S4028" s="109"/>
      <c r="T4028" s="80"/>
    </row>
    <row r="4029" spans="1:20" s="81" customFormat="1" x14ac:dyDescent="0.2">
      <c r="A4029" s="92"/>
      <c r="B4029" s="98"/>
      <c r="C4029" s="98"/>
      <c r="D4029" s="98"/>
      <c r="E4029" s="89"/>
      <c r="F4029" s="89"/>
      <c r="G4029" s="204"/>
      <c r="H4029" s="157"/>
      <c r="I4029" s="157"/>
      <c r="J4029" s="52"/>
      <c r="K4029" s="158"/>
      <c r="L4029" s="52"/>
      <c r="M4029" s="52"/>
      <c r="N4029" s="52"/>
      <c r="O4029" s="52"/>
      <c r="P4029" s="111"/>
      <c r="Q4029" s="52"/>
      <c r="R4029" s="77"/>
      <c r="S4029" s="109"/>
      <c r="T4029" s="80"/>
    </row>
    <row r="4030" spans="1:20" s="81" customFormat="1" x14ac:dyDescent="0.2">
      <c r="A4030" s="92"/>
      <c r="B4030" s="98"/>
      <c r="C4030" s="98"/>
      <c r="D4030" s="98"/>
      <c r="E4030" s="89"/>
      <c r="F4030" s="89"/>
      <c r="G4030" s="204"/>
      <c r="H4030" s="157"/>
      <c r="I4030" s="157"/>
      <c r="J4030" s="52"/>
      <c r="K4030" s="158"/>
      <c r="L4030" s="52"/>
      <c r="M4030" s="52"/>
      <c r="N4030" s="52"/>
      <c r="O4030" s="52"/>
      <c r="P4030" s="111"/>
      <c r="Q4030" s="52"/>
      <c r="R4030" s="77"/>
      <c r="S4030" s="109"/>
      <c r="T4030" s="80"/>
    </row>
    <row r="4031" spans="1:20" s="81" customFormat="1" x14ac:dyDescent="0.2">
      <c r="A4031" s="92"/>
      <c r="B4031" s="98"/>
      <c r="C4031" s="98"/>
      <c r="D4031" s="98"/>
      <c r="E4031" s="89"/>
      <c r="F4031" s="89"/>
      <c r="G4031" s="204"/>
      <c r="H4031" s="155"/>
      <c r="I4031" s="155"/>
      <c r="J4031" s="52"/>
      <c r="K4031" s="158"/>
      <c r="L4031" s="52"/>
      <c r="M4031" s="52"/>
      <c r="N4031" s="52"/>
      <c r="O4031" s="52"/>
      <c r="P4031" s="111"/>
      <c r="Q4031" s="52"/>
      <c r="R4031" s="77"/>
      <c r="S4031" s="109"/>
      <c r="T4031" s="80"/>
    </row>
    <row r="4032" spans="1:20" s="81" customFormat="1" x14ac:dyDescent="0.2">
      <c r="A4032" s="92"/>
      <c r="B4032" s="145"/>
      <c r="C4032" s="145"/>
      <c r="D4032" s="145"/>
      <c r="E4032" s="138"/>
      <c r="F4032" s="138"/>
      <c r="G4032" s="103"/>
      <c r="H4032" s="100"/>
      <c r="I4032" s="270"/>
      <c r="J4032" s="208"/>
      <c r="K4032" s="208"/>
      <c r="L4032" s="208"/>
      <c r="M4032" s="208"/>
      <c r="N4032" s="208"/>
      <c r="O4032" s="208"/>
      <c r="P4032" s="250"/>
      <c r="Q4032" s="208"/>
      <c r="R4032" s="143"/>
      <c r="S4032" s="143"/>
      <c r="T4032" s="80"/>
    </row>
    <row r="4033" spans="1:20" s="81" customFormat="1" x14ac:dyDescent="0.2">
      <c r="A4033" s="92"/>
      <c r="B4033" s="98"/>
      <c r="C4033" s="98"/>
      <c r="D4033" s="98"/>
      <c r="E4033" s="89"/>
      <c r="F4033" s="89"/>
      <c r="G4033" s="204"/>
      <c r="H4033" s="156"/>
      <c r="I4033" s="156"/>
      <c r="J4033" s="52"/>
      <c r="K4033" s="158"/>
      <c r="L4033" s="52"/>
      <c r="M4033" s="52"/>
      <c r="N4033" s="52"/>
      <c r="O4033" s="52"/>
      <c r="P4033" s="111"/>
      <c r="Q4033" s="52"/>
      <c r="R4033" s="77"/>
      <c r="S4033" s="109"/>
      <c r="T4033" s="80"/>
    </row>
    <row r="4034" spans="1:20" s="81" customFormat="1" x14ac:dyDescent="0.2">
      <c r="A4034" s="92"/>
      <c r="B4034" s="98"/>
      <c r="C4034" s="98"/>
      <c r="D4034" s="98"/>
      <c r="E4034" s="89"/>
      <c r="F4034" s="89"/>
      <c r="G4034" s="204"/>
      <c r="H4034" s="157"/>
      <c r="I4034" s="157"/>
      <c r="J4034" s="52"/>
      <c r="K4034" s="158"/>
      <c r="L4034" s="52"/>
      <c r="M4034" s="52"/>
      <c r="N4034" s="52"/>
      <c r="O4034" s="52"/>
      <c r="P4034" s="111"/>
      <c r="Q4034" s="52"/>
      <c r="R4034" s="77"/>
      <c r="S4034" s="109"/>
      <c r="T4034" s="80"/>
    </row>
    <row r="4035" spans="1:20" s="81" customFormat="1" x14ac:dyDescent="0.2">
      <c r="A4035" s="92"/>
      <c r="B4035" s="98"/>
      <c r="C4035" s="98"/>
      <c r="D4035" s="98"/>
      <c r="E4035" s="89"/>
      <c r="F4035" s="89"/>
      <c r="G4035" s="204"/>
      <c r="H4035" s="155"/>
      <c r="I4035" s="155"/>
      <c r="J4035" s="52"/>
      <c r="K4035" s="158"/>
      <c r="L4035" s="52"/>
      <c r="M4035" s="52"/>
      <c r="N4035" s="52"/>
      <c r="O4035" s="52"/>
      <c r="P4035" s="111"/>
      <c r="Q4035" s="52"/>
      <c r="R4035" s="77"/>
      <c r="S4035" s="109"/>
      <c r="T4035" s="80"/>
    </row>
    <row r="4036" spans="1:20" s="81" customFormat="1" x14ac:dyDescent="0.2">
      <c r="A4036" s="92"/>
      <c r="B4036" s="98"/>
      <c r="C4036" s="98"/>
      <c r="D4036" s="98"/>
      <c r="E4036" s="89"/>
      <c r="F4036" s="89"/>
      <c r="G4036" s="204"/>
      <c r="H4036" s="157"/>
      <c r="I4036" s="157"/>
      <c r="J4036" s="52"/>
      <c r="K4036" s="158"/>
      <c r="L4036" s="52"/>
      <c r="M4036" s="52"/>
      <c r="N4036" s="52"/>
      <c r="O4036" s="52"/>
      <c r="P4036" s="111"/>
      <c r="Q4036" s="52"/>
      <c r="R4036" s="77"/>
      <c r="S4036" s="109"/>
      <c r="T4036" s="80"/>
    </row>
    <row r="4037" spans="1:20" s="81" customFormat="1" x14ac:dyDescent="0.2">
      <c r="A4037" s="92"/>
      <c r="B4037" s="98"/>
      <c r="C4037" s="98"/>
      <c r="D4037" s="98"/>
      <c r="E4037" s="89"/>
      <c r="F4037" s="89"/>
      <c r="G4037" s="204"/>
      <c r="H4037" s="155"/>
      <c r="I4037" s="155"/>
      <c r="J4037" s="52"/>
      <c r="K4037" s="158"/>
      <c r="L4037" s="52"/>
      <c r="M4037" s="52"/>
      <c r="N4037" s="52"/>
      <c r="O4037" s="52"/>
      <c r="P4037" s="111"/>
      <c r="Q4037" s="52"/>
      <c r="R4037" s="77"/>
      <c r="S4037" s="109"/>
      <c r="T4037" s="80"/>
    </row>
    <row r="4038" spans="1:20" s="81" customFormat="1" x14ac:dyDescent="0.2">
      <c r="A4038" s="92"/>
      <c r="B4038" s="145"/>
      <c r="C4038" s="145"/>
      <c r="D4038" s="145"/>
      <c r="E4038" s="138"/>
      <c r="F4038" s="138"/>
      <c r="G4038" s="103"/>
      <c r="H4038" s="100"/>
      <c r="I4038" s="270"/>
      <c r="J4038" s="208"/>
      <c r="K4038" s="208"/>
      <c r="L4038" s="208"/>
      <c r="M4038" s="208"/>
      <c r="N4038" s="208"/>
      <c r="O4038" s="208"/>
      <c r="P4038" s="250"/>
      <c r="Q4038" s="208"/>
      <c r="R4038" s="143"/>
      <c r="S4038" s="143"/>
      <c r="T4038" s="80"/>
    </row>
    <row r="4039" spans="1:20" s="81" customFormat="1" x14ac:dyDescent="0.2">
      <c r="A4039" s="92"/>
      <c r="B4039" s="98"/>
      <c r="C4039" s="98"/>
      <c r="D4039" s="98"/>
      <c r="E4039" s="89"/>
      <c r="F4039" s="89"/>
      <c r="G4039" s="204"/>
      <c r="H4039" s="156"/>
      <c r="I4039" s="156"/>
      <c r="J4039" s="52"/>
      <c r="K4039" s="158"/>
      <c r="L4039" s="52"/>
      <c r="M4039" s="52"/>
      <c r="N4039" s="52"/>
      <c r="O4039" s="52"/>
      <c r="P4039" s="111"/>
      <c r="Q4039" s="52"/>
      <c r="R4039" s="77"/>
      <c r="S4039" s="109"/>
      <c r="T4039" s="80"/>
    </row>
    <row r="4040" spans="1:20" s="81" customFormat="1" x14ac:dyDescent="0.2">
      <c r="A4040" s="92"/>
      <c r="B4040" s="98"/>
      <c r="C4040" s="98"/>
      <c r="D4040" s="98"/>
      <c r="E4040" s="89"/>
      <c r="F4040" s="89"/>
      <c r="G4040" s="204"/>
      <c r="H4040" s="157"/>
      <c r="I4040" s="157"/>
      <c r="J4040" s="52"/>
      <c r="K4040" s="158"/>
      <c r="L4040" s="52"/>
      <c r="M4040" s="52"/>
      <c r="N4040" s="52"/>
      <c r="O4040" s="52"/>
      <c r="P4040" s="111"/>
      <c r="Q4040" s="52"/>
      <c r="R4040" s="77"/>
      <c r="S4040" s="109"/>
      <c r="T4040" s="80"/>
    </row>
    <row r="4041" spans="1:20" s="81" customFormat="1" x14ac:dyDescent="0.2">
      <c r="A4041" s="92"/>
      <c r="B4041" s="98"/>
      <c r="C4041" s="98"/>
      <c r="D4041" s="98"/>
      <c r="E4041" s="89"/>
      <c r="F4041" s="89"/>
      <c r="G4041" s="204"/>
      <c r="H4041" s="155"/>
      <c r="I4041" s="155"/>
      <c r="J4041" s="52"/>
      <c r="K4041" s="158"/>
      <c r="L4041" s="52"/>
      <c r="M4041" s="52"/>
      <c r="N4041" s="52"/>
      <c r="O4041" s="52"/>
      <c r="P4041" s="111"/>
      <c r="Q4041" s="52"/>
      <c r="R4041" s="77"/>
      <c r="S4041" s="109"/>
      <c r="T4041" s="80"/>
    </row>
    <row r="4042" spans="1:20" s="81" customFormat="1" x14ac:dyDescent="0.2">
      <c r="A4042" s="92"/>
      <c r="B4042" s="162"/>
      <c r="C4042" s="162"/>
      <c r="D4042" s="162"/>
      <c r="E4042" s="76"/>
      <c r="F4042" s="76"/>
      <c r="G4042" s="103"/>
      <c r="H4042" s="100"/>
      <c r="I4042" s="100"/>
      <c r="J4042" s="52"/>
      <c r="K4042" s="52"/>
      <c r="L4042" s="52"/>
      <c r="M4042" s="52"/>
      <c r="N4042" s="52"/>
      <c r="O4042" s="52"/>
      <c r="P4042" s="111"/>
      <c r="Q4042" s="52"/>
      <c r="R4042" s="72"/>
      <c r="S4042" s="72"/>
      <c r="T4042" s="80"/>
    </row>
    <row r="4043" spans="1:20" s="81" customFormat="1" x14ac:dyDescent="0.2">
      <c r="A4043" s="92"/>
      <c r="B4043" s="98"/>
      <c r="C4043" s="98"/>
      <c r="D4043" s="98"/>
      <c r="E4043" s="89"/>
      <c r="F4043" s="89"/>
      <c r="G4043" s="204"/>
      <c r="H4043" s="156"/>
      <c r="I4043" s="156"/>
      <c r="J4043" s="52"/>
      <c r="K4043" s="158"/>
      <c r="L4043" s="52"/>
      <c r="M4043" s="52"/>
      <c r="N4043" s="52"/>
      <c r="O4043" s="52"/>
      <c r="P4043" s="111"/>
      <c r="Q4043" s="52"/>
      <c r="R4043" s="77"/>
      <c r="S4043" s="109"/>
      <c r="T4043" s="80"/>
    </row>
    <row r="4044" spans="1:20" s="81" customFormat="1" x14ac:dyDescent="0.2">
      <c r="A4044" s="92"/>
      <c r="B4044" s="98"/>
      <c r="C4044" s="98"/>
      <c r="D4044" s="98"/>
      <c r="E4044" s="89"/>
      <c r="F4044" s="89"/>
      <c r="G4044" s="204"/>
      <c r="H4044" s="157"/>
      <c r="I4044" s="157"/>
      <c r="J4044" s="52"/>
      <c r="K4044" s="158"/>
      <c r="L4044" s="52"/>
      <c r="M4044" s="52"/>
      <c r="N4044" s="52"/>
      <c r="O4044" s="52"/>
      <c r="P4044" s="111"/>
      <c r="Q4044" s="52"/>
      <c r="R4044" s="77"/>
      <c r="S4044" s="109"/>
      <c r="T4044" s="80"/>
    </row>
    <row r="4045" spans="1:20" s="81" customFormat="1" x14ac:dyDescent="0.2">
      <c r="A4045" s="92"/>
      <c r="B4045" s="98"/>
      <c r="C4045" s="98"/>
      <c r="D4045" s="98"/>
      <c r="E4045" s="89"/>
      <c r="F4045" s="89"/>
      <c r="G4045" s="204"/>
      <c r="H4045" s="157"/>
      <c r="I4045" s="157"/>
      <c r="J4045" s="52"/>
      <c r="K4045" s="158"/>
      <c r="L4045" s="52"/>
      <c r="M4045" s="52"/>
      <c r="N4045" s="52"/>
      <c r="O4045" s="52"/>
      <c r="P4045" s="111"/>
      <c r="Q4045" s="52"/>
      <c r="R4045" s="77"/>
      <c r="S4045" s="109"/>
      <c r="T4045" s="80"/>
    </row>
    <row r="4046" spans="1:20" s="81" customFormat="1" x14ac:dyDescent="0.2">
      <c r="A4046" s="92"/>
      <c r="B4046" s="98"/>
      <c r="C4046" s="98"/>
      <c r="D4046" s="98"/>
      <c r="E4046" s="89"/>
      <c r="F4046" s="89"/>
      <c r="G4046" s="204"/>
      <c r="H4046" s="155"/>
      <c r="I4046" s="155"/>
      <c r="J4046" s="52"/>
      <c r="K4046" s="158"/>
      <c r="L4046" s="52"/>
      <c r="M4046" s="52"/>
      <c r="N4046" s="52"/>
      <c r="O4046" s="52"/>
      <c r="P4046" s="111"/>
      <c r="Q4046" s="52"/>
      <c r="R4046" s="77"/>
      <c r="S4046" s="109"/>
      <c r="T4046" s="80"/>
    </row>
    <row r="4047" spans="1:20" s="81" customFormat="1" x14ac:dyDescent="0.2">
      <c r="A4047" s="92"/>
      <c r="B4047" s="145"/>
      <c r="C4047" s="145"/>
      <c r="D4047" s="145"/>
      <c r="E4047" s="138"/>
      <c r="F4047" s="138"/>
      <c r="G4047" s="103"/>
      <c r="H4047" s="100"/>
      <c r="I4047" s="270"/>
      <c r="J4047" s="208"/>
      <c r="K4047" s="208"/>
      <c r="L4047" s="208"/>
      <c r="M4047" s="208"/>
      <c r="N4047" s="208"/>
      <c r="O4047" s="208"/>
      <c r="P4047" s="250"/>
      <c r="Q4047" s="208"/>
      <c r="R4047" s="143"/>
      <c r="S4047" s="143"/>
      <c r="T4047" s="80"/>
    </row>
    <row r="4048" spans="1:20" s="81" customFormat="1" x14ac:dyDescent="0.2">
      <c r="A4048" s="92"/>
      <c r="B4048" s="98"/>
      <c r="C4048" s="98"/>
      <c r="D4048" s="98"/>
      <c r="E4048" s="89"/>
      <c r="F4048" s="89"/>
      <c r="G4048" s="204"/>
      <c r="H4048" s="156"/>
      <c r="I4048" s="156"/>
      <c r="J4048" s="52"/>
      <c r="K4048" s="158"/>
      <c r="L4048" s="52"/>
      <c r="M4048" s="52"/>
      <c r="N4048" s="52"/>
      <c r="O4048" s="52"/>
      <c r="P4048" s="111"/>
      <c r="Q4048" s="52"/>
      <c r="R4048" s="77"/>
      <c r="S4048" s="109"/>
      <c r="T4048" s="80"/>
    </row>
    <row r="4049" spans="1:20" s="81" customFormat="1" x14ac:dyDescent="0.2">
      <c r="A4049" s="92"/>
      <c r="B4049" s="98"/>
      <c r="C4049" s="98"/>
      <c r="D4049" s="98"/>
      <c r="E4049" s="89"/>
      <c r="F4049" s="89"/>
      <c r="G4049" s="204"/>
      <c r="H4049" s="157"/>
      <c r="I4049" s="157"/>
      <c r="J4049" s="52"/>
      <c r="K4049" s="158"/>
      <c r="L4049" s="52"/>
      <c r="M4049" s="52"/>
      <c r="N4049" s="52"/>
      <c r="O4049" s="52"/>
      <c r="P4049" s="111"/>
      <c r="Q4049" s="52"/>
      <c r="R4049" s="77"/>
      <c r="S4049" s="109"/>
      <c r="T4049" s="80"/>
    </row>
    <row r="4050" spans="1:20" s="81" customFormat="1" x14ac:dyDescent="0.2">
      <c r="A4050" s="92"/>
      <c r="B4050" s="98"/>
      <c r="C4050" s="98"/>
      <c r="D4050" s="98"/>
      <c r="E4050" s="89"/>
      <c r="F4050" s="89"/>
      <c r="G4050" s="204"/>
      <c r="H4050" s="155"/>
      <c r="I4050" s="155"/>
      <c r="J4050" s="52"/>
      <c r="K4050" s="158"/>
      <c r="L4050" s="52"/>
      <c r="M4050" s="52"/>
      <c r="N4050" s="52"/>
      <c r="O4050" s="52"/>
      <c r="P4050" s="111"/>
      <c r="Q4050" s="52"/>
      <c r="R4050" s="77"/>
      <c r="S4050" s="109"/>
      <c r="T4050" s="80"/>
    </row>
    <row r="4051" spans="1:20" s="81" customFormat="1" x14ac:dyDescent="0.2">
      <c r="A4051" s="92"/>
      <c r="B4051" s="98"/>
      <c r="C4051" s="98"/>
      <c r="D4051" s="98"/>
      <c r="E4051" s="89"/>
      <c r="F4051" s="89"/>
      <c r="G4051" s="204"/>
      <c r="H4051" s="157"/>
      <c r="I4051" s="157"/>
      <c r="J4051" s="52"/>
      <c r="K4051" s="158"/>
      <c r="L4051" s="52"/>
      <c r="M4051" s="52"/>
      <c r="N4051" s="52"/>
      <c r="O4051" s="52"/>
      <c r="P4051" s="111"/>
      <c r="Q4051" s="52"/>
      <c r="R4051" s="77"/>
      <c r="S4051" s="109"/>
      <c r="T4051" s="80"/>
    </row>
    <row r="4052" spans="1:20" s="81" customFormat="1" x14ac:dyDescent="0.2">
      <c r="A4052" s="92"/>
      <c r="B4052" s="98"/>
      <c r="C4052" s="98"/>
      <c r="D4052" s="98"/>
      <c r="E4052" s="89"/>
      <c r="F4052" s="89"/>
      <c r="G4052" s="204"/>
      <c r="H4052" s="155"/>
      <c r="I4052" s="155"/>
      <c r="J4052" s="52"/>
      <c r="K4052" s="158"/>
      <c r="L4052" s="52"/>
      <c r="M4052" s="52"/>
      <c r="N4052" s="52"/>
      <c r="O4052" s="52"/>
      <c r="P4052" s="111"/>
      <c r="Q4052" s="52"/>
      <c r="R4052" s="77"/>
      <c r="S4052" s="109"/>
      <c r="T4052" s="80"/>
    </row>
    <row r="4053" spans="1:20" s="81" customFormat="1" x14ac:dyDescent="0.2">
      <c r="A4053" s="92"/>
      <c r="B4053" s="145"/>
      <c r="C4053" s="145"/>
      <c r="D4053" s="145"/>
      <c r="E4053" s="138"/>
      <c r="F4053" s="138"/>
      <c r="G4053" s="103"/>
      <c r="H4053" s="100"/>
      <c r="I4053" s="270"/>
      <c r="J4053" s="208"/>
      <c r="K4053" s="208"/>
      <c r="L4053" s="208"/>
      <c r="M4053" s="208"/>
      <c r="N4053" s="208"/>
      <c r="O4053" s="208"/>
      <c r="P4053" s="250"/>
      <c r="Q4053" s="208"/>
      <c r="R4053" s="143"/>
      <c r="S4053" s="143"/>
      <c r="T4053" s="80"/>
    </row>
    <row r="4054" spans="1:20" s="81" customFormat="1" x14ac:dyDescent="0.2">
      <c r="A4054" s="92"/>
      <c r="B4054" s="98"/>
      <c r="C4054" s="98"/>
      <c r="D4054" s="98"/>
      <c r="E4054" s="89"/>
      <c r="F4054" s="89"/>
      <c r="G4054" s="204"/>
      <c r="H4054" s="156"/>
      <c r="I4054" s="156"/>
      <c r="J4054" s="52"/>
      <c r="K4054" s="158"/>
      <c r="L4054" s="52"/>
      <c r="M4054" s="52"/>
      <c r="N4054" s="52"/>
      <c r="O4054" s="52"/>
      <c r="P4054" s="111"/>
      <c r="Q4054" s="52"/>
      <c r="R4054" s="77"/>
      <c r="S4054" s="109"/>
      <c r="T4054" s="80"/>
    </row>
    <row r="4055" spans="1:20" s="81" customFormat="1" x14ac:dyDescent="0.2">
      <c r="A4055" s="92"/>
      <c r="B4055" s="98"/>
      <c r="C4055" s="98"/>
      <c r="D4055" s="98"/>
      <c r="E4055" s="89"/>
      <c r="F4055" s="89"/>
      <c r="G4055" s="204"/>
      <c r="H4055" s="157"/>
      <c r="I4055" s="157"/>
      <c r="J4055" s="52"/>
      <c r="K4055" s="158"/>
      <c r="L4055" s="52"/>
      <c r="M4055" s="52"/>
      <c r="N4055" s="52"/>
      <c r="O4055" s="52"/>
      <c r="P4055" s="111"/>
      <c r="Q4055" s="52"/>
      <c r="R4055" s="77"/>
      <c r="S4055" s="109"/>
      <c r="T4055" s="80"/>
    </row>
    <row r="4056" spans="1:20" s="81" customFormat="1" x14ac:dyDescent="0.2">
      <c r="A4056" s="92"/>
      <c r="B4056" s="98"/>
      <c r="C4056" s="98"/>
      <c r="D4056" s="98"/>
      <c r="E4056" s="89"/>
      <c r="F4056" s="89"/>
      <c r="G4056" s="204"/>
      <c r="H4056" s="155"/>
      <c r="I4056" s="155"/>
      <c r="J4056" s="52"/>
      <c r="K4056" s="158"/>
      <c r="L4056" s="52"/>
      <c r="M4056" s="52"/>
      <c r="N4056" s="52"/>
      <c r="O4056" s="52"/>
      <c r="P4056" s="111"/>
      <c r="Q4056" s="52"/>
      <c r="R4056" s="77"/>
      <c r="S4056" s="109"/>
      <c r="T4056" s="80"/>
    </row>
    <row r="4057" spans="1:20" s="81" customFormat="1" x14ac:dyDescent="0.2">
      <c r="A4057" s="92"/>
      <c r="B4057" s="162"/>
      <c r="C4057" s="162"/>
      <c r="D4057" s="162"/>
      <c r="E4057" s="76"/>
      <c r="F4057" s="76"/>
      <c r="G4057" s="103"/>
      <c r="H4057" s="100"/>
      <c r="I4057" s="100"/>
      <c r="J4057" s="52"/>
      <c r="K4057" s="52"/>
      <c r="L4057" s="52"/>
      <c r="M4057" s="52"/>
      <c r="N4057" s="52"/>
      <c r="O4057" s="52"/>
      <c r="P4057" s="111"/>
      <c r="Q4057" s="52"/>
      <c r="R4057" s="72"/>
      <c r="S4057" s="72"/>
      <c r="T4057" s="80"/>
    </row>
    <row r="4058" spans="1:20" s="81" customFormat="1" x14ac:dyDescent="0.2">
      <c r="A4058" s="92"/>
      <c r="B4058" s="98"/>
      <c r="C4058" s="98"/>
      <c r="D4058" s="98"/>
      <c r="E4058" s="89"/>
      <c r="F4058" s="89"/>
      <c r="G4058" s="204"/>
      <c r="H4058" s="156"/>
      <c r="I4058" s="156"/>
      <c r="J4058" s="52"/>
      <c r="K4058" s="158"/>
      <c r="L4058" s="52"/>
      <c r="M4058" s="52"/>
      <c r="N4058" s="52"/>
      <c r="O4058" s="52"/>
      <c r="P4058" s="111"/>
      <c r="Q4058" s="52"/>
      <c r="R4058" s="77"/>
      <c r="S4058" s="109"/>
      <c r="T4058" s="80"/>
    </row>
    <row r="4059" spans="1:20" s="81" customFormat="1" x14ac:dyDescent="0.2">
      <c r="A4059" s="92"/>
      <c r="B4059" s="98"/>
      <c r="C4059" s="98"/>
      <c r="D4059" s="98"/>
      <c r="E4059" s="89"/>
      <c r="F4059" s="89"/>
      <c r="G4059" s="204"/>
      <c r="H4059" s="157"/>
      <c r="I4059" s="157"/>
      <c r="J4059" s="52"/>
      <c r="K4059" s="158"/>
      <c r="L4059" s="52"/>
      <c r="M4059" s="52"/>
      <c r="N4059" s="52"/>
      <c r="O4059" s="52"/>
      <c r="P4059" s="111"/>
      <c r="Q4059" s="52"/>
      <c r="R4059" s="77"/>
      <c r="S4059" s="109"/>
      <c r="T4059" s="80"/>
    </row>
    <row r="4060" spans="1:20" s="81" customFormat="1" x14ac:dyDescent="0.2">
      <c r="A4060" s="92"/>
      <c r="B4060" s="98"/>
      <c r="C4060" s="98"/>
      <c r="D4060" s="98"/>
      <c r="E4060" s="89"/>
      <c r="F4060" s="89"/>
      <c r="G4060" s="204"/>
      <c r="H4060" s="157"/>
      <c r="I4060" s="157"/>
      <c r="J4060" s="52"/>
      <c r="K4060" s="158"/>
      <c r="L4060" s="52"/>
      <c r="M4060" s="52"/>
      <c r="N4060" s="52"/>
      <c r="O4060" s="52"/>
      <c r="P4060" s="111"/>
      <c r="Q4060" s="52"/>
      <c r="R4060" s="77"/>
      <c r="S4060" s="109"/>
      <c r="T4060" s="80"/>
    </row>
    <row r="4061" spans="1:20" s="81" customFormat="1" x14ac:dyDescent="0.2">
      <c r="A4061" s="92"/>
      <c r="B4061" s="98"/>
      <c r="C4061" s="98"/>
      <c r="D4061" s="98"/>
      <c r="E4061" s="89"/>
      <c r="F4061" s="89"/>
      <c r="G4061" s="204"/>
      <c r="H4061" s="155"/>
      <c r="I4061" s="155"/>
      <c r="J4061" s="52"/>
      <c r="K4061" s="158"/>
      <c r="L4061" s="52"/>
      <c r="M4061" s="52"/>
      <c r="N4061" s="52"/>
      <c r="O4061" s="52"/>
      <c r="P4061" s="111"/>
      <c r="Q4061" s="52"/>
      <c r="R4061" s="77"/>
      <c r="S4061" s="109"/>
      <c r="T4061" s="80"/>
    </row>
    <row r="4062" spans="1:20" s="81" customFormat="1" x14ac:dyDescent="0.2">
      <c r="A4062" s="92"/>
      <c r="B4062" s="145"/>
      <c r="C4062" s="145"/>
      <c r="D4062" s="145"/>
      <c r="E4062" s="138"/>
      <c r="F4062" s="138"/>
      <c r="G4062" s="103"/>
      <c r="H4062" s="100"/>
      <c r="I4062" s="270"/>
      <c r="J4062" s="208"/>
      <c r="K4062" s="208"/>
      <c r="L4062" s="208"/>
      <c r="M4062" s="208"/>
      <c r="N4062" s="208"/>
      <c r="O4062" s="208"/>
      <c r="P4062" s="250"/>
      <c r="Q4062" s="208"/>
      <c r="R4062" s="143"/>
      <c r="S4062" s="143"/>
      <c r="T4062" s="80"/>
    </row>
    <row r="4063" spans="1:20" s="81" customFormat="1" x14ac:dyDescent="0.2">
      <c r="A4063" s="92"/>
      <c r="B4063" s="98"/>
      <c r="C4063" s="98"/>
      <c r="D4063" s="98"/>
      <c r="E4063" s="89"/>
      <c r="F4063" s="89"/>
      <c r="G4063" s="204"/>
      <c r="H4063" s="156"/>
      <c r="I4063" s="156"/>
      <c r="J4063" s="52"/>
      <c r="K4063" s="158"/>
      <c r="L4063" s="52"/>
      <c r="M4063" s="52"/>
      <c r="N4063" s="52"/>
      <c r="O4063" s="52"/>
      <c r="P4063" s="111"/>
      <c r="Q4063" s="52"/>
      <c r="R4063" s="77"/>
      <c r="S4063" s="109"/>
      <c r="T4063" s="80"/>
    </row>
    <row r="4064" spans="1:20" s="81" customFormat="1" x14ac:dyDescent="0.2">
      <c r="A4064" s="92"/>
      <c r="B4064" s="98"/>
      <c r="C4064" s="98"/>
      <c r="D4064" s="98"/>
      <c r="E4064" s="89"/>
      <c r="F4064" s="89"/>
      <c r="G4064" s="204"/>
      <c r="H4064" s="157"/>
      <c r="I4064" s="157"/>
      <c r="J4064" s="52"/>
      <c r="K4064" s="158"/>
      <c r="L4064" s="52"/>
      <c r="M4064" s="52"/>
      <c r="N4064" s="52"/>
      <c r="O4064" s="52"/>
      <c r="P4064" s="111"/>
      <c r="Q4064" s="52"/>
      <c r="R4064" s="77"/>
      <c r="S4064" s="109"/>
      <c r="T4064" s="80"/>
    </row>
    <row r="4065" spans="1:20" s="81" customFormat="1" x14ac:dyDescent="0.2">
      <c r="A4065" s="92"/>
      <c r="B4065" s="98"/>
      <c r="C4065" s="98"/>
      <c r="D4065" s="98"/>
      <c r="E4065" s="89"/>
      <c r="F4065" s="89"/>
      <c r="G4065" s="204"/>
      <c r="H4065" s="155"/>
      <c r="I4065" s="155"/>
      <c r="J4065" s="52"/>
      <c r="K4065" s="158"/>
      <c r="L4065" s="52"/>
      <c r="M4065" s="52"/>
      <c r="N4065" s="52"/>
      <c r="O4065" s="52"/>
      <c r="P4065" s="111"/>
      <c r="Q4065" s="52"/>
      <c r="R4065" s="77"/>
      <c r="S4065" s="109"/>
      <c r="T4065" s="80"/>
    </row>
    <row r="4066" spans="1:20" s="81" customFormat="1" x14ac:dyDescent="0.2">
      <c r="A4066" s="92"/>
      <c r="B4066" s="98"/>
      <c r="C4066" s="98"/>
      <c r="D4066" s="98"/>
      <c r="E4066" s="89"/>
      <c r="F4066" s="89"/>
      <c r="G4066" s="204"/>
      <c r="H4066" s="157"/>
      <c r="I4066" s="157"/>
      <c r="J4066" s="52"/>
      <c r="K4066" s="158"/>
      <c r="L4066" s="52"/>
      <c r="M4066" s="52"/>
      <c r="N4066" s="52"/>
      <c r="O4066" s="52"/>
      <c r="P4066" s="111"/>
      <c r="Q4066" s="52"/>
      <c r="R4066" s="77"/>
      <c r="S4066" s="109"/>
      <c r="T4066" s="80"/>
    </row>
    <row r="4067" spans="1:20" s="81" customFormat="1" x14ac:dyDescent="0.2">
      <c r="A4067" s="92"/>
      <c r="B4067" s="98"/>
      <c r="C4067" s="98"/>
      <c r="D4067" s="98"/>
      <c r="E4067" s="89"/>
      <c r="F4067" s="89"/>
      <c r="G4067" s="204"/>
      <c r="H4067" s="155"/>
      <c r="I4067" s="155"/>
      <c r="J4067" s="52"/>
      <c r="K4067" s="158"/>
      <c r="L4067" s="52"/>
      <c r="M4067" s="52"/>
      <c r="N4067" s="52"/>
      <c r="O4067" s="52"/>
      <c r="P4067" s="111"/>
      <c r="Q4067" s="52"/>
      <c r="R4067" s="77"/>
      <c r="S4067" s="109"/>
      <c r="T4067" s="80"/>
    </row>
    <row r="4068" spans="1:20" s="81" customFormat="1" x14ac:dyDescent="0.2">
      <c r="A4068" s="92"/>
      <c r="B4068" s="145"/>
      <c r="C4068" s="145"/>
      <c r="D4068" s="145"/>
      <c r="E4068" s="138"/>
      <c r="F4068" s="138"/>
      <c r="G4068" s="103"/>
      <c r="H4068" s="100"/>
      <c r="I4068" s="270"/>
      <c r="J4068" s="208"/>
      <c r="K4068" s="208"/>
      <c r="L4068" s="208"/>
      <c r="M4068" s="208"/>
      <c r="N4068" s="208"/>
      <c r="O4068" s="208"/>
      <c r="P4068" s="250"/>
      <c r="Q4068" s="208"/>
      <c r="R4068" s="143"/>
      <c r="S4068" s="143"/>
      <c r="T4068" s="80"/>
    </row>
    <row r="4069" spans="1:20" s="81" customFormat="1" x14ac:dyDescent="0.2">
      <c r="A4069" s="92"/>
      <c r="B4069" s="98"/>
      <c r="C4069" s="98"/>
      <c r="D4069" s="98"/>
      <c r="E4069" s="89"/>
      <c r="F4069" s="89"/>
      <c r="G4069" s="204"/>
      <c r="H4069" s="156"/>
      <c r="I4069" s="156"/>
      <c r="J4069" s="52"/>
      <c r="K4069" s="158"/>
      <c r="L4069" s="52"/>
      <c r="M4069" s="52"/>
      <c r="N4069" s="52"/>
      <c r="O4069" s="52"/>
      <c r="P4069" s="111"/>
      <c r="Q4069" s="52"/>
      <c r="R4069" s="77"/>
      <c r="S4069" s="109"/>
      <c r="T4069" s="80"/>
    </row>
    <row r="4070" spans="1:20" s="81" customFormat="1" x14ac:dyDescent="0.2">
      <c r="A4070" s="92"/>
      <c r="B4070" s="98"/>
      <c r="C4070" s="98"/>
      <c r="D4070" s="98"/>
      <c r="E4070" s="89"/>
      <c r="F4070" s="89"/>
      <c r="G4070" s="204"/>
      <c r="H4070" s="157"/>
      <c r="I4070" s="157"/>
      <c r="J4070" s="52"/>
      <c r="K4070" s="158"/>
      <c r="L4070" s="52"/>
      <c r="M4070" s="52"/>
      <c r="N4070" s="52"/>
      <c r="O4070" s="52"/>
      <c r="P4070" s="111"/>
      <c r="Q4070" s="52"/>
      <c r="R4070" s="77"/>
      <c r="S4070" s="109"/>
      <c r="T4070" s="80"/>
    </row>
    <row r="4071" spans="1:20" s="81" customFormat="1" x14ac:dyDescent="0.2">
      <c r="A4071" s="92"/>
      <c r="B4071" s="98"/>
      <c r="C4071" s="98"/>
      <c r="D4071" s="98"/>
      <c r="E4071" s="89"/>
      <c r="F4071" s="89"/>
      <c r="G4071" s="204"/>
      <c r="H4071" s="155"/>
      <c r="I4071" s="155"/>
      <c r="J4071" s="52"/>
      <c r="K4071" s="158"/>
      <c r="L4071" s="52"/>
      <c r="M4071" s="52"/>
      <c r="N4071" s="52"/>
      <c r="O4071" s="52"/>
      <c r="P4071" s="111"/>
      <c r="Q4071" s="52"/>
      <c r="R4071" s="77"/>
      <c r="S4071" s="109"/>
      <c r="T4071" s="80"/>
    </row>
    <row r="4072" spans="1:20" s="81" customFormat="1" x14ac:dyDescent="0.2">
      <c r="A4072" s="92"/>
      <c r="B4072" s="162"/>
      <c r="C4072" s="162"/>
      <c r="D4072" s="162"/>
      <c r="E4072" s="76"/>
      <c r="F4072" s="76"/>
      <c r="G4072" s="103"/>
      <c r="H4072" s="100"/>
      <c r="I4072" s="100"/>
      <c r="J4072" s="52"/>
      <c r="K4072" s="52"/>
      <c r="L4072" s="52"/>
      <c r="M4072" s="52"/>
      <c r="N4072" s="52"/>
      <c r="O4072" s="52"/>
      <c r="P4072" s="111"/>
      <c r="Q4072" s="52"/>
      <c r="R4072" s="72"/>
      <c r="S4072" s="72"/>
      <c r="T4072" s="80"/>
    </row>
    <row r="4073" spans="1:20" s="81" customFormat="1" x14ac:dyDescent="0.2">
      <c r="A4073" s="92"/>
      <c r="B4073" s="98"/>
      <c r="C4073" s="98"/>
      <c r="D4073" s="98"/>
      <c r="E4073" s="89"/>
      <c r="F4073" s="89"/>
      <c r="G4073" s="204"/>
      <c r="H4073" s="156"/>
      <c r="I4073" s="156"/>
      <c r="J4073" s="52"/>
      <c r="K4073" s="158"/>
      <c r="L4073" s="52"/>
      <c r="M4073" s="52"/>
      <c r="N4073" s="52"/>
      <c r="O4073" s="52"/>
      <c r="P4073" s="111"/>
      <c r="Q4073" s="52"/>
      <c r="R4073" s="77"/>
      <c r="S4073" s="109"/>
      <c r="T4073" s="80"/>
    </row>
    <row r="4074" spans="1:20" s="81" customFormat="1" x14ac:dyDescent="0.2">
      <c r="A4074" s="92"/>
      <c r="B4074" s="98"/>
      <c r="C4074" s="98"/>
      <c r="D4074" s="98"/>
      <c r="E4074" s="89"/>
      <c r="F4074" s="89"/>
      <c r="G4074" s="204"/>
      <c r="H4074" s="157"/>
      <c r="I4074" s="157"/>
      <c r="J4074" s="52"/>
      <c r="K4074" s="158"/>
      <c r="L4074" s="52"/>
      <c r="M4074" s="52"/>
      <c r="N4074" s="52"/>
      <c r="O4074" s="52"/>
      <c r="P4074" s="111"/>
      <c r="Q4074" s="52"/>
      <c r="R4074" s="77"/>
      <c r="S4074" s="109"/>
      <c r="T4074" s="80"/>
    </row>
    <row r="4075" spans="1:20" s="81" customFormat="1" x14ac:dyDescent="0.2">
      <c r="A4075" s="92"/>
      <c r="B4075" s="98"/>
      <c r="C4075" s="98"/>
      <c r="D4075" s="98"/>
      <c r="E4075" s="89"/>
      <c r="F4075" s="89"/>
      <c r="G4075" s="204"/>
      <c r="H4075" s="157"/>
      <c r="I4075" s="157"/>
      <c r="J4075" s="52"/>
      <c r="K4075" s="158"/>
      <c r="L4075" s="52"/>
      <c r="M4075" s="52"/>
      <c r="N4075" s="52"/>
      <c r="O4075" s="52"/>
      <c r="P4075" s="111"/>
      <c r="Q4075" s="52"/>
      <c r="R4075" s="77"/>
      <c r="S4075" s="109"/>
      <c r="T4075" s="80"/>
    </row>
    <row r="4076" spans="1:20" s="81" customFormat="1" x14ac:dyDescent="0.2">
      <c r="A4076" s="92"/>
      <c r="B4076" s="98"/>
      <c r="C4076" s="98"/>
      <c r="D4076" s="98"/>
      <c r="E4076" s="89"/>
      <c r="F4076" s="89"/>
      <c r="G4076" s="204"/>
      <c r="H4076" s="155"/>
      <c r="I4076" s="155"/>
      <c r="J4076" s="52"/>
      <c r="K4076" s="158"/>
      <c r="L4076" s="52"/>
      <c r="M4076" s="52"/>
      <c r="N4076" s="52"/>
      <c r="O4076" s="52"/>
      <c r="P4076" s="111"/>
      <c r="Q4076" s="52"/>
      <c r="R4076" s="77"/>
      <c r="S4076" s="109"/>
      <c r="T4076" s="80"/>
    </row>
    <row r="4077" spans="1:20" s="81" customFormat="1" x14ac:dyDescent="0.2">
      <c r="A4077" s="92"/>
      <c r="B4077" s="145"/>
      <c r="C4077" s="145"/>
      <c r="D4077" s="145"/>
      <c r="E4077" s="138"/>
      <c r="F4077" s="138"/>
      <c r="G4077" s="103"/>
      <c r="H4077" s="100"/>
      <c r="I4077" s="270"/>
      <c r="J4077" s="208"/>
      <c r="K4077" s="208"/>
      <c r="L4077" s="208"/>
      <c r="M4077" s="208"/>
      <c r="N4077" s="208"/>
      <c r="O4077" s="208"/>
      <c r="P4077" s="250"/>
      <c r="Q4077" s="208"/>
      <c r="R4077" s="143"/>
      <c r="S4077" s="143"/>
      <c r="T4077" s="80"/>
    </row>
    <row r="4078" spans="1:20" s="81" customFormat="1" x14ac:dyDescent="0.2">
      <c r="A4078" s="92"/>
      <c r="B4078" s="98"/>
      <c r="C4078" s="98"/>
      <c r="D4078" s="98"/>
      <c r="E4078" s="89"/>
      <c r="F4078" s="89"/>
      <c r="G4078" s="204"/>
      <c r="H4078" s="156"/>
      <c r="I4078" s="156"/>
      <c r="J4078" s="52"/>
      <c r="K4078" s="158"/>
      <c r="L4078" s="52"/>
      <c r="M4078" s="52"/>
      <c r="N4078" s="52"/>
      <c r="O4078" s="52"/>
      <c r="P4078" s="111"/>
      <c r="Q4078" s="52"/>
      <c r="R4078" s="77"/>
      <c r="S4078" s="109"/>
      <c r="T4078" s="80"/>
    </row>
    <row r="4079" spans="1:20" s="81" customFormat="1" x14ac:dyDescent="0.2">
      <c r="A4079" s="92"/>
      <c r="B4079" s="98"/>
      <c r="C4079" s="98"/>
      <c r="D4079" s="98"/>
      <c r="E4079" s="89"/>
      <c r="F4079" s="89"/>
      <c r="G4079" s="204"/>
      <c r="H4079" s="157"/>
      <c r="I4079" s="157"/>
      <c r="J4079" s="52"/>
      <c r="K4079" s="158"/>
      <c r="L4079" s="52"/>
      <c r="M4079" s="52"/>
      <c r="N4079" s="52"/>
      <c r="O4079" s="52"/>
      <c r="P4079" s="111"/>
      <c r="Q4079" s="52"/>
      <c r="R4079" s="77"/>
      <c r="S4079" s="109"/>
      <c r="T4079" s="80"/>
    </row>
    <row r="4080" spans="1:20" s="81" customFormat="1" x14ac:dyDescent="0.2">
      <c r="A4080" s="92"/>
      <c r="B4080" s="98"/>
      <c r="C4080" s="98"/>
      <c r="D4080" s="98"/>
      <c r="E4080" s="89"/>
      <c r="F4080" s="89"/>
      <c r="G4080" s="204"/>
      <c r="H4080" s="155"/>
      <c r="I4080" s="155"/>
      <c r="J4080" s="52"/>
      <c r="K4080" s="158"/>
      <c r="L4080" s="52"/>
      <c r="M4080" s="52"/>
      <c r="N4080" s="52"/>
      <c r="O4080" s="52"/>
      <c r="P4080" s="111"/>
      <c r="Q4080" s="52"/>
      <c r="R4080" s="77"/>
      <c r="S4080" s="109"/>
      <c r="T4080" s="80"/>
    </row>
    <row r="4081" spans="1:20" s="81" customFormat="1" x14ac:dyDescent="0.2">
      <c r="A4081" s="92"/>
      <c r="B4081" s="98"/>
      <c r="C4081" s="98"/>
      <c r="D4081" s="98"/>
      <c r="E4081" s="89"/>
      <c r="F4081" s="89"/>
      <c r="G4081" s="204"/>
      <c r="H4081" s="157"/>
      <c r="I4081" s="157"/>
      <c r="J4081" s="52"/>
      <c r="K4081" s="158"/>
      <c r="L4081" s="52"/>
      <c r="M4081" s="52"/>
      <c r="N4081" s="52"/>
      <c r="O4081" s="52"/>
      <c r="P4081" s="111"/>
      <c r="Q4081" s="52"/>
      <c r="R4081" s="77"/>
      <c r="S4081" s="109"/>
      <c r="T4081" s="80"/>
    </row>
    <row r="4082" spans="1:20" s="81" customFormat="1" x14ac:dyDescent="0.2">
      <c r="A4082" s="92"/>
      <c r="B4082" s="98"/>
      <c r="C4082" s="98"/>
      <c r="D4082" s="98"/>
      <c r="E4082" s="89"/>
      <c r="F4082" s="89"/>
      <c r="G4082" s="204"/>
      <c r="H4082" s="155"/>
      <c r="I4082" s="155"/>
      <c r="J4082" s="52"/>
      <c r="K4082" s="158"/>
      <c r="L4082" s="52"/>
      <c r="M4082" s="52"/>
      <c r="N4082" s="52"/>
      <c r="O4082" s="52"/>
      <c r="P4082" s="111"/>
      <c r="Q4082" s="52"/>
      <c r="R4082" s="77"/>
      <c r="S4082" s="109"/>
      <c r="T4082" s="80"/>
    </row>
    <row r="4083" spans="1:20" s="81" customFormat="1" x14ac:dyDescent="0.2">
      <c r="A4083" s="92"/>
      <c r="B4083" s="145"/>
      <c r="C4083" s="145"/>
      <c r="D4083" s="145"/>
      <c r="E4083" s="138"/>
      <c r="F4083" s="138"/>
      <c r="G4083" s="103"/>
      <c r="H4083" s="100"/>
      <c r="I4083" s="270"/>
      <c r="J4083" s="208"/>
      <c r="K4083" s="208"/>
      <c r="L4083" s="208"/>
      <c r="M4083" s="208"/>
      <c r="N4083" s="208"/>
      <c r="O4083" s="208"/>
      <c r="P4083" s="250"/>
      <c r="Q4083" s="208"/>
      <c r="R4083" s="143"/>
      <c r="S4083" s="143"/>
      <c r="T4083" s="80"/>
    </row>
    <row r="4084" spans="1:20" s="81" customFormat="1" x14ac:dyDescent="0.2">
      <c r="A4084" s="92"/>
      <c r="B4084" s="98"/>
      <c r="C4084" s="98"/>
      <c r="D4084" s="98"/>
      <c r="E4084" s="89"/>
      <c r="F4084" s="89"/>
      <c r="G4084" s="204"/>
      <c r="H4084" s="156"/>
      <c r="I4084" s="156"/>
      <c r="J4084" s="52"/>
      <c r="K4084" s="158"/>
      <c r="L4084" s="52"/>
      <c r="M4084" s="52"/>
      <c r="N4084" s="52"/>
      <c r="O4084" s="52"/>
      <c r="P4084" s="111"/>
      <c r="Q4084" s="52"/>
      <c r="R4084" s="77"/>
      <c r="S4084" s="109"/>
      <c r="T4084" s="80"/>
    </row>
    <row r="4085" spans="1:20" x14ac:dyDescent="0.2">
      <c r="A4085" s="92"/>
      <c r="B4085" s="98"/>
      <c r="C4085" s="98"/>
      <c r="D4085" s="98"/>
      <c r="E4085" s="89"/>
      <c r="F4085" s="89"/>
      <c r="G4085" s="204"/>
      <c r="H4085" s="157"/>
      <c r="I4085" s="157"/>
      <c r="J4085" s="52"/>
      <c r="K4085" s="158"/>
      <c r="L4085" s="52"/>
      <c r="M4085" s="52"/>
      <c r="N4085" s="52"/>
      <c r="O4085" s="52"/>
      <c r="P4085" s="111"/>
      <c r="Q4085" s="52"/>
      <c r="R4085" s="77"/>
      <c r="S4085" s="109"/>
    </row>
    <row r="4086" spans="1:20" x14ac:dyDescent="0.2">
      <c r="A4086" s="92"/>
      <c r="B4086" s="98"/>
      <c r="C4086" s="98"/>
      <c r="D4086" s="98"/>
      <c r="E4086" s="89"/>
      <c r="F4086" s="89"/>
      <c r="G4086" s="204"/>
      <c r="H4086" s="155"/>
      <c r="I4086" s="155"/>
      <c r="J4086" s="52"/>
      <c r="K4086" s="158"/>
      <c r="L4086" s="52"/>
      <c r="M4086" s="52"/>
      <c r="N4086" s="52"/>
      <c r="O4086" s="52"/>
      <c r="P4086" s="111"/>
      <c r="Q4086" s="52"/>
      <c r="R4086" s="77"/>
      <c r="S4086" s="109"/>
    </row>
    <row r="4087" spans="1:20" x14ac:dyDescent="0.2">
      <c r="A4087" s="92"/>
      <c r="B4087" s="162"/>
      <c r="C4087" s="162"/>
      <c r="D4087" s="162"/>
      <c r="E4087" s="76"/>
      <c r="F4087" s="76"/>
      <c r="G4087" s="103"/>
      <c r="H4087" s="100"/>
      <c r="I4087" s="100"/>
      <c r="J4087" s="52"/>
      <c r="K4087" s="52"/>
      <c r="L4087" s="52"/>
      <c r="M4087" s="52"/>
      <c r="N4087" s="52"/>
      <c r="O4087" s="52"/>
      <c r="P4087" s="111"/>
      <c r="Q4087" s="52"/>
      <c r="R4087" s="72"/>
      <c r="S4087" s="72"/>
    </row>
    <row r="4088" spans="1:20" x14ac:dyDescent="0.2">
      <c r="A4088" s="92"/>
      <c r="B4088" s="98"/>
      <c r="C4088" s="98"/>
      <c r="D4088" s="98"/>
      <c r="E4088" s="89"/>
      <c r="F4088" s="89"/>
      <c r="G4088" s="204"/>
      <c r="H4088" s="156"/>
      <c r="I4088" s="156"/>
      <c r="J4088" s="52"/>
      <c r="K4088" s="158"/>
      <c r="L4088" s="52"/>
      <c r="M4088" s="52"/>
      <c r="N4088" s="52"/>
      <c r="O4088" s="52"/>
      <c r="P4088" s="111"/>
      <c r="Q4088" s="52"/>
      <c r="R4088" s="77"/>
      <c r="S4088" s="109"/>
    </row>
    <row r="4089" spans="1:20" x14ac:dyDescent="0.2">
      <c r="A4089" s="92"/>
      <c r="B4089" s="98"/>
      <c r="C4089" s="98"/>
      <c r="D4089" s="98"/>
      <c r="E4089" s="89"/>
      <c r="F4089" s="89"/>
      <c r="G4089" s="204"/>
      <c r="H4089" s="157"/>
      <c r="I4089" s="157"/>
      <c r="J4089" s="52"/>
      <c r="K4089" s="158"/>
      <c r="L4089" s="52"/>
      <c r="M4089" s="52"/>
      <c r="N4089" s="52"/>
      <c r="O4089" s="52"/>
      <c r="P4089" s="111"/>
      <c r="Q4089" s="52"/>
      <c r="R4089" s="77"/>
      <c r="S4089" s="109"/>
    </row>
    <row r="4090" spans="1:20" x14ac:dyDescent="0.2">
      <c r="A4090" s="92"/>
      <c r="B4090" s="98"/>
      <c r="C4090" s="98"/>
      <c r="D4090" s="98"/>
      <c r="E4090" s="89"/>
      <c r="F4090" s="89"/>
      <c r="G4090" s="204"/>
      <c r="H4090" s="157"/>
      <c r="I4090" s="157"/>
      <c r="J4090" s="52"/>
      <c r="K4090" s="158"/>
      <c r="L4090" s="52"/>
      <c r="M4090" s="52"/>
      <c r="N4090" s="52"/>
      <c r="O4090" s="52"/>
      <c r="P4090" s="111"/>
      <c r="Q4090" s="52"/>
      <c r="R4090" s="77"/>
      <c r="S4090" s="109"/>
    </row>
    <row r="4091" spans="1:20" x14ac:dyDescent="0.2">
      <c r="A4091" s="92"/>
      <c r="B4091" s="98"/>
      <c r="C4091" s="98"/>
      <c r="D4091" s="98"/>
      <c r="E4091" s="89"/>
      <c r="F4091" s="89"/>
      <c r="G4091" s="204"/>
      <c r="H4091" s="155"/>
      <c r="I4091" s="155"/>
      <c r="J4091" s="52"/>
      <c r="K4091" s="158"/>
      <c r="L4091" s="52"/>
      <c r="M4091" s="52"/>
      <c r="N4091" s="52"/>
      <c r="O4091" s="52"/>
      <c r="P4091" s="111"/>
      <c r="Q4091" s="52"/>
      <c r="R4091" s="77"/>
      <c r="S4091" s="109"/>
    </row>
    <row r="4092" spans="1:20" x14ac:dyDescent="0.2">
      <c r="A4092" s="92"/>
      <c r="B4092" s="145"/>
      <c r="C4092" s="145"/>
      <c r="D4092" s="145"/>
      <c r="E4092" s="138"/>
      <c r="F4092" s="138"/>
      <c r="G4092" s="103"/>
      <c r="H4092" s="100"/>
      <c r="I4092" s="270"/>
      <c r="J4092" s="208"/>
      <c r="K4092" s="208"/>
      <c r="L4092" s="208"/>
      <c r="M4092" s="208"/>
      <c r="N4092" s="208"/>
      <c r="O4092" s="208"/>
      <c r="P4092" s="250"/>
      <c r="Q4092" s="208"/>
      <c r="R4092" s="143"/>
      <c r="S4092" s="143"/>
    </row>
    <row r="4093" spans="1:20" x14ac:dyDescent="0.2">
      <c r="A4093" s="92"/>
      <c r="B4093" s="98"/>
      <c r="C4093" s="98"/>
      <c r="D4093" s="98"/>
      <c r="E4093" s="89"/>
      <c r="F4093" s="89"/>
      <c r="G4093" s="204"/>
      <c r="H4093" s="156"/>
      <c r="I4093" s="156"/>
      <c r="J4093" s="52"/>
      <c r="K4093" s="158"/>
      <c r="L4093" s="52"/>
      <c r="M4093" s="52"/>
      <c r="N4093" s="52"/>
      <c r="O4093" s="52"/>
      <c r="P4093" s="111"/>
      <c r="Q4093" s="52"/>
      <c r="R4093" s="77"/>
      <c r="S4093" s="109"/>
    </row>
    <row r="4094" spans="1:20" x14ac:dyDescent="0.2">
      <c r="A4094" s="92"/>
      <c r="B4094" s="98"/>
      <c r="C4094" s="98"/>
      <c r="D4094" s="98"/>
      <c r="E4094" s="89"/>
      <c r="F4094" s="89"/>
      <c r="G4094" s="204"/>
      <c r="H4094" s="157"/>
      <c r="I4094" s="157"/>
      <c r="J4094" s="52"/>
      <c r="K4094" s="158"/>
      <c r="L4094" s="52"/>
      <c r="M4094" s="52"/>
      <c r="N4094" s="52"/>
      <c r="O4094" s="52"/>
      <c r="P4094" s="111"/>
      <c r="Q4094" s="52"/>
      <c r="R4094" s="77"/>
      <c r="S4094" s="109"/>
    </row>
    <row r="4095" spans="1:20" x14ac:dyDescent="0.2">
      <c r="A4095" s="92"/>
      <c r="B4095" s="98"/>
      <c r="C4095" s="98"/>
      <c r="D4095" s="98"/>
      <c r="E4095" s="89"/>
      <c r="F4095" s="89"/>
      <c r="G4095" s="204"/>
      <c r="H4095" s="155"/>
      <c r="I4095" s="155"/>
      <c r="J4095" s="52"/>
      <c r="K4095" s="158"/>
      <c r="L4095" s="52"/>
      <c r="M4095" s="52"/>
      <c r="N4095" s="52"/>
      <c r="O4095" s="52"/>
      <c r="P4095" s="111"/>
      <c r="Q4095" s="52"/>
      <c r="R4095" s="77"/>
      <c r="S4095" s="109"/>
    </row>
    <row r="4096" spans="1:20" x14ac:dyDescent="0.2">
      <c r="A4096" s="92"/>
      <c r="B4096" s="98"/>
      <c r="C4096" s="98"/>
      <c r="D4096" s="98"/>
      <c r="E4096" s="89"/>
      <c r="F4096" s="89"/>
      <c r="G4096" s="204"/>
      <c r="H4096" s="157"/>
      <c r="I4096" s="157"/>
      <c r="J4096" s="52"/>
      <c r="K4096" s="158"/>
      <c r="L4096" s="52"/>
      <c r="M4096" s="52"/>
      <c r="N4096" s="52"/>
      <c r="O4096" s="52"/>
      <c r="P4096" s="111"/>
      <c r="Q4096" s="52"/>
      <c r="R4096" s="77"/>
      <c r="S4096" s="109"/>
    </row>
    <row r="4097" spans="1:19" x14ac:dyDescent="0.2">
      <c r="A4097" s="92"/>
      <c r="B4097" s="98"/>
      <c r="C4097" s="98"/>
      <c r="D4097" s="98"/>
      <c r="E4097" s="89"/>
      <c r="F4097" s="89"/>
      <c r="G4097" s="204"/>
      <c r="H4097" s="155"/>
      <c r="I4097" s="155"/>
      <c r="J4097" s="52"/>
      <c r="K4097" s="158"/>
      <c r="L4097" s="52"/>
      <c r="M4097" s="52"/>
      <c r="N4097" s="52"/>
      <c r="O4097" s="52"/>
      <c r="P4097" s="111"/>
      <c r="Q4097" s="52"/>
      <c r="R4097" s="77"/>
      <c r="S4097" s="109"/>
    </row>
    <row r="4098" spans="1:19" x14ac:dyDescent="0.2">
      <c r="A4098" s="92"/>
      <c r="B4098" s="145"/>
      <c r="C4098" s="145"/>
      <c r="D4098" s="145"/>
      <c r="E4098" s="138"/>
      <c r="F4098" s="138"/>
      <c r="G4098" s="103"/>
      <c r="H4098" s="100"/>
      <c r="I4098" s="270"/>
      <c r="J4098" s="208"/>
      <c r="K4098" s="208"/>
      <c r="L4098" s="208"/>
      <c r="M4098" s="208"/>
      <c r="N4098" s="208"/>
      <c r="O4098" s="208"/>
      <c r="P4098" s="250"/>
      <c r="Q4098" s="208"/>
      <c r="R4098" s="143"/>
      <c r="S4098" s="143"/>
    </row>
    <row r="4099" spans="1:19" x14ac:dyDescent="0.2">
      <c r="A4099" s="92"/>
      <c r="B4099" s="98"/>
      <c r="C4099" s="98"/>
      <c r="D4099" s="98"/>
      <c r="E4099" s="89"/>
      <c r="F4099" s="89"/>
      <c r="G4099" s="204"/>
      <c r="H4099" s="156"/>
      <c r="I4099" s="156"/>
      <c r="J4099" s="52"/>
      <c r="K4099" s="158"/>
      <c r="L4099" s="52"/>
      <c r="M4099" s="52"/>
      <c r="N4099" s="52"/>
      <c r="O4099" s="52"/>
      <c r="P4099" s="111"/>
      <c r="Q4099" s="52"/>
      <c r="R4099" s="77"/>
      <c r="S4099" s="109"/>
    </row>
    <row r="4100" spans="1:19" x14ac:dyDescent="0.2">
      <c r="A4100" s="92"/>
      <c r="B4100" s="98"/>
      <c r="C4100" s="98"/>
      <c r="D4100" s="98"/>
      <c r="E4100" s="89"/>
      <c r="F4100" s="89"/>
      <c r="G4100" s="204"/>
      <c r="H4100" s="157"/>
      <c r="I4100" s="157"/>
      <c r="J4100" s="52"/>
      <c r="K4100" s="158"/>
      <c r="L4100" s="52"/>
      <c r="M4100" s="52"/>
      <c r="N4100" s="52"/>
      <c r="O4100" s="52"/>
      <c r="P4100" s="111"/>
      <c r="Q4100" s="52"/>
      <c r="R4100" s="77"/>
      <c r="S4100" s="109"/>
    </row>
    <row r="4101" spans="1:19" x14ac:dyDescent="0.2">
      <c r="A4101" s="92"/>
      <c r="B4101" s="98"/>
      <c r="C4101" s="98"/>
      <c r="D4101" s="98"/>
      <c r="E4101" s="89"/>
      <c r="F4101" s="89"/>
      <c r="G4101" s="204"/>
      <c r="H4101" s="155"/>
      <c r="I4101" s="155"/>
      <c r="J4101" s="52"/>
      <c r="K4101" s="158"/>
      <c r="L4101" s="52"/>
      <c r="M4101" s="52"/>
      <c r="N4101" s="52"/>
      <c r="O4101" s="52"/>
      <c r="P4101" s="111"/>
      <c r="Q4101" s="52"/>
      <c r="R4101" s="77"/>
      <c r="S4101" s="109"/>
    </row>
    <row r="4102" spans="1:19" x14ac:dyDescent="0.2">
      <c r="A4102" s="92"/>
      <c r="B4102" s="162"/>
      <c r="C4102" s="162"/>
      <c r="D4102" s="162"/>
      <c r="E4102" s="76"/>
      <c r="F4102" s="76"/>
      <c r="G4102" s="103"/>
      <c r="H4102" s="100"/>
      <c r="I4102" s="100"/>
      <c r="J4102" s="52"/>
      <c r="K4102" s="52"/>
      <c r="L4102" s="52"/>
      <c r="M4102" s="52"/>
      <c r="N4102" s="52"/>
      <c r="O4102" s="52"/>
      <c r="P4102" s="111"/>
      <c r="Q4102" s="52"/>
      <c r="R4102" s="72"/>
      <c r="S4102" s="72"/>
    </row>
    <row r="4103" spans="1:19" x14ac:dyDescent="0.2">
      <c r="A4103" s="92"/>
      <c r="B4103" s="98"/>
      <c r="C4103" s="98"/>
      <c r="D4103" s="98"/>
      <c r="E4103" s="89"/>
      <c r="F4103" s="89"/>
      <c r="G4103" s="204"/>
      <c r="H4103" s="156"/>
      <c r="I4103" s="156"/>
      <c r="J4103" s="52"/>
      <c r="K4103" s="158"/>
      <c r="L4103" s="52"/>
      <c r="M4103" s="52"/>
      <c r="N4103" s="52"/>
      <c r="O4103" s="52"/>
      <c r="P4103" s="111"/>
      <c r="Q4103" s="52"/>
      <c r="R4103" s="77"/>
      <c r="S4103" s="109"/>
    </row>
    <row r="4104" spans="1:19" x14ac:dyDescent="0.2">
      <c r="A4104" s="92"/>
      <c r="B4104" s="98"/>
      <c r="C4104" s="98"/>
      <c r="D4104" s="98"/>
      <c r="E4104" s="89"/>
      <c r="F4104" s="89"/>
      <c r="G4104" s="204"/>
      <c r="H4104" s="157"/>
      <c r="I4104" s="157"/>
      <c r="J4104" s="52"/>
      <c r="K4104" s="158"/>
      <c r="L4104" s="52"/>
      <c r="M4104" s="52"/>
      <c r="N4104" s="52"/>
      <c r="O4104" s="52"/>
      <c r="P4104" s="111"/>
      <c r="Q4104" s="52"/>
      <c r="R4104" s="77"/>
      <c r="S4104" s="109"/>
    </row>
    <row r="4105" spans="1:19" x14ac:dyDescent="0.2">
      <c r="A4105" s="92"/>
      <c r="B4105" s="98"/>
      <c r="C4105" s="98"/>
      <c r="D4105" s="98"/>
      <c r="E4105" s="89"/>
      <c r="F4105" s="89"/>
      <c r="G4105" s="204"/>
      <c r="H4105" s="157"/>
      <c r="I4105" s="157"/>
      <c r="J4105" s="52"/>
      <c r="K4105" s="158"/>
      <c r="L4105" s="52"/>
      <c r="M4105" s="52"/>
      <c r="N4105" s="52"/>
      <c r="O4105" s="52"/>
      <c r="P4105" s="111"/>
      <c r="Q4105" s="52"/>
      <c r="R4105" s="77"/>
      <c r="S4105" s="109"/>
    </row>
    <row r="4106" spans="1:19" x14ac:dyDescent="0.2">
      <c r="A4106" s="92"/>
      <c r="B4106" s="98"/>
      <c r="C4106" s="98"/>
      <c r="D4106" s="98"/>
      <c r="E4106" s="89"/>
      <c r="F4106" s="89"/>
      <c r="G4106" s="204"/>
      <c r="H4106" s="155"/>
      <c r="I4106" s="155"/>
      <c r="J4106" s="52"/>
      <c r="K4106" s="158"/>
      <c r="L4106" s="52"/>
      <c r="M4106" s="52"/>
      <c r="N4106" s="52"/>
      <c r="O4106" s="52"/>
      <c r="P4106" s="111"/>
      <c r="Q4106" s="52"/>
      <c r="R4106" s="77"/>
      <c r="S4106" s="109"/>
    </row>
    <row r="4107" spans="1:19" x14ac:dyDescent="0.2">
      <c r="A4107" s="92"/>
      <c r="B4107" s="145"/>
      <c r="C4107" s="145"/>
      <c r="D4107" s="145"/>
      <c r="E4107" s="138"/>
      <c r="F4107" s="138"/>
      <c r="G4107" s="103"/>
      <c r="H4107" s="100"/>
      <c r="I4107" s="270"/>
      <c r="J4107" s="208"/>
      <c r="K4107" s="208"/>
      <c r="L4107" s="208"/>
      <c r="M4107" s="208"/>
      <c r="N4107" s="208"/>
      <c r="O4107" s="208"/>
      <c r="P4107" s="250"/>
      <c r="Q4107" s="208"/>
      <c r="R4107" s="143"/>
      <c r="S4107" s="143"/>
    </row>
    <row r="4108" spans="1:19" x14ac:dyDescent="0.2">
      <c r="A4108" s="92"/>
      <c r="B4108" s="98"/>
      <c r="C4108" s="98"/>
      <c r="D4108" s="98"/>
      <c r="E4108" s="89"/>
      <c r="F4108" s="89"/>
      <c r="G4108" s="204"/>
      <c r="H4108" s="156"/>
      <c r="I4108" s="156"/>
      <c r="J4108" s="52"/>
      <c r="K4108" s="158"/>
      <c r="L4108" s="52"/>
      <c r="M4108" s="52"/>
      <c r="N4108" s="52"/>
      <c r="O4108" s="52"/>
      <c r="P4108" s="111"/>
      <c r="Q4108" s="52"/>
      <c r="R4108" s="77"/>
      <c r="S4108" s="109"/>
    </row>
    <row r="4109" spans="1:19" x14ac:dyDescent="0.2">
      <c r="A4109" s="92"/>
      <c r="B4109" s="98"/>
      <c r="C4109" s="98"/>
      <c r="D4109" s="98"/>
      <c r="E4109" s="89"/>
      <c r="F4109" s="89"/>
      <c r="G4109" s="204"/>
      <c r="H4109" s="157"/>
      <c r="I4109" s="157"/>
      <c r="J4109" s="52"/>
      <c r="K4109" s="158"/>
      <c r="L4109" s="52"/>
      <c r="M4109" s="52"/>
      <c r="N4109" s="52"/>
      <c r="O4109" s="52"/>
      <c r="P4109" s="111"/>
      <c r="Q4109" s="52"/>
      <c r="R4109" s="77"/>
      <c r="S4109" s="109"/>
    </row>
    <row r="4110" spans="1:19" x14ac:dyDescent="0.2">
      <c r="A4110" s="92"/>
      <c r="B4110" s="98"/>
      <c r="C4110" s="98"/>
      <c r="D4110" s="98"/>
      <c r="E4110" s="89"/>
      <c r="F4110" s="89"/>
      <c r="G4110" s="204"/>
      <c r="H4110" s="155"/>
      <c r="I4110" s="155"/>
      <c r="J4110" s="52"/>
      <c r="K4110" s="158"/>
      <c r="L4110" s="52"/>
      <c r="M4110" s="52"/>
      <c r="N4110" s="52"/>
      <c r="O4110" s="52"/>
      <c r="P4110" s="111"/>
      <c r="Q4110" s="52"/>
      <c r="R4110" s="77"/>
      <c r="S4110" s="109"/>
    </row>
    <row r="4111" spans="1:19" x14ac:dyDescent="0.2">
      <c r="A4111" s="92"/>
      <c r="B4111" s="98"/>
      <c r="C4111" s="98"/>
      <c r="D4111" s="98"/>
      <c r="E4111" s="89"/>
      <c r="F4111" s="89"/>
      <c r="G4111" s="204"/>
      <c r="H4111" s="157"/>
      <c r="I4111" s="157"/>
      <c r="J4111" s="52"/>
      <c r="K4111" s="158"/>
      <c r="L4111" s="52"/>
      <c r="M4111" s="52"/>
      <c r="N4111" s="52"/>
      <c r="O4111" s="52"/>
      <c r="P4111" s="111"/>
      <c r="Q4111" s="52"/>
      <c r="R4111" s="77"/>
      <c r="S4111" s="109"/>
    </row>
    <row r="4112" spans="1:19" x14ac:dyDescent="0.2">
      <c r="A4112" s="92"/>
      <c r="B4112" s="98"/>
      <c r="C4112" s="98"/>
      <c r="D4112" s="98"/>
      <c r="E4112" s="89"/>
      <c r="F4112" s="89"/>
      <c r="G4112" s="204"/>
      <c r="H4112" s="155"/>
      <c r="I4112" s="155"/>
      <c r="J4112" s="52"/>
      <c r="K4112" s="158"/>
      <c r="L4112" s="52"/>
      <c r="M4112" s="52"/>
      <c r="N4112" s="52"/>
      <c r="O4112" s="52"/>
      <c r="P4112" s="111"/>
      <c r="Q4112" s="52"/>
      <c r="R4112" s="77"/>
      <c r="S4112" s="109"/>
    </row>
    <row r="4113" spans="1:19" x14ac:dyDescent="0.2">
      <c r="A4113" s="92"/>
      <c r="B4113" s="145"/>
      <c r="C4113" s="145"/>
      <c r="D4113" s="145"/>
      <c r="E4113" s="138"/>
      <c r="F4113" s="138"/>
      <c r="G4113" s="103"/>
      <c r="H4113" s="100"/>
      <c r="I4113" s="270"/>
      <c r="J4113" s="208"/>
      <c r="K4113" s="208"/>
      <c r="L4113" s="208"/>
      <c r="M4113" s="208"/>
      <c r="N4113" s="208"/>
      <c r="O4113" s="208"/>
      <c r="P4113" s="250"/>
      <c r="Q4113" s="208"/>
      <c r="R4113" s="143"/>
      <c r="S4113" s="143"/>
    </row>
    <row r="4114" spans="1:19" x14ac:dyDescent="0.2">
      <c r="A4114" s="92"/>
      <c r="B4114" s="98"/>
      <c r="C4114" s="98"/>
      <c r="D4114" s="98"/>
      <c r="E4114" s="89"/>
      <c r="F4114" s="89"/>
      <c r="G4114" s="204"/>
      <c r="H4114" s="156"/>
      <c r="I4114" s="156"/>
      <c r="J4114" s="52"/>
      <c r="K4114" s="158"/>
      <c r="L4114" s="52"/>
      <c r="M4114" s="52"/>
      <c r="N4114" s="52"/>
      <c r="O4114" s="52"/>
      <c r="P4114" s="111"/>
      <c r="Q4114" s="52"/>
      <c r="R4114" s="77"/>
      <c r="S4114" s="109"/>
    </row>
    <row r="4115" spans="1:19" x14ac:dyDescent="0.2">
      <c r="A4115" s="92"/>
      <c r="B4115" s="98"/>
      <c r="C4115" s="98"/>
      <c r="D4115" s="98"/>
      <c r="E4115" s="89"/>
      <c r="F4115" s="89"/>
      <c r="G4115" s="204"/>
      <c r="H4115" s="157"/>
      <c r="I4115" s="157"/>
      <c r="J4115" s="52"/>
      <c r="K4115" s="158"/>
      <c r="L4115" s="52"/>
      <c r="M4115" s="52"/>
      <c r="N4115" s="52"/>
      <c r="O4115" s="52"/>
      <c r="P4115" s="111"/>
      <c r="Q4115" s="52"/>
      <c r="R4115" s="77"/>
      <c r="S4115" s="109"/>
    </row>
    <row r="4116" spans="1:19" x14ac:dyDescent="0.2">
      <c r="A4116" s="92"/>
      <c r="B4116" s="98"/>
      <c r="C4116" s="98"/>
      <c r="D4116" s="98"/>
      <c r="E4116" s="89"/>
      <c r="F4116" s="89"/>
      <c r="G4116" s="204"/>
      <c r="H4116" s="155"/>
      <c r="I4116" s="155"/>
      <c r="J4116" s="52"/>
      <c r="K4116" s="158"/>
      <c r="L4116" s="52"/>
      <c r="M4116" s="52"/>
      <c r="N4116" s="52"/>
      <c r="O4116" s="52"/>
      <c r="P4116" s="111"/>
      <c r="Q4116" s="52"/>
      <c r="R4116" s="77"/>
      <c r="S4116" s="109"/>
    </row>
    <row r="4117" spans="1:19" x14ac:dyDescent="0.2">
      <c r="A4117" s="92"/>
      <c r="B4117" s="162"/>
      <c r="C4117" s="162"/>
      <c r="D4117" s="162"/>
      <c r="E4117" s="76"/>
      <c r="F4117" s="76"/>
      <c r="G4117" s="103"/>
      <c r="H4117" s="100"/>
      <c r="I4117" s="100"/>
      <c r="J4117" s="52"/>
      <c r="K4117" s="52"/>
      <c r="L4117" s="52"/>
      <c r="M4117" s="52"/>
      <c r="N4117" s="52"/>
      <c r="O4117" s="52"/>
      <c r="P4117" s="111"/>
      <c r="Q4117" s="52"/>
      <c r="R4117" s="72"/>
      <c r="S4117" s="72"/>
    </row>
    <row r="4118" spans="1:19" x14ac:dyDescent="0.2">
      <c r="A4118" s="92"/>
      <c r="B4118" s="98"/>
      <c r="C4118" s="98"/>
      <c r="D4118" s="98"/>
      <c r="E4118" s="89"/>
      <c r="F4118" s="89"/>
      <c r="G4118" s="204"/>
      <c r="H4118" s="156"/>
      <c r="I4118" s="156"/>
      <c r="J4118" s="52"/>
      <c r="K4118" s="158"/>
      <c r="L4118" s="52"/>
      <c r="M4118" s="52"/>
      <c r="N4118" s="52"/>
      <c r="O4118" s="52"/>
      <c r="P4118" s="111"/>
      <c r="Q4118" s="52"/>
      <c r="R4118" s="77"/>
      <c r="S4118" s="109"/>
    </row>
    <row r="4119" spans="1:19" x14ac:dyDescent="0.2">
      <c r="A4119" s="92"/>
      <c r="B4119" s="98"/>
      <c r="C4119" s="98"/>
      <c r="D4119" s="98"/>
      <c r="E4119" s="89"/>
      <c r="F4119" s="89"/>
      <c r="G4119" s="204"/>
      <c r="H4119" s="157"/>
      <c r="I4119" s="157"/>
      <c r="J4119" s="52"/>
      <c r="K4119" s="158"/>
      <c r="L4119" s="52"/>
      <c r="M4119" s="52"/>
      <c r="N4119" s="52"/>
      <c r="O4119" s="52"/>
      <c r="P4119" s="111"/>
      <c r="Q4119" s="52"/>
      <c r="R4119" s="77"/>
      <c r="S4119" s="109"/>
    </row>
    <row r="4120" spans="1:19" x14ac:dyDescent="0.2">
      <c r="A4120" s="92"/>
      <c r="B4120" s="98"/>
      <c r="C4120" s="98"/>
      <c r="D4120" s="98"/>
      <c r="E4120" s="89"/>
      <c r="F4120" s="89"/>
      <c r="G4120" s="204"/>
      <c r="H4120" s="157"/>
      <c r="I4120" s="157"/>
      <c r="J4120" s="52"/>
      <c r="K4120" s="158"/>
      <c r="L4120" s="52"/>
      <c r="M4120" s="52"/>
      <c r="N4120" s="52"/>
      <c r="O4120" s="52"/>
      <c r="P4120" s="111"/>
      <c r="Q4120" s="52"/>
      <c r="R4120" s="77"/>
      <c r="S4120" s="109"/>
    </row>
    <row r="4121" spans="1:19" x14ac:dyDescent="0.2">
      <c r="A4121" s="92"/>
      <c r="B4121" s="98"/>
      <c r="C4121" s="98"/>
      <c r="D4121" s="98"/>
      <c r="E4121" s="89"/>
      <c r="F4121" s="89"/>
      <c r="G4121" s="204"/>
      <c r="H4121" s="155"/>
      <c r="I4121" s="155"/>
      <c r="J4121" s="52"/>
      <c r="K4121" s="158"/>
      <c r="L4121" s="52"/>
      <c r="M4121" s="52"/>
      <c r="N4121" s="52"/>
      <c r="O4121" s="52"/>
      <c r="P4121" s="111"/>
      <c r="Q4121" s="52"/>
      <c r="R4121" s="77"/>
      <c r="S4121" s="109"/>
    </row>
    <row r="4122" spans="1:19" x14ac:dyDescent="0.2">
      <c r="A4122" s="92"/>
      <c r="B4122" s="145"/>
      <c r="C4122" s="145"/>
      <c r="D4122" s="145"/>
      <c r="E4122" s="138"/>
      <c r="F4122" s="138"/>
      <c r="G4122" s="103"/>
      <c r="H4122" s="100"/>
      <c r="I4122" s="270"/>
      <c r="J4122" s="208"/>
      <c r="K4122" s="208"/>
      <c r="L4122" s="208"/>
      <c r="M4122" s="208"/>
      <c r="N4122" s="208"/>
      <c r="O4122" s="208"/>
      <c r="P4122" s="250"/>
      <c r="Q4122" s="208"/>
      <c r="R4122" s="143"/>
      <c r="S4122" s="143"/>
    </row>
    <row r="4123" spans="1:19" x14ac:dyDescent="0.2">
      <c r="A4123" s="92"/>
      <c r="B4123" s="98"/>
      <c r="C4123" s="98"/>
      <c r="D4123" s="98"/>
      <c r="E4123" s="89"/>
      <c r="F4123" s="89"/>
      <c r="G4123" s="204"/>
      <c r="H4123" s="156"/>
      <c r="I4123" s="156"/>
      <c r="J4123" s="52"/>
      <c r="K4123" s="158"/>
      <c r="L4123" s="52"/>
      <c r="M4123" s="52"/>
      <c r="N4123" s="52"/>
      <c r="O4123" s="52"/>
      <c r="P4123" s="111"/>
      <c r="Q4123" s="52"/>
      <c r="R4123" s="77"/>
      <c r="S4123" s="109"/>
    </row>
    <row r="4124" spans="1:19" x14ac:dyDescent="0.2">
      <c r="A4124" s="92"/>
      <c r="B4124" s="98"/>
      <c r="C4124" s="98"/>
      <c r="D4124" s="98"/>
      <c r="E4124" s="89"/>
      <c r="F4124" s="89"/>
      <c r="G4124" s="204"/>
      <c r="H4124" s="157"/>
      <c r="I4124" s="157"/>
      <c r="J4124" s="52"/>
      <c r="K4124" s="158"/>
      <c r="L4124" s="52"/>
      <c r="M4124" s="52"/>
      <c r="N4124" s="52"/>
      <c r="O4124" s="52"/>
      <c r="P4124" s="111"/>
      <c r="Q4124" s="52"/>
      <c r="R4124" s="77"/>
      <c r="S4124" s="109"/>
    </row>
    <row r="4125" spans="1:19" x14ac:dyDescent="0.2">
      <c r="A4125" s="92"/>
      <c r="B4125" s="98"/>
      <c r="C4125" s="98"/>
      <c r="D4125" s="98"/>
      <c r="E4125" s="89"/>
      <c r="F4125" s="89"/>
      <c r="G4125" s="204"/>
      <c r="H4125" s="155"/>
      <c r="I4125" s="155"/>
      <c r="J4125" s="52"/>
      <c r="K4125" s="158"/>
      <c r="L4125" s="52"/>
      <c r="M4125" s="52"/>
      <c r="N4125" s="52"/>
      <c r="O4125" s="52"/>
      <c r="P4125" s="111"/>
      <c r="Q4125" s="52"/>
      <c r="R4125" s="77"/>
      <c r="S4125" s="109"/>
    </row>
    <row r="4126" spans="1:19" x14ac:dyDescent="0.2">
      <c r="A4126" s="92"/>
      <c r="B4126" s="98"/>
      <c r="C4126" s="98"/>
      <c r="D4126" s="98"/>
      <c r="E4126" s="89"/>
      <c r="F4126" s="89"/>
      <c r="G4126" s="204"/>
      <c r="H4126" s="157"/>
      <c r="I4126" s="157"/>
      <c r="J4126" s="52"/>
      <c r="K4126" s="158"/>
      <c r="L4126" s="52"/>
      <c r="M4126" s="52"/>
      <c r="N4126" s="52"/>
      <c r="O4126" s="52"/>
      <c r="P4126" s="111"/>
      <c r="Q4126" s="52"/>
      <c r="R4126" s="77"/>
      <c r="S4126" s="109"/>
    </row>
    <row r="4127" spans="1:19" x14ac:dyDescent="0.2">
      <c r="A4127" s="92"/>
      <c r="B4127" s="98"/>
      <c r="C4127" s="98"/>
      <c r="D4127" s="98"/>
      <c r="E4127" s="89"/>
      <c r="F4127" s="89"/>
      <c r="G4127" s="204"/>
      <c r="H4127" s="155"/>
      <c r="I4127" s="155"/>
      <c r="J4127" s="52"/>
      <c r="K4127" s="158"/>
      <c r="L4127" s="52"/>
      <c r="M4127" s="52"/>
      <c r="N4127" s="52"/>
      <c r="O4127" s="52"/>
      <c r="P4127" s="111"/>
      <c r="Q4127" s="52"/>
      <c r="R4127" s="77"/>
      <c r="S4127" s="109"/>
    </row>
    <row r="4128" spans="1:19" x14ac:dyDescent="0.2">
      <c r="A4128" s="92"/>
      <c r="B4128" s="145"/>
      <c r="C4128" s="145"/>
      <c r="D4128" s="145"/>
      <c r="E4128" s="138"/>
      <c r="F4128" s="138"/>
      <c r="G4128" s="103"/>
      <c r="H4128" s="100"/>
      <c r="I4128" s="270"/>
      <c r="J4128" s="208"/>
      <c r="K4128" s="208"/>
      <c r="L4128" s="208"/>
      <c r="M4128" s="208"/>
      <c r="N4128" s="208"/>
      <c r="O4128" s="208"/>
      <c r="P4128" s="250"/>
      <c r="Q4128" s="208"/>
      <c r="R4128" s="143"/>
      <c r="S4128" s="143"/>
    </row>
    <row r="4129" spans="1:19" x14ac:dyDescent="0.2">
      <c r="A4129" s="92"/>
      <c r="B4129" s="98"/>
      <c r="C4129" s="98"/>
      <c r="D4129" s="98"/>
      <c r="E4129" s="89"/>
      <c r="F4129" s="89"/>
      <c r="G4129" s="204"/>
      <c r="H4129" s="156"/>
      <c r="I4129" s="156"/>
      <c r="J4129" s="52"/>
      <c r="K4129" s="158"/>
      <c r="L4129" s="52"/>
      <c r="M4129" s="52"/>
      <c r="N4129" s="52"/>
      <c r="O4129" s="52"/>
      <c r="P4129" s="111"/>
      <c r="Q4129" s="52"/>
      <c r="R4129" s="77"/>
      <c r="S4129" s="109"/>
    </row>
    <row r="4130" spans="1:19" x14ac:dyDescent="0.2">
      <c r="A4130" s="92"/>
      <c r="B4130" s="98"/>
      <c r="C4130" s="98"/>
      <c r="D4130" s="98"/>
      <c r="E4130" s="89"/>
      <c r="F4130" s="89"/>
      <c r="G4130" s="204"/>
      <c r="H4130" s="157"/>
      <c r="I4130" s="157"/>
      <c r="J4130" s="52"/>
      <c r="K4130" s="158"/>
      <c r="L4130" s="52"/>
      <c r="M4130" s="52"/>
      <c r="N4130" s="52"/>
      <c r="O4130" s="52"/>
      <c r="P4130" s="111"/>
      <c r="Q4130" s="52"/>
      <c r="R4130" s="77"/>
      <c r="S4130" s="109"/>
    </row>
    <row r="4131" spans="1:19" x14ac:dyDescent="0.2">
      <c r="A4131" s="92"/>
      <c r="B4131" s="98"/>
      <c r="C4131" s="98"/>
      <c r="D4131" s="98"/>
      <c r="E4131" s="89"/>
      <c r="F4131" s="89"/>
      <c r="G4131" s="204"/>
      <c r="H4131" s="155"/>
      <c r="I4131" s="155"/>
      <c r="J4131" s="52"/>
      <c r="K4131" s="158"/>
      <c r="L4131" s="52"/>
      <c r="M4131" s="52"/>
      <c r="N4131" s="52"/>
      <c r="O4131" s="52"/>
      <c r="P4131" s="111"/>
      <c r="Q4131" s="52"/>
      <c r="R4131" s="77"/>
      <c r="S4131" s="109"/>
    </row>
    <row r="4132" spans="1:19" x14ac:dyDescent="0.2">
      <c r="A4132" s="92"/>
      <c r="B4132" s="162"/>
      <c r="C4132" s="162"/>
      <c r="D4132" s="162"/>
      <c r="E4132" s="76"/>
      <c r="F4132" s="76"/>
      <c r="G4132" s="103"/>
      <c r="H4132" s="100"/>
      <c r="I4132" s="100"/>
      <c r="J4132" s="52"/>
      <c r="K4132" s="52"/>
      <c r="L4132" s="52"/>
      <c r="M4132" s="52"/>
      <c r="N4132" s="52"/>
      <c r="O4132" s="52"/>
      <c r="P4132" s="111"/>
      <c r="Q4132" s="52"/>
      <c r="R4132" s="72"/>
      <c r="S4132" s="72"/>
    </row>
    <row r="4133" spans="1:19" x14ac:dyDescent="0.2">
      <c r="A4133" s="92"/>
      <c r="B4133" s="98"/>
      <c r="C4133" s="98"/>
      <c r="D4133" s="98"/>
      <c r="E4133" s="89"/>
      <c r="F4133" s="89"/>
      <c r="G4133" s="204"/>
      <c r="H4133" s="156"/>
      <c r="I4133" s="156"/>
      <c r="J4133" s="52"/>
      <c r="K4133" s="158"/>
      <c r="L4133" s="52"/>
      <c r="M4133" s="52"/>
      <c r="N4133" s="52"/>
      <c r="O4133" s="52"/>
      <c r="P4133" s="111"/>
      <c r="Q4133" s="52"/>
      <c r="R4133" s="77"/>
      <c r="S4133" s="109"/>
    </row>
    <row r="4134" spans="1:19" x14ac:dyDescent="0.2">
      <c r="A4134" s="92"/>
      <c r="B4134" s="98"/>
      <c r="C4134" s="98"/>
      <c r="D4134" s="98"/>
      <c r="E4134" s="89"/>
      <c r="F4134" s="89"/>
      <c r="G4134" s="204"/>
      <c r="H4134" s="157"/>
      <c r="I4134" s="157"/>
      <c r="J4134" s="52"/>
      <c r="K4134" s="158"/>
      <c r="L4134" s="52"/>
      <c r="M4134" s="52"/>
      <c r="N4134" s="52"/>
      <c r="O4134" s="52"/>
      <c r="P4134" s="111"/>
      <c r="Q4134" s="52"/>
      <c r="R4134" s="77"/>
      <c r="S4134" s="109"/>
    </row>
    <row r="4135" spans="1:19" x14ac:dyDescent="0.2">
      <c r="A4135" s="92"/>
      <c r="B4135" s="98"/>
      <c r="C4135" s="98"/>
      <c r="D4135" s="98"/>
      <c r="E4135" s="89"/>
      <c r="F4135" s="89"/>
      <c r="G4135" s="204"/>
      <c r="H4135" s="157"/>
      <c r="I4135" s="157"/>
      <c r="J4135" s="52"/>
      <c r="K4135" s="158"/>
      <c r="L4135" s="52"/>
      <c r="M4135" s="52"/>
      <c r="N4135" s="52"/>
      <c r="O4135" s="52"/>
      <c r="P4135" s="111"/>
      <c r="Q4135" s="52"/>
      <c r="R4135" s="77"/>
      <c r="S4135" s="109"/>
    </row>
    <row r="4136" spans="1:19" x14ac:dyDescent="0.2">
      <c r="A4136" s="92"/>
      <c r="B4136" s="98"/>
      <c r="C4136" s="98"/>
      <c r="D4136" s="98"/>
      <c r="E4136" s="89"/>
      <c r="F4136" s="89"/>
      <c r="G4136" s="204"/>
      <c r="H4136" s="155"/>
      <c r="I4136" s="155"/>
      <c r="J4136" s="52"/>
      <c r="K4136" s="158"/>
      <c r="L4136" s="52"/>
      <c r="M4136" s="52"/>
      <c r="N4136" s="52"/>
      <c r="O4136" s="52"/>
      <c r="P4136" s="111"/>
      <c r="Q4136" s="52"/>
      <c r="R4136" s="77"/>
      <c r="S4136" s="109"/>
    </row>
    <row r="4137" spans="1:19" x14ac:dyDescent="0.2">
      <c r="A4137" s="92"/>
      <c r="B4137" s="145"/>
      <c r="C4137" s="145"/>
      <c r="D4137" s="145"/>
      <c r="E4137" s="138"/>
      <c r="F4137" s="138"/>
      <c r="G4137" s="103"/>
      <c r="H4137" s="100"/>
      <c r="I4137" s="270"/>
      <c r="J4137" s="208"/>
      <c r="K4137" s="208"/>
      <c r="L4137" s="208"/>
      <c r="M4137" s="208"/>
      <c r="N4137" s="208"/>
      <c r="O4137" s="208"/>
      <c r="P4137" s="250"/>
      <c r="Q4137" s="208"/>
      <c r="R4137" s="143"/>
      <c r="S4137" s="143"/>
    </row>
    <row r="4138" spans="1:19" x14ac:dyDescent="0.2">
      <c r="A4138" s="92"/>
      <c r="B4138" s="98"/>
      <c r="C4138" s="98"/>
      <c r="D4138" s="98"/>
      <c r="E4138" s="89"/>
      <c r="F4138" s="89"/>
      <c r="G4138" s="204"/>
      <c r="H4138" s="156"/>
      <c r="I4138" s="156"/>
      <c r="J4138" s="52"/>
      <c r="K4138" s="158"/>
      <c r="L4138" s="52"/>
      <c r="M4138" s="52"/>
      <c r="N4138" s="52"/>
      <c r="O4138" s="52"/>
      <c r="P4138" s="111"/>
      <c r="Q4138" s="52"/>
      <c r="R4138" s="77"/>
      <c r="S4138" s="109"/>
    </row>
    <row r="4139" spans="1:19" x14ac:dyDescent="0.2">
      <c r="A4139" s="92"/>
      <c r="B4139" s="98"/>
      <c r="C4139" s="98"/>
      <c r="D4139" s="98"/>
      <c r="E4139" s="89"/>
      <c r="F4139" s="89"/>
      <c r="G4139" s="204"/>
      <c r="H4139" s="157"/>
      <c r="I4139" s="157"/>
      <c r="J4139" s="52"/>
      <c r="K4139" s="158"/>
      <c r="L4139" s="52"/>
      <c r="M4139" s="52"/>
      <c r="N4139" s="52"/>
      <c r="O4139" s="52"/>
      <c r="P4139" s="111"/>
      <c r="Q4139" s="52"/>
      <c r="R4139" s="77"/>
      <c r="S4139" s="109"/>
    </row>
    <row r="4140" spans="1:19" x14ac:dyDescent="0.2">
      <c r="A4140" s="92"/>
      <c r="B4140" s="98"/>
      <c r="C4140" s="98"/>
      <c r="D4140" s="98"/>
      <c r="E4140" s="89"/>
      <c r="F4140" s="89"/>
      <c r="G4140" s="204"/>
      <c r="H4140" s="155"/>
      <c r="I4140" s="155"/>
      <c r="J4140" s="52"/>
      <c r="K4140" s="158"/>
      <c r="L4140" s="52"/>
      <c r="M4140" s="52"/>
      <c r="N4140" s="52"/>
      <c r="O4140" s="52"/>
      <c r="P4140" s="111"/>
      <c r="Q4140" s="52"/>
      <c r="R4140" s="77"/>
      <c r="S4140" s="109"/>
    </row>
    <row r="4141" spans="1:19" x14ac:dyDescent="0.2">
      <c r="A4141" s="92"/>
      <c r="B4141" s="98"/>
      <c r="C4141" s="98"/>
      <c r="D4141" s="98"/>
      <c r="E4141" s="89"/>
      <c r="F4141" s="89"/>
      <c r="G4141" s="204"/>
      <c r="H4141" s="157"/>
      <c r="I4141" s="157"/>
      <c r="J4141" s="52"/>
      <c r="K4141" s="158"/>
      <c r="L4141" s="52"/>
      <c r="M4141" s="52"/>
      <c r="N4141" s="52"/>
      <c r="O4141" s="52"/>
      <c r="P4141" s="111"/>
      <c r="Q4141" s="52"/>
      <c r="R4141" s="77"/>
      <c r="S4141" s="109"/>
    </row>
    <row r="4142" spans="1:19" x14ac:dyDescent="0.2">
      <c r="A4142" s="92"/>
      <c r="B4142" s="98"/>
      <c r="C4142" s="98"/>
      <c r="D4142" s="98"/>
      <c r="E4142" s="89"/>
      <c r="F4142" s="89"/>
      <c r="G4142" s="204"/>
      <c r="H4142" s="155"/>
      <c r="I4142" s="155"/>
      <c r="J4142" s="52"/>
      <c r="K4142" s="158"/>
      <c r="L4142" s="52"/>
      <c r="M4142" s="52"/>
      <c r="N4142" s="52"/>
      <c r="O4142" s="52"/>
      <c r="P4142" s="111"/>
      <c r="Q4142" s="52"/>
      <c r="R4142" s="77"/>
      <c r="S4142" s="109"/>
    </row>
    <row r="4143" spans="1:19" x14ac:dyDescent="0.2">
      <c r="A4143" s="92"/>
      <c r="B4143" s="145"/>
      <c r="C4143" s="145"/>
      <c r="D4143" s="145"/>
      <c r="E4143" s="138"/>
      <c r="F4143" s="138"/>
      <c r="G4143" s="103"/>
      <c r="H4143" s="100"/>
      <c r="I4143" s="270"/>
      <c r="J4143" s="208"/>
      <c r="K4143" s="208"/>
      <c r="L4143" s="208"/>
      <c r="M4143" s="208"/>
      <c r="N4143" s="208"/>
      <c r="O4143" s="208"/>
      <c r="P4143" s="250"/>
      <c r="Q4143" s="208"/>
      <c r="R4143" s="143"/>
      <c r="S4143" s="143"/>
    </row>
    <row r="4144" spans="1:19" x14ac:dyDescent="0.2">
      <c r="A4144" s="92"/>
      <c r="B4144" s="98"/>
      <c r="C4144" s="98"/>
      <c r="D4144" s="98"/>
      <c r="E4144" s="89"/>
      <c r="F4144" s="89"/>
      <c r="G4144" s="204"/>
      <c r="H4144" s="156"/>
      <c r="I4144" s="156"/>
      <c r="J4144" s="52"/>
      <c r="K4144" s="158"/>
      <c r="L4144" s="52"/>
      <c r="M4144" s="52"/>
      <c r="N4144" s="52"/>
      <c r="O4144" s="52"/>
      <c r="P4144" s="111"/>
      <c r="Q4144" s="52"/>
      <c r="R4144" s="77"/>
      <c r="S4144" s="109"/>
    </row>
    <row r="4145" spans="1:19" x14ac:dyDescent="0.2">
      <c r="A4145" s="92"/>
      <c r="B4145" s="98"/>
      <c r="C4145" s="98"/>
      <c r="D4145" s="98"/>
      <c r="E4145" s="89"/>
      <c r="F4145" s="89"/>
      <c r="G4145" s="204"/>
      <c r="H4145" s="157"/>
      <c r="I4145" s="157"/>
      <c r="J4145" s="52"/>
      <c r="K4145" s="158"/>
      <c r="L4145" s="52"/>
      <c r="M4145" s="52"/>
      <c r="N4145" s="52"/>
      <c r="O4145" s="52"/>
      <c r="P4145" s="111"/>
      <c r="Q4145" s="52"/>
      <c r="R4145" s="77"/>
      <c r="S4145" s="109"/>
    </row>
    <row r="4146" spans="1:19" x14ac:dyDescent="0.2">
      <c r="A4146" s="92"/>
      <c r="B4146" s="98"/>
      <c r="C4146" s="98"/>
      <c r="D4146" s="98"/>
      <c r="E4146" s="89"/>
      <c r="F4146" s="89"/>
      <c r="G4146" s="204"/>
      <c r="H4146" s="155"/>
      <c r="I4146" s="155"/>
      <c r="J4146" s="52"/>
      <c r="K4146" s="158"/>
      <c r="L4146" s="52"/>
      <c r="M4146" s="52"/>
      <c r="N4146" s="52"/>
      <c r="O4146" s="52"/>
      <c r="P4146" s="111"/>
      <c r="Q4146" s="52"/>
      <c r="R4146" s="77"/>
      <c r="S4146" s="109"/>
    </row>
    <row r="4147" spans="1:19" x14ac:dyDescent="0.2">
      <c r="A4147" s="92"/>
      <c r="B4147" s="162"/>
      <c r="C4147" s="162"/>
      <c r="D4147" s="162"/>
      <c r="E4147" s="76"/>
      <c r="F4147" s="76"/>
      <c r="G4147" s="103"/>
      <c r="H4147" s="100"/>
      <c r="I4147" s="100"/>
      <c r="J4147" s="52"/>
      <c r="K4147" s="52"/>
      <c r="L4147" s="52"/>
      <c r="M4147" s="52"/>
      <c r="N4147" s="52"/>
      <c r="O4147" s="52"/>
      <c r="P4147" s="111"/>
      <c r="Q4147" s="52"/>
      <c r="R4147" s="72"/>
      <c r="S4147" s="72"/>
    </row>
    <row r="4148" spans="1:19" x14ac:dyDescent="0.2">
      <c r="A4148" s="92"/>
      <c r="B4148" s="98"/>
      <c r="C4148" s="98"/>
      <c r="D4148" s="98"/>
      <c r="E4148" s="89"/>
      <c r="F4148" s="89"/>
      <c r="G4148" s="204"/>
      <c r="H4148" s="156"/>
      <c r="I4148" s="156"/>
      <c r="J4148" s="52"/>
      <c r="K4148" s="158"/>
      <c r="L4148" s="52"/>
      <c r="M4148" s="52"/>
      <c r="N4148" s="52"/>
      <c r="O4148" s="52"/>
      <c r="P4148" s="111"/>
      <c r="Q4148" s="52"/>
      <c r="R4148" s="77"/>
      <c r="S4148" s="109"/>
    </row>
    <row r="4149" spans="1:19" x14ac:dyDescent="0.2">
      <c r="A4149" s="92"/>
      <c r="B4149" s="98"/>
      <c r="C4149" s="98"/>
      <c r="D4149" s="98"/>
      <c r="E4149" s="89"/>
      <c r="F4149" s="89"/>
      <c r="G4149" s="204"/>
      <c r="H4149" s="157"/>
      <c r="I4149" s="157"/>
      <c r="J4149" s="52"/>
      <c r="K4149" s="158"/>
      <c r="L4149" s="52"/>
      <c r="M4149" s="52"/>
      <c r="N4149" s="52"/>
      <c r="O4149" s="52"/>
      <c r="P4149" s="111"/>
      <c r="Q4149" s="52"/>
      <c r="R4149" s="77"/>
      <c r="S4149" s="109"/>
    </row>
    <row r="4150" spans="1:19" x14ac:dyDescent="0.2">
      <c r="A4150" s="92"/>
      <c r="B4150" s="98"/>
      <c r="C4150" s="98"/>
      <c r="D4150" s="98"/>
      <c r="E4150" s="89"/>
      <c r="F4150" s="89"/>
      <c r="G4150" s="204"/>
      <c r="H4150" s="157"/>
      <c r="I4150" s="157"/>
      <c r="J4150" s="52"/>
      <c r="K4150" s="158"/>
      <c r="L4150" s="52"/>
      <c r="M4150" s="52"/>
      <c r="N4150" s="52"/>
      <c r="O4150" s="52"/>
      <c r="P4150" s="111"/>
      <c r="Q4150" s="52"/>
      <c r="R4150" s="77"/>
      <c r="S4150" s="109"/>
    </row>
    <row r="4151" spans="1:19" x14ac:dyDescent="0.2">
      <c r="A4151" s="92"/>
      <c r="B4151" s="98"/>
      <c r="C4151" s="98"/>
      <c r="D4151" s="98"/>
      <c r="E4151" s="89"/>
      <c r="F4151" s="89"/>
      <c r="G4151" s="204"/>
      <c r="H4151" s="155"/>
      <c r="I4151" s="155"/>
      <c r="J4151" s="52"/>
      <c r="K4151" s="158"/>
      <c r="L4151" s="52"/>
      <c r="M4151" s="52"/>
      <c r="N4151" s="52"/>
      <c r="O4151" s="52"/>
      <c r="P4151" s="111"/>
      <c r="Q4151" s="52"/>
      <c r="R4151" s="77"/>
      <c r="S4151" s="109"/>
    </row>
    <row r="4152" spans="1:19" x14ac:dyDescent="0.2">
      <c r="A4152" s="92"/>
      <c r="B4152" s="145"/>
      <c r="C4152" s="145"/>
      <c r="D4152" s="145"/>
      <c r="E4152" s="138"/>
      <c r="F4152" s="138"/>
      <c r="G4152" s="103"/>
      <c r="H4152" s="100"/>
      <c r="I4152" s="270"/>
      <c r="J4152" s="208"/>
      <c r="K4152" s="208"/>
      <c r="L4152" s="208"/>
      <c r="M4152" s="208"/>
      <c r="N4152" s="208"/>
      <c r="O4152" s="208"/>
      <c r="P4152" s="250"/>
      <c r="Q4152" s="208"/>
      <c r="R4152" s="143"/>
      <c r="S4152" s="143"/>
    </row>
    <row r="4153" spans="1:19" x14ac:dyDescent="0.2">
      <c r="A4153" s="92"/>
      <c r="B4153" s="98"/>
      <c r="C4153" s="98"/>
      <c r="D4153" s="98"/>
      <c r="E4153" s="89"/>
      <c r="F4153" s="89"/>
      <c r="G4153" s="204"/>
      <c r="H4153" s="156"/>
      <c r="I4153" s="156"/>
      <c r="J4153" s="52"/>
      <c r="K4153" s="158"/>
      <c r="L4153" s="52"/>
      <c r="M4153" s="52"/>
      <c r="N4153" s="52"/>
      <c r="O4153" s="52"/>
      <c r="P4153" s="111"/>
      <c r="Q4153" s="52"/>
      <c r="R4153" s="77"/>
      <c r="S4153" s="109"/>
    </row>
    <row r="4154" spans="1:19" x14ac:dyDescent="0.2">
      <c r="A4154" s="92"/>
      <c r="B4154" s="98"/>
      <c r="C4154" s="98"/>
      <c r="D4154" s="98"/>
      <c r="E4154" s="89"/>
      <c r="F4154" s="89"/>
      <c r="G4154" s="204"/>
      <c r="H4154" s="157"/>
      <c r="I4154" s="157"/>
      <c r="J4154" s="52"/>
      <c r="K4154" s="158"/>
      <c r="L4154" s="52"/>
      <c r="M4154" s="52"/>
      <c r="N4154" s="52"/>
      <c r="O4154" s="52"/>
      <c r="P4154" s="111"/>
      <c r="Q4154" s="52"/>
      <c r="R4154" s="77"/>
      <c r="S4154" s="109"/>
    </row>
    <row r="4155" spans="1:19" x14ac:dyDescent="0.2">
      <c r="A4155" s="92"/>
      <c r="B4155" s="98"/>
      <c r="C4155" s="98"/>
      <c r="D4155" s="98"/>
      <c r="E4155" s="89"/>
      <c r="F4155" s="89"/>
      <c r="G4155" s="204"/>
      <c r="H4155" s="155"/>
      <c r="I4155" s="155"/>
      <c r="J4155" s="52"/>
      <c r="K4155" s="158"/>
      <c r="L4155" s="52"/>
      <c r="M4155" s="52"/>
      <c r="N4155" s="52"/>
      <c r="O4155" s="52"/>
      <c r="P4155" s="111"/>
      <c r="Q4155" s="52"/>
      <c r="R4155" s="77"/>
      <c r="S4155" s="109"/>
    </row>
    <row r="4156" spans="1:19" x14ac:dyDescent="0.2">
      <c r="A4156" s="92"/>
      <c r="B4156" s="98"/>
      <c r="C4156" s="98"/>
      <c r="D4156" s="98"/>
      <c r="E4156" s="89"/>
      <c r="F4156" s="89"/>
      <c r="G4156" s="204"/>
      <c r="H4156" s="157"/>
      <c r="I4156" s="157"/>
      <c r="J4156" s="52"/>
      <c r="K4156" s="158"/>
      <c r="L4156" s="52"/>
      <c r="M4156" s="52"/>
      <c r="N4156" s="52"/>
      <c r="O4156" s="52"/>
      <c r="P4156" s="111"/>
      <c r="Q4156" s="52"/>
      <c r="R4156" s="77"/>
      <c r="S4156" s="109"/>
    </row>
    <row r="4157" spans="1:19" x14ac:dyDescent="0.2">
      <c r="A4157" s="92"/>
      <c r="B4157" s="98"/>
      <c r="C4157" s="98"/>
      <c r="D4157" s="98"/>
      <c r="E4157" s="89"/>
      <c r="F4157" s="89"/>
      <c r="G4157" s="204"/>
      <c r="H4157" s="155"/>
      <c r="I4157" s="155"/>
      <c r="J4157" s="52"/>
      <c r="K4157" s="158"/>
      <c r="L4157" s="52"/>
      <c r="M4157" s="52"/>
      <c r="N4157" s="52"/>
      <c r="O4157" s="52"/>
      <c r="P4157" s="111"/>
      <c r="Q4157" s="52"/>
      <c r="R4157" s="77"/>
      <c r="S4157" s="109"/>
    </row>
    <row r="4158" spans="1:19" x14ac:dyDescent="0.2">
      <c r="A4158" s="92"/>
      <c r="B4158" s="145"/>
      <c r="C4158" s="145"/>
      <c r="D4158" s="145"/>
      <c r="E4158" s="138"/>
      <c r="F4158" s="138"/>
      <c r="G4158" s="103"/>
      <c r="H4158" s="100"/>
      <c r="I4158" s="270"/>
      <c r="J4158" s="208"/>
      <c r="K4158" s="208"/>
      <c r="L4158" s="208"/>
      <c r="M4158" s="208"/>
      <c r="N4158" s="208"/>
      <c r="O4158" s="208"/>
      <c r="P4158" s="250"/>
      <c r="Q4158" s="208"/>
      <c r="R4158" s="143"/>
      <c r="S4158" s="143"/>
    </row>
    <row r="4159" spans="1:19" x14ac:dyDescent="0.2">
      <c r="A4159" s="92"/>
      <c r="B4159" s="98"/>
      <c r="C4159" s="98"/>
      <c r="D4159" s="98"/>
      <c r="E4159" s="89"/>
      <c r="F4159" s="89"/>
      <c r="G4159" s="204"/>
      <c r="H4159" s="156"/>
      <c r="I4159" s="156"/>
      <c r="J4159" s="52"/>
      <c r="K4159" s="158"/>
      <c r="L4159" s="52"/>
      <c r="M4159" s="52"/>
      <c r="N4159" s="52"/>
      <c r="O4159" s="52"/>
      <c r="P4159" s="111"/>
      <c r="Q4159" s="52"/>
      <c r="R4159" s="77"/>
      <c r="S4159" s="109"/>
    </row>
    <row r="4160" spans="1:19" x14ac:dyDescent="0.2">
      <c r="A4160" s="92"/>
      <c r="B4160" s="98"/>
      <c r="C4160" s="98"/>
      <c r="D4160" s="98"/>
      <c r="E4160" s="89"/>
      <c r="F4160" s="89"/>
      <c r="G4160" s="204"/>
      <c r="H4160" s="157"/>
      <c r="I4160" s="157"/>
      <c r="J4160" s="52"/>
      <c r="K4160" s="158"/>
      <c r="L4160" s="52"/>
      <c r="M4160" s="52"/>
      <c r="N4160" s="52"/>
      <c r="O4160" s="52"/>
      <c r="P4160" s="111"/>
      <c r="Q4160" s="52"/>
      <c r="R4160" s="77"/>
      <c r="S4160" s="109"/>
    </row>
    <row r="4161" spans="1:19" x14ac:dyDescent="0.2">
      <c r="A4161" s="92"/>
      <c r="B4161" s="98"/>
      <c r="C4161" s="98"/>
      <c r="D4161" s="98"/>
      <c r="E4161" s="89"/>
      <c r="F4161" s="89"/>
      <c r="G4161" s="204"/>
      <c r="H4161" s="155"/>
      <c r="I4161" s="155"/>
      <c r="J4161" s="52"/>
      <c r="K4161" s="158"/>
      <c r="L4161" s="52"/>
      <c r="M4161" s="52"/>
      <c r="N4161" s="52"/>
      <c r="O4161" s="52"/>
      <c r="P4161" s="111"/>
      <c r="Q4161" s="52"/>
      <c r="R4161" s="77"/>
      <c r="S4161" s="109"/>
    </row>
    <row r="4162" spans="1:19" x14ac:dyDescent="0.2">
      <c r="A4162" s="92"/>
      <c r="B4162" s="162"/>
      <c r="C4162" s="162"/>
      <c r="D4162" s="162"/>
      <c r="E4162" s="76"/>
      <c r="F4162" s="76"/>
      <c r="G4162" s="103"/>
      <c r="H4162" s="100"/>
      <c r="I4162" s="100"/>
      <c r="J4162" s="52"/>
      <c r="K4162" s="52"/>
      <c r="L4162" s="52"/>
      <c r="M4162" s="52"/>
      <c r="N4162" s="52"/>
      <c r="O4162" s="52"/>
      <c r="P4162" s="111"/>
      <c r="Q4162" s="52"/>
      <c r="R4162" s="72"/>
      <c r="S4162" s="72"/>
    </row>
    <row r="4163" spans="1:19" x14ac:dyDescent="0.2">
      <c r="A4163" s="92"/>
      <c r="B4163" s="98"/>
      <c r="C4163" s="98"/>
      <c r="D4163" s="98"/>
      <c r="E4163" s="89"/>
      <c r="F4163" s="89"/>
      <c r="G4163" s="204"/>
      <c r="H4163" s="156"/>
      <c r="I4163" s="156"/>
      <c r="J4163" s="52"/>
      <c r="K4163" s="158"/>
      <c r="L4163" s="52"/>
      <c r="M4163" s="52"/>
      <c r="N4163" s="52"/>
      <c r="O4163" s="52"/>
      <c r="P4163" s="111"/>
      <c r="Q4163" s="52"/>
      <c r="R4163" s="77"/>
      <c r="S4163" s="109"/>
    </row>
    <row r="4164" spans="1:19" x14ac:dyDescent="0.2">
      <c r="A4164" s="92"/>
      <c r="B4164" s="98"/>
      <c r="C4164" s="98"/>
      <c r="D4164" s="98"/>
      <c r="E4164" s="89"/>
      <c r="F4164" s="89"/>
      <c r="G4164" s="204"/>
      <c r="H4164" s="157"/>
      <c r="I4164" s="157"/>
      <c r="J4164" s="52"/>
      <c r="K4164" s="158"/>
      <c r="L4164" s="52"/>
      <c r="M4164" s="52"/>
      <c r="N4164" s="52"/>
      <c r="O4164" s="52"/>
      <c r="P4164" s="111"/>
      <c r="Q4164" s="52"/>
      <c r="R4164" s="77"/>
      <c r="S4164" s="109"/>
    </row>
    <row r="4165" spans="1:19" x14ac:dyDescent="0.2">
      <c r="A4165" s="92"/>
      <c r="B4165" s="98"/>
      <c r="C4165" s="98"/>
      <c r="D4165" s="98"/>
      <c r="E4165" s="89"/>
      <c r="F4165" s="89"/>
      <c r="G4165" s="204"/>
      <c r="H4165" s="157"/>
      <c r="I4165" s="157"/>
      <c r="J4165" s="52"/>
      <c r="K4165" s="158"/>
      <c r="L4165" s="52"/>
      <c r="M4165" s="52"/>
      <c r="N4165" s="52"/>
      <c r="O4165" s="52"/>
      <c r="P4165" s="111"/>
      <c r="Q4165" s="52"/>
      <c r="R4165" s="77"/>
      <c r="S4165" s="109"/>
    </row>
    <row r="4166" spans="1:19" x14ac:dyDescent="0.2">
      <c r="A4166" s="92"/>
      <c r="B4166" s="98"/>
      <c r="C4166" s="98"/>
      <c r="D4166" s="98"/>
      <c r="E4166" s="89"/>
      <c r="F4166" s="89"/>
      <c r="G4166" s="204"/>
      <c r="H4166" s="155"/>
      <c r="I4166" s="155"/>
      <c r="J4166" s="52"/>
      <c r="K4166" s="158"/>
      <c r="L4166" s="52"/>
      <c r="M4166" s="52"/>
      <c r="N4166" s="52"/>
      <c r="O4166" s="52"/>
      <c r="P4166" s="111"/>
      <c r="Q4166" s="52"/>
      <c r="R4166" s="77"/>
      <c r="S4166" s="109"/>
    </row>
    <row r="4167" spans="1:19" x14ac:dyDescent="0.2">
      <c r="A4167" s="92"/>
      <c r="B4167" s="145"/>
      <c r="C4167" s="145"/>
      <c r="D4167" s="145"/>
      <c r="E4167" s="138"/>
      <c r="F4167" s="138"/>
      <c r="G4167" s="103"/>
      <c r="H4167" s="100"/>
      <c r="I4167" s="270"/>
      <c r="J4167" s="208"/>
      <c r="K4167" s="208"/>
      <c r="L4167" s="208"/>
      <c r="M4167" s="208"/>
      <c r="N4167" s="208"/>
      <c r="O4167" s="208"/>
      <c r="P4167" s="250"/>
      <c r="Q4167" s="208"/>
      <c r="R4167" s="143"/>
      <c r="S4167" s="143"/>
    </row>
    <row r="4168" spans="1:19" x14ac:dyDescent="0.2">
      <c r="A4168" s="92"/>
      <c r="B4168" s="98"/>
      <c r="C4168" s="98"/>
      <c r="D4168" s="98"/>
      <c r="E4168" s="89"/>
      <c r="F4168" s="89"/>
      <c r="G4168" s="204"/>
      <c r="H4168" s="156"/>
      <c r="I4168" s="156"/>
      <c r="J4168" s="52"/>
      <c r="K4168" s="158"/>
      <c r="L4168" s="52"/>
      <c r="M4168" s="52"/>
      <c r="N4168" s="52"/>
      <c r="O4168" s="52"/>
      <c r="P4168" s="111"/>
      <c r="Q4168" s="52"/>
      <c r="R4168" s="77"/>
      <c r="S4168" s="109"/>
    </row>
    <row r="4169" spans="1:19" x14ac:dyDescent="0.2">
      <c r="A4169" s="92"/>
      <c r="B4169" s="98"/>
      <c r="C4169" s="98"/>
      <c r="D4169" s="98"/>
      <c r="E4169" s="89"/>
      <c r="F4169" s="89"/>
      <c r="G4169" s="204"/>
      <c r="H4169" s="157"/>
      <c r="I4169" s="157"/>
      <c r="J4169" s="52"/>
      <c r="K4169" s="158"/>
      <c r="L4169" s="52"/>
      <c r="M4169" s="52"/>
      <c r="N4169" s="52"/>
      <c r="O4169" s="52"/>
      <c r="P4169" s="111"/>
      <c r="Q4169" s="52"/>
      <c r="R4169" s="77"/>
      <c r="S4169" s="109"/>
    </row>
    <row r="4170" spans="1:19" x14ac:dyDescent="0.2">
      <c r="A4170" s="92"/>
      <c r="B4170" s="98"/>
      <c r="C4170" s="98"/>
      <c r="D4170" s="98"/>
      <c r="E4170" s="89"/>
      <c r="F4170" s="89"/>
      <c r="G4170" s="204"/>
      <c r="H4170" s="155"/>
      <c r="I4170" s="155"/>
      <c r="J4170" s="52"/>
      <c r="K4170" s="158"/>
      <c r="L4170" s="52"/>
      <c r="M4170" s="52"/>
      <c r="N4170" s="52"/>
      <c r="O4170" s="52"/>
      <c r="P4170" s="111"/>
      <c r="Q4170" s="52"/>
      <c r="R4170" s="77"/>
      <c r="S4170" s="109"/>
    </row>
    <row r="4171" spans="1:19" x14ac:dyDescent="0.2">
      <c r="A4171" s="92"/>
      <c r="B4171" s="98"/>
      <c r="C4171" s="98"/>
      <c r="D4171" s="98"/>
      <c r="E4171" s="89"/>
      <c r="F4171" s="89"/>
      <c r="G4171" s="204"/>
      <c r="H4171" s="157"/>
      <c r="I4171" s="157"/>
      <c r="J4171" s="52"/>
      <c r="K4171" s="158"/>
      <c r="L4171" s="52"/>
      <c r="M4171" s="52"/>
      <c r="N4171" s="52"/>
      <c r="O4171" s="52"/>
      <c r="P4171" s="111"/>
      <c r="Q4171" s="52"/>
      <c r="R4171" s="77"/>
      <c r="S4171" s="109"/>
    </row>
    <row r="4172" spans="1:19" x14ac:dyDescent="0.2">
      <c r="A4172" s="92"/>
      <c r="B4172" s="98"/>
      <c r="C4172" s="98"/>
      <c r="D4172" s="98"/>
      <c r="E4172" s="89"/>
      <c r="F4172" s="89"/>
      <c r="G4172" s="204"/>
      <c r="H4172" s="155"/>
      <c r="I4172" s="155"/>
      <c r="J4172" s="52"/>
      <c r="K4172" s="158"/>
      <c r="L4172" s="52"/>
      <c r="M4172" s="52"/>
      <c r="N4172" s="52"/>
      <c r="O4172" s="52"/>
      <c r="P4172" s="111"/>
      <c r="Q4172" s="52"/>
      <c r="R4172" s="77"/>
      <c r="S4172" s="109"/>
    </row>
    <row r="4173" spans="1:19" x14ac:dyDescent="0.2">
      <c r="A4173" s="92"/>
      <c r="B4173" s="145"/>
      <c r="C4173" s="145"/>
      <c r="D4173" s="145"/>
      <c r="E4173" s="138"/>
      <c r="F4173" s="138"/>
      <c r="G4173" s="103"/>
      <c r="H4173" s="100"/>
      <c r="I4173" s="270"/>
      <c r="J4173" s="208"/>
      <c r="K4173" s="208"/>
      <c r="L4173" s="208"/>
      <c r="M4173" s="208"/>
      <c r="N4173" s="208"/>
      <c r="O4173" s="208"/>
      <c r="P4173" s="250"/>
      <c r="Q4173" s="208"/>
      <c r="R4173" s="143"/>
      <c r="S4173" s="143"/>
    </row>
    <row r="4174" spans="1:19" x14ac:dyDescent="0.2">
      <c r="A4174" s="92"/>
      <c r="B4174" s="98"/>
      <c r="C4174" s="98"/>
      <c r="D4174" s="98"/>
      <c r="E4174" s="89"/>
      <c r="F4174" s="89"/>
      <c r="G4174" s="204"/>
      <c r="H4174" s="156"/>
      <c r="I4174" s="156"/>
      <c r="J4174" s="52"/>
      <c r="K4174" s="158"/>
      <c r="L4174" s="52"/>
      <c r="M4174" s="52"/>
      <c r="N4174" s="52"/>
      <c r="O4174" s="52"/>
      <c r="P4174" s="111"/>
      <c r="Q4174" s="52"/>
      <c r="R4174" s="77"/>
      <c r="S4174" s="109"/>
    </row>
    <row r="4175" spans="1:19" x14ac:dyDescent="0.2">
      <c r="A4175" s="92"/>
      <c r="B4175" s="98"/>
      <c r="C4175" s="98"/>
      <c r="D4175" s="98"/>
      <c r="E4175" s="89"/>
      <c r="F4175" s="89"/>
      <c r="G4175" s="204"/>
      <c r="H4175" s="157"/>
      <c r="I4175" s="157"/>
      <c r="J4175" s="52"/>
      <c r="K4175" s="158"/>
      <c r="L4175" s="52"/>
      <c r="M4175" s="52"/>
      <c r="N4175" s="52"/>
      <c r="O4175" s="52"/>
      <c r="P4175" s="111"/>
      <c r="Q4175" s="52"/>
      <c r="R4175" s="77"/>
      <c r="S4175" s="109"/>
    </row>
    <row r="4176" spans="1:19" x14ac:dyDescent="0.2">
      <c r="A4176" s="92"/>
      <c r="B4176" s="98"/>
      <c r="C4176" s="98"/>
      <c r="D4176" s="98"/>
      <c r="E4176" s="89"/>
      <c r="F4176" s="89"/>
      <c r="G4176" s="204"/>
      <c r="H4176" s="155"/>
      <c r="I4176" s="155"/>
      <c r="J4176" s="52"/>
      <c r="K4176" s="158"/>
      <c r="L4176" s="52"/>
      <c r="M4176" s="52"/>
      <c r="N4176" s="52"/>
      <c r="O4176" s="52"/>
      <c r="P4176" s="111"/>
      <c r="Q4176" s="52"/>
      <c r="R4176" s="77"/>
      <c r="S4176" s="109"/>
    </row>
    <row r="4177" spans="1:19" x14ac:dyDescent="0.2">
      <c r="A4177" s="92"/>
      <c r="B4177" s="162"/>
      <c r="C4177" s="162"/>
      <c r="D4177" s="162"/>
      <c r="E4177" s="76"/>
      <c r="F4177" s="76"/>
      <c r="G4177" s="103"/>
      <c r="H4177" s="100"/>
      <c r="I4177" s="100"/>
      <c r="J4177" s="52"/>
      <c r="K4177" s="52"/>
      <c r="L4177" s="52"/>
      <c r="M4177" s="52"/>
      <c r="N4177" s="52"/>
      <c r="O4177" s="52"/>
      <c r="P4177" s="111"/>
      <c r="Q4177" s="52"/>
      <c r="R4177" s="72"/>
      <c r="S4177" s="72"/>
    </row>
    <row r="4178" spans="1:19" x14ac:dyDescent="0.2">
      <c r="A4178" s="92"/>
      <c r="B4178" s="98"/>
      <c r="C4178" s="98"/>
      <c r="D4178" s="98"/>
      <c r="E4178" s="89"/>
      <c r="F4178" s="89"/>
      <c r="G4178" s="204"/>
      <c r="H4178" s="156"/>
      <c r="I4178" s="156"/>
      <c r="J4178" s="52"/>
      <c r="K4178" s="158"/>
      <c r="L4178" s="52"/>
      <c r="M4178" s="52"/>
      <c r="N4178" s="52"/>
      <c r="O4178" s="52"/>
      <c r="P4178" s="111"/>
      <c r="Q4178" s="52"/>
      <c r="R4178" s="77"/>
      <c r="S4178" s="109"/>
    </row>
    <row r="4179" spans="1:19" x14ac:dyDescent="0.2">
      <c r="A4179" s="92"/>
      <c r="B4179" s="98"/>
      <c r="C4179" s="98"/>
      <c r="D4179" s="98"/>
      <c r="E4179" s="89"/>
      <c r="F4179" s="89"/>
      <c r="G4179" s="204"/>
      <c r="H4179" s="157"/>
      <c r="I4179" s="157"/>
      <c r="J4179" s="52"/>
      <c r="K4179" s="158"/>
      <c r="L4179" s="52"/>
      <c r="M4179" s="52"/>
      <c r="N4179" s="52"/>
      <c r="O4179" s="52"/>
      <c r="P4179" s="111"/>
      <c r="Q4179" s="52"/>
      <c r="R4179" s="77"/>
      <c r="S4179" s="109"/>
    </row>
    <row r="4180" spans="1:19" x14ac:dyDescent="0.2">
      <c r="A4180" s="92"/>
      <c r="B4180" s="98"/>
      <c r="C4180" s="98"/>
      <c r="D4180" s="98"/>
      <c r="E4180" s="89"/>
      <c r="F4180" s="89"/>
      <c r="G4180" s="204"/>
      <c r="H4180" s="157"/>
      <c r="I4180" s="157"/>
      <c r="J4180" s="52"/>
      <c r="K4180" s="158"/>
      <c r="L4180" s="52"/>
      <c r="M4180" s="52"/>
      <c r="N4180" s="52"/>
      <c r="O4180" s="52"/>
      <c r="P4180" s="111"/>
      <c r="Q4180" s="52"/>
      <c r="R4180" s="77"/>
      <c r="S4180" s="109"/>
    </row>
    <row r="4181" spans="1:19" x14ac:dyDescent="0.2">
      <c r="A4181" s="92"/>
      <c r="B4181" s="98"/>
      <c r="C4181" s="98"/>
      <c r="D4181" s="98"/>
      <c r="E4181" s="89"/>
      <c r="F4181" s="89"/>
      <c r="G4181" s="204"/>
      <c r="H4181" s="155"/>
      <c r="I4181" s="155"/>
      <c r="J4181" s="52"/>
      <c r="K4181" s="158"/>
      <c r="L4181" s="52"/>
      <c r="M4181" s="52"/>
      <c r="N4181" s="52"/>
      <c r="O4181" s="52"/>
      <c r="P4181" s="111"/>
      <c r="Q4181" s="52"/>
      <c r="R4181" s="77"/>
      <c r="S4181" s="109"/>
    </row>
    <row r="4182" spans="1:19" x14ac:dyDescent="0.2">
      <c r="A4182" s="92"/>
      <c r="B4182" s="145"/>
      <c r="C4182" s="145"/>
      <c r="D4182" s="145"/>
      <c r="E4182" s="138"/>
      <c r="F4182" s="138"/>
      <c r="G4182" s="103"/>
      <c r="H4182" s="100"/>
      <c r="I4182" s="270"/>
      <c r="J4182" s="208"/>
      <c r="K4182" s="208"/>
      <c r="L4182" s="208"/>
      <c r="M4182" s="208"/>
      <c r="N4182" s="208"/>
      <c r="O4182" s="208"/>
      <c r="P4182" s="250"/>
      <c r="Q4182" s="208"/>
      <c r="R4182" s="143"/>
      <c r="S4182" s="143"/>
    </row>
    <row r="4183" spans="1:19" x14ac:dyDescent="0.2">
      <c r="A4183" s="92"/>
      <c r="B4183" s="98"/>
      <c r="C4183" s="98"/>
      <c r="D4183" s="98"/>
      <c r="E4183" s="89"/>
      <c r="F4183" s="89"/>
      <c r="G4183" s="204"/>
      <c r="H4183" s="156"/>
      <c r="I4183" s="156"/>
      <c r="J4183" s="52"/>
      <c r="K4183" s="158"/>
      <c r="L4183" s="52"/>
      <c r="M4183" s="52"/>
      <c r="N4183" s="52"/>
      <c r="O4183" s="52"/>
      <c r="P4183" s="111"/>
      <c r="Q4183" s="52"/>
      <c r="R4183" s="77"/>
      <c r="S4183" s="109"/>
    </row>
    <row r="4184" spans="1:19" x14ac:dyDescent="0.2">
      <c r="A4184" s="92"/>
      <c r="B4184" s="98"/>
      <c r="C4184" s="98"/>
      <c r="D4184" s="98"/>
      <c r="E4184" s="89"/>
      <c r="F4184" s="89"/>
      <c r="G4184" s="204"/>
      <c r="H4184" s="157"/>
      <c r="I4184" s="157"/>
      <c r="J4184" s="52"/>
      <c r="K4184" s="158"/>
      <c r="L4184" s="52"/>
      <c r="M4184" s="52"/>
      <c r="N4184" s="52"/>
      <c r="O4184" s="52"/>
      <c r="P4184" s="111"/>
      <c r="Q4184" s="52"/>
      <c r="R4184" s="77"/>
      <c r="S4184" s="109"/>
    </row>
    <row r="4185" spans="1:19" x14ac:dyDescent="0.2">
      <c r="A4185" s="92"/>
      <c r="B4185" s="98"/>
      <c r="C4185" s="98"/>
      <c r="D4185" s="98"/>
      <c r="E4185" s="89"/>
      <c r="F4185" s="89"/>
      <c r="G4185" s="204"/>
      <c r="H4185" s="155"/>
      <c r="I4185" s="155"/>
      <c r="J4185" s="52"/>
      <c r="K4185" s="158"/>
      <c r="L4185" s="52"/>
      <c r="M4185" s="52"/>
      <c r="N4185" s="52"/>
      <c r="O4185" s="52"/>
      <c r="P4185" s="111"/>
      <c r="Q4185" s="52"/>
      <c r="R4185" s="77"/>
      <c r="S4185" s="109"/>
    </row>
    <row r="4186" spans="1:19" x14ac:dyDescent="0.2">
      <c r="A4186" s="92"/>
      <c r="B4186" s="98"/>
      <c r="C4186" s="98"/>
      <c r="D4186" s="98"/>
      <c r="E4186" s="89"/>
      <c r="F4186" s="89"/>
      <c r="G4186" s="204"/>
      <c r="H4186" s="157"/>
      <c r="I4186" s="157"/>
      <c r="J4186" s="52"/>
      <c r="K4186" s="158"/>
      <c r="L4186" s="52"/>
      <c r="M4186" s="52"/>
      <c r="N4186" s="52"/>
      <c r="O4186" s="52"/>
      <c r="P4186" s="111"/>
      <c r="Q4186" s="52"/>
      <c r="R4186" s="77"/>
      <c r="S4186" s="109"/>
    </row>
    <row r="4187" spans="1:19" x14ac:dyDescent="0.2">
      <c r="A4187" s="92"/>
      <c r="B4187" s="98"/>
      <c r="C4187" s="98"/>
      <c r="D4187" s="98"/>
      <c r="E4187" s="89"/>
      <c r="F4187" s="89"/>
      <c r="G4187" s="204"/>
      <c r="H4187" s="155"/>
      <c r="I4187" s="155"/>
      <c r="J4187" s="52"/>
      <c r="K4187" s="158"/>
      <c r="L4187" s="52"/>
      <c r="M4187" s="52"/>
      <c r="N4187" s="52"/>
      <c r="O4187" s="52"/>
      <c r="P4187" s="111"/>
      <c r="Q4187" s="52"/>
      <c r="R4187" s="77"/>
      <c r="S4187" s="109"/>
    </row>
    <row r="4188" spans="1:19" x14ac:dyDescent="0.2">
      <c r="A4188" s="92"/>
      <c r="B4188" s="145"/>
      <c r="C4188" s="145"/>
      <c r="D4188" s="145"/>
      <c r="E4188" s="138"/>
      <c r="F4188" s="138"/>
      <c r="G4188" s="103"/>
      <c r="H4188" s="100"/>
      <c r="I4188" s="270"/>
      <c r="J4188" s="208"/>
      <c r="K4188" s="208"/>
      <c r="L4188" s="208"/>
      <c r="M4188" s="208"/>
      <c r="N4188" s="208"/>
      <c r="O4188" s="208"/>
      <c r="P4188" s="250"/>
      <c r="Q4188" s="208"/>
      <c r="R4188" s="143"/>
      <c r="S4188" s="143"/>
    </row>
    <row r="4189" spans="1:19" x14ac:dyDescent="0.2">
      <c r="A4189" s="92"/>
      <c r="B4189" s="98"/>
      <c r="C4189" s="98"/>
      <c r="D4189" s="98"/>
      <c r="E4189" s="89"/>
      <c r="F4189" s="89"/>
      <c r="G4189" s="204"/>
      <c r="H4189" s="156"/>
      <c r="I4189" s="156"/>
      <c r="J4189" s="52"/>
      <c r="K4189" s="158"/>
      <c r="L4189" s="52"/>
      <c r="M4189" s="52"/>
      <c r="N4189" s="52"/>
      <c r="O4189" s="52"/>
      <c r="P4189" s="111"/>
      <c r="Q4189" s="52"/>
      <c r="R4189" s="77"/>
      <c r="S4189" s="109"/>
    </row>
    <row r="4190" spans="1:19" x14ac:dyDescent="0.2">
      <c r="A4190" s="92"/>
      <c r="B4190" s="98"/>
      <c r="C4190" s="98"/>
      <c r="D4190" s="98"/>
      <c r="E4190" s="89"/>
      <c r="F4190" s="89"/>
      <c r="G4190" s="204"/>
      <c r="H4190" s="157"/>
      <c r="I4190" s="157"/>
      <c r="J4190" s="52"/>
      <c r="K4190" s="158"/>
      <c r="L4190" s="52"/>
      <c r="M4190" s="52"/>
      <c r="N4190" s="52"/>
      <c r="O4190" s="52"/>
      <c r="P4190" s="111"/>
      <c r="Q4190" s="52"/>
      <c r="R4190" s="77"/>
      <c r="S4190" s="109"/>
    </row>
    <row r="4191" spans="1:19" x14ac:dyDescent="0.2">
      <c r="A4191" s="92"/>
      <c r="B4191" s="98"/>
      <c r="C4191" s="98"/>
      <c r="D4191" s="98"/>
      <c r="E4191" s="89"/>
      <c r="F4191" s="89"/>
      <c r="G4191" s="204"/>
      <c r="H4191" s="155"/>
      <c r="I4191" s="155"/>
      <c r="J4191" s="52"/>
      <c r="K4191" s="158"/>
      <c r="L4191" s="52"/>
      <c r="M4191" s="52"/>
      <c r="N4191" s="52"/>
      <c r="O4191" s="52"/>
      <c r="P4191" s="111"/>
      <c r="Q4191" s="52"/>
      <c r="R4191" s="77"/>
      <c r="S4191" s="109"/>
    </row>
    <row r="4192" spans="1:19" x14ac:dyDescent="0.2">
      <c r="A4192" s="92"/>
      <c r="B4192" s="162"/>
      <c r="C4192" s="162"/>
      <c r="D4192" s="162"/>
      <c r="E4192" s="76"/>
      <c r="F4192" s="76"/>
      <c r="G4192" s="103"/>
      <c r="H4192" s="100"/>
      <c r="I4192" s="100"/>
      <c r="J4192" s="52"/>
      <c r="K4192" s="52"/>
      <c r="L4192" s="52"/>
      <c r="M4192" s="52"/>
      <c r="N4192" s="52"/>
      <c r="O4192" s="52"/>
      <c r="P4192" s="111"/>
      <c r="Q4192" s="52"/>
      <c r="R4192" s="72"/>
      <c r="S4192" s="72"/>
    </row>
    <row r="4193" spans="1:19" x14ac:dyDescent="0.2">
      <c r="A4193" s="92"/>
      <c r="B4193" s="98"/>
      <c r="C4193" s="98"/>
      <c r="D4193" s="98"/>
      <c r="E4193" s="89"/>
      <c r="F4193" s="89"/>
      <c r="G4193" s="204"/>
      <c r="H4193" s="156"/>
      <c r="I4193" s="156"/>
      <c r="J4193" s="52"/>
      <c r="K4193" s="158"/>
      <c r="L4193" s="52"/>
      <c r="M4193" s="52"/>
      <c r="N4193" s="52"/>
      <c r="O4193" s="52"/>
      <c r="P4193" s="111"/>
      <c r="Q4193" s="52"/>
      <c r="R4193" s="77"/>
      <c r="S4193" s="109"/>
    </row>
    <row r="4194" spans="1:19" x14ac:dyDescent="0.2">
      <c r="A4194" s="92"/>
      <c r="B4194" s="98"/>
      <c r="C4194" s="98"/>
      <c r="D4194" s="98"/>
      <c r="E4194" s="89"/>
      <c r="F4194" s="89"/>
      <c r="G4194" s="204"/>
      <c r="H4194" s="157"/>
      <c r="I4194" s="157"/>
      <c r="J4194" s="52"/>
      <c r="K4194" s="158"/>
      <c r="L4194" s="52"/>
      <c r="M4194" s="52"/>
      <c r="N4194" s="52"/>
      <c r="O4194" s="52"/>
      <c r="P4194" s="111"/>
      <c r="Q4194" s="52"/>
      <c r="R4194" s="77"/>
      <c r="S4194" s="109"/>
    </row>
    <row r="4195" spans="1:19" x14ac:dyDescent="0.2">
      <c r="A4195" s="92"/>
      <c r="B4195" s="98"/>
      <c r="C4195" s="98"/>
      <c r="D4195" s="98"/>
      <c r="E4195" s="89"/>
      <c r="F4195" s="89"/>
      <c r="G4195" s="204"/>
      <c r="H4195" s="157"/>
      <c r="I4195" s="157"/>
      <c r="J4195" s="52"/>
      <c r="K4195" s="158"/>
      <c r="L4195" s="52"/>
      <c r="M4195" s="52"/>
      <c r="N4195" s="52"/>
      <c r="O4195" s="52"/>
      <c r="P4195" s="111"/>
      <c r="Q4195" s="52"/>
      <c r="R4195" s="77"/>
      <c r="S4195" s="109"/>
    </row>
    <row r="4196" spans="1:19" x14ac:dyDescent="0.2">
      <c r="A4196" s="92"/>
      <c r="B4196" s="98"/>
      <c r="C4196" s="98"/>
      <c r="D4196" s="98"/>
      <c r="E4196" s="89"/>
      <c r="F4196" s="89"/>
      <c r="G4196" s="204"/>
      <c r="H4196" s="155"/>
      <c r="I4196" s="155"/>
      <c r="J4196" s="52"/>
      <c r="K4196" s="158"/>
      <c r="L4196" s="52"/>
      <c r="M4196" s="52"/>
      <c r="N4196" s="52"/>
      <c r="O4196" s="52"/>
      <c r="P4196" s="111"/>
      <c r="Q4196" s="52"/>
      <c r="R4196" s="77"/>
      <c r="S4196" s="109"/>
    </row>
    <row r="4197" spans="1:19" x14ac:dyDescent="0.2">
      <c r="A4197" s="92"/>
      <c r="B4197" s="145"/>
      <c r="C4197" s="145"/>
      <c r="D4197" s="145"/>
      <c r="E4197" s="138"/>
      <c r="F4197" s="138"/>
      <c r="G4197" s="103"/>
      <c r="H4197" s="100"/>
      <c r="I4197" s="270"/>
      <c r="J4197" s="208"/>
      <c r="K4197" s="208"/>
      <c r="L4197" s="208"/>
      <c r="M4197" s="208"/>
      <c r="N4197" s="208"/>
      <c r="O4197" s="208"/>
      <c r="P4197" s="250"/>
      <c r="Q4197" s="208"/>
      <c r="R4197" s="143"/>
      <c r="S4197" s="143"/>
    </row>
    <row r="4198" spans="1:19" x14ac:dyDescent="0.2">
      <c r="A4198" s="92"/>
      <c r="B4198" s="98"/>
      <c r="C4198" s="98"/>
      <c r="D4198" s="98"/>
      <c r="E4198" s="89"/>
      <c r="F4198" s="89"/>
      <c r="G4198" s="204"/>
      <c r="H4198" s="156"/>
      <c r="I4198" s="156"/>
      <c r="J4198" s="52"/>
      <c r="K4198" s="158"/>
      <c r="L4198" s="52"/>
      <c r="M4198" s="52"/>
      <c r="N4198" s="52"/>
      <c r="O4198" s="52"/>
      <c r="P4198" s="111"/>
      <c r="Q4198" s="52"/>
      <c r="R4198" s="77"/>
      <c r="S4198" s="109"/>
    </row>
    <row r="4199" spans="1:19" x14ac:dyDescent="0.2">
      <c r="A4199" s="92"/>
      <c r="B4199" s="98"/>
      <c r="C4199" s="98"/>
      <c r="D4199" s="98"/>
      <c r="E4199" s="89"/>
      <c r="F4199" s="89"/>
      <c r="G4199" s="204"/>
      <c r="H4199" s="157"/>
      <c r="I4199" s="157"/>
      <c r="J4199" s="52"/>
      <c r="K4199" s="158"/>
      <c r="L4199" s="52"/>
      <c r="M4199" s="52"/>
      <c r="N4199" s="52"/>
      <c r="O4199" s="52"/>
      <c r="P4199" s="111"/>
      <c r="Q4199" s="52"/>
      <c r="R4199" s="77"/>
      <c r="S4199" s="109"/>
    </row>
    <row r="4200" spans="1:19" x14ac:dyDescent="0.2">
      <c r="A4200" s="92"/>
      <c r="B4200" s="98"/>
      <c r="C4200" s="98"/>
      <c r="D4200" s="98"/>
      <c r="E4200" s="89"/>
      <c r="F4200" s="89"/>
      <c r="G4200" s="204"/>
      <c r="H4200" s="155"/>
      <c r="I4200" s="155"/>
      <c r="J4200" s="52"/>
      <c r="K4200" s="158"/>
      <c r="L4200" s="52"/>
      <c r="M4200" s="52"/>
      <c r="N4200" s="52"/>
      <c r="O4200" s="52"/>
      <c r="P4200" s="111"/>
      <c r="Q4200" s="52"/>
      <c r="R4200" s="77"/>
      <c r="S4200" s="109"/>
    </row>
    <row r="4201" spans="1:19" x14ac:dyDescent="0.2">
      <c r="A4201" s="92"/>
      <c r="B4201" s="98"/>
      <c r="C4201" s="98"/>
      <c r="D4201" s="98"/>
      <c r="E4201" s="89"/>
      <c r="F4201" s="89"/>
      <c r="G4201" s="204"/>
      <c r="H4201" s="157"/>
      <c r="I4201" s="157"/>
      <c r="J4201" s="52"/>
      <c r="K4201" s="158"/>
      <c r="L4201" s="52"/>
      <c r="M4201" s="52"/>
      <c r="N4201" s="52"/>
      <c r="O4201" s="52"/>
      <c r="P4201" s="111"/>
      <c r="Q4201" s="52"/>
      <c r="R4201" s="77"/>
      <c r="S4201" s="109"/>
    </row>
    <row r="4202" spans="1:19" x14ac:dyDescent="0.2">
      <c r="A4202" s="92"/>
      <c r="B4202" s="98"/>
      <c r="C4202" s="98"/>
      <c r="D4202" s="98"/>
      <c r="E4202" s="89"/>
      <c r="F4202" s="89"/>
      <c r="G4202" s="204"/>
      <c r="H4202" s="155"/>
      <c r="I4202" s="155"/>
      <c r="J4202" s="52"/>
      <c r="K4202" s="158"/>
      <c r="L4202" s="52"/>
      <c r="M4202" s="52"/>
      <c r="N4202" s="52"/>
      <c r="O4202" s="52"/>
      <c r="P4202" s="111"/>
      <c r="Q4202" s="52"/>
      <c r="R4202" s="77"/>
      <c r="S4202" s="109"/>
    </row>
    <row r="4203" spans="1:19" x14ac:dyDescent="0.2">
      <c r="A4203" s="92"/>
      <c r="B4203" s="145"/>
      <c r="C4203" s="145"/>
      <c r="D4203" s="145"/>
      <c r="E4203" s="138"/>
      <c r="F4203" s="138"/>
      <c r="G4203" s="103"/>
      <c r="H4203" s="100"/>
      <c r="I4203" s="270"/>
      <c r="J4203" s="208"/>
      <c r="K4203" s="208"/>
      <c r="L4203" s="208"/>
      <c r="M4203" s="208"/>
      <c r="N4203" s="208"/>
      <c r="O4203" s="208"/>
      <c r="P4203" s="250"/>
      <c r="Q4203" s="208"/>
      <c r="R4203" s="143"/>
      <c r="S4203" s="143"/>
    </row>
    <row r="4204" spans="1:19" x14ac:dyDescent="0.2">
      <c r="A4204" s="92"/>
      <c r="B4204" s="98"/>
      <c r="C4204" s="98"/>
      <c r="D4204" s="98"/>
      <c r="E4204" s="89"/>
      <c r="F4204" s="89"/>
      <c r="G4204" s="204"/>
      <c r="H4204" s="156"/>
      <c r="I4204" s="156"/>
      <c r="J4204" s="52"/>
      <c r="K4204" s="158"/>
      <c r="L4204" s="52"/>
      <c r="M4204" s="52"/>
      <c r="N4204" s="52"/>
      <c r="O4204" s="52"/>
      <c r="P4204" s="111"/>
      <c r="Q4204" s="52"/>
      <c r="R4204" s="77"/>
      <c r="S4204" s="109"/>
    </row>
    <row r="4205" spans="1:19" x14ac:dyDescent="0.2">
      <c r="A4205" s="92"/>
      <c r="B4205" s="98"/>
      <c r="C4205" s="98"/>
      <c r="D4205" s="98"/>
      <c r="E4205" s="89"/>
      <c r="F4205" s="89"/>
      <c r="G4205" s="204"/>
      <c r="H4205" s="157"/>
      <c r="I4205" s="157"/>
      <c r="J4205" s="52"/>
      <c r="K4205" s="158"/>
      <c r="L4205" s="52"/>
      <c r="M4205" s="52"/>
      <c r="N4205" s="52"/>
      <c r="O4205" s="52"/>
      <c r="P4205" s="111"/>
      <c r="Q4205" s="52"/>
      <c r="R4205" s="77"/>
      <c r="S4205" s="109"/>
    </row>
    <row r="4206" spans="1:19" x14ac:dyDescent="0.2">
      <c r="A4206" s="92"/>
      <c r="B4206" s="98"/>
      <c r="C4206" s="98"/>
      <c r="D4206" s="98"/>
      <c r="E4206" s="89"/>
      <c r="F4206" s="89"/>
      <c r="G4206" s="204"/>
      <c r="H4206" s="155"/>
      <c r="I4206" s="155"/>
      <c r="J4206" s="52"/>
      <c r="K4206" s="158"/>
      <c r="L4206" s="52"/>
      <c r="M4206" s="52"/>
      <c r="N4206" s="52"/>
      <c r="O4206" s="52"/>
      <c r="P4206" s="111"/>
      <c r="Q4206" s="52"/>
      <c r="R4206" s="77"/>
      <c r="S4206" s="109"/>
    </row>
    <row r="4207" spans="1:19" x14ac:dyDescent="0.2">
      <c r="A4207" s="92"/>
      <c r="B4207" s="162"/>
      <c r="C4207" s="162"/>
      <c r="D4207" s="162"/>
      <c r="E4207" s="76"/>
      <c r="F4207" s="76"/>
      <c r="G4207" s="103"/>
      <c r="H4207" s="100"/>
      <c r="I4207" s="100"/>
      <c r="J4207" s="52"/>
      <c r="K4207" s="52"/>
      <c r="L4207" s="52"/>
      <c r="M4207" s="52"/>
      <c r="N4207" s="52"/>
      <c r="O4207" s="52"/>
      <c r="P4207" s="111"/>
      <c r="Q4207" s="52"/>
      <c r="R4207" s="72"/>
      <c r="S4207" s="72"/>
    </row>
    <row r="4208" spans="1:19" x14ac:dyDescent="0.2">
      <c r="A4208" s="92"/>
      <c r="B4208" s="98"/>
      <c r="C4208" s="98"/>
      <c r="D4208" s="98"/>
      <c r="E4208" s="89"/>
      <c r="F4208" s="89"/>
      <c r="G4208" s="204"/>
      <c r="H4208" s="156"/>
      <c r="I4208" s="156"/>
      <c r="J4208" s="52"/>
      <c r="K4208" s="158"/>
      <c r="L4208" s="52"/>
      <c r="M4208" s="52"/>
      <c r="N4208" s="52"/>
      <c r="O4208" s="52"/>
      <c r="P4208" s="111"/>
      <c r="Q4208" s="52"/>
      <c r="R4208" s="77"/>
      <c r="S4208" s="109"/>
    </row>
    <row r="4209" spans="1:19" x14ac:dyDescent="0.2">
      <c r="A4209" s="92"/>
      <c r="B4209" s="98"/>
      <c r="C4209" s="98"/>
      <c r="D4209" s="98"/>
      <c r="E4209" s="89"/>
      <c r="F4209" s="89"/>
      <c r="G4209" s="204"/>
      <c r="H4209" s="157"/>
      <c r="I4209" s="157"/>
      <c r="J4209" s="52"/>
      <c r="K4209" s="158"/>
      <c r="L4209" s="52"/>
      <c r="M4209" s="52"/>
      <c r="N4209" s="52"/>
      <c r="O4209" s="52"/>
      <c r="P4209" s="111"/>
      <c r="Q4209" s="52"/>
      <c r="R4209" s="77"/>
      <c r="S4209" s="109"/>
    </row>
    <row r="4210" spans="1:19" x14ac:dyDescent="0.2">
      <c r="A4210" s="92"/>
      <c r="B4210" s="98"/>
      <c r="C4210" s="98"/>
      <c r="D4210" s="98"/>
      <c r="E4210" s="89"/>
      <c r="F4210" s="89"/>
      <c r="G4210" s="204"/>
      <c r="H4210" s="157"/>
      <c r="I4210" s="157"/>
      <c r="J4210" s="52"/>
      <c r="K4210" s="158"/>
      <c r="L4210" s="52"/>
      <c r="M4210" s="52"/>
      <c r="N4210" s="52"/>
      <c r="O4210" s="52"/>
      <c r="P4210" s="111"/>
      <c r="Q4210" s="52"/>
      <c r="R4210" s="77"/>
      <c r="S4210" s="109"/>
    </row>
    <row r="4211" spans="1:19" x14ac:dyDescent="0.2">
      <c r="A4211" s="92"/>
      <c r="B4211" s="98"/>
      <c r="C4211" s="98"/>
      <c r="D4211" s="98"/>
      <c r="E4211" s="89"/>
      <c r="F4211" s="89"/>
      <c r="G4211" s="204"/>
      <c r="H4211" s="155"/>
      <c r="I4211" s="155"/>
      <c r="J4211" s="52"/>
      <c r="K4211" s="158"/>
      <c r="L4211" s="52"/>
      <c r="M4211" s="52"/>
      <c r="N4211" s="52"/>
      <c r="O4211" s="52"/>
      <c r="P4211" s="111"/>
      <c r="Q4211" s="52"/>
      <c r="R4211" s="77"/>
      <c r="S4211" s="109"/>
    </row>
    <row r="4212" spans="1:19" x14ac:dyDescent="0.2">
      <c r="A4212" s="92"/>
      <c r="B4212" s="145"/>
      <c r="C4212" s="145"/>
      <c r="D4212" s="145"/>
      <c r="E4212" s="138"/>
      <c r="F4212" s="138"/>
      <c r="G4212" s="103"/>
      <c r="H4212" s="100"/>
      <c r="I4212" s="270"/>
      <c r="J4212" s="208"/>
      <c r="K4212" s="208"/>
      <c r="L4212" s="208"/>
      <c r="M4212" s="208"/>
      <c r="N4212" s="208"/>
      <c r="O4212" s="208"/>
      <c r="P4212" s="250"/>
      <c r="Q4212" s="208"/>
      <c r="R4212" s="143"/>
      <c r="S4212" s="143"/>
    </row>
    <row r="4213" spans="1:19" x14ac:dyDescent="0.2">
      <c r="A4213" s="92"/>
      <c r="B4213" s="98"/>
      <c r="C4213" s="98"/>
      <c r="D4213" s="98"/>
      <c r="E4213" s="89"/>
      <c r="F4213" s="89"/>
      <c r="G4213" s="204"/>
      <c r="H4213" s="156"/>
      <c r="I4213" s="156"/>
      <c r="J4213" s="52"/>
      <c r="K4213" s="158"/>
      <c r="L4213" s="52"/>
      <c r="M4213" s="52"/>
      <c r="N4213" s="52"/>
      <c r="O4213" s="52"/>
      <c r="P4213" s="111"/>
      <c r="Q4213" s="52"/>
      <c r="R4213" s="77"/>
      <c r="S4213" s="109"/>
    </row>
    <row r="4214" spans="1:19" x14ac:dyDescent="0.2">
      <c r="A4214" s="92"/>
      <c r="B4214" s="98"/>
      <c r="C4214" s="98"/>
      <c r="D4214" s="98"/>
      <c r="E4214" s="89"/>
      <c r="F4214" s="89"/>
      <c r="G4214" s="204"/>
      <c r="H4214" s="157"/>
      <c r="I4214" s="157"/>
      <c r="J4214" s="52"/>
      <c r="K4214" s="158"/>
      <c r="L4214" s="52"/>
      <c r="M4214" s="52"/>
      <c r="N4214" s="52"/>
      <c r="O4214" s="52"/>
      <c r="P4214" s="111"/>
      <c r="Q4214" s="52"/>
      <c r="R4214" s="77"/>
      <c r="S4214" s="109"/>
    </row>
    <row r="4215" spans="1:19" x14ac:dyDescent="0.2">
      <c r="A4215" s="92"/>
      <c r="B4215" s="98"/>
      <c r="C4215" s="98"/>
      <c r="D4215" s="98"/>
      <c r="E4215" s="89"/>
      <c r="F4215" s="89"/>
      <c r="G4215" s="204"/>
      <c r="H4215" s="155"/>
      <c r="I4215" s="155"/>
      <c r="J4215" s="52"/>
      <c r="K4215" s="158"/>
      <c r="L4215" s="52"/>
      <c r="M4215" s="52"/>
      <c r="N4215" s="52"/>
      <c r="O4215" s="52"/>
      <c r="P4215" s="111"/>
      <c r="Q4215" s="52"/>
      <c r="R4215" s="77"/>
      <c r="S4215" s="109"/>
    </row>
    <row r="4216" spans="1:19" x14ac:dyDescent="0.2">
      <c r="A4216" s="92"/>
      <c r="B4216" s="98"/>
      <c r="C4216" s="98"/>
      <c r="D4216" s="98"/>
      <c r="E4216" s="89"/>
      <c r="F4216" s="89"/>
      <c r="G4216" s="204"/>
      <c r="H4216" s="157"/>
      <c r="I4216" s="157"/>
      <c r="J4216" s="52"/>
      <c r="K4216" s="158"/>
      <c r="L4216" s="52"/>
      <c r="M4216" s="52"/>
      <c r="N4216" s="52"/>
      <c r="O4216" s="52"/>
      <c r="P4216" s="111"/>
      <c r="Q4216" s="52"/>
      <c r="R4216" s="77"/>
      <c r="S4216" s="109"/>
    </row>
    <row r="4217" spans="1:19" x14ac:dyDescent="0.2">
      <c r="A4217" s="92"/>
      <c r="B4217" s="98"/>
      <c r="C4217" s="98"/>
      <c r="D4217" s="98"/>
      <c r="E4217" s="89"/>
      <c r="F4217" s="89"/>
      <c r="G4217" s="204"/>
      <c r="H4217" s="155"/>
      <c r="I4217" s="155"/>
      <c r="J4217" s="52"/>
      <c r="K4217" s="158"/>
      <c r="L4217" s="52"/>
      <c r="M4217" s="52"/>
      <c r="N4217" s="52"/>
      <c r="O4217" s="52"/>
      <c r="P4217" s="111"/>
      <c r="Q4217" s="52"/>
      <c r="R4217" s="77"/>
      <c r="S4217" s="109"/>
    </row>
    <row r="4218" spans="1:19" x14ac:dyDescent="0.2">
      <c r="A4218" s="92"/>
      <c r="B4218" s="145"/>
      <c r="C4218" s="145"/>
      <c r="D4218" s="145"/>
      <c r="E4218" s="138"/>
      <c r="F4218" s="138"/>
      <c r="G4218" s="103"/>
      <c r="H4218" s="100"/>
      <c r="I4218" s="270"/>
      <c r="J4218" s="208"/>
      <c r="K4218" s="208"/>
      <c r="L4218" s="208"/>
      <c r="M4218" s="208"/>
      <c r="N4218" s="208"/>
      <c r="O4218" s="208"/>
      <c r="P4218" s="250"/>
      <c r="Q4218" s="208"/>
      <c r="R4218" s="143"/>
      <c r="S4218" s="143"/>
    </row>
    <row r="4219" spans="1:19" x14ac:dyDescent="0.2">
      <c r="A4219" s="92"/>
      <c r="B4219" s="98"/>
      <c r="C4219" s="98"/>
      <c r="D4219" s="98"/>
      <c r="E4219" s="89"/>
      <c r="F4219" s="89"/>
      <c r="G4219" s="204"/>
      <c r="H4219" s="156"/>
      <c r="I4219" s="156"/>
      <c r="J4219" s="52"/>
      <c r="K4219" s="158"/>
      <c r="L4219" s="52"/>
      <c r="M4219" s="52"/>
      <c r="N4219" s="52"/>
      <c r="O4219" s="52"/>
      <c r="P4219" s="111"/>
      <c r="Q4219" s="52"/>
      <c r="R4219" s="77"/>
      <c r="S4219" s="109"/>
    </row>
    <row r="4220" spans="1:19" x14ac:dyDescent="0.2">
      <c r="A4220" s="92"/>
      <c r="B4220" s="98"/>
      <c r="C4220" s="98"/>
      <c r="D4220" s="98"/>
      <c r="E4220" s="89"/>
      <c r="F4220" s="89"/>
      <c r="G4220" s="204"/>
      <c r="H4220" s="157"/>
      <c r="I4220" s="157"/>
      <c r="J4220" s="52"/>
      <c r="K4220" s="158"/>
      <c r="L4220" s="52"/>
      <c r="M4220" s="52"/>
      <c r="N4220" s="52"/>
      <c r="O4220" s="52"/>
      <c r="P4220" s="111"/>
      <c r="Q4220" s="52"/>
      <c r="R4220" s="77"/>
      <c r="S4220" s="109"/>
    </row>
    <row r="4221" spans="1:19" x14ac:dyDescent="0.2">
      <c r="A4221" s="92"/>
      <c r="B4221" s="98"/>
      <c r="C4221" s="98"/>
      <c r="D4221" s="98"/>
      <c r="E4221" s="89"/>
      <c r="F4221" s="89"/>
      <c r="G4221" s="204"/>
      <c r="H4221" s="155"/>
      <c r="I4221" s="155"/>
      <c r="J4221" s="52"/>
      <c r="K4221" s="158"/>
      <c r="L4221" s="52"/>
      <c r="M4221" s="52"/>
      <c r="N4221" s="52"/>
      <c r="O4221" s="52"/>
      <c r="P4221" s="111"/>
      <c r="Q4221" s="52"/>
      <c r="R4221" s="77"/>
      <c r="S4221" s="109"/>
    </row>
    <row r="4222" spans="1:19" x14ac:dyDescent="0.2">
      <c r="A4222" s="92"/>
      <c r="B4222" s="162"/>
      <c r="C4222" s="162"/>
      <c r="D4222" s="162"/>
      <c r="E4222" s="76"/>
      <c r="F4222" s="76"/>
      <c r="G4222" s="103"/>
      <c r="H4222" s="100"/>
      <c r="I4222" s="100"/>
      <c r="J4222" s="52"/>
      <c r="K4222" s="52"/>
      <c r="L4222" s="52"/>
      <c r="M4222" s="52"/>
      <c r="N4222" s="52"/>
      <c r="O4222" s="52"/>
      <c r="P4222" s="111"/>
      <c r="Q4222" s="52"/>
      <c r="R4222" s="72"/>
      <c r="S4222" s="72"/>
    </row>
    <row r="4223" spans="1:19" x14ac:dyDescent="0.2">
      <c r="A4223" s="92"/>
      <c r="B4223" s="98"/>
      <c r="C4223" s="98"/>
      <c r="D4223" s="98"/>
      <c r="E4223" s="89"/>
      <c r="F4223" s="89"/>
      <c r="G4223" s="204"/>
      <c r="H4223" s="156"/>
      <c r="I4223" s="156"/>
      <c r="J4223" s="52"/>
      <c r="K4223" s="158"/>
      <c r="L4223" s="52"/>
      <c r="M4223" s="52"/>
      <c r="N4223" s="52"/>
      <c r="O4223" s="52"/>
      <c r="P4223" s="111"/>
      <c r="Q4223" s="52"/>
      <c r="R4223" s="77"/>
      <c r="S4223" s="109"/>
    </row>
    <row r="4224" spans="1:19" x14ac:dyDescent="0.2">
      <c r="A4224" s="92"/>
      <c r="B4224" s="98"/>
      <c r="C4224" s="98"/>
      <c r="D4224" s="98"/>
      <c r="E4224" s="89"/>
      <c r="F4224" s="89"/>
      <c r="G4224" s="204"/>
      <c r="H4224" s="157"/>
      <c r="I4224" s="157"/>
      <c r="J4224" s="52"/>
      <c r="K4224" s="158"/>
      <c r="L4224" s="52"/>
      <c r="M4224" s="52"/>
      <c r="N4224" s="52"/>
      <c r="O4224" s="52"/>
      <c r="P4224" s="111"/>
      <c r="Q4224" s="52"/>
      <c r="R4224" s="77"/>
      <c r="S4224" s="109"/>
    </row>
    <row r="4225" spans="1:19" x14ac:dyDescent="0.2">
      <c r="A4225" s="92"/>
      <c r="B4225" s="98"/>
      <c r="C4225" s="98"/>
      <c r="D4225" s="98"/>
      <c r="E4225" s="89"/>
      <c r="F4225" s="89"/>
      <c r="G4225" s="204"/>
      <c r="H4225" s="157"/>
      <c r="I4225" s="157"/>
      <c r="J4225" s="52"/>
      <c r="K4225" s="158"/>
      <c r="L4225" s="52"/>
      <c r="M4225" s="52"/>
      <c r="N4225" s="52"/>
      <c r="O4225" s="52"/>
      <c r="P4225" s="111"/>
      <c r="Q4225" s="52"/>
      <c r="R4225" s="77"/>
      <c r="S4225" s="109"/>
    </row>
    <row r="4226" spans="1:19" x14ac:dyDescent="0.2">
      <c r="A4226" s="92"/>
      <c r="B4226" s="98"/>
      <c r="C4226" s="98"/>
      <c r="D4226" s="98"/>
      <c r="E4226" s="89"/>
      <c r="F4226" s="89"/>
      <c r="G4226" s="204"/>
      <c r="H4226" s="155"/>
      <c r="I4226" s="155"/>
      <c r="J4226" s="52"/>
      <c r="K4226" s="158"/>
      <c r="L4226" s="52"/>
      <c r="M4226" s="52"/>
      <c r="N4226" s="52"/>
      <c r="O4226" s="52"/>
      <c r="P4226" s="111"/>
      <c r="Q4226" s="52"/>
      <c r="R4226" s="77"/>
      <c r="S4226" s="109"/>
    </row>
    <row r="4227" spans="1:19" x14ac:dyDescent="0.2">
      <c r="A4227" s="92"/>
      <c r="B4227" s="145"/>
      <c r="C4227" s="145"/>
      <c r="D4227" s="145"/>
      <c r="E4227" s="138"/>
      <c r="F4227" s="138"/>
      <c r="G4227" s="103"/>
      <c r="H4227" s="100"/>
      <c r="I4227" s="270"/>
      <c r="J4227" s="208"/>
      <c r="K4227" s="208"/>
      <c r="L4227" s="208"/>
      <c r="M4227" s="208"/>
      <c r="N4227" s="208"/>
      <c r="O4227" s="208"/>
      <c r="P4227" s="250"/>
      <c r="Q4227" s="208"/>
      <c r="R4227" s="143"/>
      <c r="S4227" s="143"/>
    </row>
    <row r="4228" spans="1:19" x14ac:dyDescent="0.2">
      <c r="A4228" s="92"/>
      <c r="B4228" s="98"/>
      <c r="C4228" s="98"/>
      <c r="D4228" s="98"/>
      <c r="E4228" s="89"/>
      <c r="F4228" s="89"/>
      <c r="G4228" s="204"/>
      <c r="H4228" s="156"/>
      <c r="I4228" s="156"/>
      <c r="J4228" s="52"/>
      <c r="K4228" s="158"/>
      <c r="L4228" s="52"/>
      <c r="M4228" s="52"/>
      <c r="N4228" s="52"/>
      <c r="O4228" s="52"/>
      <c r="P4228" s="111"/>
      <c r="Q4228" s="52"/>
      <c r="R4228" s="77"/>
      <c r="S4228" s="109"/>
    </row>
    <row r="4229" spans="1:19" x14ac:dyDescent="0.2">
      <c r="A4229" s="92"/>
      <c r="B4229" s="98"/>
      <c r="C4229" s="98"/>
      <c r="D4229" s="98"/>
      <c r="E4229" s="89"/>
      <c r="F4229" s="89"/>
      <c r="G4229" s="204"/>
      <c r="H4229" s="157"/>
      <c r="I4229" s="157"/>
      <c r="J4229" s="52"/>
      <c r="K4229" s="158"/>
      <c r="L4229" s="52"/>
      <c r="M4229" s="52"/>
      <c r="N4229" s="52"/>
      <c r="O4229" s="52"/>
      <c r="P4229" s="111"/>
      <c r="Q4229" s="52"/>
      <c r="R4229" s="77"/>
      <c r="S4229" s="109"/>
    </row>
    <row r="4230" spans="1:19" x14ac:dyDescent="0.2">
      <c r="A4230" s="92"/>
      <c r="B4230" s="98"/>
      <c r="C4230" s="98"/>
      <c r="D4230" s="98"/>
      <c r="E4230" s="89"/>
      <c r="F4230" s="89"/>
      <c r="G4230" s="204"/>
      <c r="H4230" s="155"/>
      <c r="I4230" s="155"/>
      <c r="J4230" s="52"/>
      <c r="K4230" s="158"/>
      <c r="L4230" s="52"/>
      <c r="M4230" s="52"/>
      <c r="N4230" s="52"/>
      <c r="O4230" s="52"/>
      <c r="P4230" s="111"/>
      <c r="Q4230" s="52"/>
      <c r="R4230" s="77"/>
      <c r="S4230" s="109"/>
    </row>
    <row r="4231" spans="1:19" x14ac:dyDescent="0.2">
      <c r="A4231" s="92"/>
      <c r="B4231" s="98"/>
      <c r="C4231" s="98"/>
      <c r="D4231" s="98"/>
      <c r="E4231" s="89"/>
      <c r="F4231" s="89"/>
      <c r="G4231" s="204"/>
      <c r="H4231" s="157"/>
      <c r="I4231" s="157"/>
      <c r="J4231" s="52"/>
      <c r="K4231" s="158"/>
      <c r="L4231" s="52"/>
      <c r="M4231" s="52"/>
      <c r="N4231" s="52"/>
      <c r="O4231" s="52"/>
      <c r="P4231" s="111"/>
      <c r="Q4231" s="52"/>
      <c r="R4231" s="77"/>
      <c r="S4231" s="109"/>
    </row>
    <row r="4232" spans="1:19" x14ac:dyDescent="0.2">
      <c r="A4232" s="92"/>
      <c r="B4232" s="98"/>
      <c r="C4232" s="98"/>
      <c r="D4232" s="98"/>
      <c r="E4232" s="89"/>
      <c r="F4232" s="89"/>
      <c r="G4232" s="204"/>
      <c r="H4232" s="155"/>
      <c r="I4232" s="155"/>
      <c r="J4232" s="52"/>
      <c r="K4232" s="158"/>
      <c r="L4232" s="52"/>
      <c r="M4232" s="52"/>
      <c r="N4232" s="52"/>
      <c r="O4232" s="52"/>
      <c r="P4232" s="111"/>
      <c r="Q4232" s="52"/>
      <c r="R4232" s="77"/>
      <c r="S4232" s="109"/>
    </row>
    <row r="4233" spans="1:19" x14ac:dyDescent="0.2">
      <c r="A4233" s="92"/>
      <c r="B4233" s="145"/>
      <c r="C4233" s="145"/>
      <c r="D4233" s="145"/>
      <c r="E4233" s="138"/>
      <c r="F4233" s="138"/>
      <c r="G4233" s="103"/>
      <c r="H4233" s="100"/>
      <c r="I4233" s="270"/>
      <c r="J4233" s="208"/>
      <c r="K4233" s="208"/>
      <c r="L4233" s="208"/>
      <c r="M4233" s="208"/>
      <c r="N4233" s="208"/>
      <c r="O4233" s="208"/>
      <c r="P4233" s="250"/>
      <c r="Q4233" s="208"/>
      <c r="R4233" s="143"/>
      <c r="S4233" s="143"/>
    </row>
    <row r="4234" spans="1:19" x14ac:dyDescent="0.2">
      <c r="A4234" s="92"/>
      <c r="B4234" s="98"/>
      <c r="C4234" s="98"/>
      <c r="D4234" s="98"/>
      <c r="E4234" s="89"/>
      <c r="F4234" s="89"/>
      <c r="G4234" s="204"/>
      <c r="H4234" s="156"/>
      <c r="I4234" s="156"/>
      <c r="J4234" s="52"/>
      <c r="K4234" s="158"/>
      <c r="L4234" s="52"/>
      <c r="M4234" s="52"/>
      <c r="N4234" s="52"/>
      <c r="O4234" s="52"/>
      <c r="P4234" s="111"/>
      <c r="Q4234" s="52"/>
      <c r="R4234" s="77"/>
      <c r="S4234" s="109"/>
    </row>
    <row r="4235" spans="1:19" x14ac:dyDescent="0.2">
      <c r="A4235" s="92"/>
      <c r="B4235" s="98"/>
      <c r="C4235" s="98"/>
      <c r="D4235" s="98"/>
      <c r="E4235" s="89"/>
      <c r="F4235" s="89"/>
      <c r="G4235" s="204"/>
      <c r="H4235" s="157"/>
      <c r="I4235" s="157"/>
      <c r="J4235" s="52"/>
      <c r="K4235" s="158"/>
      <c r="L4235" s="52"/>
      <c r="M4235" s="52"/>
      <c r="N4235" s="52"/>
      <c r="O4235" s="52"/>
      <c r="P4235" s="111"/>
      <c r="Q4235" s="52"/>
      <c r="R4235" s="77"/>
      <c r="S4235" s="109"/>
    </row>
    <row r="4236" spans="1:19" x14ac:dyDescent="0.2">
      <c r="A4236" s="92"/>
      <c r="B4236" s="98"/>
      <c r="C4236" s="98"/>
      <c r="D4236" s="98"/>
      <c r="E4236" s="89"/>
      <c r="F4236" s="89"/>
      <c r="G4236" s="204"/>
      <c r="H4236" s="155"/>
      <c r="I4236" s="155"/>
      <c r="J4236" s="52"/>
      <c r="K4236" s="158"/>
      <c r="L4236" s="52"/>
      <c r="M4236" s="52"/>
      <c r="N4236" s="52"/>
      <c r="O4236" s="52"/>
      <c r="P4236" s="111"/>
      <c r="Q4236" s="52"/>
      <c r="R4236" s="77"/>
      <c r="S4236" s="109"/>
    </row>
    <row r="4237" spans="1:19" x14ac:dyDescent="0.2">
      <c r="A4237" s="92"/>
      <c r="B4237" s="162"/>
      <c r="C4237" s="162"/>
      <c r="D4237" s="162"/>
      <c r="E4237" s="76"/>
      <c r="F4237" s="76"/>
      <c r="G4237" s="103"/>
      <c r="H4237" s="100"/>
      <c r="I4237" s="100"/>
      <c r="J4237" s="52"/>
      <c r="K4237" s="52"/>
      <c r="L4237" s="52"/>
      <c r="M4237" s="52"/>
      <c r="N4237" s="52"/>
      <c r="O4237" s="52"/>
      <c r="P4237" s="111"/>
      <c r="Q4237" s="52"/>
      <c r="R4237" s="72"/>
      <c r="S4237" s="72"/>
    </row>
    <row r="4238" spans="1:19" x14ac:dyDescent="0.2">
      <c r="A4238" s="92"/>
      <c r="B4238" s="98"/>
      <c r="C4238" s="98"/>
      <c r="D4238" s="98"/>
      <c r="E4238" s="89"/>
      <c r="F4238" s="89"/>
      <c r="G4238" s="204"/>
      <c r="H4238" s="156"/>
      <c r="I4238" s="156"/>
      <c r="J4238" s="52"/>
      <c r="K4238" s="158"/>
      <c r="L4238" s="52"/>
      <c r="M4238" s="52"/>
      <c r="N4238" s="52"/>
      <c r="O4238" s="52"/>
      <c r="P4238" s="111"/>
      <c r="Q4238" s="52"/>
      <c r="R4238" s="77"/>
      <c r="S4238" s="109"/>
    </row>
    <row r="4239" spans="1:19" x14ac:dyDescent="0.2">
      <c r="A4239" s="92"/>
      <c r="B4239" s="98"/>
      <c r="C4239" s="98"/>
      <c r="D4239" s="98"/>
      <c r="E4239" s="89"/>
      <c r="F4239" s="89"/>
      <c r="G4239" s="204"/>
      <c r="H4239" s="157"/>
      <c r="I4239" s="157"/>
      <c r="J4239" s="52"/>
      <c r="K4239" s="158"/>
      <c r="L4239" s="52"/>
      <c r="M4239" s="52"/>
      <c r="N4239" s="52"/>
      <c r="O4239" s="52"/>
      <c r="P4239" s="111"/>
      <c r="Q4239" s="52"/>
      <c r="R4239" s="77"/>
      <c r="S4239" s="109"/>
    </row>
    <row r="4240" spans="1:19" x14ac:dyDescent="0.2">
      <c r="A4240" s="92"/>
      <c r="B4240" s="98"/>
      <c r="C4240" s="98"/>
      <c r="D4240" s="98"/>
      <c r="E4240" s="89"/>
      <c r="F4240" s="89"/>
      <c r="G4240" s="204"/>
      <c r="H4240" s="157"/>
      <c r="I4240" s="157"/>
      <c r="J4240" s="52"/>
      <c r="K4240" s="158"/>
      <c r="L4240" s="52"/>
      <c r="M4240" s="52"/>
      <c r="N4240" s="52"/>
      <c r="O4240" s="52"/>
      <c r="P4240" s="111"/>
      <c r="Q4240" s="52"/>
      <c r="R4240" s="77"/>
      <c r="S4240" s="109"/>
    </row>
    <row r="4241" spans="1:19" x14ac:dyDescent="0.2">
      <c r="A4241" s="92"/>
      <c r="B4241" s="98"/>
      <c r="C4241" s="98"/>
      <c r="D4241" s="98"/>
      <c r="E4241" s="89"/>
      <c r="F4241" s="89"/>
      <c r="G4241" s="204"/>
      <c r="H4241" s="155"/>
      <c r="I4241" s="155"/>
      <c r="J4241" s="52"/>
      <c r="K4241" s="158"/>
      <c r="L4241" s="52"/>
      <c r="M4241" s="52"/>
      <c r="N4241" s="52"/>
      <c r="O4241" s="52"/>
      <c r="P4241" s="111"/>
      <c r="Q4241" s="52"/>
      <c r="R4241" s="77"/>
      <c r="S4241" s="109"/>
    </row>
    <row r="4242" spans="1:19" x14ac:dyDescent="0.2">
      <c r="A4242" s="92"/>
      <c r="B4242" s="145"/>
      <c r="C4242" s="145"/>
      <c r="D4242" s="145"/>
      <c r="E4242" s="138"/>
      <c r="F4242" s="138"/>
      <c r="G4242" s="103"/>
      <c r="H4242" s="100"/>
      <c r="I4242" s="270"/>
      <c r="J4242" s="208"/>
      <c r="K4242" s="208"/>
      <c r="L4242" s="208"/>
      <c r="M4242" s="208"/>
      <c r="N4242" s="208"/>
      <c r="O4242" s="208"/>
      <c r="P4242" s="250"/>
      <c r="Q4242" s="208"/>
      <c r="R4242" s="143"/>
      <c r="S4242" s="143"/>
    </row>
    <row r="4243" spans="1:19" x14ac:dyDescent="0.2">
      <c r="A4243" s="92"/>
      <c r="B4243" s="98"/>
      <c r="C4243" s="98"/>
      <c r="D4243" s="98"/>
      <c r="E4243" s="89"/>
      <c r="F4243" s="89"/>
      <c r="G4243" s="204"/>
      <c r="H4243" s="156"/>
      <c r="I4243" s="156"/>
      <c r="J4243" s="52"/>
      <c r="K4243" s="158"/>
      <c r="L4243" s="52"/>
      <c r="M4243" s="52"/>
      <c r="N4243" s="52"/>
      <c r="O4243" s="52"/>
      <c r="P4243" s="111"/>
      <c r="Q4243" s="52"/>
      <c r="R4243" s="77"/>
      <c r="S4243" s="109"/>
    </row>
    <row r="4244" spans="1:19" x14ac:dyDescent="0.2">
      <c r="A4244" s="92"/>
      <c r="B4244" s="98"/>
      <c r="C4244" s="98"/>
      <c r="D4244" s="98"/>
      <c r="E4244" s="89"/>
      <c r="F4244" s="89"/>
      <c r="G4244" s="204"/>
      <c r="H4244" s="157"/>
      <c r="I4244" s="157"/>
      <c r="J4244" s="52"/>
      <c r="K4244" s="158"/>
      <c r="L4244" s="52"/>
      <c r="M4244" s="52"/>
      <c r="N4244" s="52"/>
      <c r="O4244" s="52"/>
      <c r="P4244" s="111"/>
      <c r="Q4244" s="52"/>
      <c r="R4244" s="77"/>
      <c r="S4244" s="109"/>
    </row>
    <row r="4245" spans="1:19" x14ac:dyDescent="0.2">
      <c r="A4245" s="92"/>
      <c r="B4245" s="98"/>
      <c r="C4245" s="98"/>
      <c r="D4245" s="98"/>
      <c r="E4245" s="89"/>
      <c r="F4245" s="89"/>
      <c r="G4245" s="204"/>
      <c r="H4245" s="155"/>
      <c r="I4245" s="155"/>
      <c r="J4245" s="52"/>
      <c r="K4245" s="158"/>
      <c r="L4245" s="52"/>
      <c r="M4245" s="52"/>
      <c r="N4245" s="52"/>
      <c r="O4245" s="52"/>
      <c r="P4245" s="111"/>
      <c r="Q4245" s="52"/>
      <c r="R4245" s="77"/>
      <c r="S4245" s="109"/>
    </row>
    <row r="4246" spans="1:19" x14ac:dyDescent="0.2">
      <c r="A4246" s="92"/>
      <c r="B4246" s="98"/>
      <c r="C4246" s="98"/>
      <c r="D4246" s="98"/>
      <c r="E4246" s="89"/>
      <c r="F4246" s="89"/>
      <c r="G4246" s="204"/>
      <c r="H4246" s="157"/>
      <c r="I4246" s="157"/>
      <c r="J4246" s="52"/>
      <c r="K4246" s="158"/>
      <c r="L4246" s="52"/>
      <c r="M4246" s="52"/>
      <c r="N4246" s="52"/>
      <c r="O4246" s="52"/>
      <c r="P4246" s="111"/>
      <c r="Q4246" s="52"/>
      <c r="R4246" s="77"/>
      <c r="S4246" s="109"/>
    </row>
    <row r="4247" spans="1:19" x14ac:dyDescent="0.2">
      <c r="A4247" s="92"/>
      <c r="B4247" s="98"/>
      <c r="C4247" s="98"/>
      <c r="D4247" s="98"/>
      <c r="E4247" s="89"/>
      <c r="F4247" s="89"/>
      <c r="G4247" s="204"/>
      <c r="H4247" s="155"/>
      <c r="I4247" s="155"/>
      <c r="J4247" s="52"/>
      <c r="K4247" s="158"/>
      <c r="L4247" s="52"/>
      <c r="M4247" s="52"/>
      <c r="N4247" s="52"/>
      <c r="O4247" s="52"/>
      <c r="P4247" s="111"/>
      <c r="Q4247" s="52"/>
      <c r="R4247" s="77"/>
      <c r="S4247" s="109"/>
    </row>
    <row r="4248" spans="1:19" x14ac:dyDescent="0.2">
      <c r="A4248" s="92"/>
      <c r="B4248" s="145"/>
      <c r="C4248" s="145"/>
      <c r="D4248" s="145"/>
      <c r="E4248" s="138"/>
      <c r="F4248" s="138"/>
      <c r="G4248" s="103"/>
      <c r="H4248" s="100"/>
      <c r="I4248" s="270"/>
      <c r="J4248" s="208"/>
      <c r="K4248" s="208"/>
      <c r="L4248" s="208"/>
      <c r="M4248" s="208"/>
      <c r="N4248" s="208"/>
      <c r="O4248" s="208"/>
      <c r="P4248" s="250"/>
      <c r="Q4248" s="208"/>
      <c r="R4248" s="143"/>
      <c r="S4248" s="143"/>
    </row>
    <row r="4249" spans="1:19" x14ac:dyDescent="0.2">
      <c r="A4249" s="92"/>
      <c r="B4249" s="98"/>
      <c r="C4249" s="98"/>
      <c r="D4249" s="98"/>
      <c r="E4249" s="89"/>
      <c r="F4249" s="89"/>
      <c r="G4249" s="204"/>
      <c r="H4249" s="156"/>
      <c r="I4249" s="156"/>
      <c r="J4249" s="52"/>
      <c r="K4249" s="158"/>
      <c r="L4249" s="52"/>
      <c r="M4249" s="52"/>
      <c r="N4249" s="52"/>
      <c r="O4249" s="52"/>
      <c r="P4249" s="111"/>
      <c r="Q4249" s="52"/>
      <c r="R4249" s="77"/>
      <c r="S4249" s="109"/>
    </row>
    <row r="4250" spans="1:19" x14ac:dyDescent="0.2">
      <c r="A4250" s="92"/>
      <c r="B4250" s="98"/>
      <c r="C4250" s="98"/>
      <c r="D4250" s="98"/>
      <c r="E4250" s="89"/>
      <c r="F4250" s="89"/>
      <c r="G4250" s="204"/>
      <c r="H4250" s="157"/>
      <c r="I4250" s="157"/>
      <c r="J4250" s="52"/>
      <c r="K4250" s="158"/>
      <c r="L4250" s="52"/>
      <c r="M4250" s="52"/>
      <c r="N4250" s="52"/>
      <c r="O4250" s="52"/>
      <c r="P4250" s="111"/>
      <c r="Q4250" s="52"/>
      <c r="R4250" s="77"/>
      <c r="S4250" s="109"/>
    </row>
    <row r="4251" spans="1:19" x14ac:dyDescent="0.2">
      <c r="A4251" s="92"/>
      <c r="B4251" s="98"/>
      <c r="C4251" s="98"/>
      <c r="D4251" s="98"/>
      <c r="E4251" s="89"/>
      <c r="F4251" s="89"/>
      <c r="G4251" s="204"/>
      <c r="H4251" s="155"/>
      <c r="I4251" s="155"/>
      <c r="J4251" s="52"/>
      <c r="K4251" s="158"/>
      <c r="L4251" s="52"/>
      <c r="M4251" s="52"/>
      <c r="N4251" s="52"/>
      <c r="O4251" s="52"/>
      <c r="P4251" s="111"/>
      <c r="Q4251" s="52"/>
      <c r="R4251" s="77"/>
      <c r="S4251" s="109"/>
    </row>
    <row r="4252" spans="1:19" x14ac:dyDescent="0.2">
      <c r="A4252" s="92"/>
      <c r="B4252" s="162"/>
      <c r="C4252" s="162"/>
      <c r="D4252" s="162"/>
      <c r="E4252" s="76"/>
      <c r="F4252" s="76"/>
      <c r="G4252" s="103"/>
      <c r="H4252" s="100"/>
      <c r="I4252" s="100"/>
      <c r="J4252" s="52"/>
      <c r="K4252" s="52"/>
      <c r="L4252" s="52"/>
      <c r="M4252" s="52"/>
      <c r="N4252" s="52"/>
      <c r="O4252" s="52"/>
      <c r="P4252" s="111"/>
      <c r="Q4252" s="52"/>
      <c r="R4252" s="72"/>
      <c r="S4252" s="72"/>
    </row>
    <row r="4253" spans="1:19" x14ac:dyDescent="0.2">
      <c r="A4253" s="92"/>
      <c r="B4253" s="98"/>
      <c r="C4253" s="98"/>
      <c r="D4253" s="98"/>
      <c r="E4253" s="89"/>
      <c r="F4253" s="89"/>
      <c r="G4253" s="204"/>
      <c r="H4253" s="156"/>
      <c r="I4253" s="156"/>
      <c r="J4253" s="52"/>
      <c r="K4253" s="158"/>
      <c r="L4253" s="52"/>
      <c r="M4253" s="52"/>
      <c r="N4253" s="52"/>
      <c r="O4253" s="52"/>
      <c r="P4253" s="111"/>
      <c r="Q4253" s="52"/>
      <c r="R4253" s="77"/>
      <c r="S4253" s="109"/>
    </row>
    <row r="4254" spans="1:19" x14ac:dyDescent="0.2">
      <c r="A4254" s="92"/>
      <c r="B4254" s="98"/>
      <c r="C4254" s="98"/>
      <c r="D4254" s="98"/>
      <c r="E4254" s="89"/>
      <c r="F4254" s="89"/>
      <c r="G4254" s="204"/>
      <c r="H4254" s="157"/>
      <c r="I4254" s="157"/>
      <c r="J4254" s="52"/>
      <c r="K4254" s="158"/>
      <c r="L4254" s="52"/>
      <c r="M4254" s="52"/>
      <c r="N4254" s="52"/>
      <c r="O4254" s="52"/>
      <c r="P4254" s="111"/>
      <c r="Q4254" s="52"/>
      <c r="R4254" s="77"/>
      <c r="S4254" s="109"/>
    </row>
    <row r="4255" spans="1:19" x14ac:dyDescent="0.2">
      <c r="A4255" s="92"/>
      <c r="B4255" s="98"/>
      <c r="C4255" s="98"/>
      <c r="D4255" s="98"/>
      <c r="E4255" s="89"/>
      <c r="F4255" s="89"/>
      <c r="G4255" s="204"/>
      <c r="H4255" s="157"/>
      <c r="I4255" s="157"/>
      <c r="J4255" s="52"/>
      <c r="K4255" s="158"/>
      <c r="L4255" s="52"/>
      <c r="M4255" s="52"/>
      <c r="N4255" s="52"/>
      <c r="O4255" s="52"/>
      <c r="P4255" s="111"/>
      <c r="Q4255" s="52"/>
      <c r="R4255" s="77"/>
      <c r="S4255" s="109"/>
    </row>
    <row r="4256" spans="1:19" x14ac:dyDescent="0.2">
      <c r="A4256" s="92"/>
      <c r="B4256" s="98"/>
      <c r="C4256" s="98"/>
      <c r="D4256" s="98"/>
      <c r="E4256" s="89"/>
      <c r="F4256" s="89"/>
      <c r="G4256" s="204"/>
      <c r="H4256" s="155"/>
      <c r="I4256" s="155"/>
      <c r="J4256" s="52"/>
      <c r="K4256" s="158"/>
      <c r="L4256" s="52"/>
      <c r="M4256" s="52"/>
      <c r="N4256" s="52"/>
      <c r="O4256" s="52"/>
      <c r="P4256" s="111"/>
      <c r="Q4256" s="52"/>
      <c r="R4256" s="77"/>
      <c r="S4256" s="109"/>
    </row>
    <row r="4257" spans="1:19" x14ac:dyDescent="0.2">
      <c r="A4257" s="92"/>
      <c r="B4257" s="145"/>
      <c r="C4257" s="145"/>
      <c r="D4257" s="145"/>
      <c r="E4257" s="138"/>
      <c r="F4257" s="138"/>
      <c r="G4257" s="103"/>
      <c r="H4257" s="100"/>
      <c r="I4257" s="270"/>
      <c r="J4257" s="208"/>
      <c r="K4257" s="208"/>
      <c r="L4257" s="208"/>
      <c r="M4257" s="208"/>
      <c r="N4257" s="208"/>
      <c r="O4257" s="208"/>
      <c r="P4257" s="250"/>
      <c r="Q4257" s="208"/>
      <c r="R4257" s="143"/>
      <c r="S4257" s="143"/>
    </row>
    <row r="4258" spans="1:19" x14ac:dyDescent="0.2">
      <c r="A4258" s="92"/>
      <c r="B4258" s="98"/>
      <c r="C4258" s="98"/>
      <c r="D4258" s="98"/>
      <c r="E4258" s="89"/>
      <c r="F4258" s="89"/>
      <c r="G4258" s="204"/>
      <c r="H4258" s="156"/>
      <c r="I4258" s="156"/>
      <c r="J4258" s="52"/>
      <c r="K4258" s="158"/>
      <c r="L4258" s="52"/>
      <c r="M4258" s="52"/>
      <c r="N4258" s="52"/>
      <c r="O4258" s="52"/>
      <c r="P4258" s="111"/>
      <c r="Q4258" s="52"/>
      <c r="R4258" s="77"/>
      <c r="S4258" s="109"/>
    </row>
    <row r="4259" spans="1:19" x14ac:dyDescent="0.2">
      <c r="A4259" s="92"/>
      <c r="B4259" s="98"/>
      <c r="C4259" s="98"/>
      <c r="D4259" s="98"/>
      <c r="E4259" s="89"/>
      <c r="F4259" s="89"/>
      <c r="G4259" s="204"/>
      <c r="H4259" s="157"/>
      <c r="I4259" s="157"/>
      <c r="J4259" s="52"/>
      <c r="K4259" s="158"/>
      <c r="L4259" s="52"/>
      <c r="M4259" s="52"/>
      <c r="N4259" s="52"/>
      <c r="O4259" s="52"/>
      <c r="P4259" s="111"/>
      <c r="Q4259" s="52"/>
      <c r="R4259" s="77"/>
      <c r="S4259" s="109"/>
    </row>
    <row r="4260" spans="1:19" x14ac:dyDescent="0.2">
      <c r="A4260" s="92"/>
      <c r="B4260" s="98"/>
      <c r="C4260" s="98"/>
      <c r="D4260" s="98"/>
      <c r="E4260" s="89"/>
      <c r="F4260" s="89"/>
      <c r="G4260" s="204"/>
      <c r="H4260" s="155"/>
      <c r="I4260" s="155"/>
      <c r="J4260" s="52"/>
      <c r="K4260" s="158"/>
      <c r="L4260" s="52"/>
      <c r="M4260" s="52"/>
      <c r="N4260" s="52"/>
      <c r="O4260" s="52"/>
      <c r="P4260" s="111"/>
      <c r="Q4260" s="52"/>
      <c r="R4260" s="77"/>
      <c r="S4260" s="109"/>
    </row>
    <row r="4261" spans="1:19" x14ac:dyDescent="0.2">
      <c r="A4261" s="92"/>
      <c r="B4261" s="98"/>
      <c r="C4261" s="98"/>
      <c r="D4261" s="98"/>
      <c r="E4261" s="89"/>
      <c r="F4261" s="89"/>
      <c r="G4261" s="204"/>
      <c r="H4261" s="157"/>
      <c r="I4261" s="157"/>
      <c r="J4261" s="52"/>
      <c r="K4261" s="158"/>
      <c r="L4261" s="52"/>
      <c r="M4261" s="52"/>
      <c r="N4261" s="52"/>
      <c r="O4261" s="52"/>
      <c r="P4261" s="111"/>
      <c r="Q4261" s="52"/>
      <c r="R4261" s="77"/>
      <c r="S4261" s="109"/>
    </row>
    <row r="4262" spans="1:19" x14ac:dyDescent="0.2">
      <c r="A4262" s="92"/>
      <c r="B4262" s="98"/>
      <c r="C4262" s="98"/>
      <c r="D4262" s="98"/>
      <c r="E4262" s="89"/>
      <c r="F4262" s="89"/>
      <c r="G4262" s="204"/>
      <c r="H4262" s="155"/>
      <c r="I4262" s="155"/>
      <c r="J4262" s="52"/>
      <c r="K4262" s="158"/>
      <c r="L4262" s="52"/>
      <c r="M4262" s="52"/>
      <c r="N4262" s="52"/>
      <c r="O4262" s="52"/>
      <c r="P4262" s="111"/>
      <c r="Q4262" s="52"/>
      <c r="R4262" s="77"/>
      <c r="S4262" s="109"/>
    </row>
    <row r="4263" spans="1:19" x14ac:dyDescent="0.2">
      <c r="A4263" s="92"/>
      <c r="B4263" s="145"/>
      <c r="C4263" s="145"/>
      <c r="D4263" s="145"/>
      <c r="E4263" s="138"/>
      <c r="F4263" s="138"/>
      <c r="G4263" s="103"/>
      <c r="H4263" s="100"/>
      <c r="I4263" s="270"/>
      <c r="J4263" s="208"/>
      <c r="K4263" s="208"/>
      <c r="L4263" s="208"/>
      <c r="M4263" s="208"/>
      <c r="N4263" s="208"/>
      <c r="O4263" s="208"/>
      <c r="P4263" s="250"/>
      <c r="Q4263" s="208"/>
      <c r="R4263" s="143"/>
      <c r="S4263" s="143"/>
    </row>
    <row r="4264" spans="1:19" x14ac:dyDescent="0.2">
      <c r="A4264" s="92"/>
      <c r="B4264" s="98"/>
      <c r="C4264" s="98"/>
      <c r="D4264" s="98"/>
      <c r="E4264" s="89"/>
      <c r="F4264" s="89"/>
      <c r="G4264" s="204"/>
      <c r="H4264" s="156"/>
      <c r="I4264" s="156"/>
      <c r="J4264" s="52"/>
      <c r="K4264" s="158"/>
      <c r="L4264" s="52"/>
      <c r="M4264" s="52"/>
      <c r="N4264" s="52"/>
      <c r="O4264" s="52"/>
      <c r="P4264" s="111"/>
      <c r="Q4264" s="52"/>
      <c r="R4264" s="77"/>
      <c r="S4264" s="109"/>
    </row>
    <row r="4265" spans="1:19" x14ac:dyDescent="0.2">
      <c r="A4265" s="92"/>
      <c r="B4265" s="98"/>
      <c r="C4265" s="98"/>
      <c r="D4265" s="98"/>
      <c r="E4265" s="89"/>
      <c r="F4265" s="89"/>
      <c r="G4265" s="204"/>
      <c r="H4265" s="157"/>
      <c r="I4265" s="157"/>
      <c r="J4265" s="52"/>
      <c r="K4265" s="158"/>
      <c r="L4265" s="52"/>
      <c r="M4265" s="52"/>
      <c r="N4265" s="52"/>
      <c r="O4265" s="52"/>
      <c r="P4265" s="111"/>
      <c r="Q4265" s="52"/>
      <c r="R4265" s="77"/>
      <c r="S4265" s="109"/>
    </row>
    <row r="4266" spans="1:19" x14ac:dyDescent="0.2">
      <c r="A4266" s="92"/>
      <c r="B4266" s="98"/>
      <c r="C4266" s="98"/>
      <c r="D4266" s="98"/>
      <c r="E4266" s="89"/>
      <c r="F4266" s="89"/>
      <c r="G4266" s="204"/>
      <c r="H4266" s="155"/>
      <c r="I4266" s="155"/>
      <c r="J4266" s="52"/>
      <c r="K4266" s="158"/>
      <c r="L4266" s="52"/>
      <c r="M4266" s="52"/>
      <c r="N4266" s="52"/>
      <c r="O4266" s="52"/>
      <c r="P4266" s="111"/>
      <c r="Q4266" s="52"/>
      <c r="R4266" s="77"/>
      <c r="S4266" s="109"/>
    </row>
    <row r="4267" spans="1:19" x14ac:dyDescent="0.2">
      <c r="A4267" s="92"/>
      <c r="B4267" s="162"/>
      <c r="C4267" s="162"/>
      <c r="D4267" s="162"/>
      <c r="E4267" s="76"/>
      <c r="F4267" s="76"/>
      <c r="G4267" s="103"/>
      <c r="H4267" s="100"/>
      <c r="I4267" s="100"/>
      <c r="J4267" s="52"/>
      <c r="K4267" s="52"/>
      <c r="L4267" s="52"/>
      <c r="M4267" s="52"/>
      <c r="N4267" s="52"/>
      <c r="O4267" s="52"/>
      <c r="P4267" s="111"/>
      <c r="Q4267" s="52"/>
      <c r="R4267" s="72"/>
      <c r="S4267" s="72"/>
    </row>
    <row r="4268" spans="1:19" x14ac:dyDescent="0.2">
      <c r="A4268" s="92"/>
      <c r="B4268" s="98"/>
      <c r="C4268" s="98"/>
      <c r="D4268" s="98"/>
      <c r="E4268" s="89"/>
      <c r="F4268" s="89"/>
      <c r="G4268" s="204"/>
      <c r="H4268" s="156"/>
      <c r="I4268" s="156"/>
      <c r="J4268" s="52"/>
      <c r="K4268" s="158"/>
      <c r="L4268" s="52"/>
      <c r="M4268" s="52"/>
      <c r="N4268" s="52"/>
      <c r="O4268" s="52"/>
      <c r="P4268" s="111"/>
      <c r="Q4268" s="52"/>
      <c r="R4268" s="77"/>
      <c r="S4268" s="109"/>
    </row>
    <row r="4269" spans="1:19" x14ac:dyDescent="0.2">
      <c r="A4269" s="92"/>
      <c r="B4269" s="98"/>
      <c r="C4269" s="98"/>
      <c r="D4269" s="98"/>
      <c r="E4269" s="89"/>
      <c r="F4269" s="89"/>
      <c r="G4269" s="204"/>
      <c r="H4269" s="157"/>
      <c r="I4269" s="157"/>
      <c r="J4269" s="52"/>
      <c r="K4269" s="158"/>
      <c r="L4269" s="52"/>
      <c r="M4269" s="52"/>
      <c r="N4269" s="52"/>
      <c r="O4269" s="52"/>
      <c r="P4269" s="111"/>
      <c r="Q4269" s="52"/>
      <c r="R4269" s="77"/>
      <c r="S4269" s="109"/>
    </row>
    <row r="4270" spans="1:19" x14ac:dyDescent="0.2">
      <c r="A4270" s="92"/>
      <c r="B4270" s="98"/>
      <c r="C4270" s="98"/>
      <c r="D4270" s="98"/>
      <c r="E4270" s="89"/>
      <c r="F4270" s="89"/>
      <c r="G4270" s="204"/>
      <c r="H4270" s="157"/>
      <c r="I4270" s="157"/>
      <c r="J4270" s="52"/>
      <c r="K4270" s="158"/>
      <c r="L4270" s="52"/>
      <c r="M4270" s="52"/>
      <c r="N4270" s="52"/>
      <c r="O4270" s="52"/>
      <c r="P4270" s="111"/>
      <c r="Q4270" s="52"/>
      <c r="R4270" s="77"/>
      <c r="S4270" s="109"/>
    </row>
    <row r="4271" spans="1:19" x14ac:dyDescent="0.2">
      <c r="A4271" s="92"/>
      <c r="B4271" s="98"/>
      <c r="C4271" s="98"/>
      <c r="D4271" s="98"/>
      <c r="E4271" s="89"/>
      <c r="F4271" s="89"/>
      <c r="G4271" s="204"/>
      <c r="H4271" s="155"/>
      <c r="I4271" s="155"/>
      <c r="J4271" s="52"/>
      <c r="K4271" s="158"/>
      <c r="L4271" s="52"/>
      <c r="M4271" s="52"/>
      <c r="N4271" s="52"/>
      <c r="O4271" s="52"/>
      <c r="P4271" s="111"/>
      <c r="Q4271" s="52"/>
      <c r="R4271" s="77"/>
      <c r="S4271" s="109"/>
    </row>
    <row r="4272" spans="1:19" x14ac:dyDescent="0.2">
      <c r="A4272" s="92"/>
      <c r="B4272" s="145"/>
      <c r="C4272" s="145"/>
      <c r="D4272" s="145"/>
      <c r="E4272" s="138"/>
      <c r="F4272" s="138"/>
      <c r="G4272" s="103"/>
      <c r="H4272" s="100"/>
      <c r="I4272" s="270"/>
      <c r="J4272" s="208"/>
      <c r="K4272" s="208"/>
      <c r="L4272" s="208"/>
      <c r="M4272" s="208"/>
      <c r="N4272" s="208"/>
      <c r="O4272" s="208"/>
      <c r="P4272" s="250"/>
      <c r="Q4272" s="208"/>
      <c r="R4272" s="143"/>
      <c r="S4272" s="143"/>
    </row>
    <row r="4273" spans="1:19" x14ac:dyDescent="0.2">
      <c r="A4273" s="92"/>
      <c r="B4273" s="98"/>
      <c r="C4273" s="98"/>
      <c r="D4273" s="98"/>
      <c r="E4273" s="89"/>
      <c r="F4273" s="89"/>
      <c r="G4273" s="204"/>
      <c r="H4273" s="156"/>
      <c r="I4273" s="156"/>
      <c r="J4273" s="52"/>
      <c r="K4273" s="158"/>
      <c r="L4273" s="52"/>
      <c r="M4273" s="52"/>
      <c r="N4273" s="52"/>
      <c r="O4273" s="52"/>
      <c r="P4273" s="111"/>
      <c r="Q4273" s="52"/>
      <c r="R4273" s="77"/>
      <c r="S4273" s="109"/>
    </row>
    <row r="4274" spans="1:19" x14ac:dyDescent="0.2">
      <c r="A4274" s="92"/>
      <c r="B4274" s="98"/>
      <c r="C4274" s="98"/>
      <c r="D4274" s="98"/>
      <c r="E4274" s="89"/>
      <c r="F4274" s="89"/>
      <c r="G4274" s="204"/>
      <c r="H4274" s="157"/>
      <c r="I4274" s="157"/>
      <c r="J4274" s="52"/>
      <c r="K4274" s="158"/>
      <c r="L4274" s="52"/>
      <c r="M4274" s="52"/>
      <c r="N4274" s="52"/>
      <c r="O4274" s="52"/>
      <c r="P4274" s="111"/>
      <c r="Q4274" s="52"/>
      <c r="R4274" s="77"/>
      <c r="S4274" s="109"/>
    </row>
    <row r="4275" spans="1:19" x14ac:dyDescent="0.2">
      <c r="A4275" s="92"/>
      <c r="B4275" s="98"/>
      <c r="C4275" s="98"/>
      <c r="D4275" s="98"/>
      <c r="E4275" s="89"/>
      <c r="F4275" s="89"/>
      <c r="G4275" s="204"/>
      <c r="H4275" s="155"/>
      <c r="I4275" s="155"/>
      <c r="J4275" s="52"/>
      <c r="K4275" s="158"/>
      <c r="L4275" s="52"/>
      <c r="M4275" s="52"/>
      <c r="N4275" s="52"/>
      <c r="O4275" s="52"/>
      <c r="P4275" s="111"/>
      <c r="Q4275" s="52"/>
      <c r="R4275" s="77"/>
      <c r="S4275" s="109"/>
    </row>
    <row r="4276" spans="1:19" x14ac:dyDescent="0.2">
      <c r="A4276" s="92"/>
      <c r="B4276" s="98"/>
      <c r="C4276" s="98"/>
      <c r="D4276" s="98"/>
      <c r="E4276" s="89"/>
      <c r="F4276" s="89"/>
      <c r="G4276" s="204"/>
      <c r="H4276" s="157"/>
      <c r="I4276" s="157"/>
      <c r="J4276" s="52"/>
      <c r="K4276" s="158"/>
      <c r="L4276" s="52"/>
      <c r="M4276" s="52"/>
      <c r="N4276" s="52"/>
      <c r="O4276" s="52"/>
      <c r="P4276" s="111"/>
      <c r="Q4276" s="52"/>
      <c r="R4276" s="77"/>
      <c r="S4276" s="109"/>
    </row>
    <row r="4277" spans="1:19" x14ac:dyDescent="0.2">
      <c r="A4277" s="92"/>
      <c r="B4277" s="98"/>
      <c r="C4277" s="98"/>
      <c r="D4277" s="98"/>
      <c r="E4277" s="89"/>
      <c r="F4277" s="89"/>
      <c r="G4277" s="204"/>
      <c r="H4277" s="155"/>
      <c r="I4277" s="155"/>
      <c r="J4277" s="52"/>
      <c r="K4277" s="158"/>
      <c r="L4277" s="52"/>
      <c r="M4277" s="52"/>
      <c r="N4277" s="52"/>
      <c r="O4277" s="52"/>
      <c r="P4277" s="111"/>
      <c r="Q4277" s="52"/>
      <c r="R4277" s="77"/>
      <c r="S4277" s="109"/>
    </row>
    <row r="4278" spans="1:19" x14ac:dyDescent="0.2">
      <c r="A4278" s="92"/>
      <c r="B4278" s="145"/>
      <c r="C4278" s="145"/>
      <c r="D4278" s="145"/>
      <c r="E4278" s="138"/>
      <c r="F4278" s="138"/>
      <c r="G4278" s="103"/>
      <c r="H4278" s="100"/>
      <c r="I4278" s="270"/>
      <c r="J4278" s="208"/>
      <c r="K4278" s="208"/>
      <c r="L4278" s="208"/>
      <c r="M4278" s="208"/>
      <c r="N4278" s="208"/>
      <c r="O4278" s="208"/>
      <c r="P4278" s="250"/>
      <c r="Q4278" s="208"/>
      <c r="R4278" s="143"/>
      <c r="S4278" s="143"/>
    </row>
    <row r="4279" spans="1:19" x14ac:dyDescent="0.2">
      <c r="A4279" s="92"/>
      <c r="B4279" s="98"/>
      <c r="C4279" s="98"/>
      <c r="D4279" s="98"/>
      <c r="E4279" s="89"/>
      <c r="F4279" s="89"/>
      <c r="G4279" s="204"/>
      <c r="H4279" s="156"/>
      <c r="I4279" s="156"/>
      <c r="J4279" s="52"/>
      <c r="K4279" s="158"/>
      <c r="L4279" s="52"/>
      <c r="M4279" s="52"/>
      <c r="N4279" s="52"/>
      <c r="O4279" s="52"/>
      <c r="P4279" s="111"/>
      <c r="Q4279" s="52"/>
      <c r="R4279" s="77"/>
      <c r="S4279" s="109"/>
    </row>
    <row r="4280" spans="1:19" x14ac:dyDescent="0.2">
      <c r="A4280" s="92"/>
      <c r="B4280" s="98"/>
      <c r="C4280" s="98"/>
      <c r="D4280" s="98"/>
      <c r="E4280" s="89"/>
      <c r="F4280" s="89"/>
      <c r="G4280" s="204"/>
      <c r="H4280" s="157"/>
      <c r="I4280" s="157"/>
      <c r="J4280" s="52"/>
      <c r="K4280" s="158"/>
      <c r="L4280" s="52"/>
      <c r="M4280" s="52"/>
      <c r="N4280" s="52"/>
      <c r="O4280" s="52"/>
      <c r="P4280" s="111"/>
      <c r="Q4280" s="52"/>
      <c r="R4280" s="77"/>
      <c r="S4280" s="109"/>
    </row>
    <row r="4281" spans="1:19" x14ac:dyDescent="0.2">
      <c r="A4281" s="92"/>
      <c r="B4281" s="98"/>
      <c r="C4281" s="98"/>
      <c r="D4281" s="98"/>
      <c r="E4281" s="89"/>
      <c r="F4281" s="89"/>
      <c r="G4281" s="204"/>
      <c r="H4281" s="155"/>
      <c r="I4281" s="155"/>
      <c r="J4281" s="52"/>
      <c r="K4281" s="158"/>
      <c r="L4281" s="52"/>
      <c r="M4281" s="52"/>
      <c r="N4281" s="52"/>
      <c r="O4281" s="52"/>
      <c r="P4281" s="111"/>
      <c r="Q4281" s="52"/>
      <c r="R4281" s="77"/>
      <c r="S4281" s="109"/>
    </row>
    <row r="4282" spans="1:19" x14ac:dyDescent="0.2">
      <c r="A4282" s="92"/>
      <c r="B4282" s="162"/>
      <c r="C4282" s="162"/>
      <c r="D4282" s="162"/>
      <c r="E4282" s="76"/>
      <c r="F4282" s="76"/>
      <c r="G4282" s="103"/>
      <c r="H4282" s="100"/>
      <c r="I4282" s="100"/>
      <c r="J4282" s="52"/>
      <c r="K4282" s="52"/>
      <c r="L4282" s="52"/>
      <c r="M4282" s="52"/>
      <c r="N4282" s="52"/>
      <c r="O4282" s="52"/>
      <c r="P4282" s="111"/>
      <c r="Q4282" s="52"/>
      <c r="R4282" s="72"/>
      <c r="S4282" s="72"/>
    </row>
    <row r="4283" spans="1:19" x14ac:dyDescent="0.2">
      <c r="A4283" s="92"/>
      <c r="B4283" s="98"/>
      <c r="C4283" s="98"/>
      <c r="D4283" s="98"/>
      <c r="E4283" s="89"/>
      <c r="F4283" s="89"/>
      <c r="G4283" s="204"/>
      <c r="H4283" s="156"/>
      <c r="I4283" s="156"/>
      <c r="J4283" s="52"/>
      <c r="K4283" s="158"/>
      <c r="L4283" s="52"/>
      <c r="M4283" s="52"/>
      <c r="N4283" s="52"/>
      <c r="O4283" s="52"/>
      <c r="P4283" s="111"/>
      <c r="Q4283" s="52"/>
      <c r="R4283" s="77"/>
      <c r="S4283" s="109"/>
    </row>
    <row r="4284" spans="1:19" x14ac:dyDescent="0.2">
      <c r="A4284" s="92"/>
      <c r="B4284" s="98"/>
      <c r="C4284" s="98"/>
      <c r="D4284" s="98"/>
      <c r="E4284" s="89"/>
      <c r="F4284" s="89"/>
      <c r="G4284" s="204"/>
      <c r="H4284" s="157"/>
      <c r="I4284" s="157"/>
      <c r="J4284" s="52"/>
      <c r="K4284" s="158"/>
      <c r="L4284" s="52"/>
      <c r="M4284" s="52"/>
      <c r="N4284" s="52"/>
      <c r="O4284" s="52"/>
      <c r="P4284" s="111"/>
      <c r="Q4284" s="52"/>
      <c r="R4284" s="77"/>
      <c r="S4284" s="109"/>
    </row>
    <row r="4285" spans="1:19" x14ac:dyDescent="0.2">
      <c r="A4285" s="92"/>
      <c r="B4285" s="98"/>
      <c r="C4285" s="98"/>
      <c r="D4285" s="98"/>
      <c r="E4285" s="89"/>
      <c r="F4285" s="89"/>
      <c r="G4285" s="204"/>
      <c r="H4285" s="157"/>
      <c r="I4285" s="157"/>
      <c r="J4285" s="52"/>
      <c r="K4285" s="158"/>
      <c r="L4285" s="52"/>
      <c r="M4285" s="52"/>
      <c r="N4285" s="52"/>
      <c r="O4285" s="52"/>
      <c r="P4285" s="111"/>
      <c r="Q4285" s="52"/>
      <c r="R4285" s="77"/>
      <c r="S4285" s="109"/>
    </row>
    <row r="4286" spans="1:19" x14ac:dyDescent="0.2">
      <c r="A4286" s="92"/>
      <c r="B4286" s="98"/>
      <c r="C4286" s="98"/>
      <c r="D4286" s="98"/>
      <c r="E4286" s="89"/>
      <c r="F4286" s="89"/>
      <c r="G4286" s="204"/>
      <c r="H4286" s="155"/>
      <c r="I4286" s="155"/>
      <c r="J4286" s="52"/>
      <c r="K4286" s="158"/>
      <c r="L4286" s="52"/>
      <c r="M4286" s="52"/>
      <c r="N4286" s="52"/>
      <c r="O4286" s="52"/>
      <c r="P4286" s="111"/>
      <c r="Q4286" s="52"/>
      <c r="R4286" s="77"/>
      <c r="S4286" s="109"/>
    </row>
    <row r="4287" spans="1:19" x14ac:dyDescent="0.2">
      <c r="A4287" s="92"/>
      <c r="B4287" s="145"/>
      <c r="C4287" s="145"/>
      <c r="D4287" s="145"/>
      <c r="E4287" s="138"/>
      <c r="F4287" s="138"/>
      <c r="G4287" s="103"/>
      <c r="H4287" s="100"/>
      <c r="I4287" s="270"/>
      <c r="J4287" s="208"/>
      <c r="K4287" s="208"/>
      <c r="L4287" s="208"/>
      <c r="M4287" s="208"/>
      <c r="N4287" s="208"/>
      <c r="O4287" s="208"/>
      <c r="P4287" s="250"/>
      <c r="Q4287" s="208"/>
      <c r="R4287" s="143"/>
      <c r="S4287" s="143"/>
    </row>
    <row r="4288" spans="1:19" x14ac:dyDescent="0.2">
      <c r="A4288" s="92"/>
      <c r="B4288" s="98"/>
      <c r="C4288" s="98"/>
      <c r="D4288" s="98"/>
      <c r="E4288" s="89"/>
      <c r="F4288" s="89"/>
      <c r="G4288" s="204"/>
      <c r="H4288" s="156"/>
      <c r="I4288" s="156"/>
      <c r="J4288" s="52"/>
      <c r="K4288" s="158"/>
      <c r="L4288" s="52"/>
      <c r="M4288" s="52"/>
      <c r="N4288" s="52"/>
      <c r="O4288" s="52"/>
      <c r="P4288" s="111"/>
      <c r="Q4288" s="52"/>
      <c r="R4288" s="77"/>
      <c r="S4288" s="109"/>
    </row>
    <row r="4289" spans="1:19" x14ac:dyDescent="0.2">
      <c r="A4289" s="92"/>
      <c r="B4289" s="98"/>
      <c r="C4289" s="98"/>
      <c r="D4289" s="98"/>
      <c r="E4289" s="89"/>
      <c r="F4289" s="89"/>
      <c r="G4289" s="204"/>
      <c r="H4289" s="157"/>
      <c r="I4289" s="157"/>
      <c r="J4289" s="52"/>
      <c r="K4289" s="158"/>
      <c r="L4289" s="52"/>
      <c r="M4289" s="52"/>
      <c r="N4289" s="52"/>
      <c r="O4289" s="52"/>
      <c r="P4289" s="111"/>
      <c r="Q4289" s="52"/>
      <c r="R4289" s="77"/>
      <c r="S4289" s="109"/>
    </row>
    <row r="4290" spans="1:19" x14ac:dyDescent="0.2">
      <c r="A4290" s="92"/>
      <c r="B4290" s="98"/>
      <c r="C4290" s="98"/>
      <c r="D4290" s="98"/>
      <c r="E4290" s="89"/>
      <c r="F4290" s="89"/>
      <c r="G4290" s="204"/>
      <c r="H4290" s="155"/>
      <c r="I4290" s="155"/>
      <c r="J4290" s="52"/>
      <c r="K4290" s="158"/>
      <c r="L4290" s="52"/>
      <c r="M4290" s="52"/>
      <c r="N4290" s="52"/>
      <c r="O4290" s="52"/>
      <c r="P4290" s="111"/>
      <c r="Q4290" s="52"/>
      <c r="R4290" s="77"/>
      <c r="S4290" s="109"/>
    </row>
    <row r="4291" spans="1:19" x14ac:dyDescent="0.2">
      <c r="A4291" s="92"/>
      <c r="B4291" s="98"/>
      <c r="C4291" s="98"/>
      <c r="D4291" s="98"/>
      <c r="E4291" s="89"/>
      <c r="F4291" s="89"/>
      <c r="G4291" s="204"/>
      <c r="H4291" s="157"/>
      <c r="I4291" s="157"/>
      <c r="J4291" s="52"/>
      <c r="K4291" s="158"/>
      <c r="L4291" s="52"/>
      <c r="M4291" s="52"/>
      <c r="N4291" s="52"/>
      <c r="O4291" s="52"/>
      <c r="P4291" s="111"/>
      <c r="Q4291" s="52"/>
      <c r="R4291" s="77"/>
      <c r="S4291" s="109"/>
    </row>
    <row r="4292" spans="1:19" x14ac:dyDescent="0.2">
      <c r="A4292" s="92"/>
      <c r="B4292" s="98"/>
      <c r="C4292" s="98"/>
      <c r="D4292" s="98"/>
      <c r="E4292" s="89"/>
      <c r="F4292" s="89"/>
      <c r="G4292" s="204"/>
      <c r="H4292" s="155"/>
      <c r="I4292" s="155"/>
      <c r="J4292" s="52"/>
      <c r="K4292" s="158"/>
      <c r="L4292" s="52"/>
      <c r="M4292" s="52"/>
      <c r="N4292" s="52"/>
      <c r="O4292" s="52"/>
      <c r="P4292" s="111"/>
      <c r="Q4292" s="52"/>
      <c r="R4292" s="77"/>
      <c r="S4292" s="109"/>
    </row>
    <row r="4293" spans="1:19" x14ac:dyDescent="0.2">
      <c r="A4293" s="92"/>
      <c r="B4293" s="145"/>
      <c r="C4293" s="145"/>
      <c r="D4293" s="145"/>
      <c r="E4293" s="138"/>
      <c r="F4293" s="138"/>
      <c r="G4293" s="103"/>
      <c r="H4293" s="100"/>
      <c r="I4293" s="270"/>
      <c r="J4293" s="208"/>
      <c r="K4293" s="208"/>
      <c r="L4293" s="208"/>
      <c r="M4293" s="208"/>
      <c r="N4293" s="208"/>
      <c r="O4293" s="208"/>
      <c r="P4293" s="250"/>
      <c r="Q4293" s="208"/>
      <c r="R4293" s="143"/>
      <c r="S4293" s="143"/>
    </row>
    <row r="4294" spans="1:19" x14ac:dyDescent="0.2">
      <c r="A4294" s="92"/>
      <c r="B4294" s="98"/>
      <c r="C4294" s="98"/>
      <c r="D4294" s="98"/>
      <c r="E4294" s="89"/>
      <c r="F4294" s="89"/>
      <c r="G4294" s="204"/>
      <c r="H4294" s="156"/>
      <c r="I4294" s="156"/>
      <c r="J4294" s="52"/>
      <c r="K4294" s="158"/>
      <c r="L4294" s="52"/>
      <c r="M4294" s="52"/>
      <c r="N4294" s="52"/>
      <c r="O4294" s="52"/>
      <c r="P4294" s="111"/>
      <c r="Q4294" s="52"/>
      <c r="R4294" s="77"/>
      <c r="S4294" s="109"/>
    </row>
    <row r="4295" spans="1:19" x14ac:dyDescent="0.2">
      <c r="A4295" s="92"/>
      <c r="B4295" s="98"/>
      <c r="C4295" s="98"/>
      <c r="D4295" s="98"/>
      <c r="E4295" s="89"/>
      <c r="F4295" s="89"/>
      <c r="G4295" s="204"/>
      <c r="H4295" s="157"/>
      <c r="I4295" s="157"/>
      <c r="J4295" s="52"/>
      <c r="K4295" s="158"/>
      <c r="L4295" s="52"/>
      <c r="M4295" s="52"/>
      <c r="N4295" s="52"/>
      <c r="O4295" s="52"/>
      <c r="P4295" s="111"/>
      <c r="Q4295" s="52"/>
      <c r="R4295" s="77"/>
      <c r="S4295" s="109"/>
    </row>
    <row r="4296" spans="1:19" x14ac:dyDescent="0.2">
      <c r="A4296" s="92"/>
      <c r="B4296" s="98"/>
      <c r="C4296" s="98"/>
      <c r="D4296" s="98"/>
      <c r="E4296" s="89"/>
      <c r="F4296" s="89"/>
      <c r="G4296" s="204"/>
      <c r="H4296" s="155"/>
      <c r="I4296" s="155"/>
      <c r="J4296" s="52"/>
      <c r="K4296" s="158"/>
      <c r="L4296" s="52"/>
      <c r="M4296" s="52"/>
      <c r="N4296" s="52"/>
      <c r="O4296" s="52"/>
      <c r="P4296" s="111"/>
      <c r="Q4296" s="52"/>
      <c r="R4296" s="77"/>
      <c r="S4296" s="109"/>
    </row>
    <row r="4297" spans="1:19" x14ac:dyDescent="0.2">
      <c r="A4297" s="92"/>
      <c r="B4297" s="162"/>
      <c r="C4297" s="162"/>
      <c r="D4297" s="162"/>
      <c r="E4297" s="76"/>
      <c r="F4297" s="76"/>
      <c r="G4297" s="103"/>
      <c r="H4297" s="100"/>
      <c r="I4297" s="100"/>
      <c r="J4297" s="52"/>
      <c r="K4297" s="52"/>
      <c r="L4297" s="52"/>
      <c r="M4297" s="52"/>
      <c r="N4297" s="52"/>
      <c r="O4297" s="52"/>
      <c r="P4297" s="111"/>
      <c r="Q4297" s="52"/>
      <c r="R4297" s="72"/>
      <c r="S4297" s="72"/>
    </row>
    <row r="4298" spans="1:19" x14ac:dyDescent="0.2">
      <c r="A4298" s="92"/>
      <c r="B4298" s="98"/>
      <c r="C4298" s="98"/>
      <c r="D4298" s="98"/>
      <c r="E4298" s="89"/>
      <c r="F4298" s="89"/>
      <c r="G4298" s="204"/>
      <c r="H4298" s="156"/>
      <c r="I4298" s="156"/>
      <c r="J4298" s="52"/>
      <c r="K4298" s="158"/>
      <c r="L4298" s="52"/>
      <c r="M4298" s="52"/>
      <c r="N4298" s="52"/>
      <c r="O4298" s="52"/>
      <c r="P4298" s="111"/>
      <c r="Q4298" s="52"/>
      <c r="R4298" s="77"/>
      <c r="S4298" s="109"/>
    </row>
    <row r="4299" spans="1:19" x14ac:dyDescent="0.2">
      <c r="A4299" s="92"/>
      <c r="B4299" s="98"/>
      <c r="C4299" s="98"/>
      <c r="D4299" s="98"/>
      <c r="E4299" s="89"/>
      <c r="F4299" s="89"/>
      <c r="G4299" s="204"/>
      <c r="H4299" s="157"/>
      <c r="I4299" s="157"/>
      <c r="J4299" s="52"/>
      <c r="K4299" s="158"/>
      <c r="L4299" s="52"/>
      <c r="M4299" s="52"/>
      <c r="N4299" s="52"/>
      <c r="O4299" s="52"/>
      <c r="P4299" s="111"/>
      <c r="Q4299" s="52"/>
      <c r="R4299" s="77"/>
      <c r="S4299" s="109"/>
    </row>
    <row r="4300" spans="1:19" x14ac:dyDescent="0.2">
      <c r="A4300" s="92"/>
      <c r="B4300" s="98"/>
      <c r="C4300" s="98"/>
      <c r="D4300" s="98"/>
      <c r="E4300" s="89"/>
      <c r="F4300" s="89"/>
      <c r="G4300" s="204"/>
      <c r="H4300" s="157"/>
      <c r="I4300" s="157"/>
      <c r="J4300" s="52"/>
      <c r="K4300" s="158"/>
      <c r="L4300" s="52"/>
      <c r="M4300" s="52"/>
      <c r="N4300" s="52"/>
      <c r="O4300" s="52"/>
      <c r="P4300" s="111"/>
      <c r="Q4300" s="52"/>
      <c r="R4300" s="77"/>
      <c r="S4300" s="109"/>
    </row>
    <row r="4301" spans="1:19" x14ac:dyDescent="0.2">
      <c r="A4301" s="92"/>
      <c r="B4301" s="98"/>
      <c r="C4301" s="98"/>
      <c r="D4301" s="98"/>
      <c r="E4301" s="89"/>
      <c r="F4301" s="89"/>
      <c r="G4301" s="204"/>
      <c r="H4301" s="155"/>
      <c r="I4301" s="155"/>
      <c r="J4301" s="52"/>
      <c r="K4301" s="158"/>
      <c r="L4301" s="52"/>
      <c r="M4301" s="52"/>
      <c r="N4301" s="52"/>
      <c r="O4301" s="52"/>
      <c r="P4301" s="111"/>
      <c r="Q4301" s="52"/>
      <c r="R4301" s="77"/>
      <c r="S4301" s="109"/>
    </row>
    <row r="4302" spans="1:19" x14ac:dyDescent="0.2">
      <c r="A4302" s="92"/>
      <c r="B4302" s="145"/>
      <c r="C4302" s="145"/>
      <c r="D4302" s="145"/>
      <c r="E4302" s="138"/>
      <c r="F4302" s="138"/>
      <c r="G4302" s="103"/>
      <c r="H4302" s="100"/>
      <c r="I4302" s="270"/>
      <c r="J4302" s="208"/>
      <c r="K4302" s="208"/>
      <c r="L4302" s="208"/>
      <c r="M4302" s="208"/>
      <c r="N4302" s="208"/>
      <c r="O4302" s="208"/>
      <c r="P4302" s="250"/>
      <c r="Q4302" s="208"/>
      <c r="R4302" s="143"/>
      <c r="S4302" s="143"/>
    </row>
    <row r="4303" spans="1:19" x14ac:dyDescent="0.2">
      <c r="A4303" s="92"/>
      <c r="B4303" s="98"/>
      <c r="C4303" s="98"/>
      <c r="D4303" s="98"/>
      <c r="E4303" s="89"/>
      <c r="F4303" s="89"/>
      <c r="G4303" s="204"/>
      <c r="H4303" s="156"/>
      <c r="I4303" s="156"/>
      <c r="J4303" s="52"/>
      <c r="K4303" s="158"/>
      <c r="L4303" s="52"/>
      <c r="M4303" s="52"/>
      <c r="N4303" s="52"/>
      <c r="O4303" s="52"/>
      <c r="P4303" s="111"/>
      <c r="Q4303" s="52"/>
      <c r="R4303" s="77"/>
      <c r="S4303" s="109"/>
    </row>
    <row r="4304" spans="1:19" x14ac:dyDescent="0.2">
      <c r="A4304" s="92"/>
      <c r="B4304" s="98"/>
      <c r="C4304" s="98"/>
      <c r="D4304" s="98"/>
      <c r="E4304" s="89"/>
      <c r="F4304" s="89"/>
      <c r="G4304" s="204"/>
      <c r="H4304" s="157"/>
      <c r="I4304" s="157"/>
      <c r="J4304" s="52"/>
      <c r="K4304" s="158"/>
      <c r="L4304" s="52"/>
      <c r="M4304" s="52"/>
      <c r="N4304" s="52"/>
      <c r="O4304" s="52"/>
      <c r="P4304" s="111"/>
      <c r="Q4304" s="52"/>
      <c r="R4304" s="77"/>
      <c r="S4304" s="109"/>
    </row>
    <row r="4305" spans="1:19" x14ac:dyDescent="0.2">
      <c r="A4305" s="92"/>
      <c r="B4305" s="98"/>
      <c r="C4305" s="98"/>
      <c r="D4305" s="98"/>
      <c r="E4305" s="89"/>
      <c r="F4305" s="89"/>
      <c r="G4305" s="204"/>
      <c r="H4305" s="155"/>
      <c r="I4305" s="155"/>
      <c r="J4305" s="52"/>
      <c r="K4305" s="158"/>
      <c r="L4305" s="52"/>
      <c r="M4305" s="52"/>
      <c r="N4305" s="52"/>
      <c r="O4305" s="52"/>
      <c r="P4305" s="111"/>
      <c r="Q4305" s="52"/>
      <c r="R4305" s="77"/>
      <c r="S4305" s="109"/>
    </row>
    <row r="4306" spans="1:19" x14ac:dyDescent="0.2">
      <c r="A4306" s="92"/>
      <c r="B4306" s="98"/>
      <c r="C4306" s="98"/>
      <c r="D4306" s="98"/>
      <c r="E4306" s="89"/>
      <c r="F4306" s="89"/>
      <c r="G4306" s="204"/>
      <c r="H4306" s="157"/>
      <c r="I4306" s="157"/>
      <c r="J4306" s="52"/>
      <c r="K4306" s="158"/>
      <c r="L4306" s="52"/>
      <c r="M4306" s="52"/>
      <c r="N4306" s="52"/>
      <c r="O4306" s="52"/>
      <c r="P4306" s="111"/>
      <c r="Q4306" s="52"/>
      <c r="R4306" s="77"/>
      <c r="S4306" s="109"/>
    </row>
    <row r="4307" spans="1:19" x14ac:dyDescent="0.2">
      <c r="A4307" s="92"/>
      <c r="B4307" s="98"/>
      <c r="C4307" s="98"/>
      <c r="D4307" s="98"/>
      <c r="E4307" s="89"/>
      <c r="F4307" s="89"/>
      <c r="G4307" s="204"/>
      <c r="H4307" s="155"/>
      <c r="I4307" s="155"/>
      <c r="J4307" s="52"/>
      <c r="K4307" s="158"/>
      <c r="L4307" s="52"/>
      <c r="M4307" s="52"/>
      <c r="N4307" s="52"/>
      <c r="O4307" s="52"/>
      <c r="P4307" s="111"/>
      <c r="Q4307" s="52"/>
      <c r="R4307" s="77"/>
      <c r="S4307" s="109"/>
    </row>
    <row r="4308" spans="1:19" x14ac:dyDescent="0.2">
      <c r="A4308" s="92"/>
      <c r="B4308" s="145"/>
      <c r="C4308" s="145"/>
      <c r="D4308" s="145"/>
      <c r="E4308" s="138"/>
      <c r="F4308" s="138"/>
      <c r="G4308" s="103"/>
      <c r="H4308" s="100"/>
      <c r="I4308" s="270"/>
      <c r="J4308" s="208"/>
      <c r="K4308" s="208"/>
      <c r="L4308" s="208"/>
      <c r="M4308" s="208"/>
      <c r="N4308" s="208"/>
      <c r="O4308" s="208"/>
      <c r="P4308" s="250"/>
      <c r="Q4308" s="208"/>
      <c r="R4308" s="143"/>
      <c r="S4308" s="143"/>
    </row>
    <row r="4309" spans="1:19" x14ac:dyDescent="0.2">
      <c r="A4309" s="92"/>
      <c r="B4309" s="98"/>
      <c r="C4309" s="98"/>
      <c r="D4309" s="98"/>
      <c r="E4309" s="89"/>
      <c r="F4309" s="89"/>
      <c r="G4309" s="204"/>
      <c r="H4309" s="156"/>
      <c r="I4309" s="156"/>
      <c r="J4309" s="52"/>
      <c r="K4309" s="158"/>
      <c r="L4309" s="52"/>
      <c r="M4309" s="52"/>
      <c r="N4309" s="52"/>
      <c r="O4309" s="52"/>
      <c r="P4309" s="111"/>
      <c r="Q4309" s="52"/>
      <c r="R4309" s="77"/>
      <c r="S4309" s="109"/>
    </row>
    <row r="4310" spans="1:19" x14ac:dyDescent="0.2">
      <c r="A4310" s="92"/>
      <c r="B4310" s="98"/>
      <c r="C4310" s="98"/>
      <c r="D4310" s="98"/>
      <c r="E4310" s="89"/>
      <c r="F4310" s="89"/>
      <c r="G4310" s="204"/>
      <c r="H4310" s="157"/>
      <c r="I4310" s="157"/>
      <c r="J4310" s="52"/>
      <c r="K4310" s="158"/>
      <c r="L4310" s="52"/>
      <c r="M4310" s="52"/>
      <c r="N4310" s="52"/>
      <c r="O4310" s="52"/>
      <c r="P4310" s="111"/>
      <c r="Q4310" s="52"/>
      <c r="R4310" s="77"/>
      <c r="S4310" s="109"/>
    </row>
    <row r="4311" spans="1:19" x14ac:dyDescent="0.2">
      <c r="A4311" s="92"/>
      <c r="B4311" s="98"/>
      <c r="C4311" s="98"/>
      <c r="D4311" s="98"/>
      <c r="E4311" s="89"/>
      <c r="F4311" s="89"/>
      <c r="G4311" s="204"/>
      <c r="H4311" s="155"/>
      <c r="I4311" s="155"/>
      <c r="J4311" s="52"/>
      <c r="K4311" s="158"/>
      <c r="L4311" s="52"/>
      <c r="M4311" s="52"/>
      <c r="N4311" s="52"/>
      <c r="O4311" s="52"/>
      <c r="P4311" s="111"/>
      <c r="Q4311" s="52"/>
      <c r="R4311" s="77"/>
      <c r="S4311" s="109"/>
    </row>
    <row r="4312" spans="1:19" x14ac:dyDescent="0.2">
      <c r="A4312" s="92"/>
      <c r="B4312" s="162"/>
      <c r="C4312" s="162"/>
      <c r="D4312" s="162"/>
      <c r="E4312" s="76"/>
      <c r="F4312" s="76"/>
      <c r="G4312" s="103"/>
      <c r="H4312" s="100"/>
      <c r="I4312" s="100"/>
      <c r="J4312" s="52"/>
      <c r="K4312" s="52"/>
      <c r="L4312" s="52"/>
      <c r="M4312" s="52"/>
      <c r="N4312" s="52"/>
      <c r="O4312" s="52"/>
      <c r="P4312" s="111"/>
      <c r="Q4312" s="52"/>
      <c r="R4312" s="72"/>
      <c r="S4312" s="72"/>
    </row>
    <row r="4313" spans="1:19" x14ac:dyDescent="0.2">
      <c r="A4313" s="92"/>
      <c r="B4313" s="98"/>
      <c r="C4313" s="98"/>
      <c r="D4313" s="98"/>
      <c r="E4313" s="89"/>
      <c r="F4313" s="89"/>
      <c r="G4313" s="204"/>
      <c r="H4313" s="156"/>
      <c r="I4313" s="156"/>
      <c r="J4313" s="52"/>
      <c r="K4313" s="158"/>
      <c r="L4313" s="52"/>
      <c r="M4313" s="52"/>
      <c r="N4313" s="52"/>
      <c r="O4313" s="52"/>
      <c r="P4313" s="111"/>
      <c r="Q4313" s="52"/>
      <c r="R4313" s="77"/>
      <c r="S4313" s="109"/>
    </row>
    <row r="4314" spans="1:19" x14ac:dyDescent="0.2">
      <c r="A4314" s="92"/>
      <c r="B4314" s="98"/>
      <c r="C4314" s="98"/>
      <c r="D4314" s="98"/>
      <c r="E4314" s="89"/>
      <c r="F4314" s="89"/>
      <c r="G4314" s="204"/>
      <c r="H4314" s="157"/>
      <c r="I4314" s="157"/>
      <c r="J4314" s="52"/>
      <c r="K4314" s="158"/>
      <c r="L4314" s="52"/>
      <c r="M4314" s="52"/>
      <c r="N4314" s="52"/>
      <c r="O4314" s="52"/>
      <c r="P4314" s="111"/>
      <c r="Q4314" s="52"/>
      <c r="R4314" s="77"/>
      <c r="S4314" s="109"/>
    </row>
    <row r="4315" spans="1:19" x14ac:dyDescent="0.2">
      <c r="A4315" s="92"/>
      <c r="B4315" s="98"/>
      <c r="C4315" s="98"/>
      <c r="D4315" s="98"/>
      <c r="E4315" s="89"/>
      <c r="F4315" s="89"/>
      <c r="G4315" s="204"/>
      <c r="H4315" s="157"/>
      <c r="I4315" s="157"/>
      <c r="J4315" s="52"/>
      <c r="K4315" s="158"/>
      <c r="L4315" s="52"/>
      <c r="M4315" s="52"/>
      <c r="N4315" s="52"/>
      <c r="O4315" s="52"/>
      <c r="P4315" s="111"/>
      <c r="Q4315" s="52"/>
      <c r="R4315" s="77"/>
      <c r="S4315" s="109"/>
    </row>
    <row r="4316" spans="1:19" x14ac:dyDescent="0.2">
      <c r="A4316" s="92"/>
      <c r="B4316" s="98"/>
      <c r="C4316" s="98"/>
      <c r="D4316" s="98"/>
      <c r="E4316" s="89"/>
      <c r="F4316" s="89"/>
      <c r="G4316" s="204"/>
      <c r="H4316" s="155"/>
      <c r="I4316" s="155"/>
      <c r="J4316" s="52"/>
      <c r="K4316" s="158"/>
      <c r="L4316" s="52"/>
      <c r="M4316" s="52"/>
      <c r="N4316" s="52"/>
      <c r="O4316" s="52"/>
      <c r="P4316" s="111"/>
      <c r="Q4316" s="52"/>
      <c r="R4316" s="77"/>
      <c r="S4316" s="109"/>
    </row>
    <row r="4317" spans="1:19" x14ac:dyDescent="0.2">
      <c r="A4317" s="92"/>
      <c r="B4317" s="145"/>
      <c r="C4317" s="145"/>
      <c r="D4317" s="145"/>
      <c r="E4317" s="138"/>
      <c r="F4317" s="138"/>
      <c r="G4317" s="103"/>
      <c r="H4317" s="100"/>
      <c r="I4317" s="270"/>
      <c r="J4317" s="208"/>
      <c r="K4317" s="208"/>
      <c r="L4317" s="208"/>
      <c r="M4317" s="208"/>
      <c r="N4317" s="208"/>
      <c r="O4317" s="208"/>
      <c r="P4317" s="250"/>
      <c r="Q4317" s="208"/>
      <c r="R4317" s="143"/>
      <c r="S4317" s="143"/>
    </row>
    <row r="4318" spans="1:19" x14ac:dyDescent="0.2">
      <c r="A4318" s="92"/>
      <c r="B4318" s="98"/>
      <c r="C4318" s="98"/>
      <c r="D4318" s="98"/>
      <c r="E4318" s="89"/>
      <c r="F4318" s="89"/>
      <c r="G4318" s="204"/>
      <c r="H4318" s="156"/>
      <c r="I4318" s="156"/>
      <c r="J4318" s="52"/>
      <c r="K4318" s="158"/>
      <c r="L4318" s="52"/>
      <c r="M4318" s="52"/>
      <c r="N4318" s="52"/>
      <c r="O4318" s="52"/>
      <c r="P4318" s="111"/>
      <c r="Q4318" s="52"/>
      <c r="R4318" s="77"/>
      <c r="S4318" s="109"/>
    </row>
    <row r="4319" spans="1:19" x14ac:dyDescent="0.2">
      <c r="A4319" s="92"/>
      <c r="B4319" s="98"/>
      <c r="C4319" s="98"/>
      <c r="D4319" s="98"/>
      <c r="E4319" s="89"/>
      <c r="F4319" s="89"/>
      <c r="G4319" s="204"/>
      <c r="H4319" s="157"/>
      <c r="I4319" s="157"/>
      <c r="J4319" s="52"/>
      <c r="K4319" s="158"/>
      <c r="L4319" s="52"/>
      <c r="M4319" s="52"/>
      <c r="N4319" s="52"/>
      <c r="O4319" s="52"/>
      <c r="P4319" s="111"/>
      <c r="Q4319" s="52"/>
      <c r="R4319" s="77"/>
      <c r="S4319" s="109"/>
    </row>
    <row r="4320" spans="1:19" x14ac:dyDescent="0.2">
      <c r="A4320" s="92"/>
      <c r="B4320" s="98"/>
      <c r="C4320" s="98"/>
      <c r="D4320" s="98"/>
      <c r="E4320" s="89"/>
      <c r="F4320" s="89"/>
      <c r="G4320" s="204"/>
      <c r="H4320" s="155"/>
      <c r="I4320" s="155"/>
      <c r="J4320" s="52"/>
      <c r="K4320" s="158"/>
      <c r="L4320" s="52"/>
      <c r="M4320" s="52"/>
      <c r="N4320" s="52"/>
      <c r="O4320" s="52"/>
      <c r="P4320" s="111"/>
      <c r="Q4320" s="52"/>
      <c r="R4320" s="77"/>
      <c r="S4320" s="109"/>
    </row>
    <row r="4321" spans="1:19" x14ac:dyDescent="0.2">
      <c r="A4321" s="92"/>
      <c r="B4321" s="98"/>
      <c r="C4321" s="98"/>
      <c r="D4321" s="98"/>
      <c r="E4321" s="89"/>
      <c r="F4321" s="89"/>
      <c r="G4321" s="204"/>
      <c r="H4321" s="157"/>
      <c r="I4321" s="157"/>
      <c r="J4321" s="52"/>
      <c r="K4321" s="158"/>
      <c r="L4321" s="52"/>
      <c r="M4321" s="52"/>
      <c r="N4321" s="52"/>
      <c r="O4321" s="52"/>
      <c r="P4321" s="111"/>
      <c r="Q4321" s="52"/>
      <c r="R4321" s="77"/>
      <c r="S4321" s="109"/>
    </row>
    <row r="4322" spans="1:19" x14ac:dyDescent="0.2">
      <c r="A4322" s="92"/>
      <c r="B4322" s="98"/>
      <c r="C4322" s="98"/>
      <c r="D4322" s="98"/>
      <c r="E4322" s="89"/>
      <c r="F4322" s="89"/>
      <c r="G4322" s="204"/>
      <c r="H4322" s="155"/>
      <c r="I4322" s="155"/>
      <c r="J4322" s="52"/>
      <c r="K4322" s="158"/>
      <c r="L4322" s="52"/>
      <c r="M4322" s="52"/>
      <c r="N4322" s="52"/>
      <c r="O4322" s="52"/>
      <c r="P4322" s="111"/>
      <c r="Q4322" s="52"/>
      <c r="R4322" s="77"/>
      <c r="S4322" s="109"/>
    </row>
    <row r="4323" spans="1:19" x14ac:dyDescent="0.2">
      <c r="A4323" s="92"/>
      <c r="B4323" s="145"/>
      <c r="C4323" s="145"/>
      <c r="D4323" s="145"/>
      <c r="E4323" s="138"/>
      <c r="F4323" s="138"/>
      <c r="G4323" s="103"/>
      <c r="H4323" s="100"/>
      <c r="I4323" s="270"/>
      <c r="J4323" s="208"/>
      <c r="K4323" s="208"/>
      <c r="L4323" s="208"/>
      <c r="M4323" s="208"/>
      <c r="N4323" s="208"/>
      <c r="O4323" s="208"/>
      <c r="P4323" s="250"/>
      <c r="Q4323" s="208"/>
      <c r="R4323" s="143"/>
      <c r="S4323" s="143"/>
    </row>
    <row r="4324" spans="1:19" x14ac:dyDescent="0.2">
      <c r="A4324" s="92"/>
      <c r="B4324" s="98"/>
      <c r="C4324" s="98"/>
      <c r="D4324" s="98"/>
      <c r="E4324" s="89"/>
      <c r="F4324" s="89"/>
      <c r="G4324" s="204"/>
      <c r="H4324" s="156"/>
      <c r="I4324" s="156"/>
      <c r="J4324" s="52"/>
      <c r="K4324" s="158"/>
      <c r="L4324" s="52"/>
      <c r="M4324" s="52"/>
      <c r="N4324" s="52"/>
      <c r="O4324" s="52"/>
      <c r="P4324" s="111"/>
      <c r="Q4324" s="52"/>
      <c r="R4324" s="77"/>
      <c r="S4324" s="109"/>
    </row>
    <row r="4325" spans="1:19" x14ac:dyDescent="0.2">
      <c r="A4325" s="92"/>
      <c r="B4325" s="98"/>
      <c r="C4325" s="98"/>
      <c r="D4325" s="98"/>
      <c r="E4325" s="89"/>
      <c r="F4325" s="89"/>
      <c r="G4325" s="204"/>
      <c r="H4325" s="157"/>
      <c r="I4325" s="157"/>
      <c r="J4325" s="52"/>
      <c r="K4325" s="158"/>
      <c r="L4325" s="52"/>
      <c r="M4325" s="52"/>
      <c r="N4325" s="52"/>
      <c r="O4325" s="52"/>
      <c r="P4325" s="111"/>
      <c r="Q4325" s="52"/>
      <c r="R4325" s="77"/>
      <c r="S4325" s="109"/>
    </row>
    <row r="4326" spans="1:19" x14ac:dyDescent="0.2">
      <c r="A4326" s="92"/>
      <c r="B4326" s="98"/>
      <c r="C4326" s="98"/>
      <c r="D4326" s="98"/>
      <c r="E4326" s="89"/>
      <c r="F4326" s="89"/>
      <c r="G4326" s="204"/>
      <c r="H4326" s="155"/>
      <c r="I4326" s="155"/>
      <c r="J4326" s="52"/>
      <c r="K4326" s="158"/>
      <c r="L4326" s="52"/>
      <c r="M4326" s="52"/>
      <c r="N4326" s="52"/>
      <c r="O4326" s="52"/>
      <c r="P4326" s="111"/>
      <c r="Q4326" s="52"/>
      <c r="R4326" s="77"/>
      <c r="S4326" s="109"/>
    </row>
    <row r="4327" spans="1:19" x14ac:dyDescent="0.2">
      <c r="A4327" s="92"/>
      <c r="B4327" s="162"/>
      <c r="C4327" s="162"/>
      <c r="D4327" s="162"/>
      <c r="E4327" s="76"/>
      <c r="F4327" s="76"/>
      <c r="G4327" s="103"/>
      <c r="H4327" s="100"/>
      <c r="I4327" s="100"/>
      <c r="J4327" s="52"/>
      <c r="K4327" s="52"/>
      <c r="L4327" s="52"/>
      <c r="M4327" s="52"/>
      <c r="N4327" s="52"/>
      <c r="O4327" s="52"/>
      <c r="P4327" s="111"/>
      <c r="Q4327" s="52"/>
      <c r="R4327" s="72"/>
      <c r="S4327" s="72"/>
    </row>
    <row r="4328" spans="1:19" x14ac:dyDescent="0.2">
      <c r="A4328" s="92"/>
      <c r="B4328" s="98"/>
      <c r="C4328" s="98"/>
      <c r="D4328" s="98"/>
      <c r="E4328" s="89"/>
      <c r="F4328" s="89"/>
      <c r="G4328" s="204"/>
      <c r="H4328" s="156"/>
      <c r="I4328" s="156"/>
      <c r="J4328" s="52"/>
      <c r="K4328" s="158"/>
      <c r="L4328" s="52"/>
      <c r="M4328" s="52"/>
      <c r="N4328" s="52"/>
      <c r="O4328" s="52"/>
      <c r="P4328" s="111"/>
      <c r="Q4328" s="52"/>
      <c r="R4328" s="77"/>
      <c r="S4328" s="109"/>
    </row>
    <row r="4329" spans="1:19" x14ac:dyDescent="0.2">
      <c r="A4329" s="92"/>
      <c r="B4329" s="98"/>
      <c r="C4329" s="98"/>
      <c r="D4329" s="98"/>
      <c r="E4329" s="89"/>
      <c r="F4329" s="89"/>
      <c r="G4329" s="204"/>
      <c r="H4329" s="157"/>
      <c r="I4329" s="157"/>
      <c r="J4329" s="52"/>
      <c r="K4329" s="158"/>
      <c r="L4329" s="52"/>
      <c r="M4329" s="52"/>
      <c r="N4329" s="52"/>
      <c r="O4329" s="52"/>
      <c r="P4329" s="111"/>
      <c r="Q4329" s="52"/>
      <c r="R4329" s="77"/>
      <c r="S4329" s="109"/>
    </row>
    <row r="4330" spans="1:19" x14ac:dyDescent="0.2">
      <c r="A4330" s="92"/>
      <c r="B4330" s="98"/>
      <c r="C4330" s="98"/>
      <c r="D4330" s="98"/>
      <c r="E4330" s="89"/>
      <c r="F4330" s="89"/>
      <c r="G4330" s="204"/>
      <c r="H4330" s="157"/>
      <c r="I4330" s="157"/>
      <c r="J4330" s="52"/>
      <c r="K4330" s="158"/>
      <c r="L4330" s="52"/>
      <c r="M4330" s="52"/>
      <c r="N4330" s="52"/>
      <c r="O4330" s="52"/>
      <c r="P4330" s="111"/>
      <c r="Q4330" s="52"/>
      <c r="R4330" s="77"/>
      <c r="S4330" s="109"/>
    </row>
    <row r="4331" spans="1:19" x14ac:dyDescent="0.2">
      <c r="A4331" s="92"/>
      <c r="B4331" s="98"/>
      <c r="C4331" s="98"/>
      <c r="D4331" s="98"/>
      <c r="E4331" s="89"/>
      <c r="F4331" s="89"/>
      <c r="G4331" s="204"/>
      <c r="H4331" s="155"/>
      <c r="I4331" s="155"/>
      <c r="J4331" s="52"/>
      <c r="K4331" s="158"/>
      <c r="L4331" s="52"/>
      <c r="M4331" s="52"/>
      <c r="N4331" s="52"/>
      <c r="O4331" s="52"/>
      <c r="P4331" s="111"/>
      <c r="Q4331" s="52"/>
      <c r="R4331" s="77"/>
      <c r="S4331" s="109"/>
    </row>
    <row r="4332" spans="1:19" x14ac:dyDescent="0.2">
      <c r="A4332" s="92"/>
      <c r="B4332" s="145"/>
      <c r="C4332" s="145"/>
      <c r="D4332" s="145"/>
      <c r="E4332" s="138"/>
      <c r="F4332" s="138"/>
      <c r="G4332" s="103"/>
      <c r="H4332" s="100"/>
      <c r="I4332" s="270"/>
      <c r="J4332" s="208"/>
      <c r="K4332" s="208"/>
      <c r="L4332" s="208"/>
      <c r="M4332" s="208"/>
      <c r="N4332" s="208"/>
      <c r="O4332" s="208"/>
      <c r="P4332" s="250"/>
      <c r="Q4332" s="208"/>
      <c r="R4332" s="143"/>
      <c r="S4332" s="143"/>
    </row>
    <row r="4333" spans="1:19" x14ac:dyDescent="0.2">
      <c r="A4333" s="92"/>
      <c r="B4333" s="98"/>
      <c r="C4333" s="98"/>
      <c r="D4333" s="98"/>
      <c r="E4333" s="89"/>
      <c r="F4333" s="89"/>
      <c r="G4333" s="204"/>
      <c r="H4333" s="156"/>
      <c r="I4333" s="156"/>
      <c r="J4333" s="52"/>
      <c r="K4333" s="158"/>
      <c r="L4333" s="52"/>
      <c r="M4333" s="52"/>
      <c r="N4333" s="52"/>
      <c r="O4333" s="52"/>
      <c r="P4333" s="111"/>
      <c r="Q4333" s="52"/>
      <c r="R4333" s="77"/>
      <c r="S4333" s="109"/>
    </row>
    <row r="4334" spans="1:19" x14ac:dyDescent="0.2">
      <c r="A4334" s="92"/>
      <c r="B4334" s="98"/>
      <c r="C4334" s="98"/>
      <c r="D4334" s="98"/>
      <c r="E4334" s="89"/>
      <c r="F4334" s="89"/>
      <c r="G4334" s="204"/>
      <c r="H4334" s="157"/>
      <c r="I4334" s="157"/>
      <c r="J4334" s="52"/>
      <c r="K4334" s="158"/>
      <c r="L4334" s="52"/>
      <c r="M4334" s="52"/>
      <c r="N4334" s="52"/>
      <c r="O4334" s="52"/>
      <c r="P4334" s="111"/>
      <c r="Q4334" s="52"/>
      <c r="R4334" s="77"/>
      <c r="S4334" s="109"/>
    </row>
    <row r="4335" spans="1:19" x14ac:dyDescent="0.2">
      <c r="A4335" s="92"/>
      <c r="B4335" s="98"/>
      <c r="C4335" s="98"/>
      <c r="D4335" s="98"/>
      <c r="E4335" s="89"/>
      <c r="F4335" s="89"/>
      <c r="G4335" s="204"/>
      <c r="H4335" s="155"/>
      <c r="I4335" s="155"/>
      <c r="J4335" s="52"/>
      <c r="K4335" s="158"/>
      <c r="L4335" s="52"/>
      <c r="M4335" s="52"/>
      <c r="N4335" s="52"/>
      <c r="O4335" s="52"/>
      <c r="P4335" s="111"/>
      <c r="Q4335" s="52"/>
      <c r="R4335" s="77"/>
      <c r="S4335" s="109"/>
    </row>
    <row r="4336" spans="1:19" x14ac:dyDescent="0.2">
      <c r="A4336" s="92"/>
      <c r="B4336" s="98"/>
      <c r="C4336" s="98"/>
      <c r="D4336" s="98"/>
      <c r="E4336" s="89"/>
      <c r="F4336" s="89"/>
      <c r="G4336" s="204"/>
      <c r="H4336" s="157"/>
      <c r="I4336" s="157"/>
      <c r="J4336" s="52"/>
      <c r="K4336" s="158"/>
      <c r="L4336" s="52"/>
      <c r="M4336" s="52"/>
      <c r="N4336" s="52"/>
      <c r="O4336" s="52"/>
      <c r="P4336" s="111"/>
      <c r="Q4336" s="52"/>
      <c r="R4336" s="77"/>
      <c r="S4336" s="109"/>
    </row>
    <row r="4337" spans="1:19" x14ac:dyDescent="0.2">
      <c r="A4337" s="92"/>
      <c r="B4337" s="98"/>
      <c r="C4337" s="98"/>
      <c r="D4337" s="98"/>
      <c r="E4337" s="89"/>
      <c r="F4337" s="89"/>
      <c r="G4337" s="204"/>
      <c r="H4337" s="155"/>
      <c r="I4337" s="155"/>
      <c r="J4337" s="52"/>
      <c r="K4337" s="158"/>
      <c r="L4337" s="52"/>
      <c r="M4337" s="52"/>
      <c r="N4337" s="52"/>
      <c r="O4337" s="52"/>
      <c r="P4337" s="111"/>
      <c r="Q4337" s="52"/>
      <c r="R4337" s="77"/>
      <c r="S4337" s="109"/>
    </row>
    <row r="4338" spans="1:19" x14ac:dyDescent="0.2">
      <c r="A4338" s="92"/>
      <c r="B4338" s="145"/>
      <c r="C4338" s="145"/>
      <c r="D4338" s="145"/>
      <c r="E4338" s="138"/>
      <c r="F4338" s="138"/>
      <c r="G4338" s="103"/>
      <c r="H4338" s="100"/>
      <c r="I4338" s="270"/>
      <c r="J4338" s="208"/>
      <c r="K4338" s="208"/>
      <c r="L4338" s="208"/>
      <c r="M4338" s="208"/>
      <c r="N4338" s="208"/>
      <c r="O4338" s="208"/>
      <c r="P4338" s="250"/>
      <c r="Q4338" s="208"/>
      <c r="R4338" s="143"/>
      <c r="S4338" s="143"/>
    </row>
    <row r="4339" spans="1:19" x14ac:dyDescent="0.2">
      <c r="A4339" s="92"/>
      <c r="B4339" s="98"/>
      <c r="C4339" s="98"/>
      <c r="D4339" s="98"/>
      <c r="E4339" s="89"/>
      <c r="F4339" s="89"/>
      <c r="G4339" s="204"/>
      <c r="H4339" s="156"/>
      <c r="I4339" s="156"/>
      <c r="J4339" s="52"/>
      <c r="K4339" s="158"/>
      <c r="L4339" s="52"/>
      <c r="M4339" s="52"/>
      <c r="N4339" s="52"/>
      <c r="O4339" s="52"/>
      <c r="P4339" s="111"/>
      <c r="Q4339" s="52"/>
      <c r="R4339" s="77"/>
      <c r="S4339" s="109"/>
    </row>
    <row r="4340" spans="1:19" x14ac:dyDescent="0.2">
      <c r="A4340" s="92"/>
      <c r="B4340" s="98"/>
      <c r="C4340" s="98"/>
      <c r="D4340" s="98"/>
      <c r="E4340" s="89"/>
      <c r="F4340" s="89"/>
      <c r="G4340" s="204"/>
      <c r="H4340" s="157"/>
      <c r="I4340" s="157"/>
      <c r="J4340" s="52"/>
      <c r="K4340" s="158"/>
      <c r="L4340" s="52"/>
      <c r="M4340" s="52"/>
      <c r="N4340" s="52"/>
      <c r="O4340" s="52"/>
      <c r="P4340" s="111"/>
      <c r="Q4340" s="52"/>
      <c r="R4340" s="77"/>
      <c r="S4340" s="109"/>
    </row>
    <row r="4341" spans="1:19" x14ac:dyDescent="0.2">
      <c r="A4341" s="92"/>
      <c r="B4341" s="98"/>
      <c r="C4341" s="98"/>
      <c r="D4341" s="98"/>
      <c r="E4341" s="89"/>
      <c r="F4341" s="89"/>
      <c r="G4341" s="204"/>
      <c r="H4341" s="155"/>
      <c r="I4341" s="155"/>
      <c r="J4341" s="52"/>
      <c r="K4341" s="158"/>
      <c r="L4341" s="52"/>
      <c r="M4341" s="52"/>
      <c r="N4341" s="52"/>
      <c r="O4341" s="52"/>
      <c r="P4341" s="111"/>
      <c r="Q4341" s="52"/>
      <c r="R4341" s="77"/>
      <c r="S4341" s="109"/>
    </row>
    <row r="4342" spans="1:19" x14ac:dyDescent="0.2">
      <c r="A4342" s="92"/>
      <c r="B4342" s="162"/>
      <c r="C4342" s="162"/>
      <c r="D4342" s="162"/>
      <c r="E4342" s="76"/>
      <c r="F4342" s="76"/>
      <c r="G4342" s="103"/>
      <c r="H4342" s="100"/>
      <c r="I4342" s="100"/>
      <c r="J4342" s="52"/>
      <c r="K4342" s="52"/>
      <c r="L4342" s="52"/>
      <c r="M4342" s="52"/>
      <c r="N4342" s="52"/>
      <c r="O4342" s="52"/>
      <c r="P4342" s="111"/>
      <c r="Q4342" s="52"/>
      <c r="R4342" s="72"/>
      <c r="S4342" s="72"/>
    </row>
    <row r="4343" spans="1:19" x14ac:dyDescent="0.2">
      <c r="A4343" s="92"/>
      <c r="B4343" s="98"/>
      <c r="C4343" s="98"/>
      <c r="D4343" s="98"/>
      <c r="E4343" s="89"/>
      <c r="F4343" s="89"/>
      <c r="G4343" s="204"/>
      <c r="H4343" s="156"/>
      <c r="I4343" s="156"/>
      <c r="J4343" s="52"/>
      <c r="K4343" s="158"/>
      <c r="L4343" s="52"/>
      <c r="M4343" s="52"/>
      <c r="N4343" s="52"/>
      <c r="O4343" s="52"/>
      <c r="P4343" s="111"/>
      <c r="Q4343" s="52"/>
      <c r="R4343" s="77"/>
      <c r="S4343" s="109"/>
    </row>
    <row r="4344" spans="1:19" x14ac:dyDescent="0.2">
      <c r="A4344" s="92"/>
      <c r="B4344" s="98"/>
      <c r="C4344" s="98"/>
      <c r="D4344" s="98"/>
      <c r="E4344" s="89"/>
      <c r="F4344" s="89"/>
      <c r="G4344" s="204"/>
      <c r="H4344" s="157"/>
      <c r="I4344" s="157"/>
      <c r="J4344" s="52"/>
      <c r="K4344" s="158"/>
      <c r="L4344" s="52"/>
      <c r="M4344" s="52"/>
      <c r="N4344" s="52"/>
      <c r="O4344" s="52"/>
      <c r="P4344" s="111"/>
      <c r="Q4344" s="52"/>
      <c r="R4344" s="77"/>
      <c r="S4344" s="109"/>
    </row>
    <row r="4345" spans="1:19" x14ac:dyDescent="0.2">
      <c r="A4345" s="92"/>
      <c r="B4345" s="98"/>
      <c r="C4345" s="98"/>
      <c r="D4345" s="98"/>
      <c r="E4345" s="89"/>
      <c r="F4345" s="89"/>
      <c r="G4345" s="204"/>
      <c r="H4345" s="157"/>
      <c r="I4345" s="157"/>
      <c r="J4345" s="52"/>
      <c r="K4345" s="158"/>
      <c r="L4345" s="52"/>
      <c r="M4345" s="52"/>
      <c r="N4345" s="52"/>
      <c r="O4345" s="52"/>
      <c r="P4345" s="111"/>
      <c r="Q4345" s="52"/>
      <c r="R4345" s="77"/>
      <c r="S4345" s="109"/>
    </row>
    <row r="4346" spans="1:19" x14ac:dyDescent="0.2">
      <c r="A4346" s="92"/>
      <c r="B4346" s="98"/>
      <c r="C4346" s="98"/>
      <c r="D4346" s="98"/>
      <c r="E4346" s="89"/>
      <c r="F4346" s="89"/>
      <c r="G4346" s="204"/>
      <c r="H4346" s="155"/>
      <c r="I4346" s="155"/>
      <c r="J4346" s="52"/>
      <c r="K4346" s="158"/>
      <c r="L4346" s="52"/>
      <c r="M4346" s="52"/>
      <c r="N4346" s="52"/>
      <c r="O4346" s="52"/>
      <c r="P4346" s="111"/>
      <c r="Q4346" s="52"/>
      <c r="R4346" s="77"/>
      <c r="S4346" s="109"/>
    </row>
    <row r="4347" spans="1:19" x14ac:dyDescent="0.2">
      <c r="A4347" s="92"/>
      <c r="B4347" s="145"/>
      <c r="C4347" s="145"/>
      <c r="D4347" s="145"/>
      <c r="E4347" s="138"/>
      <c r="F4347" s="138"/>
      <c r="G4347" s="103"/>
      <c r="H4347" s="100"/>
      <c r="I4347" s="270"/>
      <c r="J4347" s="208"/>
      <c r="K4347" s="208"/>
      <c r="L4347" s="208"/>
      <c r="M4347" s="208"/>
      <c r="N4347" s="208"/>
      <c r="O4347" s="208"/>
      <c r="P4347" s="250"/>
      <c r="Q4347" s="208"/>
      <c r="R4347" s="143"/>
      <c r="S4347" s="143"/>
    </row>
    <row r="4348" spans="1:19" x14ac:dyDescent="0.2">
      <c r="A4348" s="92"/>
      <c r="B4348" s="98"/>
      <c r="C4348" s="98"/>
      <c r="D4348" s="98"/>
      <c r="E4348" s="89"/>
      <c r="F4348" s="89"/>
      <c r="G4348" s="204"/>
      <c r="H4348" s="156"/>
      <c r="I4348" s="156"/>
      <c r="J4348" s="52"/>
      <c r="K4348" s="158"/>
      <c r="L4348" s="52"/>
      <c r="M4348" s="52"/>
      <c r="N4348" s="52"/>
      <c r="O4348" s="52"/>
      <c r="P4348" s="111"/>
      <c r="Q4348" s="52"/>
      <c r="R4348" s="77"/>
      <c r="S4348" s="109"/>
    </row>
    <row r="4349" spans="1:19" x14ac:dyDescent="0.2">
      <c r="A4349" s="92"/>
      <c r="B4349" s="98"/>
      <c r="C4349" s="98"/>
      <c r="D4349" s="98"/>
      <c r="E4349" s="89"/>
      <c r="F4349" s="89"/>
      <c r="G4349" s="204"/>
      <c r="H4349" s="157"/>
      <c r="I4349" s="157"/>
      <c r="J4349" s="52"/>
      <c r="K4349" s="158"/>
      <c r="L4349" s="52"/>
      <c r="M4349" s="52"/>
      <c r="N4349" s="52"/>
      <c r="O4349" s="52"/>
      <c r="P4349" s="111"/>
      <c r="Q4349" s="52"/>
      <c r="R4349" s="77"/>
      <c r="S4349" s="109"/>
    </row>
    <row r="4350" spans="1:19" x14ac:dyDescent="0.2">
      <c r="A4350" s="92"/>
      <c r="B4350" s="98"/>
      <c r="C4350" s="98"/>
      <c r="D4350" s="98"/>
      <c r="E4350" s="89"/>
      <c r="F4350" s="89"/>
      <c r="G4350" s="204"/>
      <c r="H4350" s="155"/>
      <c r="I4350" s="155"/>
      <c r="J4350" s="52"/>
      <c r="K4350" s="158"/>
      <c r="L4350" s="52"/>
      <c r="M4350" s="52"/>
      <c r="N4350" s="52"/>
      <c r="O4350" s="52"/>
      <c r="P4350" s="111"/>
      <c r="Q4350" s="52"/>
      <c r="R4350" s="77"/>
      <c r="S4350" s="109"/>
    </row>
    <row r="4351" spans="1:19" x14ac:dyDescent="0.2">
      <c r="A4351" s="92"/>
      <c r="B4351" s="98"/>
      <c r="C4351" s="98"/>
      <c r="D4351" s="98"/>
      <c r="E4351" s="89"/>
      <c r="F4351" s="89"/>
      <c r="G4351" s="204"/>
      <c r="H4351" s="157"/>
      <c r="I4351" s="157"/>
      <c r="J4351" s="52"/>
      <c r="K4351" s="158"/>
      <c r="L4351" s="52"/>
      <c r="M4351" s="52"/>
      <c r="N4351" s="52"/>
      <c r="O4351" s="52"/>
      <c r="P4351" s="111"/>
      <c r="Q4351" s="52"/>
      <c r="R4351" s="77"/>
      <c r="S4351" s="109"/>
    </row>
    <row r="4352" spans="1:19" x14ac:dyDescent="0.2">
      <c r="A4352" s="92"/>
      <c r="B4352" s="98"/>
      <c r="C4352" s="98"/>
      <c r="D4352" s="98"/>
      <c r="E4352" s="89"/>
      <c r="F4352" s="89"/>
      <c r="G4352" s="204"/>
      <c r="H4352" s="155"/>
      <c r="I4352" s="155"/>
      <c r="J4352" s="52"/>
      <c r="K4352" s="158"/>
      <c r="L4352" s="52"/>
      <c r="M4352" s="52"/>
      <c r="N4352" s="52"/>
      <c r="O4352" s="52"/>
      <c r="P4352" s="111"/>
      <c r="Q4352" s="52"/>
      <c r="R4352" s="77"/>
      <c r="S4352" s="109"/>
    </row>
    <row r="4353" spans="1:19" x14ac:dyDescent="0.2">
      <c r="A4353" s="92"/>
      <c r="B4353" s="145"/>
      <c r="C4353" s="145"/>
      <c r="D4353" s="145"/>
      <c r="E4353" s="138"/>
      <c r="F4353" s="138"/>
      <c r="G4353" s="103"/>
      <c r="H4353" s="100"/>
      <c r="I4353" s="270"/>
      <c r="J4353" s="208"/>
      <c r="K4353" s="208"/>
      <c r="L4353" s="208"/>
      <c r="M4353" s="208"/>
      <c r="N4353" s="208"/>
      <c r="O4353" s="208"/>
      <c r="P4353" s="250"/>
      <c r="Q4353" s="208"/>
      <c r="R4353" s="143"/>
      <c r="S4353" s="143"/>
    </row>
    <row r="4354" spans="1:19" x14ac:dyDescent="0.2">
      <c r="A4354" s="92"/>
      <c r="B4354" s="98"/>
      <c r="C4354" s="98"/>
      <c r="D4354" s="98"/>
      <c r="E4354" s="89"/>
      <c r="F4354" s="89"/>
      <c r="G4354" s="204"/>
      <c r="H4354" s="156"/>
      <c r="I4354" s="156"/>
      <c r="J4354" s="52"/>
      <c r="K4354" s="158"/>
      <c r="L4354" s="52"/>
      <c r="M4354" s="52"/>
      <c r="N4354" s="52"/>
      <c r="O4354" s="52"/>
      <c r="P4354" s="111"/>
      <c r="Q4354" s="52"/>
      <c r="R4354" s="77"/>
      <c r="S4354" s="109"/>
    </row>
    <row r="4355" spans="1:19" x14ac:dyDescent="0.2">
      <c r="A4355" s="92"/>
      <c r="B4355" s="98"/>
      <c r="C4355" s="98"/>
      <c r="D4355" s="98"/>
      <c r="E4355" s="89"/>
      <c r="F4355" s="89"/>
      <c r="G4355" s="204"/>
      <c r="H4355" s="157"/>
      <c r="I4355" s="157"/>
      <c r="J4355" s="52"/>
      <c r="K4355" s="158"/>
      <c r="L4355" s="52"/>
      <c r="M4355" s="52"/>
      <c r="N4355" s="52"/>
      <c r="O4355" s="52"/>
      <c r="P4355" s="111"/>
      <c r="Q4355" s="52"/>
      <c r="R4355" s="77"/>
      <c r="S4355" s="109"/>
    </row>
    <row r="4356" spans="1:19" x14ac:dyDescent="0.2">
      <c r="A4356" s="92"/>
      <c r="B4356" s="98"/>
      <c r="C4356" s="98"/>
      <c r="D4356" s="98"/>
      <c r="E4356" s="89"/>
      <c r="F4356" s="89"/>
      <c r="G4356" s="204"/>
      <c r="H4356" s="155"/>
      <c r="I4356" s="155"/>
      <c r="J4356" s="52"/>
      <c r="K4356" s="158"/>
      <c r="L4356" s="52"/>
      <c r="M4356" s="52"/>
      <c r="N4356" s="52"/>
      <c r="O4356" s="52"/>
      <c r="P4356" s="111"/>
      <c r="Q4356" s="52"/>
      <c r="R4356" s="77"/>
      <c r="S4356" s="109"/>
    </row>
    <row r="4357" spans="1:19" x14ac:dyDescent="0.2">
      <c r="A4357" s="92"/>
      <c r="B4357" s="162"/>
      <c r="C4357" s="162"/>
      <c r="D4357" s="162"/>
      <c r="E4357" s="76"/>
      <c r="F4357" s="76"/>
      <c r="G4357" s="103"/>
      <c r="H4357" s="100"/>
      <c r="I4357" s="100"/>
      <c r="J4357" s="52"/>
      <c r="K4357" s="52"/>
      <c r="L4357" s="52"/>
      <c r="M4357" s="52"/>
      <c r="N4357" s="52"/>
      <c r="O4357" s="52"/>
      <c r="P4357" s="111"/>
      <c r="Q4357" s="52"/>
      <c r="R4357" s="72"/>
      <c r="S4357" s="72"/>
    </row>
    <row r="4358" spans="1:19" x14ac:dyDescent="0.2">
      <c r="A4358" s="92"/>
      <c r="B4358" s="98"/>
      <c r="C4358" s="98"/>
      <c r="D4358" s="98"/>
      <c r="E4358" s="89"/>
      <c r="F4358" s="89"/>
      <c r="G4358" s="204"/>
      <c r="H4358" s="156"/>
      <c r="I4358" s="156"/>
      <c r="J4358" s="52"/>
      <c r="K4358" s="158"/>
      <c r="L4358" s="52"/>
      <c r="M4358" s="52"/>
      <c r="N4358" s="52"/>
      <c r="O4358" s="52"/>
      <c r="P4358" s="111"/>
      <c r="Q4358" s="52"/>
      <c r="R4358" s="77"/>
      <c r="S4358" s="109"/>
    </row>
    <row r="4359" spans="1:19" x14ac:dyDescent="0.2">
      <c r="A4359" s="92"/>
      <c r="B4359" s="98"/>
      <c r="C4359" s="98"/>
      <c r="D4359" s="98"/>
      <c r="E4359" s="89"/>
      <c r="F4359" s="89"/>
      <c r="G4359" s="204"/>
      <c r="H4359" s="157"/>
      <c r="I4359" s="157"/>
      <c r="J4359" s="52"/>
      <c r="K4359" s="158"/>
      <c r="L4359" s="52"/>
      <c r="M4359" s="52"/>
      <c r="N4359" s="52"/>
      <c r="O4359" s="52"/>
      <c r="P4359" s="111"/>
      <c r="Q4359" s="52"/>
      <c r="R4359" s="77"/>
      <c r="S4359" s="109"/>
    </row>
    <row r="4360" spans="1:19" x14ac:dyDescent="0.2">
      <c r="A4360" s="92"/>
      <c r="B4360" s="98"/>
      <c r="C4360" s="98"/>
      <c r="D4360" s="98"/>
      <c r="E4360" s="89"/>
      <c r="F4360" s="89"/>
      <c r="G4360" s="204"/>
      <c r="H4360" s="157"/>
      <c r="I4360" s="157"/>
      <c r="J4360" s="52"/>
      <c r="K4360" s="158"/>
      <c r="L4360" s="52"/>
      <c r="M4360" s="52"/>
      <c r="N4360" s="52"/>
      <c r="O4360" s="52"/>
      <c r="P4360" s="111"/>
      <c r="Q4360" s="52"/>
      <c r="R4360" s="77"/>
      <c r="S4360" s="109"/>
    </row>
    <row r="4361" spans="1:19" x14ac:dyDescent="0.2">
      <c r="A4361" s="92"/>
      <c r="B4361" s="98"/>
      <c r="C4361" s="98"/>
      <c r="D4361" s="98"/>
      <c r="E4361" s="89"/>
      <c r="F4361" s="89"/>
      <c r="G4361" s="204"/>
      <c r="H4361" s="155"/>
      <c r="I4361" s="155"/>
      <c r="J4361" s="52"/>
      <c r="K4361" s="158"/>
      <c r="L4361" s="52"/>
      <c r="M4361" s="52"/>
      <c r="N4361" s="52"/>
      <c r="O4361" s="52"/>
      <c r="P4361" s="111"/>
      <c r="Q4361" s="52"/>
      <c r="R4361" s="77"/>
      <c r="S4361" s="109"/>
    </row>
    <row r="4362" spans="1:19" x14ac:dyDescent="0.2">
      <c r="A4362" s="92"/>
      <c r="B4362" s="145"/>
      <c r="C4362" s="145"/>
      <c r="D4362" s="145"/>
      <c r="E4362" s="138"/>
      <c r="F4362" s="138"/>
      <c r="G4362" s="103"/>
      <c r="H4362" s="100"/>
      <c r="I4362" s="270"/>
      <c r="J4362" s="208"/>
      <c r="K4362" s="208"/>
      <c r="L4362" s="208"/>
      <c r="M4362" s="208"/>
      <c r="N4362" s="208"/>
      <c r="O4362" s="208"/>
      <c r="P4362" s="250"/>
      <c r="Q4362" s="208"/>
      <c r="R4362" s="143"/>
      <c r="S4362" s="143"/>
    </row>
    <row r="4363" spans="1:19" x14ac:dyDescent="0.2">
      <c r="A4363" s="92"/>
      <c r="B4363" s="98"/>
      <c r="C4363" s="98"/>
      <c r="D4363" s="98"/>
      <c r="E4363" s="89"/>
      <c r="F4363" s="89"/>
      <c r="G4363" s="204"/>
      <c r="H4363" s="156"/>
      <c r="I4363" s="156"/>
      <c r="J4363" s="52"/>
      <c r="K4363" s="158"/>
      <c r="L4363" s="52"/>
      <c r="M4363" s="52"/>
      <c r="N4363" s="52"/>
      <c r="O4363" s="52"/>
      <c r="P4363" s="111"/>
      <c r="Q4363" s="52"/>
      <c r="R4363" s="77"/>
      <c r="S4363" s="109"/>
    </row>
    <row r="4364" spans="1:19" x14ac:dyDescent="0.2">
      <c r="A4364" s="92"/>
      <c r="B4364" s="98"/>
      <c r="C4364" s="98"/>
      <c r="D4364" s="98"/>
      <c r="E4364" s="89"/>
      <c r="F4364" s="89"/>
      <c r="G4364" s="204"/>
      <c r="H4364" s="157"/>
      <c r="I4364" s="157"/>
      <c r="J4364" s="52"/>
      <c r="K4364" s="158"/>
      <c r="L4364" s="52"/>
      <c r="M4364" s="52"/>
      <c r="N4364" s="52"/>
      <c r="O4364" s="52"/>
      <c r="P4364" s="111"/>
      <c r="Q4364" s="52"/>
      <c r="R4364" s="77"/>
      <c r="S4364" s="109"/>
    </row>
    <row r="4365" spans="1:19" x14ac:dyDescent="0.2">
      <c r="A4365" s="92"/>
      <c r="B4365" s="98"/>
      <c r="C4365" s="98"/>
      <c r="D4365" s="98"/>
      <c r="E4365" s="89"/>
      <c r="F4365" s="89"/>
      <c r="G4365" s="204"/>
      <c r="H4365" s="155"/>
      <c r="I4365" s="155"/>
      <c r="J4365" s="52"/>
      <c r="K4365" s="158"/>
      <c r="L4365" s="52"/>
      <c r="M4365" s="52"/>
      <c r="N4365" s="52"/>
      <c r="O4365" s="52"/>
      <c r="P4365" s="111"/>
      <c r="Q4365" s="52"/>
      <c r="R4365" s="77"/>
      <c r="S4365" s="109"/>
    </row>
    <row r="4366" spans="1:19" x14ac:dyDescent="0.2">
      <c r="A4366" s="92"/>
      <c r="B4366" s="98"/>
      <c r="C4366" s="98"/>
      <c r="D4366" s="98"/>
      <c r="E4366" s="89"/>
      <c r="F4366" s="89"/>
      <c r="G4366" s="204"/>
      <c r="H4366" s="157"/>
      <c r="I4366" s="157"/>
      <c r="J4366" s="52"/>
      <c r="K4366" s="158"/>
      <c r="L4366" s="52"/>
      <c r="M4366" s="52"/>
      <c r="N4366" s="52"/>
      <c r="O4366" s="52"/>
      <c r="P4366" s="111"/>
      <c r="Q4366" s="52"/>
      <c r="R4366" s="77"/>
      <c r="S4366" s="109"/>
    </row>
    <row r="4367" spans="1:19" x14ac:dyDescent="0.2">
      <c r="A4367" s="92"/>
      <c r="B4367" s="98"/>
      <c r="C4367" s="98"/>
      <c r="D4367" s="98"/>
      <c r="E4367" s="89"/>
      <c r="F4367" s="89"/>
      <c r="G4367" s="204"/>
      <c r="H4367" s="155"/>
      <c r="I4367" s="155"/>
      <c r="J4367" s="52"/>
      <c r="K4367" s="158"/>
      <c r="L4367" s="52"/>
      <c r="M4367" s="52"/>
      <c r="N4367" s="52"/>
      <c r="O4367" s="52"/>
      <c r="P4367" s="111"/>
      <c r="Q4367" s="52"/>
      <c r="R4367" s="77"/>
      <c r="S4367" s="109"/>
    </row>
    <row r="4368" spans="1:19" x14ac:dyDescent="0.2">
      <c r="A4368" s="92"/>
      <c r="B4368" s="145"/>
      <c r="C4368" s="145"/>
      <c r="D4368" s="145"/>
      <c r="E4368" s="138"/>
      <c r="F4368" s="138"/>
      <c r="G4368" s="103"/>
      <c r="H4368" s="100"/>
      <c r="I4368" s="270"/>
      <c r="J4368" s="208"/>
      <c r="K4368" s="208"/>
      <c r="L4368" s="208"/>
      <c r="M4368" s="208"/>
      <c r="N4368" s="208"/>
      <c r="O4368" s="208"/>
      <c r="P4368" s="250"/>
      <c r="Q4368" s="208"/>
      <c r="R4368" s="143"/>
      <c r="S4368" s="143"/>
    </row>
    <row r="4369" spans="1:19" x14ac:dyDescent="0.2">
      <c r="A4369" s="92"/>
      <c r="B4369" s="98"/>
      <c r="C4369" s="98"/>
      <c r="D4369" s="98"/>
      <c r="E4369" s="89"/>
      <c r="F4369" s="89"/>
      <c r="G4369" s="204"/>
      <c r="H4369" s="156"/>
      <c r="I4369" s="156"/>
      <c r="J4369" s="52"/>
      <c r="K4369" s="158"/>
      <c r="L4369" s="52"/>
      <c r="M4369" s="52"/>
      <c r="N4369" s="52"/>
      <c r="O4369" s="52"/>
      <c r="P4369" s="111"/>
      <c r="Q4369" s="52"/>
      <c r="R4369" s="77"/>
      <c r="S4369" s="109"/>
    </row>
    <row r="4370" spans="1:19" x14ac:dyDescent="0.2">
      <c r="A4370" s="92"/>
      <c r="B4370" s="98"/>
      <c r="C4370" s="98"/>
      <c r="D4370" s="98"/>
      <c r="E4370" s="89"/>
      <c r="F4370" s="89"/>
      <c r="G4370" s="204"/>
      <c r="H4370" s="157"/>
      <c r="I4370" s="157"/>
      <c r="J4370" s="52"/>
      <c r="K4370" s="158"/>
      <c r="L4370" s="52"/>
      <c r="M4370" s="52"/>
      <c r="N4370" s="52"/>
      <c r="O4370" s="52"/>
      <c r="P4370" s="111"/>
      <c r="Q4370" s="52"/>
      <c r="R4370" s="77"/>
      <c r="S4370" s="109"/>
    </row>
    <row r="4371" spans="1:19" x14ac:dyDescent="0.2">
      <c r="A4371" s="92"/>
      <c r="B4371" s="98"/>
      <c r="C4371" s="98"/>
      <c r="D4371" s="98"/>
      <c r="E4371" s="89"/>
      <c r="F4371" s="89"/>
      <c r="G4371" s="204"/>
      <c r="H4371" s="155"/>
      <c r="I4371" s="155"/>
      <c r="J4371" s="52"/>
      <c r="K4371" s="158"/>
      <c r="L4371" s="52"/>
      <c r="M4371" s="52"/>
      <c r="N4371" s="52"/>
      <c r="O4371" s="52"/>
      <c r="P4371" s="111"/>
      <c r="Q4371" s="52"/>
      <c r="R4371" s="77"/>
      <c r="S4371" s="109"/>
    </row>
    <row r="4372" spans="1:19" x14ac:dyDescent="0.2">
      <c r="A4372" s="92"/>
      <c r="B4372" s="162"/>
      <c r="C4372" s="162"/>
      <c r="D4372" s="162"/>
      <c r="E4372" s="76"/>
      <c r="F4372" s="76"/>
      <c r="G4372" s="103"/>
      <c r="H4372" s="100"/>
      <c r="I4372" s="100"/>
      <c r="J4372" s="52"/>
      <c r="K4372" s="52"/>
      <c r="L4372" s="52"/>
      <c r="M4372" s="52"/>
      <c r="N4372" s="52"/>
      <c r="O4372" s="52"/>
      <c r="P4372" s="111"/>
      <c r="Q4372" s="52"/>
      <c r="R4372" s="72"/>
      <c r="S4372" s="72"/>
    </row>
    <row r="4373" spans="1:19" x14ac:dyDescent="0.2">
      <c r="A4373" s="92"/>
      <c r="B4373" s="98"/>
      <c r="C4373" s="98"/>
      <c r="D4373" s="98"/>
      <c r="E4373" s="89"/>
      <c r="F4373" s="89"/>
      <c r="G4373" s="204"/>
      <c r="H4373" s="156"/>
      <c r="I4373" s="156"/>
      <c r="J4373" s="52"/>
      <c r="K4373" s="158"/>
      <c r="L4373" s="52"/>
      <c r="M4373" s="52"/>
      <c r="N4373" s="52"/>
      <c r="O4373" s="52"/>
      <c r="P4373" s="111"/>
      <c r="Q4373" s="52"/>
      <c r="R4373" s="77"/>
      <c r="S4373" s="109"/>
    </row>
    <row r="4374" spans="1:19" x14ac:dyDescent="0.2">
      <c r="A4374" s="92"/>
      <c r="B4374" s="98"/>
      <c r="C4374" s="98"/>
      <c r="D4374" s="98"/>
      <c r="E4374" s="89"/>
      <c r="F4374" s="89"/>
      <c r="G4374" s="204"/>
      <c r="H4374" s="157"/>
      <c r="I4374" s="157"/>
      <c r="J4374" s="52"/>
      <c r="K4374" s="158"/>
      <c r="L4374" s="52"/>
      <c r="M4374" s="52"/>
      <c r="N4374" s="52"/>
      <c r="O4374" s="52"/>
      <c r="P4374" s="111"/>
      <c r="Q4374" s="52"/>
      <c r="R4374" s="77"/>
      <c r="S4374" s="109"/>
    </row>
    <row r="4375" spans="1:19" x14ac:dyDescent="0.2">
      <c r="A4375" s="92"/>
      <c r="B4375" s="98"/>
      <c r="C4375" s="98"/>
      <c r="D4375" s="98"/>
      <c r="E4375" s="89"/>
      <c r="F4375" s="89"/>
      <c r="G4375" s="204"/>
      <c r="H4375" s="157"/>
      <c r="I4375" s="157"/>
      <c r="J4375" s="52"/>
      <c r="K4375" s="158"/>
      <c r="L4375" s="52"/>
      <c r="M4375" s="52"/>
      <c r="N4375" s="52"/>
      <c r="O4375" s="52"/>
      <c r="P4375" s="111"/>
      <c r="Q4375" s="52"/>
      <c r="R4375" s="77"/>
      <c r="S4375" s="109"/>
    </row>
    <row r="4376" spans="1:19" x14ac:dyDescent="0.2">
      <c r="A4376" s="92"/>
      <c r="B4376" s="98"/>
      <c r="C4376" s="98"/>
      <c r="D4376" s="98"/>
      <c r="E4376" s="89"/>
      <c r="F4376" s="89"/>
      <c r="G4376" s="204"/>
      <c r="H4376" s="155"/>
      <c r="I4376" s="155"/>
      <c r="J4376" s="52"/>
      <c r="K4376" s="158"/>
      <c r="L4376" s="52"/>
      <c r="M4376" s="52"/>
      <c r="N4376" s="52"/>
      <c r="O4376" s="52"/>
      <c r="P4376" s="111"/>
      <c r="Q4376" s="52"/>
      <c r="R4376" s="77"/>
      <c r="S4376" s="109"/>
    </row>
    <row r="4377" spans="1:19" x14ac:dyDescent="0.2">
      <c r="A4377" s="92"/>
      <c r="B4377" s="145"/>
      <c r="C4377" s="145"/>
      <c r="D4377" s="145"/>
      <c r="E4377" s="138"/>
      <c r="F4377" s="138"/>
      <c r="G4377" s="103"/>
      <c r="H4377" s="100"/>
      <c r="I4377" s="270"/>
      <c r="J4377" s="208"/>
      <c r="K4377" s="208"/>
      <c r="L4377" s="208"/>
      <c r="M4377" s="208"/>
      <c r="N4377" s="208"/>
      <c r="O4377" s="208"/>
      <c r="P4377" s="250"/>
      <c r="Q4377" s="208"/>
      <c r="R4377" s="143"/>
      <c r="S4377" s="143"/>
    </row>
    <row r="4378" spans="1:19" x14ac:dyDescent="0.2">
      <c r="A4378" s="92"/>
      <c r="B4378" s="98"/>
      <c r="C4378" s="98"/>
      <c r="D4378" s="98"/>
      <c r="E4378" s="89"/>
      <c r="F4378" s="89"/>
      <c r="G4378" s="204"/>
      <c r="H4378" s="156"/>
      <c r="I4378" s="156"/>
      <c r="J4378" s="52"/>
      <c r="K4378" s="158"/>
      <c r="L4378" s="52"/>
      <c r="M4378" s="52"/>
      <c r="N4378" s="52"/>
      <c r="O4378" s="52"/>
      <c r="P4378" s="111"/>
      <c r="Q4378" s="52"/>
      <c r="R4378" s="77"/>
      <c r="S4378" s="109"/>
    </row>
    <row r="4379" spans="1:19" x14ac:dyDescent="0.2">
      <c r="A4379" s="92"/>
      <c r="B4379" s="98"/>
      <c r="C4379" s="98"/>
      <c r="D4379" s="98"/>
      <c r="E4379" s="89"/>
      <c r="F4379" s="89"/>
      <c r="G4379" s="204"/>
      <c r="H4379" s="157"/>
      <c r="I4379" s="157"/>
      <c r="J4379" s="52"/>
      <c r="K4379" s="158"/>
      <c r="L4379" s="52"/>
      <c r="M4379" s="52"/>
      <c r="N4379" s="52"/>
      <c r="O4379" s="52"/>
      <c r="P4379" s="111"/>
      <c r="Q4379" s="52"/>
      <c r="R4379" s="77"/>
      <c r="S4379" s="109"/>
    </row>
    <row r="4380" spans="1:19" x14ac:dyDescent="0.2">
      <c r="A4380" s="92"/>
      <c r="B4380" s="98"/>
      <c r="C4380" s="98"/>
      <c r="D4380" s="98"/>
      <c r="E4380" s="89"/>
      <c r="F4380" s="89"/>
      <c r="G4380" s="204"/>
      <c r="H4380" s="155"/>
      <c r="I4380" s="155"/>
      <c r="J4380" s="52"/>
      <c r="K4380" s="158"/>
      <c r="L4380" s="52"/>
      <c r="M4380" s="52"/>
      <c r="N4380" s="52"/>
      <c r="O4380" s="52"/>
      <c r="P4380" s="111"/>
      <c r="Q4380" s="52"/>
      <c r="R4380" s="77"/>
      <c r="S4380" s="109"/>
    </row>
    <row r="4381" spans="1:19" x14ac:dyDescent="0.2">
      <c r="A4381" s="92"/>
      <c r="B4381" s="98"/>
      <c r="C4381" s="98"/>
      <c r="D4381" s="98"/>
      <c r="E4381" s="89"/>
      <c r="F4381" s="89"/>
      <c r="G4381" s="204"/>
      <c r="H4381" s="157"/>
      <c r="I4381" s="157"/>
      <c r="J4381" s="52"/>
      <c r="K4381" s="158"/>
      <c r="L4381" s="52"/>
      <c r="M4381" s="52"/>
      <c r="N4381" s="52"/>
      <c r="O4381" s="52"/>
      <c r="P4381" s="111"/>
      <c r="Q4381" s="52"/>
      <c r="R4381" s="77"/>
      <c r="S4381" s="109"/>
    </row>
    <row r="4382" spans="1:19" x14ac:dyDescent="0.2">
      <c r="A4382" s="92"/>
      <c r="B4382" s="98"/>
      <c r="C4382" s="98"/>
      <c r="D4382" s="98"/>
      <c r="E4382" s="89"/>
      <c r="F4382" s="89"/>
      <c r="G4382" s="204"/>
      <c r="H4382" s="155"/>
      <c r="I4382" s="155"/>
      <c r="J4382" s="52"/>
      <c r="K4382" s="158"/>
      <c r="L4382" s="52"/>
      <c r="M4382" s="52"/>
      <c r="N4382" s="52"/>
      <c r="O4382" s="52"/>
      <c r="P4382" s="111"/>
      <c r="Q4382" s="52"/>
      <c r="R4382" s="77"/>
      <c r="S4382" s="109"/>
    </row>
    <row r="4383" spans="1:19" x14ac:dyDescent="0.2">
      <c r="A4383" s="92"/>
      <c r="B4383" s="145"/>
      <c r="C4383" s="145"/>
      <c r="D4383" s="145"/>
      <c r="E4383" s="138"/>
      <c r="F4383" s="138"/>
      <c r="G4383" s="103"/>
      <c r="H4383" s="100"/>
      <c r="I4383" s="270"/>
      <c r="J4383" s="208"/>
      <c r="K4383" s="208"/>
      <c r="L4383" s="208"/>
      <c r="M4383" s="208"/>
      <c r="N4383" s="208"/>
      <c r="O4383" s="208"/>
      <c r="P4383" s="250"/>
      <c r="Q4383" s="208"/>
      <c r="R4383" s="143"/>
      <c r="S4383" s="143"/>
    </row>
    <row r="4384" spans="1:19" x14ac:dyDescent="0.2">
      <c r="A4384" s="92"/>
      <c r="B4384" s="98"/>
      <c r="C4384" s="98"/>
      <c r="D4384" s="98"/>
      <c r="E4384" s="89"/>
      <c r="F4384" s="89"/>
      <c r="G4384" s="204"/>
      <c r="H4384" s="156"/>
      <c r="I4384" s="156"/>
      <c r="J4384" s="52"/>
      <c r="K4384" s="158"/>
      <c r="L4384" s="52"/>
      <c r="M4384" s="52"/>
      <c r="N4384" s="52"/>
      <c r="O4384" s="52"/>
      <c r="P4384" s="111"/>
      <c r="Q4384" s="52"/>
      <c r="R4384" s="77"/>
      <c r="S4384" s="109"/>
    </row>
    <row r="4385" spans="1:19" x14ac:dyDescent="0.2">
      <c r="A4385" s="92"/>
      <c r="B4385" s="98"/>
      <c r="C4385" s="98"/>
      <c r="D4385" s="98"/>
      <c r="E4385" s="89"/>
      <c r="F4385" s="89"/>
      <c r="G4385" s="204"/>
      <c r="H4385" s="157"/>
      <c r="I4385" s="157"/>
      <c r="J4385" s="52"/>
      <c r="K4385" s="158"/>
      <c r="L4385" s="52"/>
      <c r="M4385" s="52"/>
      <c r="N4385" s="52"/>
      <c r="O4385" s="52"/>
      <c r="P4385" s="111"/>
      <c r="Q4385" s="52"/>
      <c r="R4385" s="77"/>
      <c r="S4385" s="109"/>
    </row>
    <row r="4386" spans="1:19" x14ac:dyDescent="0.2">
      <c r="A4386" s="92"/>
      <c r="B4386" s="98"/>
      <c r="C4386" s="98"/>
      <c r="D4386" s="98"/>
      <c r="E4386" s="89"/>
      <c r="F4386" s="89"/>
      <c r="G4386" s="204"/>
      <c r="H4386" s="155"/>
      <c r="I4386" s="155"/>
      <c r="J4386" s="52"/>
      <c r="K4386" s="158"/>
      <c r="L4386" s="52"/>
      <c r="M4386" s="52"/>
      <c r="N4386" s="52"/>
      <c r="O4386" s="52"/>
      <c r="P4386" s="111"/>
      <c r="Q4386" s="52"/>
      <c r="R4386" s="77"/>
      <c r="S4386" s="109"/>
    </row>
    <row r="4387" spans="1:19" x14ac:dyDescent="0.2">
      <c r="A4387" s="92"/>
      <c r="B4387" s="162"/>
      <c r="C4387" s="162"/>
      <c r="D4387" s="162"/>
      <c r="E4387" s="76"/>
      <c r="F4387" s="76"/>
      <c r="G4387" s="103"/>
      <c r="H4387" s="100"/>
      <c r="I4387" s="100"/>
      <c r="J4387" s="52"/>
      <c r="K4387" s="52"/>
      <c r="L4387" s="52"/>
      <c r="M4387" s="52"/>
      <c r="N4387" s="52"/>
      <c r="O4387" s="52"/>
      <c r="P4387" s="111"/>
      <c r="Q4387" s="52"/>
      <c r="R4387" s="72"/>
      <c r="S4387" s="72"/>
    </row>
    <row r="4388" spans="1:19" x14ac:dyDescent="0.2">
      <c r="A4388" s="92"/>
      <c r="B4388" s="98"/>
      <c r="C4388" s="98"/>
      <c r="D4388" s="98"/>
      <c r="E4388" s="89"/>
      <c r="F4388" s="89"/>
      <c r="G4388" s="204"/>
      <c r="H4388" s="156"/>
      <c r="I4388" s="156"/>
      <c r="J4388" s="52"/>
      <c r="K4388" s="158"/>
      <c r="L4388" s="52"/>
      <c r="M4388" s="52"/>
      <c r="N4388" s="52"/>
      <c r="O4388" s="52"/>
      <c r="P4388" s="111"/>
      <c r="Q4388" s="52"/>
      <c r="R4388" s="77"/>
      <c r="S4388" s="109"/>
    </row>
    <row r="4389" spans="1:19" x14ac:dyDescent="0.2">
      <c r="A4389" s="92"/>
      <c r="B4389" s="98"/>
      <c r="C4389" s="98"/>
      <c r="D4389" s="98"/>
      <c r="E4389" s="89"/>
      <c r="F4389" s="89"/>
      <c r="G4389" s="204"/>
      <c r="H4389" s="157"/>
      <c r="I4389" s="157"/>
      <c r="J4389" s="52"/>
      <c r="K4389" s="158"/>
      <c r="L4389" s="52"/>
      <c r="M4389" s="52"/>
      <c r="N4389" s="52"/>
      <c r="O4389" s="52"/>
      <c r="P4389" s="111"/>
      <c r="Q4389" s="52"/>
      <c r="R4389" s="77"/>
      <c r="S4389" s="109"/>
    </row>
    <row r="4390" spans="1:19" x14ac:dyDescent="0.2">
      <c r="A4390" s="92"/>
      <c r="B4390" s="98"/>
      <c r="C4390" s="98"/>
      <c r="D4390" s="98"/>
      <c r="E4390" s="89"/>
      <c r="F4390" s="89"/>
      <c r="G4390" s="204"/>
      <c r="H4390" s="157"/>
      <c r="I4390" s="157"/>
      <c r="J4390" s="52"/>
      <c r="K4390" s="158"/>
      <c r="L4390" s="52"/>
      <c r="M4390" s="52"/>
      <c r="N4390" s="52"/>
      <c r="O4390" s="52"/>
      <c r="P4390" s="111"/>
      <c r="Q4390" s="52"/>
      <c r="R4390" s="77"/>
      <c r="S4390" s="109"/>
    </row>
    <row r="4391" spans="1:19" x14ac:dyDescent="0.2">
      <c r="A4391" s="92"/>
      <c r="B4391" s="98"/>
      <c r="C4391" s="98"/>
      <c r="D4391" s="98"/>
      <c r="E4391" s="89"/>
      <c r="F4391" s="89"/>
      <c r="G4391" s="204"/>
      <c r="H4391" s="155"/>
      <c r="I4391" s="155"/>
      <c r="J4391" s="52"/>
      <c r="K4391" s="158"/>
      <c r="L4391" s="52"/>
      <c r="M4391" s="52"/>
      <c r="N4391" s="52"/>
      <c r="O4391" s="52"/>
      <c r="P4391" s="111"/>
      <c r="Q4391" s="52"/>
      <c r="R4391" s="77"/>
      <c r="S4391" s="109"/>
    </row>
    <row r="4392" spans="1:19" x14ac:dyDescent="0.2">
      <c r="A4392" s="92"/>
      <c r="B4392" s="145"/>
      <c r="C4392" s="145"/>
      <c r="D4392" s="145"/>
      <c r="E4392" s="138"/>
      <c r="F4392" s="138"/>
      <c r="G4392" s="103"/>
      <c r="H4392" s="100"/>
      <c r="I4392" s="270"/>
      <c r="J4392" s="208"/>
      <c r="K4392" s="208"/>
      <c r="L4392" s="208"/>
      <c r="M4392" s="208"/>
      <c r="N4392" s="208"/>
      <c r="O4392" s="208"/>
      <c r="P4392" s="250"/>
      <c r="Q4392" s="208"/>
      <c r="R4392" s="143"/>
      <c r="S4392" s="143"/>
    </row>
    <row r="4393" spans="1:19" x14ac:dyDescent="0.2">
      <c r="A4393" s="92"/>
      <c r="B4393" s="98"/>
      <c r="C4393" s="98"/>
      <c r="D4393" s="98"/>
      <c r="E4393" s="89"/>
      <c r="F4393" s="89"/>
      <c r="G4393" s="204"/>
      <c r="H4393" s="156"/>
      <c r="I4393" s="156"/>
      <c r="J4393" s="52"/>
      <c r="K4393" s="158"/>
      <c r="L4393" s="52"/>
      <c r="M4393" s="52"/>
      <c r="N4393" s="52"/>
      <c r="O4393" s="52"/>
      <c r="P4393" s="111"/>
      <c r="Q4393" s="52"/>
      <c r="R4393" s="77"/>
      <c r="S4393" s="109"/>
    </row>
    <row r="4394" spans="1:19" x14ac:dyDescent="0.2">
      <c r="A4394" s="92"/>
      <c r="B4394" s="98"/>
      <c r="C4394" s="98"/>
      <c r="D4394" s="98"/>
      <c r="E4394" s="89"/>
      <c r="F4394" s="89"/>
      <c r="G4394" s="204"/>
      <c r="H4394" s="157"/>
      <c r="I4394" s="157"/>
      <c r="J4394" s="52"/>
      <c r="K4394" s="158"/>
      <c r="L4394" s="52"/>
      <c r="M4394" s="52"/>
      <c r="N4394" s="52"/>
      <c r="O4394" s="52"/>
      <c r="P4394" s="111"/>
      <c r="Q4394" s="52"/>
      <c r="R4394" s="77"/>
      <c r="S4394" s="109"/>
    </row>
    <row r="4395" spans="1:19" x14ac:dyDescent="0.2">
      <c r="A4395" s="92"/>
      <c r="B4395" s="98"/>
      <c r="C4395" s="98"/>
      <c r="D4395" s="98"/>
      <c r="E4395" s="89"/>
      <c r="F4395" s="89"/>
      <c r="G4395" s="204"/>
      <c r="H4395" s="155"/>
      <c r="I4395" s="155"/>
      <c r="J4395" s="52"/>
      <c r="K4395" s="158"/>
      <c r="L4395" s="52"/>
      <c r="M4395" s="52"/>
      <c r="N4395" s="52"/>
      <c r="O4395" s="52"/>
      <c r="P4395" s="111"/>
      <c r="Q4395" s="52"/>
      <c r="R4395" s="77"/>
      <c r="S4395" s="109"/>
    </row>
    <row r="4396" spans="1:19" x14ac:dyDescent="0.2">
      <c r="A4396" s="92"/>
      <c r="B4396" s="98"/>
      <c r="C4396" s="98"/>
      <c r="D4396" s="98"/>
      <c r="E4396" s="89"/>
      <c r="F4396" s="89"/>
      <c r="G4396" s="204"/>
      <c r="H4396" s="157"/>
      <c r="I4396" s="157"/>
      <c r="J4396" s="52"/>
      <c r="K4396" s="158"/>
      <c r="L4396" s="52"/>
      <c r="M4396" s="52"/>
      <c r="N4396" s="52"/>
      <c r="O4396" s="52"/>
      <c r="P4396" s="111"/>
      <c r="Q4396" s="52"/>
      <c r="R4396" s="77"/>
      <c r="S4396" s="109"/>
    </row>
    <row r="4397" spans="1:19" x14ac:dyDescent="0.2">
      <c r="A4397" s="92"/>
      <c r="B4397" s="98"/>
      <c r="C4397" s="98"/>
      <c r="D4397" s="98"/>
      <c r="E4397" s="89"/>
      <c r="F4397" s="89"/>
      <c r="G4397" s="204"/>
      <c r="H4397" s="155"/>
      <c r="I4397" s="155"/>
      <c r="J4397" s="52"/>
      <c r="K4397" s="158"/>
      <c r="L4397" s="52"/>
      <c r="M4397" s="52"/>
      <c r="N4397" s="52"/>
      <c r="O4397" s="52"/>
      <c r="P4397" s="111"/>
      <c r="Q4397" s="52"/>
      <c r="R4397" s="77"/>
      <c r="S4397" s="109"/>
    </row>
    <row r="4398" spans="1:19" x14ac:dyDescent="0.2">
      <c r="A4398" s="92"/>
      <c r="B4398" s="145"/>
      <c r="C4398" s="145"/>
      <c r="D4398" s="145"/>
      <c r="E4398" s="138"/>
      <c r="F4398" s="138"/>
      <c r="G4398" s="103"/>
      <c r="H4398" s="100"/>
      <c r="I4398" s="270"/>
      <c r="J4398" s="208"/>
      <c r="K4398" s="208"/>
      <c r="L4398" s="208"/>
      <c r="M4398" s="208"/>
      <c r="N4398" s="208"/>
      <c r="O4398" s="208"/>
      <c r="P4398" s="250"/>
      <c r="Q4398" s="208"/>
      <c r="R4398" s="143"/>
      <c r="S4398" s="143"/>
    </row>
    <row r="4399" spans="1:19" x14ac:dyDescent="0.2">
      <c r="A4399" s="92"/>
      <c r="B4399" s="98"/>
      <c r="C4399" s="98"/>
      <c r="D4399" s="98"/>
      <c r="E4399" s="89"/>
      <c r="F4399" s="89"/>
      <c r="G4399" s="204"/>
      <c r="H4399" s="156"/>
      <c r="I4399" s="156"/>
      <c r="J4399" s="52"/>
      <c r="K4399" s="158"/>
      <c r="L4399" s="52"/>
      <c r="M4399" s="52"/>
      <c r="N4399" s="52"/>
      <c r="O4399" s="52"/>
      <c r="P4399" s="111"/>
      <c r="Q4399" s="52"/>
      <c r="R4399" s="77"/>
      <c r="S4399" s="109"/>
    </row>
    <row r="4400" spans="1:19" x14ac:dyDescent="0.2">
      <c r="A4400" s="92"/>
      <c r="B4400" s="98"/>
      <c r="C4400" s="98"/>
      <c r="D4400" s="98"/>
      <c r="E4400" s="89"/>
      <c r="F4400" s="89"/>
      <c r="G4400" s="204"/>
      <c r="H4400" s="157"/>
      <c r="I4400" s="157"/>
      <c r="J4400" s="52"/>
      <c r="K4400" s="158"/>
      <c r="L4400" s="52"/>
      <c r="M4400" s="52"/>
      <c r="N4400" s="52"/>
      <c r="O4400" s="52"/>
      <c r="P4400" s="111"/>
      <c r="Q4400" s="52"/>
      <c r="R4400" s="77"/>
      <c r="S4400" s="109"/>
    </row>
    <row r="4401" spans="1:19" x14ac:dyDescent="0.2">
      <c r="A4401" s="92"/>
      <c r="B4401" s="98"/>
      <c r="C4401" s="98"/>
      <c r="D4401" s="98"/>
      <c r="E4401" s="89"/>
      <c r="F4401" s="89"/>
      <c r="G4401" s="204"/>
      <c r="H4401" s="155"/>
      <c r="I4401" s="155"/>
      <c r="J4401" s="52"/>
      <c r="K4401" s="158"/>
      <c r="L4401" s="52"/>
      <c r="M4401" s="52"/>
      <c r="N4401" s="52"/>
      <c r="O4401" s="52"/>
      <c r="P4401" s="111"/>
      <c r="Q4401" s="52"/>
      <c r="R4401" s="77"/>
      <c r="S4401" s="109"/>
    </row>
    <row r="4402" spans="1:19" x14ac:dyDescent="0.2">
      <c r="A4402" s="92"/>
      <c r="B4402" s="162"/>
      <c r="C4402" s="162"/>
      <c r="D4402" s="162"/>
      <c r="E4402" s="76"/>
      <c r="F4402" s="76"/>
      <c r="G4402" s="103"/>
      <c r="H4402" s="100"/>
      <c r="I4402" s="100"/>
      <c r="J4402" s="52"/>
      <c r="K4402" s="52"/>
      <c r="L4402" s="52"/>
      <c r="M4402" s="52"/>
      <c r="N4402" s="52"/>
      <c r="O4402" s="52"/>
      <c r="P4402" s="111"/>
      <c r="Q4402" s="52"/>
      <c r="R4402" s="72"/>
      <c r="S4402" s="72"/>
    </row>
    <row r="4403" spans="1:19" x14ac:dyDescent="0.2">
      <c r="A4403" s="92"/>
      <c r="B4403" s="98"/>
      <c r="C4403" s="98"/>
      <c r="D4403" s="98"/>
      <c r="E4403" s="89"/>
      <c r="F4403" s="89"/>
      <c r="G4403" s="204"/>
      <c r="H4403" s="156"/>
      <c r="I4403" s="156"/>
      <c r="J4403" s="52"/>
      <c r="K4403" s="158"/>
      <c r="L4403" s="52"/>
      <c r="M4403" s="52"/>
      <c r="N4403" s="52"/>
      <c r="O4403" s="52"/>
      <c r="P4403" s="111"/>
      <c r="Q4403" s="52"/>
      <c r="R4403" s="77"/>
      <c r="S4403" s="109"/>
    </row>
    <row r="4404" spans="1:19" x14ac:dyDescent="0.2">
      <c r="A4404" s="92"/>
      <c r="B4404" s="98"/>
      <c r="C4404" s="98"/>
      <c r="D4404" s="98"/>
      <c r="E4404" s="89"/>
      <c r="F4404" s="89"/>
      <c r="G4404" s="204"/>
      <c r="H4404" s="157"/>
      <c r="I4404" s="157"/>
      <c r="J4404" s="52"/>
      <c r="K4404" s="158"/>
      <c r="L4404" s="52"/>
      <c r="M4404" s="52"/>
      <c r="N4404" s="52"/>
      <c r="O4404" s="52"/>
      <c r="P4404" s="111"/>
      <c r="Q4404" s="52"/>
      <c r="R4404" s="77"/>
      <c r="S4404" s="109"/>
    </row>
    <row r="4405" spans="1:19" x14ac:dyDescent="0.2">
      <c r="A4405" s="92"/>
      <c r="B4405" s="98"/>
      <c r="C4405" s="98"/>
      <c r="D4405" s="98"/>
      <c r="E4405" s="89"/>
      <c r="F4405" s="89"/>
      <c r="G4405" s="204"/>
      <c r="H4405" s="157"/>
      <c r="I4405" s="157"/>
      <c r="J4405" s="52"/>
      <c r="K4405" s="158"/>
      <c r="L4405" s="52"/>
      <c r="M4405" s="52"/>
      <c r="N4405" s="52"/>
      <c r="O4405" s="52"/>
      <c r="P4405" s="111"/>
      <c r="Q4405" s="52"/>
      <c r="R4405" s="77"/>
      <c r="S4405" s="109"/>
    </row>
    <row r="4406" spans="1:19" x14ac:dyDescent="0.2">
      <c r="A4406" s="92"/>
      <c r="B4406" s="98"/>
      <c r="C4406" s="98"/>
      <c r="D4406" s="98"/>
      <c r="E4406" s="89"/>
      <c r="F4406" s="89"/>
      <c r="G4406" s="204"/>
      <c r="H4406" s="155"/>
      <c r="I4406" s="155"/>
      <c r="J4406" s="52"/>
      <c r="K4406" s="158"/>
      <c r="L4406" s="52"/>
      <c r="M4406" s="52"/>
      <c r="N4406" s="52"/>
      <c r="O4406" s="52"/>
      <c r="P4406" s="111"/>
      <c r="Q4406" s="52"/>
      <c r="R4406" s="77"/>
      <c r="S4406" s="109"/>
    </row>
    <row r="4407" spans="1:19" x14ac:dyDescent="0.2">
      <c r="A4407" s="92"/>
      <c r="B4407" s="145"/>
      <c r="C4407" s="145"/>
      <c r="D4407" s="145"/>
      <c r="E4407" s="138"/>
      <c r="F4407" s="138"/>
      <c r="G4407" s="103"/>
      <c r="H4407" s="100"/>
      <c r="I4407" s="270"/>
      <c r="J4407" s="208"/>
      <c r="K4407" s="208"/>
      <c r="L4407" s="208"/>
      <c r="M4407" s="208"/>
      <c r="N4407" s="208"/>
      <c r="O4407" s="208"/>
      <c r="P4407" s="250"/>
      <c r="Q4407" s="208"/>
      <c r="R4407" s="143"/>
      <c r="S4407" s="143"/>
    </row>
    <row r="4408" spans="1:19" x14ac:dyDescent="0.2">
      <c r="A4408" s="92"/>
      <c r="B4408" s="98"/>
      <c r="C4408" s="98"/>
      <c r="D4408" s="98"/>
      <c r="E4408" s="89"/>
      <c r="F4408" s="89"/>
      <c r="G4408" s="204"/>
      <c r="H4408" s="156"/>
      <c r="I4408" s="156"/>
      <c r="J4408" s="52"/>
      <c r="K4408" s="158"/>
      <c r="L4408" s="52"/>
      <c r="M4408" s="52"/>
      <c r="N4408" s="52"/>
      <c r="O4408" s="52"/>
      <c r="P4408" s="111"/>
      <c r="Q4408" s="52"/>
      <c r="R4408" s="77"/>
      <c r="S4408" s="109"/>
    </row>
    <row r="4409" spans="1:19" x14ac:dyDescent="0.2">
      <c r="A4409" s="92"/>
      <c r="B4409" s="98"/>
      <c r="C4409" s="98"/>
      <c r="D4409" s="98"/>
      <c r="E4409" s="89"/>
      <c r="F4409" s="89"/>
      <c r="G4409" s="204"/>
      <c r="H4409" s="157"/>
      <c r="I4409" s="157"/>
      <c r="J4409" s="52"/>
      <c r="K4409" s="158"/>
      <c r="L4409" s="52"/>
      <c r="M4409" s="52"/>
      <c r="N4409" s="52"/>
      <c r="O4409" s="52"/>
      <c r="P4409" s="111"/>
      <c r="Q4409" s="52"/>
      <c r="R4409" s="77"/>
      <c r="S4409" s="109"/>
    </row>
    <row r="4410" spans="1:19" x14ac:dyDescent="0.2">
      <c r="A4410" s="92"/>
      <c r="B4410" s="98"/>
      <c r="C4410" s="98"/>
      <c r="D4410" s="98"/>
      <c r="E4410" s="89"/>
      <c r="F4410" s="89"/>
      <c r="G4410" s="204"/>
      <c r="H4410" s="155"/>
      <c r="I4410" s="155"/>
      <c r="J4410" s="52"/>
      <c r="K4410" s="158"/>
      <c r="L4410" s="52"/>
      <c r="M4410" s="52"/>
      <c r="N4410" s="52"/>
      <c r="O4410" s="52"/>
      <c r="P4410" s="111"/>
      <c r="Q4410" s="52"/>
      <c r="R4410" s="77"/>
      <c r="S4410" s="109"/>
    </row>
    <row r="4411" spans="1:19" x14ac:dyDescent="0.2">
      <c r="A4411" s="92"/>
      <c r="B4411" s="98"/>
      <c r="C4411" s="98"/>
      <c r="D4411" s="98"/>
      <c r="E4411" s="89"/>
      <c r="F4411" s="89"/>
      <c r="G4411" s="204"/>
      <c r="H4411" s="157"/>
      <c r="I4411" s="157"/>
      <c r="J4411" s="52"/>
      <c r="K4411" s="158"/>
      <c r="L4411" s="52"/>
      <c r="M4411" s="52"/>
      <c r="N4411" s="52"/>
      <c r="O4411" s="52"/>
      <c r="P4411" s="111"/>
      <c r="Q4411" s="52"/>
      <c r="R4411" s="77"/>
      <c r="S4411" s="109"/>
    </row>
    <row r="4412" spans="1:19" x14ac:dyDescent="0.2">
      <c r="A4412" s="92"/>
      <c r="B4412" s="98"/>
      <c r="C4412" s="98"/>
      <c r="D4412" s="98"/>
      <c r="E4412" s="89"/>
      <c r="F4412" s="89"/>
      <c r="G4412" s="204"/>
      <c r="H4412" s="155"/>
      <c r="I4412" s="155"/>
      <c r="J4412" s="52"/>
      <c r="K4412" s="158"/>
      <c r="L4412" s="52"/>
      <c r="M4412" s="52"/>
      <c r="N4412" s="52"/>
      <c r="O4412" s="52"/>
      <c r="P4412" s="111"/>
      <c r="Q4412" s="52"/>
      <c r="R4412" s="77"/>
      <c r="S4412" s="109"/>
    </row>
    <row r="4413" spans="1:19" x14ac:dyDescent="0.2">
      <c r="A4413" s="92"/>
      <c r="B4413" s="145"/>
      <c r="C4413" s="145"/>
      <c r="D4413" s="145"/>
      <c r="E4413" s="138"/>
      <c r="F4413" s="138"/>
      <c r="G4413" s="103"/>
      <c r="H4413" s="100"/>
      <c r="I4413" s="270"/>
      <c r="J4413" s="208"/>
      <c r="K4413" s="208"/>
      <c r="L4413" s="208"/>
      <c r="M4413" s="208"/>
      <c r="N4413" s="208"/>
      <c r="O4413" s="208"/>
      <c r="P4413" s="250"/>
      <c r="Q4413" s="208"/>
      <c r="R4413" s="143"/>
      <c r="S4413" s="143"/>
    </row>
    <row r="4414" spans="1:19" x14ac:dyDescent="0.2">
      <c r="A4414" s="92"/>
      <c r="B4414" s="98"/>
      <c r="C4414" s="98"/>
      <c r="D4414" s="98"/>
      <c r="E4414" s="89"/>
      <c r="F4414" s="89"/>
      <c r="G4414" s="204"/>
      <c r="H4414" s="156"/>
      <c r="I4414" s="156"/>
      <c r="J4414" s="52"/>
      <c r="K4414" s="158"/>
      <c r="L4414" s="52"/>
      <c r="M4414" s="52"/>
      <c r="N4414" s="52"/>
      <c r="O4414" s="52"/>
      <c r="P4414" s="111"/>
      <c r="Q4414" s="52"/>
      <c r="R4414" s="77"/>
      <c r="S4414" s="109"/>
    </row>
    <row r="4415" spans="1:19" x14ac:dyDescent="0.2">
      <c r="A4415" s="92"/>
      <c r="B4415" s="98"/>
      <c r="C4415" s="98"/>
      <c r="D4415" s="98"/>
      <c r="E4415" s="89"/>
      <c r="F4415" s="89"/>
      <c r="G4415" s="204"/>
      <c r="H4415" s="157"/>
      <c r="I4415" s="157"/>
      <c r="J4415" s="52"/>
      <c r="K4415" s="158"/>
      <c r="L4415" s="52"/>
      <c r="M4415" s="52"/>
      <c r="N4415" s="52"/>
      <c r="O4415" s="52"/>
      <c r="P4415" s="111"/>
      <c r="Q4415" s="52"/>
      <c r="R4415" s="77"/>
      <c r="S4415" s="109"/>
    </row>
    <row r="4416" spans="1:19" x14ac:dyDescent="0.2">
      <c r="A4416" s="92"/>
      <c r="B4416" s="98"/>
      <c r="C4416" s="98"/>
      <c r="D4416" s="98"/>
      <c r="E4416" s="89"/>
      <c r="F4416" s="89"/>
      <c r="G4416" s="204"/>
      <c r="H4416" s="155"/>
      <c r="I4416" s="155"/>
      <c r="J4416" s="52"/>
      <c r="K4416" s="158"/>
      <c r="L4416" s="52"/>
      <c r="M4416" s="52"/>
      <c r="N4416" s="52"/>
      <c r="O4416" s="52"/>
      <c r="P4416" s="111"/>
      <c r="Q4416" s="52"/>
      <c r="R4416" s="77"/>
      <c r="S4416" s="109"/>
    </row>
    <row r="4417" spans="1:19" x14ac:dyDescent="0.2">
      <c r="A4417" s="92"/>
      <c r="B4417" s="162"/>
      <c r="C4417" s="162"/>
      <c r="D4417" s="162"/>
      <c r="E4417" s="76"/>
      <c r="F4417" s="76"/>
      <c r="G4417" s="103"/>
      <c r="H4417" s="100"/>
      <c r="I4417" s="100"/>
      <c r="J4417" s="52"/>
      <c r="K4417" s="52"/>
      <c r="L4417" s="52"/>
      <c r="M4417" s="52"/>
      <c r="N4417" s="52"/>
      <c r="O4417" s="52"/>
      <c r="P4417" s="111"/>
      <c r="Q4417" s="52"/>
      <c r="R4417" s="72"/>
      <c r="S4417" s="72"/>
    </row>
    <row r="4418" spans="1:19" x14ac:dyDescent="0.2">
      <c r="A4418" s="92"/>
      <c r="B4418" s="98"/>
      <c r="C4418" s="98"/>
      <c r="D4418" s="98"/>
      <c r="E4418" s="89"/>
      <c r="F4418" s="89"/>
      <c r="G4418" s="204"/>
      <c r="H4418" s="156"/>
      <c r="I4418" s="156"/>
      <c r="J4418" s="52"/>
      <c r="K4418" s="158"/>
      <c r="L4418" s="52"/>
      <c r="M4418" s="52"/>
      <c r="N4418" s="52"/>
      <c r="O4418" s="52"/>
      <c r="P4418" s="111"/>
      <c r="Q4418" s="52"/>
      <c r="R4418" s="77"/>
      <c r="S4418" s="109"/>
    </row>
    <row r="4419" spans="1:19" x14ac:dyDescent="0.2">
      <c r="A4419" s="92"/>
      <c r="B4419" s="98"/>
      <c r="C4419" s="98"/>
      <c r="D4419" s="98"/>
      <c r="E4419" s="89"/>
      <c r="F4419" s="89"/>
      <c r="G4419" s="204"/>
      <c r="H4419" s="157"/>
      <c r="I4419" s="157"/>
      <c r="J4419" s="52"/>
      <c r="K4419" s="158"/>
      <c r="L4419" s="52"/>
      <c r="M4419" s="52"/>
      <c r="N4419" s="52"/>
      <c r="O4419" s="52"/>
      <c r="P4419" s="111"/>
      <c r="Q4419" s="52"/>
      <c r="R4419" s="77"/>
      <c r="S4419" s="109"/>
    </row>
    <row r="4420" spans="1:19" x14ac:dyDescent="0.2">
      <c r="A4420" s="92"/>
      <c r="B4420" s="98"/>
      <c r="C4420" s="98"/>
      <c r="D4420" s="98"/>
      <c r="E4420" s="89"/>
      <c r="F4420" s="89"/>
      <c r="G4420" s="204"/>
      <c r="H4420" s="157"/>
      <c r="I4420" s="157"/>
      <c r="J4420" s="52"/>
      <c r="K4420" s="158"/>
      <c r="L4420" s="52"/>
      <c r="M4420" s="52"/>
      <c r="N4420" s="52"/>
      <c r="O4420" s="52"/>
      <c r="P4420" s="111"/>
      <c r="Q4420" s="52"/>
      <c r="R4420" s="77"/>
      <c r="S4420" s="109"/>
    </row>
    <row r="4421" spans="1:19" x14ac:dyDescent="0.2">
      <c r="A4421" s="92"/>
      <c r="B4421" s="98"/>
      <c r="C4421" s="98"/>
      <c r="D4421" s="98"/>
      <c r="E4421" s="89"/>
      <c r="F4421" s="89"/>
      <c r="G4421" s="204"/>
      <c r="H4421" s="155"/>
      <c r="I4421" s="155"/>
      <c r="J4421" s="52"/>
      <c r="K4421" s="158"/>
      <c r="L4421" s="52"/>
      <c r="M4421" s="52"/>
      <c r="N4421" s="52"/>
      <c r="O4421" s="52"/>
      <c r="P4421" s="111"/>
      <c r="Q4421" s="52"/>
      <c r="R4421" s="77"/>
      <c r="S4421" s="109"/>
    </row>
    <row r="4422" spans="1:19" x14ac:dyDescent="0.2">
      <c r="A4422" s="92"/>
      <c r="B4422" s="145"/>
      <c r="C4422" s="145"/>
      <c r="D4422" s="145"/>
      <c r="E4422" s="138"/>
      <c r="F4422" s="138"/>
      <c r="G4422" s="103"/>
      <c r="H4422" s="100"/>
      <c r="I4422" s="270"/>
      <c r="J4422" s="208"/>
      <c r="K4422" s="208"/>
      <c r="L4422" s="208"/>
      <c r="M4422" s="208"/>
      <c r="N4422" s="208"/>
      <c r="O4422" s="208"/>
      <c r="P4422" s="250"/>
      <c r="Q4422" s="208"/>
      <c r="R4422" s="143"/>
      <c r="S4422" s="143"/>
    </row>
    <row r="4423" spans="1:19" x14ac:dyDescent="0.2">
      <c r="A4423" s="92"/>
      <c r="B4423" s="98"/>
      <c r="C4423" s="98"/>
      <c r="D4423" s="98"/>
      <c r="E4423" s="89"/>
      <c r="F4423" s="89"/>
      <c r="G4423" s="204"/>
      <c r="H4423" s="156"/>
      <c r="I4423" s="156"/>
      <c r="J4423" s="52"/>
      <c r="K4423" s="158"/>
      <c r="L4423" s="52"/>
      <c r="M4423" s="52"/>
      <c r="N4423" s="52"/>
      <c r="O4423" s="52"/>
      <c r="P4423" s="111"/>
      <c r="Q4423" s="52"/>
      <c r="R4423" s="77"/>
      <c r="S4423" s="109"/>
    </row>
    <row r="4424" spans="1:19" x14ac:dyDescent="0.2">
      <c r="A4424" s="92"/>
      <c r="B4424" s="98"/>
      <c r="C4424" s="98"/>
      <c r="D4424" s="98"/>
      <c r="E4424" s="89"/>
      <c r="F4424" s="89"/>
      <c r="G4424" s="204"/>
      <c r="H4424" s="157"/>
      <c r="I4424" s="157"/>
      <c r="J4424" s="52"/>
      <c r="K4424" s="158"/>
      <c r="L4424" s="52"/>
      <c r="M4424" s="52"/>
      <c r="N4424" s="52"/>
      <c r="O4424" s="52"/>
      <c r="P4424" s="111"/>
      <c r="Q4424" s="52"/>
      <c r="R4424" s="77"/>
      <c r="S4424" s="109"/>
    </row>
    <row r="4425" spans="1:19" x14ac:dyDescent="0.2">
      <c r="A4425" s="92"/>
      <c r="B4425" s="98"/>
      <c r="C4425" s="98"/>
      <c r="D4425" s="98"/>
      <c r="E4425" s="89"/>
      <c r="F4425" s="89"/>
      <c r="G4425" s="204"/>
      <c r="H4425" s="155"/>
      <c r="I4425" s="155"/>
      <c r="J4425" s="52"/>
      <c r="K4425" s="158"/>
      <c r="L4425" s="52"/>
      <c r="M4425" s="52"/>
      <c r="N4425" s="52"/>
      <c r="O4425" s="52"/>
      <c r="P4425" s="111"/>
      <c r="Q4425" s="52"/>
      <c r="R4425" s="77"/>
      <c r="S4425" s="109"/>
    </row>
    <row r="4426" spans="1:19" x14ac:dyDescent="0.2">
      <c r="A4426" s="92"/>
      <c r="B4426" s="98"/>
      <c r="C4426" s="98"/>
      <c r="D4426" s="98"/>
      <c r="E4426" s="89"/>
      <c r="F4426" s="89"/>
      <c r="G4426" s="204"/>
      <c r="H4426" s="157"/>
      <c r="I4426" s="157"/>
      <c r="J4426" s="52"/>
      <c r="K4426" s="158"/>
      <c r="L4426" s="52"/>
      <c r="M4426" s="52"/>
      <c r="N4426" s="52"/>
      <c r="O4426" s="52"/>
      <c r="P4426" s="111"/>
      <c r="Q4426" s="52"/>
      <c r="R4426" s="77"/>
      <c r="S4426" s="109"/>
    </row>
    <row r="4427" spans="1:19" x14ac:dyDescent="0.2">
      <c r="A4427" s="92"/>
      <c r="B4427" s="98"/>
      <c r="C4427" s="98"/>
      <c r="D4427" s="98"/>
      <c r="E4427" s="89"/>
      <c r="F4427" s="89"/>
      <c r="G4427" s="204"/>
      <c r="H4427" s="155"/>
      <c r="I4427" s="155"/>
      <c r="J4427" s="52"/>
      <c r="K4427" s="158"/>
      <c r="L4427" s="52"/>
      <c r="M4427" s="52"/>
      <c r="N4427" s="52"/>
      <c r="O4427" s="52"/>
      <c r="P4427" s="111"/>
      <c r="Q4427" s="52"/>
      <c r="R4427" s="77"/>
      <c r="S4427" s="109"/>
    </row>
    <row r="4428" spans="1:19" x14ac:dyDescent="0.2">
      <c r="A4428" s="92"/>
      <c r="B4428" s="145"/>
      <c r="C4428" s="145"/>
      <c r="D4428" s="145"/>
      <c r="E4428" s="138"/>
      <c r="F4428" s="138"/>
      <c r="G4428" s="103"/>
      <c r="H4428" s="100"/>
      <c r="I4428" s="270"/>
      <c r="J4428" s="208"/>
      <c r="K4428" s="208"/>
      <c r="L4428" s="208"/>
      <c r="M4428" s="208"/>
      <c r="N4428" s="208"/>
      <c r="O4428" s="208"/>
      <c r="P4428" s="250"/>
      <c r="Q4428" s="208"/>
      <c r="R4428" s="143"/>
      <c r="S4428" s="143"/>
    </row>
    <row r="4429" spans="1:19" x14ac:dyDescent="0.2">
      <c r="A4429" s="92"/>
      <c r="B4429" s="98"/>
      <c r="C4429" s="98"/>
      <c r="D4429" s="98"/>
      <c r="E4429" s="89"/>
      <c r="F4429" s="89"/>
      <c r="G4429" s="204"/>
      <c r="H4429" s="156"/>
      <c r="I4429" s="156"/>
      <c r="J4429" s="52"/>
      <c r="K4429" s="158"/>
      <c r="L4429" s="52"/>
      <c r="M4429" s="52"/>
      <c r="N4429" s="52"/>
      <c r="O4429" s="52"/>
      <c r="P4429" s="111"/>
      <c r="Q4429" s="52"/>
      <c r="R4429" s="77"/>
      <c r="S4429" s="109"/>
    </row>
    <row r="4430" spans="1:19" x14ac:dyDescent="0.2">
      <c r="A4430" s="92"/>
      <c r="B4430" s="98"/>
      <c r="C4430" s="98"/>
      <c r="D4430" s="98"/>
      <c r="E4430" s="89"/>
      <c r="F4430" s="89"/>
      <c r="G4430" s="204"/>
      <c r="H4430" s="157"/>
      <c r="I4430" s="157"/>
      <c r="J4430" s="52"/>
      <c r="K4430" s="158"/>
      <c r="L4430" s="52"/>
      <c r="M4430" s="52"/>
      <c r="N4430" s="52"/>
      <c r="O4430" s="52"/>
      <c r="P4430" s="111"/>
      <c r="Q4430" s="52"/>
      <c r="R4430" s="77"/>
      <c r="S4430" s="109"/>
    </row>
    <row r="4431" spans="1:19" x14ac:dyDescent="0.2">
      <c r="A4431" s="92"/>
      <c r="B4431" s="98"/>
      <c r="C4431" s="98"/>
      <c r="D4431" s="98"/>
      <c r="E4431" s="89"/>
      <c r="F4431" s="89"/>
      <c r="G4431" s="204"/>
      <c r="H4431" s="155"/>
      <c r="I4431" s="155"/>
      <c r="J4431" s="52"/>
      <c r="K4431" s="158"/>
      <c r="L4431" s="52"/>
      <c r="M4431" s="52"/>
      <c r="N4431" s="52"/>
      <c r="O4431" s="52"/>
      <c r="P4431" s="111"/>
      <c r="Q4431" s="52"/>
      <c r="R4431" s="77"/>
      <c r="S4431" s="109"/>
    </row>
    <row r="4432" spans="1:19" x14ac:dyDescent="0.2">
      <c r="A4432" s="92"/>
      <c r="B4432" s="162"/>
      <c r="C4432" s="162"/>
      <c r="D4432" s="162"/>
      <c r="E4432" s="76"/>
      <c r="F4432" s="76"/>
      <c r="G4432" s="103"/>
      <c r="H4432" s="100"/>
      <c r="I4432" s="100"/>
      <c r="J4432" s="52"/>
      <c r="K4432" s="52"/>
      <c r="L4432" s="52"/>
      <c r="M4432" s="52"/>
      <c r="N4432" s="52"/>
      <c r="O4432" s="52"/>
      <c r="P4432" s="111"/>
      <c r="Q4432" s="52"/>
      <c r="R4432" s="72"/>
      <c r="S4432" s="72"/>
    </row>
    <row r="4433" spans="1:19" x14ac:dyDescent="0.2">
      <c r="A4433" s="92"/>
      <c r="B4433" s="98"/>
      <c r="C4433" s="98"/>
      <c r="D4433" s="98"/>
      <c r="E4433" s="89"/>
      <c r="F4433" s="89"/>
      <c r="G4433" s="204"/>
      <c r="H4433" s="156"/>
      <c r="I4433" s="156"/>
      <c r="J4433" s="52"/>
      <c r="K4433" s="158"/>
      <c r="L4433" s="52"/>
      <c r="M4433" s="52"/>
      <c r="N4433" s="52"/>
      <c r="O4433" s="52"/>
      <c r="P4433" s="111"/>
      <c r="Q4433" s="52"/>
      <c r="R4433" s="77"/>
      <c r="S4433" s="109"/>
    </row>
    <row r="4434" spans="1:19" x14ac:dyDescent="0.2">
      <c r="A4434" s="92"/>
      <c r="B4434" s="98"/>
      <c r="C4434" s="98"/>
      <c r="D4434" s="98"/>
      <c r="E4434" s="89"/>
      <c r="F4434" s="89"/>
      <c r="G4434" s="204"/>
      <c r="H4434" s="157"/>
      <c r="I4434" s="157"/>
      <c r="J4434" s="52"/>
      <c r="K4434" s="158"/>
      <c r="L4434" s="52"/>
      <c r="M4434" s="52"/>
      <c r="N4434" s="52"/>
      <c r="O4434" s="52"/>
      <c r="P4434" s="111"/>
      <c r="Q4434" s="52"/>
      <c r="R4434" s="77"/>
      <c r="S4434" s="109"/>
    </row>
    <row r="4435" spans="1:19" x14ac:dyDescent="0.2">
      <c r="A4435" s="92"/>
      <c r="B4435" s="98"/>
      <c r="C4435" s="98"/>
      <c r="D4435" s="98"/>
      <c r="E4435" s="89"/>
      <c r="F4435" s="89"/>
      <c r="G4435" s="204"/>
      <c r="H4435" s="157"/>
      <c r="I4435" s="157"/>
      <c r="J4435" s="52"/>
      <c r="K4435" s="158"/>
      <c r="L4435" s="52"/>
      <c r="M4435" s="52"/>
      <c r="N4435" s="52"/>
      <c r="O4435" s="52"/>
      <c r="P4435" s="111"/>
      <c r="Q4435" s="52"/>
      <c r="R4435" s="77"/>
      <c r="S4435" s="109"/>
    </row>
    <row r="4436" spans="1:19" x14ac:dyDescent="0.2">
      <c r="A4436" s="92"/>
      <c r="B4436" s="98"/>
      <c r="C4436" s="98"/>
      <c r="D4436" s="98"/>
      <c r="E4436" s="89"/>
      <c r="F4436" s="89"/>
      <c r="G4436" s="204"/>
      <c r="H4436" s="155"/>
      <c r="I4436" s="155"/>
      <c r="J4436" s="52"/>
      <c r="K4436" s="158"/>
      <c r="L4436" s="52"/>
      <c r="M4436" s="52"/>
      <c r="N4436" s="52"/>
      <c r="O4436" s="52"/>
      <c r="P4436" s="111"/>
      <c r="Q4436" s="52"/>
      <c r="R4436" s="77"/>
      <c r="S4436" s="109"/>
    </row>
    <row r="4437" spans="1:19" x14ac:dyDescent="0.2">
      <c r="A4437" s="92"/>
      <c r="B4437" s="145"/>
      <c r="C4437" s="145"/>
      <c r="D4437" s="145"/>
      <c r="E4437" s="138"/>
      <c r="F4437" s="138"/>
      <c r="G4437" s="103"/>
      <c r="H4437" s="100"/>
      <c r="I4437" s="270"/>
      <c r="J4437" s="208"/>
      <c r="K4437" s="208"/>
      <c r="L4437" s="208"/>
      <c r="M4437" s="208"/>
      <c r="N4437" s="208"/>
      <c r="O4437" s="208"/>
      <c r="P4437" s="250"/>
      <c r="Q4437" s="208"/>
      <c r="R4437" s="143"/>
      <c r="S4437" s="143"/>
    </row>
    <row r="4438" spans="1:19" x14ac:dyDescent="0.2">
      <c r="A4438" s="92"/>
      <c r="B4438" s="98"/>
      <c r="C4438" s="98"/>
      <c r="D4438" s="98"/>
      <c r="E4438" s="89"/>
      <c r="F4438" s="89"/>
      <c r="G4438" s="204"/>
      <c r="H4438" s="156"/>
      <c r="I4438" s="156"/>
      <c r="J4438" s="52"/>
      <c r="K4438" s="158"/>
      <c r="L4438" s="52"/>
      <c r="M4438" s="52"/>
      <c r="N4438" s="52"/>
      <c r="O4438" s="52"/>
      <c r="P4438" s="111"/>
      <c r="Q4438" s="52"/>
      <c r="R4438" s="77"/>
      <c r="S4438" s="109"/>
    </row>
    <row r="4439" spans="1:19" x14ac:dyDescent="0.2">
      <c r="A4439" s="92"/>
      <c r="B4439" s="98"/>
      <c r="C4439" s="98"/>
      <c r="D4439" s="98"/>
      <c r="E4439" s="89"/>
      <c r="F4439" s="89"/>
      <c r="G4439" s="204"/>
      <c r="H4439" s="157"/>
      <c r="I4439" s="157"/>
      <c r="J4439" s="52"/>
      <c r="K4439" s="158"/>
      <c r="L4439" s="52"/>
      <c r="M4439" s="52"/>
      <c r="N4439" s="52"/>
      <c r="O4439" s="52"/>
      <c r="P4439" s="111"/>
      <c r="Q4439" s="52"/>
      <c r="R4439" s="77"/>
      <c r="S4439" s="109"/>
    </row>
    <row r="4440" spans="1:19" x14ac:dyDescent="0.2">
      <c r="A4440" s="92"/>
      <c r="B4440" s="98"/>
      <c r="C4440" s="98"/>
      <c r="D4440" s="98"/>
      <c r="E4440" s="89"/>
      <c r="F4440" s="89"/>
      <c r="G4440" s="204"/>
      <c r="H4440" s="155"/>
      <c r="I4440" s="155"/>
      <c r="J4440" s="52"/>
      <c r="K4440" s="158"/>
      <c r="L4440" s="52"/>
      <c r="M4440" s="52"/>
      <c r="N4440" s="52"/>
      <c r="O4440" s="52"/>
      <c r="P4440" s="111"/>
      <c r="Q4440" s="52"/>
      <c r="R4440" s="77"/>
      <c r="S4440" s="109"/>
    </row>
    <row r="4441" spans="1:19" x14ac:dyDescent="0.2">
      <c r="A4441" s="92"/>
      <c r="B4441" s="98"/>
      <c r="C4441" s="98"/>
      <c r="D4441" s="98"/>
      <c r="E4441" s="89"/>
      <c r="F4441" s="89"/>
      <c r="G4441" s="204"/>
      <c r="H4441" s="157"/>
      <c r="I4441" s="157"/>
      <c r="J4441" s="52"/>
      <c r="K4441" s="158"/>
      <c r="L4441" s="52"/>
      <c r="M4441" s="52"/>
      <c r="N4441" s="52"/>
      <c r="O4441" s="52"/>
      <c r="P4441" s="111"/>
      <c r="Q4441" s="52"/>
      <c r="R4441" s="77"/>
      <c r="S4441" s="109"/>
    </row>
    <row r="4442" spans="1:19" x14ac:dyDescent="0.2">
      <c r="A4442" s="92"/>
      <c r="B4442" s="98"/>
      <c r="C4442" s="98"/>
      <c r="D4442" s="98"/>
      <c r="E4442" s="89"/>
      <c r="F4442" s="89"/>
      <c r="G4442" s="204"/>
      <c r="H4442" s="155"/>
      <c r="I4442" s="155"/>
      <c r="J4442" s="52"/>
      <c r="K4442" s="158"/>
      <c r="L4442" s="52"/>
      <c r="M4442" s="52"/>
      <c r="N4442" s="52"/>
      <c r="O4442" s="52"/>
      <c r="P4442" s="111"/>
      <c r="Q4442" s="52"/>
      <c r="R4442" s="77"/>
      <c r="S4442" s="109"/>
    </row>
    <row r="4443" spans="1:19" x14ac:dyDescent="0.2">
      <c r="A4443" s="92"/>
      <c r="B4443" s="145"/>
      <c r="C4443" s="145"/>
      <c r="D4443" s="145"/>
      <c r="E4443" s="138"/>
      <c r="F4443" s="138"/>
      <c r="G4443" s="103"/>
      <c r="H4443" s="100"/>
      <c r="I4443" s="270"/>
      <c r="J4443" s="208"/>
      <c r="K4443" s="208"/>
      <c r="L4443" s="208"/>
      <c r="M4443" s="208"/>
      <c r="N4443" s="208"/>
      <c r="O4443" s="208"/>
      <c r="P4443" s="250"/>
      <c r="Q4443" s="208"/>
      <c r="R4443" s="143"/>
      <c r="S4443" s="143"/>
    </row>
    <row r="4444" spans="1:19" x14ac:dyDescent="0.2">
      <c r="A4444" s="92"/>
      <c r="B4444" s="98"/>
      <c r="C4444" s="98"/>
      <c r="D4444" s="98"/>
      <c r="E4444" s="89"/>
      <c r="F4444" s="89"/>
      <c r="G4444" s="204"/>
      <c r="H4444" s="156"/>
      <c r="I4444" s="156"/>
      <c r="J4444" s="52"/>
      <c r="K4444" s="158"/>
      <c r="L4444" s="52"/>
      <c r="M4444" s="52"/>
      <c r="N4444" s="52"/>
      <c r="O4444" s="52"/>
      <c r="P4444" s="111"/>
      <c r="Q4444" s="52"/>
      <c r="R4444" s="77"/>
      <c r="S4444" s="109"/>
    </row>
    <row r="4445" spans="1:19" x14ac:dyDescent="0.2">
      <c r="A4445" s="92"/>
      <c r="B4445" s="98"/>
      <c r="C4445" s="98"/>
      <c r="D4445" s="98"/>
      <c r="E4445" s="89"/>
      <c r="F4445" s="89"/>
      <c r="G4445" s="204"/>
      <c r="H4445" s="157"/>
      <c r="I4445" s="157"/>
      <c r="J4445" s="52"/>
      <c r="K4445" s="158"/>
      <c r="L4445" s="52"/>
      <c r="M4445" s="52"/>
      <c r="N4445" s="52"/>
      <c r="O4445" s="52"/>
      <c r="P4445" s="111"/>
      <c r="Q4445" s="52"/>
      <c r="R4445" s="77"/>
      <c r="S4445" s="109"/>
    </row>
    <row r="4446" spans="1:19" x14ac:dyDescent="0.2">
      <c r="A4446" s="92"/>
      <c r="B4446" s="98"/>
      <c r="C4446" s="98"/>
      <c r="D4446" s="98"/>
      <c r="E4446" s="89"/>
      <c r="F4446" s="89"/>
      <c r="G4446" s="204"/>
      <c r="H4446" s="155"/>
      <c r="I4446" s="155"/>
      <c r="J4446" s="52"/>
      <c r="K4446" s="158"/>
      <c r="L4446" s="52"/>
      <c r="M4446" s="52"/>
      <c r="N4446" s="52"/>
      <c r="O4446" s="52"/>
      <c r="P4446" s="111"/>
      <c r="Q4446" s="52"/>
      <c r="R4446" s="77"/>
      <c r="S4446" s="109"/>
    </row>
    <row r="4447" spans="1:19" x14ac:dyDescent="0.2">
      <c r="A4447" s="92"/>
      <c r="B4447" s="162"/>
      <c r="C4447" s="162"/>
      <c r="D4447" s="162"/>
      <c r="E4447" s="76"/>
      <c r="F4447" s="76"/>
      <c r="G4447" s="103"/>
      <c r="H4447" s="100"/>
      <c r="I4447" s="100"/>
      <c r="J4447" s="52"/>
      <c r="K4447" s="52"/>
      <c r="L4447" s="52"/>
      <c r="M4447" s="52"/>
      <c r="N4447" s="52"/>
      <c r="O4447" s="52"/>
      <c r="P4447" s="111"/>
      <c r="Q4447" s="52"/>
      <c r="R4447" s="72"/>
      <c r="S4447" s="72"/>
    </row>
    <row r="4448" spans="1:19" x14ac:dyDescent="0.2">
      <c r="A4448" s="92"/>
      <c r="B4448" s="98"/>
      <c r="C4448" s="98"/>
      <c r="D4448" s="98"/>
      <c r="E4448" s="89"/>
      <c r="F4448" s="89"/>
      <c r="G4448" s="204"/>
      <c r="H4448" s="156"/>
      <c r="I4448" s="156"/>
      <c r="J4448" s="52"/>
      <c r="K4448" s="158"/>
      <c r="L4448" s="52"/>
      <c r="M4448" s="52"/>
      <c r="N4448" s="52"/>
      <c r="O4448" s="52"/>
      <c r="P4448" s="111"/>
      <c r="Q4448" s="52"/>
      <c r="R4448" s="77"/>
      <c r="S4448" s="109"/>
    </row>
    <row r="4449" spans="1:19" x14ac:dyDescent="0.2">
      <c r="A4449" s="92"/>
      <c r="B4449" s="98"/>
      <c r="C4449" s="98"/>
      <c r="D4449" s="98"/>
      <c r="E4449" s="89"/>
      <c r="F4449" s="89"/>
      <c r="G4449" s="204"/>
      <c r="H4449" s="157"/>
      <c r="I4449" s="157"/>
      <c r="J4449" s="52"/>
      <c r="K4449" s="158"/>
      <c r="L4449" s="52"/>
      <c r="M4449" s="52"/>
      <c r="N4449" s="52"/>
      <c r="O4449" s="52"/>
      <c r="P4449" s="111"/>
      <c r="Q4449" s="52"/>
      <c r="R4449" s="77"/>
      <c r="S4449" s="109"/>
    </row>
    <row r="4450" spans="1:19" x14ac:dyDescent="0.2">
      <c r="A4450" s="92"/>
      <c r="B4450" s="98"/>
      <c r="C4450" s="98"/>
      <c r="D4450" s="98"/>
      <c r="E4450" s="89"/>
      <c r="F4450" s="89"/>
      <c r="G4450" s="204"/>
      <c r="H4450" s="157"/>
      <c r="I4450" s="157"/>
      <c r="J4450" s="52"/>
      <c r="K4450" s="158"/>
      <c r="L4450" s="52"/>
      <c r="M4450" s="52"/>
      <c r="N4450" s="52"/>
      <c r="O4450" s="52"/>
      <c r="P4450" s="111"/>
      <c r="Q4450" s="52"/>
      <c r="R4450" s="77"/>
      <c r="S4450" s="109"/>
    </row>
    <row r="4451" spans="1:19" x14ac:dyDescent="0.2">
      <c r="A4451" s="92"/>
      <c r="B4451" s="98"/>
      <c r="C4451" s="98"/>
      <c r="D4451" s="98"/>
      <c r="E4451" s="89"/>
      <c r="F4451" s="89"/>
      <c r="G4451" s="204"/>
      <c r="H4451" s="155"/>
      <c r="I4451" s="155"/>
      <c r="J4451" s="52"/>
      <c r="K4451" s="158"/>
      <c r="L4451" s="52"/>
      <c r="M4451" s="52"/>
      <c r="N4451" s="52"/>
      <c r="O4451" s="52"/>
      <c r="P4451" s="111"/>
      <c r="Q4451" s="52"/>
      <c r="R4451" s="77"/>
      <c r="S4451" s="109"/>
    </row>
    <row r="4452" spans="1:19" x14ac:dyDescent="0.2">
      <c r="A4452" s="92"/>
      <c r="B4452" s="145"/>
      <c r="C4452" s="145"/>
      <c r="D4452" s="145"/>
      <c r="E4452" s="138"/>
      <c r="F4452" s="138"/>
      <c r="G4452" s="103"/>
      <c r="H4452" s="100"/>
      <c r="I4452" s="270"/>
      <c r="J4452" s="208"/>
      <c r="K4452" s="208"/>
      <c r="L4452" s="208"/>
      <c r="M4452" s="208"/>
      <c r="N4452" s="208"/>
      <c r="O4452" s="208"/>
      <c r="P4452" s="250"/>
      <c r="Q4452" s="208"/>
      <c r="R4452" s="143"/>
      <c r="S4452" s="143"/>
    </row>
    <row r="4453" spans="1:19" x14ac:dyDescent="0.2">
      <c r="A4453" s="92"/>
      <c r="B4453" s="98"/>
      <c r="C4453" s="98"/>
      <c r="D4453" s="98"/>
      <c r="E4453" s="89"/>
      <c r="F4453" s="89"/>
      <c r="G4453" s="204"/>
      <c r="H4453" s="156"/>
      <c r="I4453" s="156"/>
      <c r="J4453" s="52"/>
      <c r="K4453" s="158"/>
      <c r="L4453" s="52"/>
      <c r="M4453" s="52"/>
      <c r="N4453" s="52"/>
      <c r="O4453" s="52"/>
      <c r="P4453" s="111"/>
      <c r="Q4453" s="52"/>
      <c r="R4453" s="77"/>
      <c r="S4453" s="109"/>
    </row>
    <row r="4454" spans="1:19" x14ac:dyDescent="0.2">
      <c r="A4454" s="92"/>
      <c r="B4454" s="98"/>
      <c r="C4454" s="98"/>
      <c r="D4454" s="98"/>
      <c r="E4454" s="89"/>
      <c r="F4454" s="89"/>
      <c r="G4454" s="204"/>
      <c r="H4454" s="157"/>
      <c r="I4454" s="157"/>
      <c r="J4454" s="52"/>
      <c r="K4454" s="158"/>
      <c r="L4454" s="52"/>
      <c r="M4454" s="52"/>
      <c r="N4454" s="52"/>
      <c r="O4454" s="52"/>
      <c r="P4454" s="111"/>
      <c r="Q4454" s="52"/>
      <c r="R4454" s="77"/>
      <c r="S4454" s="109"/>
    </row>
    <row r="4455" spans="1:19" x14ac:dyDescent="0.2">
      <c r="A4455" s="92"/>
      <c r="B4455" s="98"/>
      <c r="C4455" s="98"/>
      <c r="D4455" s="98"/>
      <c r="E4455" s="89"/>
      <c r="F4455" s="89"/>
      <c r="G4455" s="204"/>
      <c r="H4455" s="155"/>
      <c r="I4455" s="155"/>
      <c r="J4455" s="52"/>
      <c r="K4455" s="158"/>
      <c r="L4455" s="52"/>
      <c r="M4455" s="52"/>
      <c r="N4455" s="52"/>
      <c r="O4455" s="52"/>
      <c r="P4455" s="111"/>
      <c r="Q4455" s="52"/>
      <c r="R4455" s="77"/>
      <c r="S4455" s="109"/>
    </row>
    <row r="4456" spans="1:19" x14ac:dyDescent="0.2">
      <c r="A4456" s="92"/>
      <c r="B4456" s="98"/>
      <c r="C4456" s="98"/>
      <c r="D4456" s="98"/>
      <c r="E4456" s="89"/>
      <c r="F4456" s="89"/>
      <c r="G4456" s="204"/>
      <c r="H4456" s="157"/>
      <c r="I4456" s="157"/>
      <c r="J4456" s="52"/>
      <c r="K4456" s="158"/>
      <c r="L4456" s="52"/>
      <c r="M4456" s="52"/>
      <c r="N4456" s="52"/>
      <c r="O4456" s="52"/>
      <c r="P4456" s="111"/>
      <c r="Q4456" s="52"/>
      <c r="R4456" s="77"/>
      <c r="S4456" s="109"/>
    </row>
    <row r="4457" spans="1:19" x14ac:dyDescent="0.2">
      <c r="A4457" s="92"/>
      <c r="B4457" s="98"/>
      <c r="C4457" s="98"/>
      <c r="D4457" s="98"/>
      <c r="E4457" s="89"/>
      <c r="F4457" s="89"/>
      <c r="G4457" s="204"/>
      <c r="H4457" s="155"/>
      <c r="I4457" s="155"/>
      <c r="J4457" s="52"/>
      <c r="K4457" s="158"/>
      <c r="L4457" s="52"/>
      <c r="M4457" s="52"/>
      <c r="N4457" s="52"/>
      <c r="O4457" s="52"/>
      <c r="P4457" s="111"/>
      <c r="Q4457" s="52"/>
      <c r="R4457" s="77"/>
      <c r="S4457" s="109"/>
    </row>
    <row r="4458" spans="1:19" x14ac:dyDescent="0.2">
      <c r="A4458" s="92"/>
      <c r="B4458" s="145"/>
      <c r="C4458" s="145"/>
      <c r="D4458" s="145"/>
      <c r="E4458" s="138"/>
      <c r="F4458" s="138"/>
      <c r="G4458" s="103"/>
      <c r="H4458" s="100"/>
      <c r="I4458" s="270"/>
      <c r="J4458" s="208"/>
      <c r="K4458" s="208"/>
      <c r="L4458" s="208"/>
      <c r="M4458" s="208"/>
      <c r="N4458" s="208"/>
      <c r="O4458" s="208"/>
      <c r="P4458" s="250"/>
      <c r="Q4458" s="208"/>
      <c r="R4458" s="143"/>
      <c r="S4458" s="143"/>
    </row>
    <row r="4459" spans="1:19" x14ac:dyDescent="0.2">
      <c r="A4459" s="92"/>
      <c r="B4459" s="98"/>
      <c r="C4459" s="98"/>
      <c r="D4459" s="98"/>
      <c r="E4459" s="89"/>
      <c r="F4459" s="89"/>
      <c r="G4459" s="204"/>
      <c r="H4459" s="156"/>
      <c r="I4459" s="156"/>
      <c r="J4459" s="52"/>
      <c r="K4459" s="158"/>
      <c r="L4459" s="52"/>
      <c r="M4459" s="52"/>
      <c r="N4459" s="52"/>
      <c r="O4459" s="52"/>
      <c r="P4459" s="111"/>
      <c r="Q4459" s="52"/>
      <c r="R4459" s="77"/>
      <c r="S4459" s="109"/>
    </row>
    <row r="4460" spans="1:19" x14ac:dyDescent="0.2">
      <c r="A4460" s="92"/>
      <c r="B4460" s="98"/>
      <c r="C4460" s="98"/>
      <c r="D4460" s="98"/>
      <c r="E4460" s="89"/>
      <c r="F4460" s="89"/>
      <c r="G4460" s="204"/>
      <c r="H4460" s="157"/>
      <c r="I4460" s="157"/>
      <c r="J4460" s="52"/>
      <c r="K4460" s="158"/>
      <c r="L4460" s="52"/>
      <c r="M4460" s="52"/>
      <c r="N4460" s="52"/>
      <c r="O4460" s="52"/>
      <c r="P4460" s="111"/>
      <c r="Q4460" s="52"/>
      <c r="R4460" s="77"/>
      <c r="S4460" s="109"/>
    </row>
    <row r="4461" spans="1:19" x14ac:dyDescent="0.2">
      <c r="A4461" s="92"/>
      <c r="B4461" s="98"/>
      <c r="C4461" s="98"/>
      <c r="D4461" s="98"/>
      <c r="E4461" s="89"/>
      <c r="F4461" s="89"/>
      <c r="G4461" s="204"/>
      <c r="H4461" s="155"/>
      <c r="I4461" s="155"/>
      <c r="J4461" s="52"/>
      <c r="K4461" s="158"/>
      <c r="L4461" s="52"/>
      <c r="M4461" s="52"/>
      <c r="N4461" s="52"/>
      <c r="O4461" s="52"/>
      <c r="P4461" s="111"/>
      <c r="Q4461" s="52"/>
      <c r="R4461" s="77"/>
      <c r="S4461" s="109"/>
    </row>
    <row r="4462" spans="1:19" x14ac:dyDescent="0.2">
      <c r="A4462" s="92"/>
      <c r="B4462" s="162"/>
      <c r="C4462" s="162"/>
      <c r="D4462" s="162"/>
      <c r="E4462" s="76"/>
      <c r="F4462" s="76"/>
      <c r="G4462" s="103"/>
      <c r="H4462" s="100"/>
      <c r="I4462" s="100"/>
      <c r="J4462" s="52"/>
      <c r="K4462" s="52"/>
      <c r="L4462" s="52"/>
      <c r="M4462" s="52"/>
      <c r="N4462" s="52"/>
      <c r="O4462" s="52"/>
      <c r="P4462" s="111"/>
      <c r="Q4462" s="52"/>
      <c r="R4462" s="72"/>
      <c r="S4462" s="72"/>
    </row>
    <row r="4463" spans="1:19" x14ac:dyDescent="0.2">
      <c r="A4463" s="92"/>
      <c r="B4463" s="98"/>
      <c r="C4463" s="98"/>
      <c r="D4463" s="98"/>
      <c r="E4463" s="89"/>
      <c r="F4463" s="89"/>
      <c r="G4463" s="204"/>
      <c r="H4463" s="156"/>
      <c r="I4463" s="156"/>
      <c r="J4463" s="52"/>
      <c r="K4463" s="158"/>
      <c r="L4463" s="52"/>
      <c r="M4463" s="52"/>
      <c r="N4463" s="52"/>
      <c r="O4463" s="52"/>
      <c r="P4463" s="111"/>
      <c r="Q4463" s="52"/>
      <c r="R4463" s="77"/>
      <c r="S4463" s="109"/>
    </row>
    <row r="4464" spans="1:19" x14ac:dyDescent="0.2">
      <c r="A4464" s="92"/>
      <c r="B4464" s="98"/>
      <c r="C4464" s="98"/>
      <c r="D4464" s="98"/>
      <c r="E4464" s="89"/>
      <c r="F4464" s="89"/>
      <c r="G4464" s="204"/>
      <c r="H4464" s="157"/>
      <c r="I4464" s="157"/>
      <c r="J4464" s="52"/>
      <c r="K4464" s="158"/>
      <c r="L4464" s="52"/>
      <c r="M4464" s="52"/>
      <c r="N4464" s="52"/>
      <c r="O4464" s="52"/>
      <c r="P4464" s="111"/>
      <c r="Q4464" s="52"/>
      <c r="R4464" s="77"/>
      <c r="S4464" s="109"/>
    </row>
    <row r="4465" spans="1:19" x14ac:dyDescent="0.2">
      <c r="A4465" s="92"/>
      <c r="B4465" s="98"/>
      <c r="C4465" s="98"/>
      <c r="D4465" s="98"/>
      <c r="E4465" s="89"/>
      <c r="F4465" s="89"/>
      <c r="G4465" s="204"/>
      <c r="H4465" s="157"/>
      <c r="I4465" s="157"/>
      <c r="J4465" s="52"/>
      <c r="K4465" s="158"/>
      <c r="L4465" s="52"/>
      <c r="M4465" s="52"/>
      <c r="N4465" s="52"/>
      <c r="O4465" s="52"/>
      <c r="P4465" s="111"/>
      <c r="Q4465" s="52"/>
      <c r="R4465" s="77"/>
      <c r="S4465" s="109"/>
    </row>
    <row r="4466" spans="1:19" x14ac:dyDescent="0.2">
      <c r="A4466" s="92"/>
      <c r="B4466" s="98"/>
      <c r="C4466" s="98"/>
      <c r="D4466" s="98"/>
      <c r="E4466" s="89"/>
      <c r="F4466" s="89"/>
      <c r="G4466" s="204"/>
      <c r="H4466" s="155"/>
      <c r="I4466" s="155"/>
      <c r="J4466" s="52"/>
      <c r="K4466" s="158"/>
      <c r="L4466" s="52"/>
      <c r="M4466" s="52"/>
      <c r="N4466" s="52"/>
      <c r="O4466" s="52"/>
      <c r="P4466" s="111"/>
      <c r="Q4466" s="52"/>
      <c r="R4466" s="77"/>
      <c r="S4466" s="109"/>
    </row>
    <row r="4467" spans="1:19" x14ac:dyDescent="0.2">
      <c r="A4467" s="92"/>
      <c r="B4467" s="145"/>
      <c r="C4467" s="145"/>
      <c r="D4467" s="145"/>
      <c r="E4467" s="138"/>
      <c r="F4467" s="138"/>
      <c r="G4467" s="103"/>
      <c r="H4467" s="100"/>
      <c r="I4467" s="270"/>
      <c r="J4467" s="208"/>
      <c r="K4467" s="208"/>
      <c r="L4467" s="208"/>
      <c r="M4467" s="208"/>
      <c r="N4467" s="208"/>
      <c r="O4467" s="208"/>
      <c r="P4467" s="250"/>
      <c r="Q4467" s="208"/>
      <c r="R4467" s="143"/>
      <c r="S4467" s="143"/>
    </row>
    <row r="4468" spans="1:19" x14ac:dyDescent="0.2">
      <c r="A4468" s="92"/>
      <c r="B4468" s="98"/>
      <c r="C4468" s="98"/>
      <c r="D4468" s="98"/>
      <c r="E4468" s="89"/>
      <c r="F4468" s="89"/>
      <c r="G4468" s="204"/>
      <c r="H4468" s="156"/>
      <c r="I4468" s="156"/>
      <c r="J4468" s="52"/>
      <c r="K4468" s="158"/>
      <c r="L4468" s="52"/>
      <c r="M4468" s="52"/>
      <c r="N4468" s="52"/>
      <c r="O4468" s="52"/>
      <c r="P4468" s="111"/>
      <c r="Q4468" s="52"/>
      <c r="R4468" s="77"/>
      <c r="S4468" s="109"/>
    </row>
    <row r="4469" spans="1:19" x14ac:dyDescent="0.2">
      <c r="A4469" s="92"/>
      <c r="B4469" s="98"/>
      <c r="C4469" s="98"/>
      <c r="D4469" s="98"/>
      <c r="E4469" s="89"/>
      <c r="F4469" s="89"/>
      <c r="G4469" s="204"/>
      <c r="H4469" s="157"/>
      <c r="I4469" s="157"/>
      <c r="J4469" s="52"/>
      <c r="K4469" s="158"/>
      <c r="L4469" s="52"/>
      <c r="M4469" s="52"/>
      <c r="N4469" s="52"/>
      <c r="O4469" s="52"/>
      <c r="P4469" s="111"/>
      <c r="Q4469" s="52"/>
      <c r="R4469" s="77"/>
      <c r="S4469" s="109"/>
    </row>
    <row r="4470" spans="1:19" x14ac:dyDescent="0.2">
      <c r="A4470" s="92"/>
      <c r="B4470" s="98"/>
      <c r="C4470" s="98"/>
      <c r="D4470" s="98"/>
      <c r="E4470" s="89"/>
      <c r="F4470" s="89"/>
      <c r="G4470" s="204"/>
      <c r="H4470" s="155"/>
      <c r="I4470" s="155"/>
      <c r="J4470" s="52"/>
      <c r="K4470" s="158"/>
      <c r="L4470" s="52"/>
      <c r="M4470" s="52"/>
      <c r="N4470" s="52"/>
      <c r="O4470" s="52"/>
      <c r="P4470" s="111"/>
      <c r="Q4470" s="52"/>
      <c r="R4470" s="77"/>
      <c r="S4470" s="109"/>
    </row>
    <row r="4471" spans="1:19" x14ac:dyDescent="0.2">
      <c r="A4471" s="92"/>
      <c r="B4471" s="98"/>
      <c r="C4471" s="98"/>
      <c r="D4471" s="98"/>
      <c r="E4471" s="89"/>
      <c r="F4471" s="89"/>
      <c r="G4471" s="204"/>
      <c r="H4471" s="157"/>
      <c r="I4471" s="157"/>
      <c r="J4471" s="52"/>
      <c r="K4471" s="158"/>
      <c r="L4471" s="52"/>
      <c r="M4471" s="52"/>
      <c r="N4471" s="52"/>
      <c r="O4471" s="52"/>
      <c r="P4471" s="111"/>
      <c r="Q4471" s="52"/>
      <c r="R4471" s="77"/>
      <c r="S4471" s="109"/>
    </row>
    <row r="4472" spans="1:19" x14ac:dyDescent="0.2">
      <c r="A4472" s="92"/>
      <c r="B4472" s="98"/>
      <c r="C4472" s="98"/>
      <c r="D4472" s="98"/>
      <c r="E4472" s="89"/>
      <c r="F4472" s="89"/>
      <c r="G4472" s="204"/>
      <c r="H4472" s="155"/>
      <c r="I4472" s="155"/>
      <c r="J4472" s="52"/>
      <c r="K4472" s="158"/>
      <c r="L4472" s="52"/>
      <c r="M4472" s="52"/>
      <c r="N4472" s="52"/>
      <c r="O4472" s="52"/>
      <c r="P4472" s="111"/>
      <c r="Q4472" s="52"/>
      <c r="R4472" s="77"/>
      <c r="S4472" s="109"/>
    </row>
    <row r="4473" spans="1:19" x14ac:dyDescent="0.2">
      <c r="A4473" s="92"/>
      <c r="B4473" s="145"/>
      <c r="C4473" s="145"/>
      <c r="D4473" s="145"/>
      <c r="E4473" s="138"/>
      <c r="F4473" s="138"/>
      <c r="G4473" s="103"/>
      <c r="H4473" s="100"/>
      <c r="I4473" s="270"/>
      <c r="J4473" s="208"/>
      <c r="K4473" s="208"/>
      <c r="L4473" s="208"/>
      <c r="M4473" s="208"/>
      <c r="N4473" s="208"/>
      <c r="O4473" s="208"/>
      <c r="P4473" s="250"/>
      <c r="Q4473" s="208"/>
      <c r="R4473" s="143"/>
      <c r="S4473" s="143"/>
    </row>
    <row r="4474" spans="1:19" x14ac:dyDescent="0.2">
      <c r="A4474" s="92"/>
      <c r="B4474" s="98"/>
      <c r="C4474" s="98"/>
      <c r="D4474" s="98"/>
      <c r="E4474" s="89"/>
      <c r="F4474" s="89"/>
      <c r="G4474" s="204"/>
      <c r="H4474" s="156"/>
      <c r="I4474" s="156"/>
      <c r="J4474" s="52"/>
      <c r="K4474" s="158"/>
      <c r="L4474" s="52"/>
      <c r="M4474" s="52"/>
      <c r="N4474" s="52"/>
      <c r="O4474" s="52"/>
      <c r="P4474" s="111"/>
      <c r="Q4474" s="52"/>
      <c r="R4474" s="77"/>
      <c r="S4474" s="109"/>
    </row>
    <row r="4475" spans="1:19" x14ac:dyDescent="0.2">
      <c r="A4475" s="92"/>
      <c r="B4475" s="98"/>
      <c r="C4475" s="98"/>
      <c r="D4475" s="98"/>
      <c r="E4475" s="89"/>
      <c r="F4475" s="89"/>
      <c r="G4475" s="204"/>
      <c r="H4475" s="157"/>
      <c r="I4475" s="157"/>
      <c r="J4475" s="52"/>
      <c r="K4475" s="158"/>
      <c r="L4475" s="52"/>
      <c r="M4475" s="52"/>
      <c r="N4475" s="52"/>
      <c r="O4475" s="52"/>
      <c r="P4475" s="111"/>
      <c r="Q4475" s="52"/>
      <c r="R4475" s="77"/>
      <c r="S4475" s="109"/>
    </row>
    <row r="4476" spans="1:19" x14ac:dyDescent="0.2">
      <c r="A4476" s="92"/>
      <c r="B4476" s="98"/>
      <c r="C4476" s="98"/>
      <c r="D4476" s="98"/>
      <c r="E4476" s="89"/>
      <c r="F4476" s="89"/>
      <c r="G4476" s="204"/>
      <c r="H4476" s="155"/>
      <c r="I4476" s="155"/>
      <c r="J4476" s="52"/>
      <c r="K4476" s="158"/>
      <c r="L4476" s="52"/>
      <c r="M4476" s="52"/>
      <c r="N4476" s="52"/>
      <c r="O4476" s="52"/>
      <c r="P4476" s="111"/>
      <c r="Q4476" s="52"/>
      <c r="R4476" s="77"/>
      <c r="S4476" s="109"/>
    </row>
    <row r="4477" spans="1:19" x14ac:dyDescent="0.2">
      <c r="A4477" s="92"/>
      <c r="B4477" s="162"/>
      <c r="C4477" s="162"/>
      <c r="D4477" s="162"/>
      <c r="E4477" s="76"/>
      <c r="F4477" s="76"/>
      <c r="G4477" s="103"/>
      <c r="H4477" s="100"/>
      <c r="I4477" s="100"/>
      <c r="J4477" s="52"/>
      <c r="K4477" s="52"/>
      <c r="L4477" s="52"/>
      <c r="M4477" s="52"/>
      <c r="N4477" s="52"/>
      <c r="O4477" s="52"/>
      <c r="P4477" s="111"/>
      <c r="Q4477" s="52"/>
      <c r="R4477" s="72"/>
      <c r="S4477" s="72"/>
    </row>
    <row r="4478" spans="1:19" x14ac:dyDescent="0.2">
      <c r="A4478" s="92"/>
      <c r="B4478" s="98"/>
      <c r="C4478" s="98"/>
      <c r="D4478" s="98"/>
      <c r="E4478" s="89"/>
      <c r="F4478" s="89"/>
      <c r="G4478" s="204"/>
      <c r="H4478" s="156"/>
      <c r="I4478" s="156"/>
      <c r="J4478" s="52"/>
      <c r="K4478" s="158"/>
      <c r="L4478" s="52"/>
      <c r="M4478" s="52"/>
      <c r="N4478" s="52"/>
      <c r="O4478" s="52"/>
      <c r="P4478" s="111"/>
      <c r="Q4478" s="52"/>
      <c r="R4478" s="77"/>
      <c r="S4478" s="109"/>
    </row>
    <row r="4479" spans="1:19" x14ac:dyDescent="0.2">
      <c r="A4479" s="92"/>
      <c r="B4479" s="98"/>
      <c r="C4479" s="98"/>
      <c r="D4479" s="98"/>
      <c r="E4479" s="89"/>
      <c r="F4479" s="89"/>
      <c r="G4479" s="204"/>
      <c r="H4479" s="157"/>
      <c r="I4479" s="157"/>
      <c r="J4479" s="52"/>
      <c r="K4479" s="158"/>
      <c r="L4479" s="52"/>
      <c r="M4479" s="52"/>
      <c r="N4479" s="52"/>
      <c r="O4479" s="52"/>
      <c r="P4479" s="111"/>
      <c r="Q4479" s="52"/>
      <c r="R4479" s="77"/>
      <c r="S4479" s="109"/>
    </row>
    <row r="4480" spans="1:19" x14ac:dyDescent="0.2">
      <c r="A4480" s="92"/>
      <c r="B4480" s="98"/>
      <c r="C4480" s="98"/>
      <c r="D4480" s="98"/>
      <c r="E4480" s="89"/>
      <c r="F4480" s="89"/>
      <c r="G4480" s="204"/>
      <c r="H4480" s="157"/>
      <c r="I4480" s="157"/>
      <c r="J4480" s="52"/>
      <c r="K4480" s="158"/>
      <c r="L4480" s="52"/>
      <c r="M4480" s="52"/>
      <c r="N4480" s="52"/>
      <c r="O4480" s="52"/>
      <c r="P4480" s="111"/>
      <c r="Q4480" s="52"/>
      <c r="R4480" s="77"/>
      <c r="S4480" s="109"/>
    </row>
    <row r="4481" spans="1:19" x14ac:dyDescent="0.2">
      <c r="A4481" s="92"/>
      <c r="B4481" s="98"/>
      <c r="C4481" s="98"/>
      <c r="D4481" s="98"/>
      <c r="E4481" s="89"/>
      <c r="F4481" s="89"/>
      <c r="G4481" s="204"/>
      <c r="H4481" s="155"/>
      <c r="I4481" s="155"/>
      <c r="J4481" s="52"/>
      <c r="K4481" s="158"/>
      <c r="L4481" s="52"/>
      <c r="M4481" s="52"/>
      <c r="N4481" s="52"/>
      <c r="O4481" s="52"/>
      <c r="P4481" s="111"/>
      <c r="Q4481" s="52"/>
      <c r="R4481" s="77"/>
      <c r="S4481" s="109"/>
    </row>
    <row r="4482" spans="1:19" x14ac:dyDescent="0.2">
      <c r="A4482" s="92"/>
      <c r="B4482" s="145"/>
      <c r="C4482" s="145"/>
      <c r="D4482" s="145"/>
      <c r="E4482" s="138"/>
      <c r="F4482" s="138"/>
      <c r="G4482" s="103"/>
      <c r="H4482" s="100"/>
      <c r="I4482" s="270"/>
      <c r="J4482" s="208"/>
      <c r="K4482" s="208"/>
      <c r="L4482" s="208"/>
      <c r="M4482" s="208"/>
      <c r="N4482" s="208"/>
      <c r="O4482" s="208"/>
      <c r="P4482" s="250"/>
      <c r="Q4482" s="208"/>
      <c r="R4482" s="143"/>
      <c r="S4482" s="143"/>
    </row>
    <row r="4483" spans="1:19" x14ac:dyDescent="0.2">
      <c r="A4483" s="92"/>
      <c r="B4483" s="98"/>
      <c r="C4483" s="98"/>
      <c r="D4483" s="98"/>
      <c r="E4483" s="89"/>
      <c r="F4483" s="89"/>
      <c r="G4483" s="204"/>
      <c r="H4483" s="156"/>
      <c r="I4483" s="156"/>
      <c r="J4483" s="52"/>
      <c r="K4483" s="158"/>
      <c r="L4483" s="52"/>
      <c r="M4483" s="52"/>
      <c r="N4483" s="52"/>
      <c r="O4483" s="52"/>
      <c r="P4483" s="111"/>
      <c r="Q4483" s="52"/>
      <c r="R4483" s="77"/>
      <c r="S4483" s="109"/>
    </row>
    <row r="4484" spans="1:19" x14ac:dyDescent="0.2">
      <c r="A4484" s="92"/>
      <c r="B4484" s="98"/>
      <c r="C4484" s="98"/>
      <c r="D4484" s="98"/>
      <c r="E4484" s="89"/>
      <c r="F4484" s="89"/>
      <c r="G4484" s="204"/>
      <c r="H4484" s="157"/>
      <c r="I4484" s="157"/>
      <c r="J4484" s="52"/>
      <c r="K4484" s="158"/>
      <c r="L4484" s="52"/>
      <c r="M4484" s="52"/>
      <c r="N4484" s="52"/>
      <c r="O4484" s="52"/>
      <c r="P4484" s="111"/>
      <c r="Q4484" s="52"/>
      <c r="R4484" s="77"/>
      <c r="S4484" s="109"/>
    </row>
    <row r="4485" spans="1:19" x14ac:dyDescent="0.2">
      <c r="A4485" s="92"/>
      <c r="B4485" s="98"/>
      <c r="C4485" s="98"/>
      <c r="D4485" s="98"/>
      <c r="E4485" s="89"/>
      <c r="F4485" s="89"/>
      <c r="G4485" s="204"/>
      <c r="H4485" s="155"/>
      <c r="I4485" s="155"/>
      <c r="J4485" s="52"/>
      <c r="K4485" s="158"/>
      <c r="L4485" s="52"/>
      <c r="M4485" s="52"/>
      <c r="N4485" s="52"/>
      <c r="O4485" s="52"/>
      <c r="P4485" s="111"/>
      <c r="Q4485" s="52"/>
      <c r="R4485" s="77"/>
      <c r="S4485" s="109"/>
    </row>
    <row r="4486" spans="1:19" x14ac:dyDescent="0.2">
      <c r="A4486" s="92"/>
      <c r="B4486" s="98"/>
      <c r="C4486" s="98"/>
      <c r="D4486" s="98"/>
      <c r="E4486" s="89"/>
      <c r="F4486" s="89"/>
      <c r="G4486" s="204"/>
      <c r="H4486" s="157"/>
      <c r="I4486" s="157"/>
      <c r="J4486" s="52"/>
      <c r="K4486" s="158"/>
      <c r="L4486" s="52"/>
      <c r="M4486" s="52"/>
      <c r="N4486" s="52"/>
      <c r="O4486" s="52"/>
      <c r="P4486" s="111"/>
      <c r="Q4486" s="52"/>
      <c r="R4486" s="77"/>
      <c r="S4486" s="109"/>
    </row>
    <row r="4487" spans="1:19" x14ac:dyDescent="0.2">
      <c r="A4487" s="92"/>
      <c r="B4487" s="98"/>
      <c r="C4487" s="98"/>
      <c r="D4487" s="98"/>
      <c r="E4487" s="89"/>
      <c r="F4487" s="89"/>
      <c r="G4487" s="204"/>
      <c r="H4487" s="155"/>
      <c r="I4487" s="155"/>
      <c r="J4487" s="52"/>
      <c r="K4487" s="158"/>
      <c r="L4487" s="52"/>
      <c r="M4487" s="52"/>
      <c r="N4487" s="52"/>
      <c r="O4487" s="52"/>
      <c r="P4487" s="111"/>
      <c r="Q4487" s="52"/>
      <c r="R4487" s="77"/>
      <c r="S4487" s="109"/>
    </row>
    <row r="4488" spans="1:19" x14ac:dyDescent="0.2">
      <c r="A4488" s="92"/>
      <c r="B4488" s="145"/>
      <c r="C4488" s="145"/>
      <c r="D4488" s="145"/>
      <c r="E4488" s="138"/>
      <c r="F4488" s="138"/>
      <c r="G4488" s="103"/>
      <c r="H4488" s="100"/>
      <c r="I4488" s="270"/>
      <c r="J4488" s="208"/>
      <c r="K4488" s="208"/>
      <c r="L4488" s="208"/>
      <c r="M4488" s="208"/>
      <c r="N4488" s="208"/>
      <c r="O4488" s="208"/>
      <c r="P4488" s="250"/>
      <c r="Q4488" s="208"/>
      <c r="R4488" s="143"/>
      <c r="S4488" s="143"/>
    </row>
    <row r="4489" spans="1:19" x14ac:dyDescent="0.2">
      <c r="A4489" s="92"/>
      <c r="B4489" s="98"/>
      <c r="C4489" s="98"/>
      <c r="D4489" s="98"/>
      <c r="E4489" s="89"/>
      <c r="F4489" s="89"/>
      <c r="G4489" s="204"/>
      <c r="H4489" s="156"/>
      <c r="I4489" s="156"/>
      <c r="J4489" s="52"/>
      <c r="K4489" s="158"/>
      <c r="L4489" s="52"/>
      <c r="M4489" s="52"/>
      <c r="N4489" s="52"/>
      <c r="O4489" s="52"/>
      <c r="P4489" s="111"/>
      <c r="Q4489" s="52"/>
      <c r="R4489" s="77"/>
      <c r="S4489" s="109"/>
    </row>
    <row r="4490" spans="1:19" x14ac:dyDescent="0.2">
      <c r="A4490" s="92"/>
      <c r="B4490" s="98"/>
      <c r="C4490" s="98"/>
      <c r="D4490" s="98"/>
      <c r="E4490" s="89"/>
      <c r="F4490" s="89"/>
      <c r="G4490" s="204"/>
      <c r="H4490" s="157"/>
      <c r="I4490" s="157"/>
      <c r="J4490" s="52"/>
      <c r="K4490" s="158"/>
      <c r="L4490" s="52"/>
      <c r="M4490" s="52"/>
      <c r="N4490" s="52"/>
      <c r="O4490" s="52"/>
      <c r="P4490" s="111"/>
      <c r="Q4490" s="52"/>
      <c r="R4490" s="77"/>
      <c r="S4490" s="109"/>
    </row>
    <row r="4491" spans="1:19" x14ac:dyDescent="0.2">
      <c r="A4491" s="92"/>
      <c r="B4491" s="98"/>
      <c r="C4491" s="98"/>
      <c r="D4491" s="98"/>
      <c r="E4491" s="89"/>
      <c r="F4491" s="89"/>
      <c r="G4491" s="204"/>
      <c r="H4491" s="155"/>
      <c r="I4491" s="155"/>
      <c r="J4491" s="52"/>
      <c r="K4491" s="158"/>
      <c r="L4491" s="52"/>
      <c r="M4491" s="52"/>
      <c r="N4491" s="52"/>
      <c r="O4491" s="52"/>
      <c r="P4491" s="111"/>
      <c r="Q4491" s="52"/>
      <c r="R4491" s="77"/>
      <c r="S4491" s="109"/>
    </row>
    <row r="4492" spans="1:19" x14ac:dyDescent="0.2">
      <c r="A4492" s="92"/>
      <c r="B4492" s="162"/>
      <c r="C4492" s="162"/>
      <c r="D4492" s="162"/>
      <c r="E4492" s="76"/>
      <c r="F4492" s="76"/>
      <c r="G4492" s="103"/>
      <c r="H4492" s="100"/>
      <c r="I4492" s="100"/>
      <c r="J4492" s="52"/>
      <c r="K4492" s="52"/>
      <c r="L4492" s="52"/>
      <c r="M4492" s="52"/>
      <c r="N4492" s="52"/>
      <c r="O4492" s="52"/>
      <c r="P4492" s="111"/>
      <c r="Q4492" s="52"/>
      <c r="R4492" s="72"/>
      <c r="S4492" s="72"/>
    </row>
    <row r="4493" spans="1:19" x14ac:dyDescent="0.2">
      <c r="A4493" s="92"/>
      <c r="B4493" s="98"/>
      <c r="C4493" s="98"/>
      <c r="D4493" s="98"/>
      <c r="E4493" s="89"/>
      <c r="F4493" s="89"/>
      <c r="G4493" s="204"/>
      <c r="H4493" s="156"/>
      <c r="I4493" s="156"/>
      <c r="J4493" s="52"/>
      <c r="K4493" s="158"/>
      <c r="L4493" s="52"/>
      <c r="M4493" s="52"/>
      <c r="N4493" s="52"/>
      <c r="O4493" s="52"/>
      <c r="P4493" s="111"/>
      <c r="Q4493" s="52"/>
      <c r="R4493" s="77"/>
      <c r="S4493" s="109"/>
    </row>
    <row r="4494" spans="1:19" x14ac:dyDescent="0.2">
      <c r="A4494" s="92"/>
      <c r="B4494" s="98"/>
      <c r="C4494" s="98"/>
      <c r="D4494" s="98"/>
      <c r="E4494" s="89"/>
      <c r="F4494" s="89"/>
      <c r="G4494" s="204"/>
      <c r="H4494" s="157"/>
      <c r="I4494" s="157"/>
      <c r="J4494" s="52"/>
      <c r="K4494" s="158"/>
      <c r="L4494" s="52"/>
      <c r="M4494" s="52"/>
      <c r="N4494" s="52"/>
      <c r="O4494" s="52"/>
      <c r="P4494" s="111"/>
      <c r="Q4494" s="52"/>
      <c r="R4494" s="77"/>
      <c r="S4494" s="109"/>
    </row>
    <row r="4495" spans="1:19" x14ac:dyDescent="0.2">
      <c r="A4495" s="92"/>
      <c r="B4495" s="98"/>
      <c r="C4495" s="98"/>
      <c r="D4495" s="98"/>
      <c r="E4495" s="89"/>
      <c r="F4495" s="89"/>
      <c r="G4495" s="204"/>
      <c r="H4495" s="157"/>
      <c r="I4495" s="157"/>
      <c r="J4495" s="52"/>
      <c r="K4495" s="158"/>
      <c r="L4495" s="52"/>
      <c r="M4495" s="52"/>
      <c r="N4495" s="52"/>
      <c r="O4495" s="52"/>
      <c r="P4495" s="111"/>
      <c r="Q4495" s="52"/>
      <c r="R4495" s="77"/>
      <c r="S4495" s="109"/>
    </row>
    <row r="4496" spans="1:19" x14ac:dyDescent="0.2">
      <c r="A4496" s="92"/>
      <c r="B4496" s="98"/>
      <c r="C4496" s="98"/>
      <c r="D4496" s="98"/>
      <c r="E4496" s="89"/>
      <c r="F4496" s="89"/>
      <c r="G4496" s="204"/>
      <c r="H4496" s="155"/>
      <c r="I4496" s="155"/>
      <c r="J4496" s="52"/>
      <c r="K4496" s="158"/>
      <c r="L4496" s="52"/>
      <c r="M4496" s="52"/>
      <c r="N4496" s="52"/>
      <c r="O4496" s="52"/>
      <c r="P4496" s="111"/>
      <c r="Q4496" s="52"/>
      <c r="R4496" s="77"/>
      <c r="S4496" s="109"/>
    </row>
    <row r="4497" spans="1:19" x14ac:dyDescent="0.2">
      <c r="A4497" s="92"/>
      <c r="B4497" s="145"/>
      <c r="C4497" s="145"/>
      <c r="D4497" s="145"/>
      <c r="E4497" s="138"/>
      <c r="F4497" s="138"/>
      <c r="G4497" s="103"/>
      <c r="H4497" s="100"/>
      <c r="I4497" s="270"/>
      <c r="J4497" s="208"/>
      <c r="K4497" s="208"/>
      <c r="L4497" s="208"/>
      <c r="M4497" s="208"/>
      <c r="N4497" s="208"/>
      <c r="O4497" s="208"/>
      <c r="P4497" s="250"/>
      <c r="Q4497" s="208"/>
      <c r="R4497" s="143"/>
      <c r="S4497" s="143"/>
    </row>
    <row r="4498" spans="1:19" x14ac:dyDescent="0.2">
      <c r="A4498" s="92"/>
      <c r="B4498" s="98"/>
      <c r="C4498" s="98"/>
      <c r="D4498" s="98"/>
      <c r="E4498" s="89"/>
      <c r="F4498" s="89"/>
      <c r="G4498" s="204"/>
      <c r="H4498" s="156"/>
      <c r="I4498" s="156"/>
      <c r="J4498" s="52"/>
      <c r="K4498" s="158"/>
      <c r="L4498" s="52"/>
      <c r="M4498" s="52"/>
      <c r="N4498" s="52"/>
      <c r="O4498" s="52"/>
      <c r="P4498" s="111"/>
      <c r="Q4498" s="52"/>
      <c r="R4498" s="77"/>
      <c r="S4498" s="109"/>
    </row>
    <row r="4499" spans="1:19" x14ac:dyDescent="0.2">
      <c r="A4499" s="92"/>
      <c r="B4499" s="98"/>
      <c r="C4499" s="98"/>
      <c r="D4499" s="98"/>
      <c r="E4499" s="89"/>
      <c r="F4499" s="89"/>
      <c r="G4499" s="204"/>
      <c r="H4499" s="157"/>
      <c r="I4499" s="157"/>
      <c r="J4499" s="52"/>
      <c r="K4499" s="158"/>
      <c r="L4499" s="52"/>
      <c r="M4499" s="52"/>
      <c r="N4499" s="52"/>
      <c r="O4499" s="52"/>
      <c r="P4499" s="111"/>
      <c r="Q4499" s="52"/>
      <c r="R4499" s="77"/>
      <c r="S4499" s="109"/>
    </row>
    <row r="4500" spans="1:19" x14ac:dyDescent="0.2">
      <c r="A4500" s="92"/>
      <c r="B4500" s="98"/>
      <c r="C4500" s="98"/>
      <c r="D4500" s="98"/>
      <c r="E4500" s="89"/>
      <c r="F4500" s="89"/>
      <c r="G4500" s="204"/>
      <c r="H4500" s="155"/>
      <c r="I4500" s="155"/>
      <c r="J4500" s="52"/>
      <c r="K4500" s="158"/>
      <c r="L4500" s="52"/>
      <c r="M4500" s="52"/>
      <c r="N4500" s="52"/>
      <c r="O4500" s="52"/>
      <c r="P4500" s="111"/>
      <c r="Q4500" s="52"/>
      <c r="R4500" s="77"/>
      <c r="S4500" s="109"/>
    </row>
    <row r="4501" spans="1:19" x14ac:dyDescent="0.2">
      <c r="A4501" s="92"/>
      <c r="B4501" s="98"/>
      <c r="C4501" s="98"/>
      <c r="D4501" s="98"/>
      <c r="E4501" s="89"/>
      <c r="F4501" s="89"/>
      <c r="G4501" s="204"/>
      <c r="H4501" s="157"/>
      <c r="I4501" s="157"/>
      <c r="J4501" s="52"/>
      <c r="K4501" s="158"/>
      <c r="L4501" s="52"/>
      <c r="M4501" s="52"/>
      <c r="N4501" s="52"/>
      <c r="O4501" s="52"/>
      <c r="P4501" s="111"/>
      <c r="Q4501" s="52"/>
      <c r="R4501" s="77"/>
      <c r="S4501" s="109"/>
    </row>
    <row r="4502" spans="1:19" x14ac:dyDescent="0.2">
      <c r="A4502" s="92"/>
      <c r="B4502" s="98"/>
      <c r="C4502" s="98"/>
      <c r="D4502" s="98"/>
      <c r="E4502" s="89"/>
      <c r="F4502" s="89"/>
      <c r="G4502" s="204"/>
      <c r="H4502" s="155"/>
      <c r="I4502" s="155"/>
      <c r="J4502" s="52"/>
      <c r="K4502" s="158"/>
      <c r="L4502" s="52"/>
      <c r="M4502" s="52"/>
      <c r="N4502" s="52"/>
      <c r="O4502" s="52"/>
      <c r="P4502" s="111"/>
      <c r="Q4502" s="52"/>
      <c r="R4502" s="77"/>
      <c r="S4502" s="109"/>
    </row>
    <row r="4503" spans="1:19" x14ac:dyDescent="0.2">
      <c r="A4503" s="92"/>
      <c r="B4503" s="145"/>
      <c r="C4503" s="145"/>
      <c r="D4503" s="145"/>
      <c r="E4503" s="138"/>
      <c r="F4503" s="138"/>
      <c r="G4503" s="103"/>
      <c r="H4503" s="100"/>
      <c r="I4503" s="270"/>
      <c r="J4503" s="208"/>
      <c r="K4503" s="208"/>
      <c r="L4503" s="208"/>
      <c r="M4503" s="208"/>
      <c r="N4503" s="208"/>
      <c r="O4503" s="208"/>
      <c r="P4503" s="250"/>
      <c r="Q4503" s="208"/>
      <c r="R4503" s="143"/>
      <c r="S4503" s="143"/>
    </row>
    <row r="4504" spans="1:19" x14ac:dyDescent="0.2">
      <c r="A4504" s="92"/>
      <c r="B4504" s="98"/>
      <c r="C4504" s="98"/>
      <c r="D4504" s="98"/>
      <c r="E4504" s="89"/>
      <c r="F4504" s="89"/>
      <c r="G4504" s="204"/>
      <c r="H4504" s="156"/>
      <c r="I4504" s="156"/>
      <c r="J4504" s="52"/>
      <c r="K4504" s="158"/>
      <c r="L4504" s="52"/>
      <c r="M4504" s="52"/>
      <c r="N4504" s="52"/>
      <c r="O4504" s="52"/>
      <c r="P4504" s="111"/>
      <c r="Q4504" s="52"/>
      <c r="R4504" s="77"/>
      <c r="S4504" s="109"/>
    </row>
    <row r="4505" spans="1:19" x14ac:dyDescent="0.2">
      <c r="A4505" s="92"/>
      <c r="B4505" s="98"/>
      <c r="C4505" s="98"/>
      <c r="D4505" s="98"/>
      <c r="E4505" s="89"/>
      <c r="F4505" s="89"/>
      <c r="G4505" s="204"/>
      <c r="H4505" s="157"/>
      <c r="I4505" s="157"/>
      <c r="J4505" s="52"/>
      <c r="K4505" s="158"/>
      <c r="L4505" s="52"/>
      <c r="M4505" s="52"/>
      <c r="N4505" s="52"/>
      <c r="O4505" s="52"/>
      <c r="P4505" s="111"/>
      <c r="Q4505" s="52"/>
      <c r="R4505" s="77"/>
      <c r="S4505" s="109"/>
    </row>
    <row r="4506" spans="1:19" x14ac:dyDescent="0.2">
      <c r="A4506" s="92"/>
      <c r="B4506" s="98"/>
      <c r="C4506" s="98"/>
      <c r="D4506" s="98"/>
      <c r="E4506" s="89"/>
      <c r="F4506" s="89"/>
      <c r="G4506" s="204"/>
      <c r="H4506" s="155"/>
      <c r="I4506" s="155"/>
      <c r="J4506" s="52"/>
      <c r="K4506" s="158"/>
      <c r="L4506" s="52"/>
      <c r="M4506" s="52"/>
      <c r="N4506" s="52"/>
      <c r="O4506" s="52"/>
      <c r="P4506" s="111"/>
      <c r="Q4506" s="52"/>
      <c r="R4506" s="77"/>
      <c r="S4506" s="109"/>
    </row>
    <row r="4507" spans="1:19" x14ac:dyDescent="0.2">
      <c r="A4507" s="92"/>
      <c r="B4507" s="162"/>
      <c r="C4507" s="162"/>
      <c r="D4507" s="162"/>
      <c r="E4507" s="76"/>
      <c r="F4507" s="76"/>
      <c r="G4507" s="103"/>
      <c r="H4507" s="100"/>
      <c r="I4507" s="100"/>
      <c r="J4507" s="52"/>
      <c r="K4507" s="52"/>
      <c r="L4507" s="52"/>
      <c r="M4507" s="52"/>
      <c r="N4507" s="52"/>
      <c r="O4507" s="52"/>
      <c r="P4507" s="111"/>
      <c r="Q4507" s="52"/>
      <c r="R4507" s="72"/>
      <c r="S4507" s="72"/>
    </row>
    <row r="4508" spans="1:19" x14ac:dyDescent="0.2">
      <c r="A4508" s="92"/>
      <c r="B4508" s="98"/>
      <c r="C4508" s="98"/>
      <c r="D4508" s="98"/>
      <c r="E4508" s="89"/>
      <c r="F4508" s="89"/>
      <c r="G4508" s="204"/>
      <c r="H4508" s="156"/>
      <c r="I4508" s="156"/>
      <c r="J4508" s="52"/>
      <c r="K4508" s="158"/>
      <c r="L4508" s="52"/>
      <c r="M4508" s="52"/>
      <c r="N4508" s="52"/>
      <c r="O4508" s="52"/>
      <c r="P4508" s="111"/>
      <c r="Q4508" s="52"/>
      <c r="R4508" s="77"/>
      <c r="S4508" s="109"/>
    </row>
    <row r="4509" spans="1:19" x14ac:dyDescent="0.2">
      <c r="A4509" s="92"/>
      <c r="B4509" s="98"/>
      <c r="C4509" s="98"/>
      <c r="D4509" s="98"/>
      <c r="E4509" s="89"/>
      <c r="F4509" s="89"/>
      <c r="G4509" s="204"/>
      <c r="H4509" s="157"/>
      <c r="I4509" s="157"/>
      <c r="J4509" s="52"/>
      <c r="K4509" s="158"/>
      <c r="L4509" s="52"/>
      <c r="M4509" s="52"/>
      <c r="N4509" s="52"/>
      <c r="O4509" s="52"/>
      <c r="P4509" s="111"/>
      <c r="Q4509" s="52"/>
      <c r="R4509" s="77"/>
      <c r="S4509" s="109"/>
    </row>
    <row r="4510" spans="1:19" x14ac:dyDescent="0.2">
      <c r="A4510" s="92"/>
      <c r="B4510" s="98"/>
      <c r="C4510" s="98"/>
      <c r="D4510" s="98"/>
      <c r="E4510" s="89"/>
      <c r="F4510" s="89"/>
      <c r="G4510" s="204"/>
      <c r="H4510" s="157"/>
      <c r="I4510" s="157"/>
      <c r="J4510" s="52"/>
      <c r="K4510" s="158"/>
      <c r="L4510" s="52"/>
      <c r="M4510" s="52"/>
      <c r="N4510" s="52"/>
      <c r="O4510" s="52"/>
      <c r="P4510" s="111"/>
      <c r="Q4510" s="52"/>
      <c r="R4510" s="77"/>
      <c r="S4510" s="109"/>
    </row>
    <row r="4511" spans="1:19" x14ac:dyDescent="0.2">
      <c r="A4511" s="92"/>
      <c r="B4511" s="98"/>
      <c r="C4511" s="98"/>
      <c r="D4511" s="98"/>
      <c r="E4511" s="89"/>
      <c r="F4511" s="89"/>
      <c r="G4511" s="204"/>
      <c r="H4511" s="155"/>
      <c r="I4511" s="155"/>
      <c r="J4511" s="52"/>
      <c r="K4511" s="158"/>
      <c r="L4511" s="52"/>
      <c r="M4511" s="52"/>
      <c r="N4511" s="52"/>
      <c r="O4511" s="52"/>
      <c r="P4511" s="111"/>
      <c r="Q4511" s="52"/>
      <c r="R4511" s="77"/>
      <c r="S4511" s="109"/>
    </row>
    <row r="4512" spans="1:19" x14ac:dyDescent="0.2">
      <c r="A4512" s="92"/>
      <c r="B4512" s="145"/>
      <c r="C4512" s="145"/>
      <c r="D4512" s="145"/>
      <c r="E4512" s="138"/>
      <c r="F4512" s="138"/>
      <c r="G4512" s="103"/>
      <c r="H4512" s="100"/>
      <c r="I4512" s="270"/>
      <c r="J4512" s="208"/>
      <c r="K4512" s="208"/>
      <c r="L4512" s="208"/>
      <c r="M4512" s="208"/>
      <c r="N4512" s="208"/>
      <c r="O4512" s="208"/>
      <c r="P4512" s="250"/>
      <c r="Q4512" s="208"/>
      <c r="R4512" s="143"/>
      <c r="S4512" s="143"/>
    </row>
    <row r="4513" spans="1:19" x14ac:dyDescent="0.2">
      <c r="A4513" s="92"/>
      <c r="B4513" s="98"/>
      <c r="C4513" s="98"/>
      <c r="D4513" s="98"/>
      <c r="E4513" s="89"/>
      <c r="F4513" s="89"/>
      <c r="G4513" s="204"/>
      <c r="H4513" s="156"/>
      <c r="I4513" s="156"/>
      <c r="J4513" s="52"/>
      <c r="K4513" s="158"/>
      <c r="L4513" s="52"/>
      <c r="M4513" s="52"/>
      <c r="N4513" s="52"/>
      <c r="O4513" s="52"/>
      <c r="P4513" s="111"/>
      <c r="Q4513" s="52"/>
      <c r="R4513" s="77"/>
      <c r="S4513" s="109"/>
    </row>
    <row r="4514" spans="1:19" x14ac:dyDescent="0.2">
      <c r="A4514" s="92"/>
      <c r="B4514" s="98"/>
      <c r="C4514" s="98"/>
      <c r="D4514" s="98"/>
      <c r="E4514" s="89"/>
      <c r="F4514" s="89"/>
      <c r="G4514" s="204"/>
      <c r="H4514" s="157"/>
      <c r="I4514" s="157"/>
      <c r="J4514" s="52"/>
      <c r="K4514" s="158"/>
      <c r="L4514" s="52"/>
      <c r="M4514" s="52"/>
      <c r="N4514" s="52"/>
      <c r="O4514" s="52"/>
      <c r="P4514" s="111"/>
      <c r="Q4514" s="52"/>
      <c r="R4514" s="77"/>
      <c r="S4514" s="109"/>
    </row>
    <row r="4515" spans="1:19" x14ac:dyDescent="0.2">
      <c r="A4515" s="92"/>
      <c r="B4515" s="98"/>
      <c r="C4515" s="98"/>
      <c r="D4515" s="98"/>
      <c r="E4515" s="89"/>
      <c r="F4515" s="89"/>
      <c r="G4515" s="204"/>
      <c r="H4515" s="155"/>
      <c r="I4515" s="155"/>
      <c r="J4515" s="52"/>
      <c r="K4515" s="158"/>
      <c r="L4515" s="52"/>
      <c r="M4515" s="52"/>
      <c r="N4515" s="52"/>
      <c r="O4515" s="52"/>
      <c r="P4515" s="111"/>
      <c r="Q4515" s="52"/>
      <c r="R4515" s="77"/>
      <c r="S4515" s="109"/>
    </row>
    <row r="4516" spans="1:19" x14ac:dyDescent="0.2">
      <c r="A4516" s="92"/>
      <c r="B4516" s="98"/>
      <c r="C4516" s="98"/>
      <c r="D4516" s="98"/>
      <c r="E4516" s="89"/>
      <c r="F4516" s="89"/>
      <c r="G4516" s="204"/>
      <c r="H4516" s="157"/>
      <c r="I4516" s="157"/>
      <c r="J4516" s="52"/>
      <c r="K4516" s="158"/>
      <c r="L4516" s="52"/>
      <c r="M4516" s="52"/>
      <c r="N4516" s="52"/>
      <c r="O4516" s="52"/>
      <c r="P4516" s="111"/>
      <c r="Q4516" s="52"/>
      <c r="R4516" s="77"/>
      <c r="S4516" s="109"/>
    </row>
    <row r="4517" spans="1:19" x14ac:dyDescent="0.2">
      <c r="A4517" s="92"/>
      <c r="B4517" s="98"/>
      <c r="C4517" s="98"/>
      <c r="D4517" s="98"/>
      <c r="E4517" s="89"/>
      <c r="F4517" s="89"/>
      <c r="G4517" s="204"/>
      <c r="H4517" s="155"/>
      <c r="I4517" s="155"/>
      <c r="J4517" s="52"/>
      <c r="K4517" s="158"/>
      <c r="L4517" s="52"/>
      <c r="M4517" s="52"/>
      <c r="N4517" s="52"/>
      <c r="O4517" s="52"/>
      <c r="P4517" s="111"/>
      <c r="Q4517" s="52"/>
      <c r="R4517" s="77"/>
      <c r="S4517" s="109"/>
    </row>
    <row r="4518" spans="1:19" x14ac:dyDescent="0.2">
      <c r="A4518" s="92"/>
      <c r="B4518" s="145"/>
      <c r="C4518" s="145"/>
      <c r="D4518" s="145"/>
      <c r="E4518" s="138"/>
      <c r="F4518" s="138"/>
      <c r="G4518" s="103"/>
      <c r="H4518" s="100"/>
      <c r="I4518" s="270"/>
      <c r="J4518" s="208"/>
      <c r="K4518" s="208"/>
      <c r="L4518" s="208"/>
      <c r="M4518" s="208"/>
      <c r="N4518" s="208"/>
      <c r="O4518" s="208"/>
      <c r="P4518" s="250"/>
      <c r="Q4518" s="208"/>
      <c r="R4518" s="143"/>
      <c r="S4518" s="143"/>
    </row>
    <row r="4519" spans="1:19" x14ac:dyDescent="0.2">
      <c r="A4519" s="92"/>
      <c r="B4519" s="98"/>
      <c r="C4519" s="98"/>
      <c r="D4519" s="98"/>
      <c r="E4519" s="89"/>
      <c r="F4519" s="89"/>
      <c r="G4519" s="204"/>
      <c r="H4519" s="156"/>
      <c r="I4519" s="156"/>
      <c r="J4519" s="52"/>
      <c r="K4519" s="158"/>
      <c r="L4519" s="52"/>
      <c r="M4519" s="52"/>
      <c r="N4519" s="52"/>
      <c r="O4519" s="52"/>
      <c r="P4519" s="111"/>
      <c r="Q4519" s="52"/>
      <c r="R4519" s="77"/>
      <c r="S4519" s="109"/>
    </row>
    <row r="4520" spans="1:19" x14ac:dyDescent="0.2">
      <c r="A4520" s="92"/>
      <c r="B4520" s="98"/>
      <c r="C4520" s="98"/>
      <c r="D4520" s="98"/>
      <c r="E4520" s="89"/>
      <c r="F4520" s="89"/>
      <c r="G4520" s="204"/>
      <c r="H4520" s="157"/>
      <c r="I4520" s="157"/>
      <c r="J4520" s="52"/>
      <c r="K4520" s="158"/>
      <c r="L4520" s="52"/>
      <c r="M4520" s="52"/>
      <c r="N4520" s="52"/>
      <c r="O4520" s="52"/>
      <c r="P4520" s="111"/>
      <c r="Q4520" s="52"/>
      <c r="R4520" s="77"/>
      <c r="S4520" s="109"/>
    </row>
    <row r="4521" spans="1:19" x14ac:dyDescent="0.2">
      <c r="A4521" s="92"/>
      <c r="B4521" s="98"/>
      <c r="C4521" s="98"/>
      <c r="D4521" s="98"/>
      <c r="E4521" s="89"/>
      <c r="F4521" s="89"/>
      <c r="G4521" s="204"/>
      <c r="H4521" s="155"/>
      <c r="I4521" s="155"/>
      <c r="J4521" s="52"/>
      <c r="K4521" s="158"/>
      <c r="L4521" s="52"/>
      <c r="M4521" s="52"/>
      <c r="N4521" s="52"/>
      <c r="O4521" s="52"/>
      <c r="P4521" s="111"/>
      <c r="Q4521" s="52"/>
      <c r="R4521" s="77"/>
      <c r="S4521" s="109"/>
    </row>
    <row r="4522" spans="1:19" x14ac:dyDescent="0.2">
      <c r="A4522" s="92"/>
      <c r="B4522" s="162"/>
      <c r="C4522" s="162"/>
      <c r="D4522" s="162"/>
      <c r="E4522" s="76"/>
      <c r="F4522" s="76"/>
      <c r="G4522" s="103"/>
      <c r="H4522" s="100"/>
      <c r="I4522" s="100"/>
      <c r="J4522" s="52"/>
      <c r="K4522" s="52"/>
      <c r="L4522" s="52"/>
      <c r="M4522" s="52"/>
      <c r="N4522" s="52"/>
      <c r="O4522" s="52"/>
      <c r="P4522" s="111"/>
      <c r="Q4522" s="52"/>
      <c r="R4522" s="72"/>
      <c r="S4522" s="72"/>
    </row>
    <row r="4523" spans="1:19" x14ac:dyDescent="0.2">
      <c r="A4523" s="92"/>
      <c r="B4523" s="98"/>
      <c r="C4523" s="98"/>
      <c r="D4523" s="98"/>
      <c r="E4523" s="89"/>
      <c r="F4523" s="89"/>
      <c r="G4523" s="204"/>
      <c r="H4523" s="156"/>
      <c r="I4523" s="156"/>
      <c r="J4523" s="52"/>
      <c r="K4523" s="158"/>
      <c r="L4523" s="52"/>
      <c r="M4523" s="52"/>
      <c r="N4523" s="52"/>
      <c r="O4523" s="52"/>
      <c r="P4523" s="111"/>
      <c r="Q4523" s="52"/>
      <c r="R4523" s="77"/>
      <c r="S4523" s="109"/>
    </row>
    <row r="4524" spans="1:19" x14ac:dyDescent="0.2">
      <c r="A4524" s="92"/>
      <c r="B4524" s="98"/>
      <c r="C4524" s="98"/>
      <c r="D4524" s="98"/>
      <c r="E4524" s="89"/>
      <c r="F4524" s="89"/>
      <c r="G4524" s="204"/>
      <c r="H4524" s="157"/>
      <c r="I4524" s="157"/>
      <c r="J4524" s="52"/>
      <c r="K4524" s="158"/>
      <c r="L4524" s="52"/>
      <c r="M4524" s="52"/>
      <c r="N4524" s="52"/>
      <c r="O4524" s="52"/>
      <c r="P4524" s="111"/>
      <c r="Q4524" s="52"/>
      <c r="R4524" s="77"/>
      <c r="S4524" s="109"/>
    </row>
    <row r="4525" spans="1:19" x14ac:dyDescent="0.2">
      <c r="A4525" s="92"/>
      <c r="B4525" s="98"/>
      <c r="C4525" s="98"/>
      <c r="D4525" s="98"/>
      <c r="E4525" s="89"/>
      <c r="F4525" s="89"/>
      <c r="G4525" s="204"/>
      <c r="H4525" s="157"/>
      <c r="I4525" s="157"/>
      <c r="J4525" s="52"/>
      <c r="K4525" s="158"/>
      <c r="L4525" s="52"/>
      <c r="M4525" s="52"/>
      <c r="N4525" s="52"/>
      <c r="O4525" s="52"/>
      <c r="P4525" s="111"/>
      <c r="Q4525" s="52"/>
      <c r="R4525" s="77"/>
      <c r="S4525" s="109"/>
    </row>
    <row r="4526" spans="1:19" x14ac:dyDescent="0.2">
      <c r="A4526" s="92"/>
      <c r="B4526" s="98"/>
      <c r="C4526" s="98"/>
      <c r="D4526" s="98"/>
      <c r="E4526" s="89"/>
      <c r="F4526" s="89"/>
      <c r="G4526" s="204"/>
      <c r="H4526" s="155"/>
      <c r="I4526" s="155"/>
      <c r="J4526" s="52"/>
      <c r="K4526" s="158"/>
      <c r="L4526" s="52"/>
      <c r="M4526" s="52"/>
      <c r="N4526" s="52"/>
      <c r="O4526" s="52"/>
      <c r="P4526" s="111"/>
      <c r="Q4526" s="52"/>
      <c r="R4526" s="77"/>
      <c r="S4526" s="109"/>
    </row>
    <row r="4527" spans="1:19" x14ac:dyDescent="0.2">
      <c r="A4527" s="92"/>
      <c r="B4527" s="145"/>
      <c r="C4527" s="145"/>
      <c r="D4527" s="145"/>
      <c r="E4527" s="138"/>
      <c r="F4527" s="138"/>
      <c r="G4527" s="103"/>
      <c r="H4527" s="100"/>
      <c r="I4527" s="270"/>
      <c r="J4527" s="208"/>
      <c r="K4527" s="208"/>
      <c r="L4527" s="208"/>
      <c r="M4527" s="208"/>
      <c r="N4527" s="208"/>
      <c r="O4527" s="208"/>
      <c r="P4527" s="250"/>
      <c r="Q4527" s="208"/>
      <c r="R4527" s="143"/>
      <c r="S4527" s="143"/>
    </row>
    <row r="4528" spans="1:19" x14ac:dyDescent="0.2">
      <c r="A4528" s="92"/>
      <c r="B4528" s="98"/>
      <c r="C4528" s="98"/>
      <c r="D4528" s="98"/>
      <c r="E4528" s="89"/>
      <c r="F4528" s="89"/>
      <c r="G4528" s="204"/>
      <c r="H4528" s="156"/>
      <c r="I4528" s="156"/>
      <c r="J4528" s="52"/>
      <c r="K4528" s="158"/>
      <c r="L4528" s="52"/>
      <c r="M4528" s="52"/>
      <c r="N4528" s="52"/>
      <c r="O4528" s="52"/>
      <c r="P4528" s="111"/>
      <c r="Q4528" s="52"/>
      <c r="R4528" s="77"/>
      <c r="S4528" s="109"/>
    </row>
    <row r="4529" spans="1:19" x14ac:dyDescent="0.2">
      <c r="A4529" s="92"/>
      <c r="B4529" s="98"/>
      <c r="C4529" s="98"/>
      <c r="D4529" s="98"/>
      <c r="E4529" s="89"/>
      <c r="F4529" s="89"/>
      <c r="G4529" s="204"/>
      <c r="H4529" s="157"/>
      <c r="I4529" s="157"/>
      <c r="J4529" s="52"/>
      <c r="K4529" s="158"/>
      <c r="L4529" s="52"/>
      <c r="M4529" s="52"/>
      <c r="N4529" s="52"/>
      <c r="O4529" s="52"/>
      <c r="P4529" s="111"/>
      <c r="Q4529" s="52"/>
      <c r="R4529" s="77"/>
      <c r="S4529" s="109"/>
    </row>
    <row r="4530" spans="1:19" x14ac:dyDescent="0.2">
      <c r="A4530" s="92"/>
      <c r="B4530" s="98"/>
      <c r="C4530" s="98"/>
      <c r="D4530" s="98"/>
      <c r="E4530" s="89"/>
      <c r="F4530" s="89"/>
      <c r="G4530" s="204"/>
      <c r="H4530" s="155"/>
      <c r="I4530" s="155"/>
      <c r="J4530" s="52"/>
      <c r="K4530" s="158"/>
      <c r="L4530" s="52"/>
      <c r="M4530" s="52"/>
      <c r="N4530" s="52"/>
      <c r="O4530" s="52"/>
      <c r="P4530" s="111"/>
      <c r="Q4530" s="52"/>
      <c r="R4530" s="77"/>
      <c r="S4530" s="109"/>
    </row>
    <row r="4531" spans="1:19" x14ac:dyDescent="0.2">
      <c r="A4531" s="92"/>
      <c r="B4531" s="98"/>
      <c r="C4531" s="98"/>
      <c r="D4531" s="98"/>
      <c r="E4531" s="89"/>
      <c r="F4531" s="89"/>
      <c r="G4531" s="204"/>
      <c r="H4531" s="157"/>
      <c r="I4531" s="157"/>
      <c r="J4531" s="52"/>
      <c r="K4531" s="158"/>
      <c r="L4531" s="52"/>
      <c r="M4531" s="52"/>
      <c r="N4531" s="52"/>
      <c r="O4531" s="52"/>
      <c r="P4531" s="111"/>
      <c r="Q4531" s="52"/>
      <c r="R4531" s="77"/>
      <c r="S4531" s="109"/>
    </row>
    <row r="4532" spans="1:19" x14ac:dyDescent="0.2">
      <c r="A4532" s="92"/>
      <c r="B4532" s="98"/>
      <c r="C4532" s="98"/>
      <c r="D4532" s="98"/>
      <c r="E4532" s="89"/>
      <c r="F4532" s="89"/>
      <c r="G4532" s="204"/>
      <c r="H4532" s="155"/>
      <c r="I4532" s="155"/>
      <c r="J4532" s="52"/>
      <c r="K4532" s="158"/>
      <c r="L4532" s="52"/>
      <c r="M4532" s="52"/>
      <c r="N4532" s="52"/>
      <c r="O4532" s="52"/>
      <c r="P4532" s="111"/>
      <c r="Q4532" s="52"/>
      <c r="R4532" s="77"/>
      <c r="S4532" s="109"/>
    </row>
    <row r="4533" spans="1:19" x14ac:dyDescent="0.2">
      <c r="A4533" s="92"/>
      <c r="B4533" s="145"/>
      <c r="C4533" s="145"/>
      <c r="D4533" s="145"/>
      <c r="E4533" s="138"/>
      <c r="F4533" s="138"/>
      <c r="G4533" s="103"/>
      <c r="H4533" s="100"/>
      <c r="I4533" s="270"/>
      <c r="J4533" s="208"/>
      <c r="K4533" s="208"/>
      <c r="L4533" s="208"/>
      <c r="M4533" s="208"/>
      <c r="N4533" s="208"/>
      <c r="O4533" s="208"/>
      <c r="P4533" s="250"/>
      <c r="Q4533" s="208"/>
      <c r="R4533" s="143"/>
      <c r="S4533" s="143"/>
    </row>
    <row r="4534" spans="1:19" x14ac:dyDescent="0.2">
      <c r="A4534" s="92"/>
      <c r="B4534" s="98"/>
      <c r="C4534" s="98"/>
      <c r="D4534" s="98"/>
      <c r="E4534" s="89"/>
      <c r="F4534" s="89"/>
      <c r="G4534" s="204"/>
      <c r="H4534" s="156"/>
      <c r="I4534" s="156"/>
      <c r="J4534" s="52"/>
      <c r="K4534" s="158"/>
      <c r="L4534" s="52"/>
      <c r="M4534" s="52"/>
      <c r="N4534" s="52"/>
      <c r="O4534" s="52"/>
      <c r="P4534" s="111"/>
      <c r="Q4534" s="52"/>
      <c r="R4534" s="77"/>
      <c r="S4534" s="109"/>
    </row>
    <row r="4535" spans="1:19" x14ac:dyDescent="0.2">
      <c r="A4535" s="92"/>
      <c r="B4535" s="98"/>
      <c r="C4535" s="98"/>
      <c r="D4535" s="98"/>
      <c r="E4535" s="89"/>
      <c r="F4535" s="89"/>
      <c r="G4535" s="204"/>
      <c r="H4535" s="157"/>
      <c r="I4535" s="157"/>
      <c r="J4535" s="52"/>
      <c r="K4535" s="158"/>
      <c r="L4535" s="52"/>
      <c r="M4535" s="52"/>
      <c r="N4535" s="52"/>
      <c r="O4535" s="52"/>
      <c r="P4535" s="111"/>
      <c r="Q4535" s="52"/>
      <c r="R4535" s="77"/>
      <c r="S4535" s="109"/>
    </row>
    <row r="4536" spans="1:19" x14ac:dyDescent="0.2">
      <c r="A4536" s="92"/>
      <c r="B4536" s="98"/>
      <c r="C4536" s="98"/>
      <c r="D4536" s="98"/>
      <c r="E4536" s="89"/>
      <c r="F4536" s="89"/>
      <c r="G4536" s="204"/>
      <c r="H4536" s="155"/>
      <c r="I4536" s="155"/>
      <c r="J4536" s="52"/>
      <c r="K4536" s="158"/>
      <c r="L4536" s="52"/>
      <c r="M4536" s="52"/>
      <c r="N4536" s="52"/>
      <c r="O4536" s="52"/>
      <c r="P4536" s="111"/>
      <c r="Q4536" s="52"/>
      <c r="R4536" s="77"/>
      <c r="S4536" s="109"/>
    </row>
    <row r="4537" spans="1:19" x14ac:dyDescent="0.2">
      <c r="A4537" s="92"/>
      <c r="B4537" s="162"/>
      <c r="C4537" s="162"/>
      <c r="D4537" s="162"/>
      <c r="E4537" s="76"/>
      <c r="F4537" s="76"/>
      <c r="G4537" s="103"/>
      <c r="H4537" s="100"/>
      <c r="I4537" s="100"/>
      <c r="J4537" s="52"/>
      <c r="K4537" s="52"/>
      <c r="L4537" s="52"/>
      <c r="M4537" s="52"/>
      <c r="N4537" s="52"/>
      <c r="O4537" s="52"/>
      <c r="P4537" s="111"/>
      <c r="Q4537" s="52"/>
      <c r="R4537" s="72"/>
      <c r="S4537" s="72"/>
    </row>
    <row r="4538" spans="1:19" x14ac:dyDescent="0.2">
      <c r="A4538" s="92"/>
      <c r="B4538" s="98"/>
      <c r="C4538" s="98"/>
      <c r="D4538" s="98"/>
      <c r="E4538" s="89"/>
      <c r="F4538" s="89"/>
      <c r="G4538" s="204"/>
      <c r="H4538" s="156"/>
      <c r="I4538" s="156"/>
      <c r="J4538" s="52"/>
      <c r="K4538" s="158"/>
      <c r="L4538" s="52"/>
      <c r="M4538" s="52"/>
      <c r="N4538" s="52"/>
      <c r="O4538" s="52"/>
      <c r="P4538" s="111"/>
      <c r="Q4538" s="52"/>
      <c r="R4538" s="77"/>
      <c r="S4538" s="109"/>
    </row>
    <row r="4539" spans="1:19" x14ac:dyDescent="0.2">
      <c r="A4539" s="92"/>
      <c r="B4539" s="98"/>
      <c r="C4539" s="98"/>
      <c r="D4539" s="98"/>
      <c r="E4539" s="89"/>
      <c r="F4539" s="89"/>
      <c r="G4539" s="204"/>
      <c r="H4539" s="157"/>
      <c r="I4539" s="157"/>
      <c r="J4539" s="52"/>
      <c r="K4539" s="158"/>
      <c r="L4539" s="52"/>
      <c r="M4539" s="52"/>
      <c r="N4539" s="52"/>
      <c r="O4539" s="52"/>
      <c r="P4539" s="111"/>
      <c r="Q4539" s="52"/>
      <c r="R4539" s="77"/>
      <c r="S4539" s="109"/>
    </row>
    <row r="4540" spans="1:19" x14ac:dyDescent="0.2">
      <c r="A4540" s="92"/>
      <c r="B4540" s="98"/>
      <c r="C4540" s="98"/>
      <c r="D4540" s="98"/>
      <c r="E4540" s="89"/>
      <c r="F4540" s="89"/>
      <c r="G4540" s="204"/>
      <c r="H4540" s="157"/>
      <c r="I4540" s="157"/>
      <c r="J4540" s="52"/>
      <c r="K4540" s="158"/>
      <c r="L4540" s="52"/>
      <c r="M4540" s="52"/>
      <c r="N4540" s="52"/>
      <c r="O4540" s="52"/>
      <c r="P4540" s="111"/>
      <c r="Q4540" s="52"/>
      <c r="R4540" s="77"/>
      <c r="S4540" s="109"/>
    </row>
    <row r="4541" spans="1:19" x14ac:dyDescent="0.2">
      <c r="A4541" s="92"/>
      <c r="B4541" s="98"/>
      <c r="C4541" s="98"/>
      <c r="D4541" s="98"/>
      <c r="E4541" s="89"/>
      <c r="F4541" s="89"/>
      <c r="G4541" s="204"/>
      <c r="H4541" s="155"/>
      <c r="I4541" s="155"/>
      <c r="J4541" s="52"/>
      <c r="K4541" s="158"/>
      <c r="L4541" s="52"/>
      <c r="M4541" s="52"/>
      <c r="N4541" s="52"/>
      <c r="O4541" s="52"/>
      <c r="P4541" s="111"/>
      <c r="Q4541" s="52"/>
      <c r="R4541" s="77"/>
      <c r="S4541" s="109"/>
    </row>
    <row r="4542" spans="1:19" x14ac:dyDescent="0.2">
      <c r="A4542" s="92"/>
      <c r="B4542" s="145"/>
      <c r="C4542" s="145"/>
      <c r="D4542" s="145"/>
      <c r="E4542" s="138"/>
      <c r="F4542" s="138"/>
      <c r="G4542" s="103"/>
      <c r="H4542" s="100"/>
      <c r="I4542" s="270"/>
      <c r="J4542" s="208"/>
      <c r="K4542" s="208"/>
      <c r="L4542" s="208"/>
      <c r="M4542" s="208"/>
      <c r="N4542" s="208"/>
      <c r="O4542" s="208"/>
      <c r="P4542" s="250"/>
      <c r="Q4542" s="208"/>
      <c r="R4542" s="143"/>
      <c r="S4542" s="143"/>
    </row>
    <row r="4543" spans="1:19" x14ac:dyDescent="0.2">
      <c r="A4543" s="92"/>
      <c r="B4543" s="98"/>
      <c r="C4543" s="98"/>
      <c r="D4543" s="98"/>
      <c r="E4543" s="89"/>
      <c r="F4543" s="89"/>
      <c r="G4543" s="204"/>
      <c r="H4543" s="156"/>
      <c r="I4543" s="156"/>
      <c r="J4543" s="52"/>
      <c r="K4543" s="158"/>
      <c r="L4543" s="52"/>
      <c r="M4543" s="52"/>
      <c r="N4543" s="52"/>
      <c r="O4543" s="52"/>
      <c r="P4543" s="111"/>
      <c r="Q4543" s="52"/>
      <c r="R4543" s="77"/>
      <c r="S4543" s="109"/>
    </row>
    <row r="4544" spans="1:19" x14ac:dyDescent="0.2">
      <c r="A4544" s="92"/>
      <c r="B4544" s="98"/>
      <c r="C4544" s="98"/>
      <c r="D4544" s="98"/>
      <c r="E4544" s="89"/>
      <c r="F4544" s="89"/>
      <c r="G4544" s="204"/>
      <c r="H4544" s="157"/>
      <c r="I4544" s="157"/>
      <c r="J4544" s="52"/>
      <c r="K4544" s="158"/>
      <c r="L4544" s="52"/>
      <c r="M4544" s="52"/>
      <c r="N4544" s="52"/>
      <c r="O4544" s="52"/>
      <c r="P4544" s="111"/>
      <c r="Q4544" s="52"/>
      <c r="R4544" s="77"/>
      <c r="S4544" s="109"/>
    </row>
    <row r="4545" spans="1:19" x14ac:dyDescent="0.2">
      <c r="A4545" s="92"/>
      <c r="B4545" s="98"/>
      <c r="C4545" s="98"/>
      <c r="D4545" s="98"/>
      <c r="E4545" s="89"/>
      <c r="F4545" s="89"/>
      <c r="G4545" s="204"/>
      <c r="H4545" s="155"/>
      <c r="I4545" s="155"/>
      <c r="J4545" s="52"/>
      <c r="K4545" s="158"/>
      <c r="L4545" s="52"/>
      <c r="M4545" s="52"/>
      <c r="N4545" s="52"/>
      <c r="O4545" s="52"/>
      <c r="P4545" s="111"/>
      <c r="Q4545" s="52"/>
      <c r="R4545" s="77"/>
      <c r="S4545" s="109"/>
    </row>
    <row r="4546" spans="1:19" x14ac:dyDescent="0.2">
      <c r="A4546" s="92"/>
      <c r="B4546" s="98"/>
      <c r="C4546" s="98"/>
      <c r="D4546" s="98"/>
      <c r="E4546" s="89"/>
      <c r="F4546" s="89"/>
      <c r="G4546" s="204"/>
      <c r="H4546" s="157"/>
      <c r="I4546" s="157"/>
      <c r="J4546" s="52"/>
      <c r="K4546" s="158"/>
      <c r="L4546" s="52"/>
      <c r="M4546" s="52"/>
      <c r="N4546" s="52"/>
      <c r="O4546" s="52"/>
      <c r="P4546" s="111"/>
      <c r="Q4546" s="52"/>
      <c r="R4546" s="77"/>
      <c r="S4546" s="109"/>
    </row>
    <row r="4547" spans="1:19" x14ac:dyDescent="0.2">
      <c r="A4547" s="92"/>
      <c r="B4547" s="98"/>
      <c r="C4547" s="98"/>
      <c r="D4547" s="98"/>
      <c r="E4547" s="89"/>
      <c r="F4547" s="89"/>
      <c r="G4547" s="204"/>
      <c r="H4547" s="155"/>
      <c r="I4547" s="155"/>
      <c r="J4547" s="52"/>
      <c r="K4547" s="158"/>
      <c r="L4547" s="52"/>
      <c r="M4547" s="52"/>
      <c r="N4547" s="52"/>
      <c r="O4547" s="52"/>
      <c r="P4547" s="111"/>
      <c r="Q4547" s="52"/>
      <c r="R4547" s="77"/>
      <c r="S4547" s="109"/>
    </row>
    <row r="4548" spans="1:19" x14ac:dyDescent="0.2">
      <c r="A4548" s="92"/>
      <c r="B4548" s="145"/>
      <c r="C4548" s="145"/>
      <c r="D4548" s="145"/>
      <c r="E4548" s="138"/>
      <c r="F4548" s="138"/>
      <c r="G4548" s="103"/>
      <c r="H4548" s="100"/>
      <c r="I4548" s="270"/>
      <c r="J4548" s="208"/>
      <c r="K4548" s="208"/>
      <c r="L4548" s="208"/>
      <c r="M4548" s="208"/>
      <c r="N4548" s="208"/>
      <c r="O4548" s="208"/>
      <c r="P4548" s="250"/>
      <c r="Q4548" s="208"/>
      <c r="R4548" s="143"/>
      <c r="S4548" s="143"/>
    </row>
    <row r="4549" spans="1:19" x14ac:dyDescent="0.2">
      <c r="A4549" s="92"/>
      <c r="B4549" s="98"/>
      <c r="C4549" s="98"/>
      <c r="D4549" s="98"/>
      <c r="E4549" s="89"/>
      <c r="F4549" s="89"/>
      <c r="G4549" s="204"/>
      <c r="H4549" s="156"/>
      <c r="I4549" s="156"/>
      <c r="J4549" s="52"/>
      <c r="K4549" s="158"/>
      <c r="L4549" s="52"/>
      <c r="M4549" s="52"/>
      <c r="N4549" s="52"/>
      <c r="O4549" s="52"/>
      <c r="P4549" s="111"/>
      <c r="Q4549" s="52"/>
      <c r="R4549" s="77"/>
      <c r="S4549" s="109"/>
    </row>
    <row r="4550" spans="1:19" x14ac:dyDescent="0.2">
      <c r="A4550" s="92"/>
      <c r="B4550" s="98"/>
      <c r="C4550" s="98"/>
      <c r="D4550" s="98"/>
      <c r="E4550" s="89"/>
      <c r="F4550" s="89"/>
      <c r="G4550" s="204"/>
      <c r="H4550" s="157"/>
      <c r="I4550" s="157"/>
      <c r="J4550" s="52"/>
      <c r="K4550" s="158"/>
      <c r="L4550" s="52"/>
      <c r="M4550" s="52"/>
      <c r="N4550" s="52"/>
      <c r="O4550" s="52"/>
      <c r="P4550" s="111"/>
      <c r="Q4550" s="52"/>
      <c r="R4550" s="77"/>
      <c r="S4550" s="109"/>
    </row>
    <row r="4551" spans="1:19" x14ac:dyDescent="0.2">
      <c r="A4551" s="92"/>
      <c r="B4551" s="98"/>
      <c r="C4551" s="98"/>
      <c r="D4551" s="98"/>
      <c r="E4551" s="89"/>
      <c r="F4551" s="89"/>
      <c r="G4551" s="204"/>
      <c r="H4551" s="155"/>
      <c r="I4551" s="155"/>
      <c r="J4551" s="52"/>
      <c r="K4551" s="158"/>
      <c r="L4551" s="52"/>
      <c r="M4551" s="52"/>
      <c r="N4551" s="52"/>
      <c r="O4551" s="52"/>
      <c r="P4551" s="111"/>
      <c r="Q4551" s="52"/>
      <c r="R4551" s="77"/>
      <c r="S4551" s="109"/>
    </row>
    <row r="4552" spans="1:19" x14ac:dyDescent="0.2">
      <c r="A4552" s="92"/>
      <c r="B4552" s="162"/>
      <c r="C4552" s="162"/>
      <c r="D4552" s="162"/>
      <c r="E4552" s="76"/>
      <c r="F4552" s="76"/>
      <c r="G4552" s="103"/>
      <c r="H4552" s="100"/>
      <c r="I4552" s="100"/>
      <c r="J4552" s="52"/>
      <c r="K4552" s="52"/>
      <c r="L4552" s="52"/>
      <c r="M4552" s="52"/>
      <c r="N4552" s="52"/>
      <c r="O4552" s="52"/>
      <c r="P4552" s="111"/>
      <c r="Q4552" s="52"/>
      <c r="R4552" s="72"/>
      <c r="S4552" s="72"/>
    </row>
    <row r="4553" spans="1:19" x14ac:dyDescent="0.2">
      <c r="A4553" s="92"/>
      <c r="B4553" s="98"/>
      <c r="C4553" s="98"/>
      <c r="D4553" s="98"/>
      <c r="E4553" s="89"/>
      <c r="F4553" s="89"/>
      <c r="G4553" s="204"/>
      <c r="H4553" s="156"/>
      <c r="I4553" s="156"/>
      <c r="J4553" s="52"/>
      <c r="K4553" s="158"/>
      <c r="L4553" s="52"/>
      <c r="M4553" s="52"/>
      <c r="N4553" s="52"/>
      <c r="O4553" s="52"/>
      <c r="P4553" s="111"/>
      <c r="Q4553" s="52"/>
      <c r="R4553" s="77"/>
      <c r="S4553" s="109"/>
    </row>
    <row r="4554" spans="1:19" x14ac:dyDescent="0.2">
      <c r="A4554" s="92"/>
      <c r="B4554" s="98"/>
      <c r="C4554" s="98"/>
      <c r="D4554" s="98"/>
      <c r="E4554" s="89"/>
      <c r="F4554" s="89"/>
      <c r="G4554" s="204"/>
      <c r="H4554" s="157"/>
      <c r="I4554" s="157"/>
      <c r="J4554" s="52"/>
      <c r="K4554" s="158"/>
      <c r="L4554" s="52"/>
      <c r="M4554" s="52"/>
      <c r="N4554" s="52"/>
      <c r="O4554" s="52"/>
      <c r="P4554" s="111"/>
      <c r="Q4554" s="52"/>
      <c r="R4554" s="77"/>
      <c r="S4554" s="109"/>
    </row>
    <row r="4555" spans="1:19" x14ac:dyDescent="0.2">
      <c r="A4555" s="92"/>
      <c r="B4555" s="98"/>
      <c r="C4555" s="98"/>
      <c r="D4555" s="98"/>
      <c r="E4555" s="89"/>
      <c r="F4555" s="89"/>
      <c r="G4555" s="204"/>
      <c r="H4555" s="157"/>
      <c r="I4555" s="157"/>
      <c r="J4555" s="52"/>
      <c r="K4555" s="158"/>
      <c r="L4555" s="52"/>
      <c r="M4555" s="52"/>
      <c r="N4555" s="52"/>
      <c r="O4555" s="52"/>
      <c r="P4555" s="111"/>
      <c r="Q4555" s="52"/>
      <c r="R4555" s="77"/>
      <c r="S4555" s="109"/>
    </row>
    <row r="4556" spans="1:19" x14ac:dyDescent="0.2">
      <c r="A4556" s="92"/>
      <c r="B4556" s="98"/>
      <c r="C4556" s="98"/>
      <c r="D4556" s="98"/>
      <c r="E4556" s="89"/>
      <c r="F4556" s="89"/>
      <c r="G4556" s="204"/>
      <c r="H4556" s="155"/>
      <c r="I4556" s="155"/>
      <c r="J4556" s="52"/>
      <c r="K4556" s="158"/>
      <c r="L4556" s="52"/>
      <c r="M4556" s="52"/>
      <c r="N4556" s="52"/>
      <c r="O4556" s="52"/>
      <c r="P4556" s="111"/>
      <c r="Q4556" s="52"/>
      <c r="R4556" s="77"/>
      <c r="S4556" s="109"/>
    </row>
    <row r="4557" spans="1:19" x14ac:dyDescent="0.2">
      <c r="A4557" s="92"/>
      <c r="B4557" s="145"/>
      <c r="C4557" s="145"/>
      <c r="D4557" s="145"/>
      <c r="E4557" s="138"/>
      <c r="F4557" s="138"/>
      <c r="G4557" s="103"/>
      <c r="H4557" s="100"/>
      <c r="I4557" s="270"/>
      <c r="J4557" s="208"/>
      <c r="K4557" s="208"/>
      <c r="L4557" s="208"/>
      <c r="M4557" s="208"/>
      <c r="N4557" s="208"/>
      <c r="O4557" s="208"/>
      <c r="P4557" s="250"/>
      <c r="Q4557" s="208"/>
      <c r="R4557" s="143"/>
      <c r="S4557" s="143"/>
    </row>
    <row r="4558" spans="1:19" x14ac:dyDescent="0.2">
      <c r="A4558" s="92"/>
      <c r="B4558" s="98"/>
      <c r="C4558" s="98"/>
      <c r="D4558" s="98"/>
      <c r="E4558" s="89"/>
      <c r="F4558" s="89"/>
      <c r="G4558" s="204"/>
      <c r="H4558" s="156"/>
      <c r="I4558" s="156"/>
      <c r="J4558" s="52"/>
      <c r="K4558" s="158"/>
      <c r="L4558" s="52"/>
      <c r="M4558" s="52"/>
      <c r="N4558" s="52"/>
      <c r="O4558" s="52"/>
      <c r="P4558" s="111"/>
      <c r="Q4558" s="52"/>
      <c r="R4558" s="77"/>
      <c r="S4558" s="109"/>
    </row>
    <row r="4559" spans="1:19" x14ac:dyDescent="0.2">
      <c r="A4559" s="92"/>
      <c r="B4559" s="98"/>
      <c r="C4559" s="98"/>
      <c r="D4559" s="98"/>
      <c r="E4559" s="89"/>
      <c r="F4559" s="89"/>
      <c r="G4559" s="204"/>
      <c r="H4559" s="157"/>
      <c r="I4559" s="157"/>
      <c r="J4559" s="52"/>
      <c r="K4559" s="158"/>
      <c r="L4559" s="52"/>
      <c r="M4559" s="52"/>
      <c r="N4559" s="52"/>
      <c r="O4559" s="52"/>
      <c r="P4559" s="111"/>
      <c r="Q4559" s="52"/>
      <c r="R4559" s="77"/>
      <c r="S4559" s="109"/>
    </row>
    <row r="4560" spans="1:19" x14ac:dyDescent="0.2">
      <c r="A4560" s="92"/>
      <c r="B4560" s="98"/>
      <c r="C4560" s="98"/>
      <c r="D4560" s="98"/>
      <c r="E4560" s="89"/>
      <c r="F4560" s="89"/>
      <c r="G4560" s="204"/>
      <c r="H4560" s="155"/>
      <c r="I4560" s="155"/>
      <c r="J4560" s="52"/>
      <c r="K4560" s="158"/>
      <c r="L4560" s="52"/>
      <c r="M4560" s="52"/>
      <c r="N4560" s="52"/>
      <c r="O4560" s="52"/>
      <c r="P4560" s="111"/>
      <c r="Q4560" s="52"/>
      <c r="R4560" s="77"/>
      <c r="S4560" s="109"/>
    </row>
    <row r="4561" spans="1:19" x14ac:dyDescent="0.2">
      <c r="A4561" s="92"/>
      <c r="B4561" s="98"/>
      <c r="C4561" s="98"/>
      <c r="D4561" s="98"/>
      <c r="E4561" s="89"/>
      <c r="F4561" s="89"/>
      <c r="G4561" s="204"/>
      <c r="H4561" s="157"/>
      <c r="I4561" s="157"/>
      <c r="J4561" s="52"/>
      <c r="K4561" s="158"/>
      <c r="L4561" s="52"/>
      <c r="M4561" s="52"/>
      <c r="N4561" s="52"/>
      <c r="O4561" s="52"/>
      <c r="P4561" s="111"/>
      <c r="Q4561" s="52"/>
      <c r="R4561" s="77"/>
      <c r="S4561" s="109"/>
    </row>
    <row r="4562" spans="1:19" x14ac:dyDescent="0.2">
      <c r="A4562" s="92"/>
      <c r="B4562" s="98"/>
      <c r="C4562" s="98"/>
      <c r="D4562" s="98"/>
      <c r="E4562" s="89"/>
      <c r="F4562" s="89"/>
      <c r="G4562" s="204"/>
      <c r="H4562" s="155"/>
      <c r="I4562" s="155"/>
      <c r="J4562" s="52"/>
      <c r="K4562" s="158"/>
      <c r="L4562" s="52"/>
      <c r="M4562" s="52"/>
      <c r="N4562" s="52"/>
      <c r="O4562" s="52"/>
      <c r="P4562" s="111"/>
      <c r="Q4562" s="52"/>
      <c r="R4562" s="77"/>
      <c r="S4562" s="109"/>
    </row>
    <row r="4563" spans="1:19" x14ac:dyDescent="0.2">
      <c r="A4563" s="92"/>
      <c r="B4563" s="145"/>
      <c r="C4563" s="145"/>
      <c r="D4563" s="145"/>
      <c r="E4563" s="138"/>
      <c r="F4563" s="138"/>
      <c r="G4563" s="103"/>
      <c r="H4563" s="100"/>
      <c r="I4563" s="270"/>
      <c r="J4563" s="208"/>
      <c r="K4563" s="208"/>
      <c r="L4563" s="208"/>
      <c r="M4563" s="208"/>
      <c r="N4563" s="208"/>
      <c r="O4563" s="208"/>
      <c r="P4563" s="250"/>
      <c r="Q4563" s="208"/>
      <c r="R4563" s="143"/>
      <c r="S4563" s="143"/>
    </row>
    <row r="4564" spans="1:19" x14ac:dyDescent="0.2">
      <c r="A4564" s="92"/>
      <c r="B4564" s="98"/>
      <c r="C4564" s="98"/>
      <c r="D4564" s="98"/>
      <c r="E4564" s="89"/>
      <c r="F4564" s="89"/>
      <c r="G4564" s="204"/>
      <c r="H4564" s="156"/>
      <c r="I4564" s="156"/>
      <c r="J4564" s="52"/>
      <c r="K4564" s="158"/>
      <c r="L4564" s="52"/>
      <c r="M4564" s="52"/>
      <c r="N4564" s="52"/>
      <c r="O4564" s="52"/>
      <c r="P4564" s="111"/>
      <c r="Q4564" s="52"/>
      <c r="R4564" s="77"/>
      <c r="S4564" s="109"/>
    </row>
    <row r="4565" spans="1:19" x14ac:dyDescent="0.2">
      <c r="A4565" s="92"/>
      <c r="B4565" s="98"/>
      <c r="C4565" s="98"/>
      <c r="D4565" s="98"/>
      <c r="E4565" s="89"/>
      <c r="F4565" s="89"/>
      <c r="G4565" s="204"/>
      <c r="H4565" s="157"/>
      <c r="I4565" s="157"/>
      <c r="J4565" s="52"/>
      <c r="K4565" s="158"/>
      <c r="L4565" s="52"/>
      <c r="M4565" s="52"/>
      <c r="N4565" s="52"/>
      <c r="O4565" s="52"/>
      <c r="P4565" s="111"/>
      <c r="Q4565" s="52"/>
      <c r="R4565" s="77"/>
      <c r="S4565" s="109"/>
    </row>
    <row r="4566" spans="1:19" x14ac:dyDescent="0.2">
      <c r="A4566" s="92"/>
      <c r="B4566" s="98"/>
      <c r="C4566" s="98"/>
      <c r="D4566" s="98"/>
      <c r="E4566" s="89"/>
      <c r="F4566" s="89"/>
      <c r="G4566" s="204"/>
      <c r="H4566" s="155"/>
      <c r="I4566" s="155"/>
      <c r="J4566" s="52"/>
      <c r="K4566" s="158"/>
      <c r="L4566" s="52"/>
      <c r="M4566" s="52"/>
      <c r="N4566" s="52"/>
      <c r="O4566" s="52"/>
      <c r="P4566" s="111"/>
      <c r="Q4566" s="52"/>
      <c r="R4566" s="77"/>
      <c r="S4566" s="109"/>
    </row>
    <row r="4567" spans="1:19" x14ac:dyDescent="0.2">
      <c r="A4567" s="92"/>
      <c r="B4567" s="162"/>
      <c r="C4567" s="162"/>
      <c r="D4567" s="162"/>
      <c r="E4567" s="76"/>
      <c r="F4567" s="76"/>
      <c r="G4567" s="103"/>
      <c r="H4567" s="100"/>
      <c r="I4567" s="100"/>
      <c r="J4567" s="52"/>
      <c r="K4567" s="52"/>
      <c r="L4567" s="52"/>
      <c r="M4567" s="52"/>
      <c r="N4567" s="52"/>
      <c r="O4567" s="52"/>
      <c r="P4567" s="111"/>
      <c r="Q4567" s="52"/>
      <c r="R4567" s="72"/>
      <c r="S4567" s="72"/>
    </row>
    <row r="4568" spans="1:19" x14ac:dyDescent="0.2">
      <c r="A4568" s="92"/>
      <c r="B4568" s="98"/>
      <c r="C4568" s="98"/>
      <c r="D4568" s="98"/>
      <c r="E4568" s="89"/>
      <c r="F4568" s="89"/>
      <c r="G4568" s="204"/>
      <c r="H4568" s="156"/>
      <c r="I4568" s="156"/>
      <c r="J4568" s="52"/>
      <c r="K4568" s="158"/>
      <c r="L4568" s="52"/>
      <c r="M4568" s="52"/>
      <c r="N4568" s="52"/>
      <c r="O4568" s="52"/>
      <c r="P4568" s="111"/>
      <c r="Q4568" s="52"/>
      <c r="R4568" s="77"/>
      <c r="S4568" s="109"/>
    </row>
    <row r="4569" spans="1:19" x14ac:dyDescent="0.2">
      <c r="A4569" s="92"/>
      <c r="B4569" s="98"/>
      <c r="C4569" s="98"/>
      <c r="D4569" s="98"/>
      <c r="E4569" s="89"/>
      <c r="F4569" s="89"/>
      <c r="G4569" s="204"/>
      <c r="H4569" s="157"/>
      <c r="I4569" s="157"/>
      <c r="J4569" s="52"/>
      <c r="K4569" s="158"/>
      <c r="L4569" s="52"/>
      <c r="M4569" s="52"/>
      <c r="N4569" s="52"/>
      <c r="O4569" s="52"/>
      <c r="P4569" s="111"/>
      <c r="Q4569" s="52"/>
      <c r="R4569" s="77"/>
      <c r="S4569" s="109"/>
    </row>
    <row r="4570" spans="1:19" x14ac:dyDescent="0.2">
      <c r="A4570" s="92"/>
      <c r="B4570" s="98"/>
      <c r="C4570" s="98"/>
      <c r="D4570" s="98"/>
      <c r="E4570" s="89"/>
      <c r="F4570" s="89"/>
      <c r="G4570" s="204"/>
      <c r="H4570" s="157"/>
      <c r="I4570" s="157"/>
      <c r="J4570" s="52"/>
      <c r="K4570" s="158"/>
      <c r="L4570" s="52"/>
      <c r="M4570" s="52"/>
      <c r="N4570" s="52"/>
      <c r="O4570" s="52"/>
      <c r="P4570" s="111"/>
      <c r="Q4570" s="52"/>
      <c r="R4570" s="77"/>
      <c r="S4570" s="109"/>
    </row>
    <row r="4571" spans="1:19" x14ac:dyDescent="0.2">
      <c r="A4571" s="92"/>
      <c r="B4571" s="98"/>
      <c r="C4571" s="98"/>
      <c r="D4571" s="98"/>
      <c r="E4571" s="89"/>
      <c r="F4571" s="89"/>
      <c r="G4571" s="204"/>
      <c r="H4571" s="155"/>
      <c r="I4571" s="155"/>
      <c r="J4571" s="52"/>
      <c r="K4571" s="158"/>
      <c r="L4571" s="52"/>
      <c r="M4571" s="52"/>
      <c r="N4571" s="52"/>
      <c r="O4571" s="52"/>
      <c r="P4571" s="111"/>
      <c r="Q4571" s="52"/>
      <c r="R4571" s="77"/>
      <c r="S4571" s="109"/>
    </row>
    <row r="4572" spans="1:19" x14ac:dyDescent="0.2">
      <c r="A4572" s="92"/>
      <c r="B4572" s="145"/>
      <c r="C4572" s="145"/>
      <c r="D4572" s="145"/>
      <c r="E4572" s="138"/>
      <c r="F4572" s="138"/>
      <c r="G4572" s="103"/>
      <c r="H4572" s="100"/>
      <c r="I4572" s="270"/>
      <c r="J4572" s="208"/>
      <c r="K4572" s="208"/>
      <c r="L4572" s="208"/>
      <c r="M4572" s="208"/>
      <c r="N4572" s="208"/>
      <c r="O4572" s="208"/>
      <c r="P4572" s="250"/>
      <c r="Q4572" s="208"/>
      <c r="R4572" s="143"/>
      <c r="S4572" s="143"/>
    </row>
    <row r="4573" spans="1:19" x14ac:dyDescent="0.2">
      <c r="A4573" s="92"/>
      <c r="B4573" s="98"/>
      <c r="C4573" s="98"/>
      <c r="D4573" s="98"/>
      <c r="E4573" s="89"/>
      <c r="F4573" s="89"/>
      <c r="G4573" s="204"/>
      <c r="H4573" s="156"/>
      <c r="I4573" s="156"/>
      <c r="J4573" s="52"/>
      <c r="K4573" s="158"/>
      <c r="L4573" s="52"/>
      <c r="M4573" s="52"/>
      <c r="N4573" s="52"/>
      <c r="O4573" s="52"/>
      <c r="P4573" s="111"/>
      <c r="Q4573" s="52"/>
      <c r="R4573" s="77"/>
      <c r="S4573" s="109"/>
    </row>
    <row r="4574" spans="1:19" x14ac:dyDescent="0.2">
      <c r="A4574" s="92"/>
      <c r="B4574" s="98"/>
      <c r="C4574" s="98"/>
      <c r="D4574" s="98"/>
      <c r="E4574" s="89"/>
      <c r="F4574" s="89"/>
      <c r="G4574" s="204"/>
      <c r="H4574" s="157"/>
      <c r="I4574" s="157"/>
      <c r="J4574" s="52"/>
      <c r="K4574" s="158"/>
      <c r="L4574" s="52"/>
      <c r="M4574" s="52"/>
      <c r="N4574" s="52"/>
      <c r="O4574" s="52"/>
      <c r="P4574" s="111"/>
      <c r="Q4574" s="52"/>
      <c r="R4574" s="77"/>
      <c r="S4574" s="109"/>
    </row>
    <row r="4575" spans="1:19" x14ac:dyDescent="0.2">
      <c r="A4575" s="92"/>
      <c r="B4575" s="98"/>
      <c r="C4575" s="98"/>
      <c r="D4575" s="98"/>
      <c r="E4575" s="89"/>
      <c r="F4575" s="89"/>
      <c r="G4575" s="204"/>
      <c r="H4575" s="155"/>
      <c r="I4575" s="155"/>
      <c r="J4575" s="52"/>
      <c r="K4575" s="158"/>
      <c r="L4575" s="52"/>
      <c r="M4575" s="52"/>
      <c r="N4575" s="52"/>
      <c r="O4575" s="52"/>
      <c r="P4575" s="111"/>
      <c r="Q4575" s="52"/>
      <c r="R4575" s="77"/>
      <c r="S4575" s="109"/>
    </row>
    <row r="4576" spans="1:19" x14ac:dyDescent="0.2">
      <c r="A4576" s="92"/>
      <c r="B4576" s="98"/>
      <c r="C4576" s="98"/>
      <c r="D4576" s="98"/>
      <c r="E4576" s="89"/>
      <c r="F4576" s="89"/>
      <c r="G4576" s="204"/>
      <c r="H4576" s="157"/>
      <c r="I4576" s="157"/>
      <c r="J4576" s="52"/>
      <c r="K4576" s="158"/>
      <c r="L4576" s="52"/>
      <c r="M4576" s="52"/>
      <c r="N4576" s="52"/>
      <c r="O4576" s="52"/>
      <c r="P4576" s="111"/>
      <c r="Q4576" s="52"/>
      <c r="R4576" s="77"/>
      <c r="S4576" s="109"/>
    </row>
    <row r="4577" spans="1:19" x14ac:dyDescent="0.2">
      <c r="A4577" s="92"/>
      <c r="B4577" s="98"/>
      <c r="C4577" s="98"/>
      <c r="D4577" s="98"/>
      <c r="E4577" s="89"/>
      <c r="F4577" s="89"/>
      <c r="G4577" s="204"/>
      <c r="H4577" s="155"/>
      <c r="I4577" s="155"/>
      <c r="J4577" s="52"/>
      <c r="K4577" s="158"/>
      <c r="L4577" s="52"/>
      <c r="M4577" s="52"/>
      <c r="N4577" s="52"/>
      <c r="O4577" s="52"/>
      <c r="P4577" s="111"/>
      <c r="Q4577" s="52"/>
      <c r="R4577" s="77"/>
      <c r="S4577" s="109"/>
    </row>
    <row r="4578" spans="1:19" x14ac:dyDescent="0.2">
      <c r="A4578" s="92"/>
      <c r="B4578" s="145"/>
      <c r="C4578" s="145"/>
      <c r="D4578" s="145"/>
      <c r="E4578" s="138"/>
      <c r="F4578" s="138"/>
      <c r="G4578" s="103"/>
      <c r="H4578" s="100"/>
      <c r="I4578" s="270"/>
      <c r="J4578" s="208"/>
      <c r="K4578" s="208"/>
      <c r="L4578" s="208"/>
      <c r="M4578" s="208"/>
      <c r="N4578" s="208"/>
      <c r="O4578" s="208"/>
      <c r="P4578" s="250"/>
      <c r="Q4578" s="208"/>
      <c r="R4578" s="143"/>
      <c r="S4578" s="143"/>
    </row>
    <row r="4579" spans="1:19" x14ac:dyDescent="0.2">
      <c r="A4579" s="92"/>
      <c r="B4579" s="98"/>
      <c r="C4579" s="98"/>
      <c r="D4579" s="98"/>
      <c r="E4579" s="89"/>
      <c r="F4579" s="89"/>
      <c r="G4579" s="204"/>
      <c r="H4579" s="156"/>
      <c r="I4579" s="156"/>
      <c r="J4579" s="52"/>
      <c r="K4579" s="158"/>
      <c r="L4579" s="52"/>
      <c r="M4579" s="52"/>
      <c r="N4579" s="52"/>
      <c r="O4579" s="52"/>
      <c r="P4579" s="111"/>
      <c r="Q4579" s="52"/>
      <c r="R4579" s="77"/>
      <c r="S4579" s="109"/>
    </row>
    <row r="4580" spans="1:19" x14ac:dyDescent="0.2">
      <c r="A4580" s="92"/>
      <c r="B4580" s="98"/>
      <c r="C4580" s="98"/>
      <c r="D4580" s="98"/>
      <c r="E4580" s="89"/>
      <c r="F4580" s="89"/>
      <c r="G4580" s="204"/>
      <c r="H4580" s="157"/>
      <c r="I4580" s="157"/>
      <c r="J4580" s="52"/>
      <c r="K4580" s="158"/>
      <c r="L4580" s="52"/>
      <c r="M4580" s="52"/>
      <c r="N4580" s="52"/>
      <c r="O4580" s="52"/>
      <c r="P4580" s="111"/>
      <c r="Q4580" s="52"/>
      <c r="R4580" s="77"/>
      <c r="S4580" s="109"/>
    </row>
    <row r="4581" spans="1:19" x14ac:dyDescent="0.2">
      <c r="A4581" s="92"/>
      <c r="B4581" s="98"/>
      <c r="C4581" s="98"/>
      <c r="D4581" s="98"/>
      <c r="E4581" s="89"/>
      <c r="F4581" s="89"/>
      <c r="G4581" s="204"/>
      <c r="H4581" s="155"/>
      <c r="I4581" s="155"/>
      <c r="J4581" s="52"/>
      <c r="K4581" s="158"/>
      <c r="L4581" s="52"/>
      <c r="M4581" s="52"/>
      <c r="N4581" s="52"/>
      <c r="O4581" s="52"/>
      <c r="P4581" s="111"/>
      <c r="Q4581" s="52"/>
      <c r="R4581" s="77"/>
      <c r="S4581" s="109"/>
    </row>
    <row r="4582" spans="1:19" x14ac:dyDescent="0.2">
      <c r="A4582" s="92"/>
      <c r="B4582" s="162"/>
      <c r="C4582" s="162"/>
      <c r="D4582" s="162"/>
      <c r="E4582" s="76"/>
      <c r="F4582" s="76"/>
      <c r="G4582" s="103"/>
      <c r="H4582" s="100"/>
      <c r="I4582" s="100"/>
      <c r="J4582" s="52"/>
      <c r="K4582" s="52"/>
      <c r="L4582" s="52"/>
      <c r="M4582" s="52"/>
      <c r="N4582" s="52"/>
      <c r="O4582" s="52"/>
      <c r="P4582" s="111"/>
      <c r="Q4582" s="52"/>
      <c r="R4582" s="72"/>
      <c r="S4582" s="72"/>
    </row>
    <row r="4583" spans="1:19" x14ac:dyDescent="0.2">
      <c r="A4583" s="92"/>
      <c r="B4583" s="98"/>
      <c r="C4583" s="98"/>
      <c r="D4583" s="98"/>
      <c r="E4583" s="89"/>
      <c r="F4583" s="89"/>
      <c r="G4583" s="204"/>
      <c r="H4583" s="156"/>
      <c r="I4583" s="156"/>
      <c r="J4583" s="52"/>
      <c r="K4583" s="158"/>
      <c r="L4583" s="52"/>
      <c r="M4583" s="52"/>
      <c r="N4583" s="52"/>
      <c r="O4583" s="52"/>
      <c r="P4583" s="111"/>
      <c r="Q4583" s="52"/>
      <c r="R4583" s="77"/>
      <c r="S4583" s="109"/>
    </row>
    <row r="4584" spans="1:19" x14ac:dyDescent="0.2">
      <c r="A4584" s="92"/>
      <c r="B4584" s="98"/>
      <c r="C4584" s="98"/>
      <c r="D4584" s="98"/>
      <c r="E4584" s="89"/>
      <c r="F4584" s="89"/>
      <c r="G4584" s="204"/>
      <c r="H4584" s="157"/>
      <c r="I4584" s="157"/>
      <c r="J4584" s="52"/>
      <c r="K4584" s="158"/>
      <c r="L4584" s="52"/>
      <c r="M4584" s="52"/>
      <c r="N4584" s="52"/>
      <c r="O4584" s="52"/>
      <c r="P4584" s="111"/>
      <c r="Q4584" s="52"/>
      <c r="R4584" s="77"/>
      <c r="S4584" s="109"/>
    </row>
    <row r="4585" spans="1:19" x14ac:dyDescent="0.2">
      <c r="A4585" s="92"/>
      <c r="B4585" s="98"/>
      <c r="C4585" s="98"/>
      <c r="D4585" s="98"/>
      <c r="E4585" s="89"/>
      <c r="F4585" s="89"/>
      <c r="G4585" s="204"/>
      <c r="H4585" s="157"/>
      <c r="I4585" s="157"/>
      <c r="J4585" s="52"/>
      <c r="K4585" s="158"/>
      <c r="L4585" s="52"/>
      <c r="M4585" s="52"/>
      <c r="N4585" s="52"/>
      <c r="O4585" s="52"/>
      <c r="P4585" s="111"/>
      <c r="Q4585" s="52"/>
      <c r="R4585" s="77"/>
      <c r="S4585" s="109"/>
    </row>
    <row r="4586" spans="1:19" x14ac:dyDescent="0.2">
      <c r="A4586" s="92"/>
      <c r="B4586" s="98"/>
      <c r="C4586" s="98"/>
      <c r="D4586" s="98"/>
      <c r="E4586" s="89"/>
      <c r="F4586" s="89"/>
      <c r="G4586" s="204"/>
      <c r="H4586" s="155"/>
      <c r="I4586" s="155"/>
      <c r="J4586" s="52"/>
      <c r="K4586" s="158"/>
      <c r="L4586" s="52"/>
      <c r="M4586" s="52"/>
      <c r="N4586" s="52"/>
      <c r="O4586" s="52"/>
      <c r="P4586" s="111"/>
      <c r="Q4586" s="52"/>
      <c r="R4586" s="77"/>
      <c r="S4586" s="109"/>
    </row>
    <row r="4587" spans="1:19" x14ac:dyDescent="0.2">
      <c r="A4587" s="92"/>
      <c r="B4587" s="145"/>
      <c r="C4587" s="145"/>
      <c r="D4587" s="145"/>
      <c r="E4587" s="138"/>
      <c r="F4587" s="138"/>
      <c r="G4587" s="103"/>
      <c r="H4587" s="100"/>
      <c r="I4587" s="270"/>
      <c r="J4587" s="208"/>
      <c r="K4587" s="208"/>
      <c r="L4587" s="208"/>
      <c r="M4587" s="208"/>
      <c r="N4587" s="208"/>
      <c r="O4587" s="208"/>
      <c r="P4587" s="250"/>
      <c r="Q4587" s="208"/>
      <c r="R4587" s="143"/>
      <c r="S4587" s="143"/>
    </row>
    <row r="4588" spans="1:19" x14ac:dyDescent="0.2">
      <c r="A4588" s="92"/>
      <c r="B4588" s="98"/>
      <c r="C4588" s="98"/>
      <c r="D4588" s="98"/>
      <c r="E4588" s="89"/>
      <c r="F4588" s="89"/>
      <c r="G4588" s="204"/>
      <c r="H4588" s="156"/>
      <c r="I4588" s="156"/>
      <c r="J4588" s="52"/>
      <c r="K4588" s="158"/>
      <c r="L4588" s="52"/>
      <c r="M4588" s="52"/>
      <c r="N4588" s="52"/>
      <c r="O4588" s="52"/>
      <c r="P4588" s="111"/>
      <c r="Q4588" s="52"/>
      <c r="R4588" s="77"/>
      <c r="S4588" s="109"/>
    </row>
    <row r="4589" spans="1:19" x14ac:dyDescent="0.2">
      <c r="A4589" s="92"/>
      <c r="B4589" s="98"/>
      <c r="C4589" s="98"/>
      <c r="D4589" s="98"/>
      <c r="E4589" s="89"/>
      <c r="F4589" s="89"/>
      <c r="G4589" s="204"/>
      <c r="H4589" s="157"/>
      <c r="I4589" s="157"/>
      <c r="J4589" s="52"/>
      <c r="K4589" s="158"/>
      <c r="L4589" s="52"/>
      <c r="M4589" s="52"/>
      <c r="N4589" s="52"/>
      <c r="O4589" s="52"/>
      <c r="P4589" s="111"/>
      <c r="Q4589" s="52"/>
      <c r="R4589" s="77"/>
      <c r="S4589" s="109"/>
    </row>
    <row r="4590" spans="1:19" x14ac:dyDescent="0.2">
      <c r="A4590" s="92"/>
      <c r="B4590" s="98"/>
      <c r="C4590" s="98"/>
      <c r="D4590" s="98"/>
      <c r="E4590" s="89"/>
      <c r="F4590" s="89"/>
      <c r="G4590" s="204"/>
      <c r="H4590" s="155"/>
      <c r="I4590" s="155"/>
      <c r="J4590" s="52"/>
      <c r="K4590" s="158"/>
      <c r="L4590" s="52"/>
      <c r="M4590" s="52"/>
      <c r="N4590" s="52"/>
      <c r="O4590" s="52"/>
      <c r="P4590" s="111"/>
      <c r="Q4590" s="52"/>
      <c r="R4590" s="77"/>
      <c r="S4590" s="109"/>
    </row>
    <row r="4591" spans="1:19" x14ac:dyDescent="0.2">
      <c r="A4591" s="92"/>
      <c r="B4591" s="98"/>
      <c r="C4591" s="98"/>
      <c r="D4591" s="98"/>
      <c r="E4591" s="89"/>
      <c r="F4591" s="89"/>
      <c r="G4591" s="204"/>
      <c r="H4591" s="157"/>
      <c r="I4591" s="157"/>
      <c r="J4591" s="52"/>
      <c r="K4591" s="158"/>
      <c r="L4591" s="52"/>
      <c r="M4591" s="52"/>
      <c r="N4591" s="52"/>
      <c r="O4591" s="52"/>
      <c r="P4591" s="111"/>
      <c r="Q4591" s="52"/>
      <c r="R4591" s="77"/>
      <c r="S4591" s="109"/>
    </row>
    <row r="4592" spans="1:19" x14ac:dyDescent="0.2">
      <c r="A4592" s="92"/>
      <c r="B4592" s="98"/>
      <c r="C4592" s="98"/>
      <c r="D4592" s="98"/>
      <c r="E4592" s="89"/>
      <c r="F4592" s="89"/>
      <c r="G4592" s="204"/>
      <c r="H4592" s="155"/>
      <c r="I4592" s="155"/>
      <c r="J4592" s="52"/>
      <c r="K4592" s="158"/>
      <c r="L4592" s="52"/>
      <c r="M4592" s="52"/>
      <c r="N4592" s="52"/>
      <c r="O4592" s="52"/>
      <c r="P4592" s="111"/>
      <c r="Q4592" s="52"/>
      <c r="R4592" s="77"/>
      <c r="S4592" s="109"/>
    </row>
    <row r="4593" spans="1:19" x14ac:dyDescent="0.2">
      <c r="A4593" s="92"/>
      <c r="B4593" s="145"/>
      <c r="C4593" s="145"/>
      <c r="D4593" s="145"/>
      <c r="E4593" s="138"/>
      <c r="F4593" s="138"/>
      <c r="G4593" s="103"/>
      <c r="H4593" s="100"/>
      <c r="I4593" s="270"/>
      <c r="J4593" s="208"/>
      <c r="K4593" s="208"/>
      <c r="L4593" s="208"/>
      <c r="M4593" s="208"/>
      <c r="N4593" s="208"/>
      <c r="O4593" s="208"/>
      <c r="P4593" s="250"/>
      <c r="Q4593" s="208"/>
      <c r="R4593" s="143"/>
      <c r="S4593" s="143"/>
    </row>
    <row r="4594" spans="1:19" x14ac:dyDescent="0.2">
      <c r="A4594" s="92"/>
      <c r="B4594" s="98"/>
      <c r="C4594" s="98"/>
      <c r="D4594" s="98"/>
      <c r="E4594" s="89"/>
      <c r="F4594" s="89"/>
      <c r="G4594" s="204"/>
      <c r="H4594" s="156"/>
      <c r="I4594" s="156"/>
      <c r="J4594" s="52"/>
      <c r="K4594" s="158"/>
      <c r="L4594" s="52"/>
      <c r="M4594" s="52"/>
      <c r="N4594" s="52"/>
      <c r="O4594" s="52"/>
      <c r="P4594" s="111"/>
      <c r="Q4594" s="52"/>
      <c r="R4594" s="77"/>
      <c r="S4594" s="109"/>
    </row>
    <row r="4595" spans="1:19" x14ac:dyDescent="0.2">
      <c r="A4595" s="92"/>
      <c r="B4595" s="98"/>
      <c r="C4595" s="98"/>
      <c r="D4595" s="98"/>
      <c r="E4595" s="89"/>
      <c r="F4595" s="89"/>
      <c r="G4595" s="204"/>
      <c r="H4595" s="157"/>
      <c r="I4595" s="157"/>
      <c r="J4595" s="52"/>
      <c r="K4595" s="158"/>
      <c r="L4595" s="52"/>
      <c r="M4595" s="52"/>
      <c r="N4595" s="52"/>
      <c r="O4595" s="52"/>
      <c r="P4595" s="111"/>
      <c r="Q4595" s="52"/>
      <c r="R4595" s="77"/>
      <c r="S4595" s="109"/>
    </row>
    <row r="4596" spans="1:19" x14ac:dyDescent="0.2">
      <c r="A4596" s="92"/>
      <c r="B4596" s="98"/>
      <c r="C4596" s="98"/>
      <c r="D4596" s="98"/>
      <c r="E4596" s="89"/>
      <c r="F4596" s="89"/>
      <c r="G4596" s="204"/>
      <c r="H4596" s="155"/>
      <c r="I4596" s="155"/>
      <c r="J4596" s="52"/>
      <c r="K4596" s="158"/>
      <c r="L4596" s="52"/>
      <c r="M4596" s="52"/>
      <c r="N4596" s="52"/>
      <c r="O4596" s="52"/>
      <c r="P4596" s="111"/>
      <c r="Q4596" s="52"/>
      <c r="R4596" s="77"/>
      <c r="S4596" s="109"/>
    </row>
    <row r="4597" spans="1:19" x14ac:dyDescent="0.2">
      <c r="A4597" s="92"/>
      <c r="B4597" s="162"/>
      <c r="C4597" s="162"/>
      <c r="D4597" s="162"/>
      <c r="E4597" s="76"/>
      <c r="F4597" s="76"/>
      <c r="G4597" s="103"/>
      <c r="H4597" s="100"/>
      <c r="I4597" s="100"/>
      <c r="J4597" s="52"/>
      <c r="K4597" s="52"/>
      <c r="L4597" s="52"/>
      <c r="M4597" s="52"/>
      <c r="N4597" s="52"/>
      <c r="O4597" s="52"/>
      <c r="P4597" s="111"/>
      <c r="Q4597" s="52"/>
      <c r="R4597" s="72"/>
      <c r="S4597" s="72"/>
    </row>
    <row r="4598" spans="1:19" x14ac:dyDescent="0.2">
      <c r="A4598" s="92"/>
      <c r="B4598" s="98"/>
      <c r="C4598" s="98"/>
      <c r="D4598" s="98"/>
      <c r="E4598" s="89"/>
      <c r="F4598" s="89"/>
      <c r="G4598" s="204"/>
      <c r="H4598" s="156"/>
      <c r="I4598" s="156"/>
      <c r="J4598" s="52"/>
      <c r="K4598" s="158"/>
      <c r="L4598" s="52"/>
      <c r="M4598" s="52"/>
      <c r="N4598" s="52"/>
      <c r="O4598" s="52"/>
      <c r="P4598" s="111"/>
      <c r="Q4598" s="52"/>
      <c r="R4598" s="77"/>
      <c r="S4598" s="109"/>
    </row>
    <row r="4599" spans="1:19" x14ac:dyDescent="0.2">
      <c r="A4599" s="92"/>
      <c r="B4599" s="98"/>
      <c r="C4599" s="98"/>
      <c r="D4599" s="98"/>
      <c r="E4599" s="89"/>
      <c r="F4599" s="89"/>
      <c r="G4599" s="204"/>
      <c r="H4599" s="157"/>
      <c r="I4599" s="157"/>
      <c r="J4599" s="52"/>
      <c r="K4599" s="158"/>
      <c r="L4599" s="52"/>
      <c r="M4599" s="52"/>
      <c r="N4599" s="52"/>
      <c r="O4599" s="52"/>
      <c r="P4599" s="111"/>
      <c r="Q4599" s="52"/>
      <c r="R4599" s="77"/>
      <c r="S4599" s="109"/>
    </row>
    <row r="4600" spans="1:19" x14ac:dyDescent="0.2">
      <c r="A4600" s="92"/>
      <c r="B4600" s="98"/>
      <c r="C4600" s="98"/>
      <c r="D4600" s="98"/>
      <c r="E4600" s="89"/>
      <c r="F4600" s="89"/>
      <c r="G4600" s="204"/>
      <c r="H4600" s="157"/>
      <c r="I4600" s="157"/>
      <c r="J4600" s="52"/>
      <c r="K4600" s="158"/>
      <c r="L4600" s="52"/>
      <c r="M4600" s="52"/>
      <c r="N4600" s="52"/>
      <c r="O4600" s="52"/>
      <c r="P4600" s="111"/>
      <c r="Q4600" s="52"/>
      <c r="R4600" s="77"/>
      <c r="S4600" s="109"/>
    </row>
    <row r="4601" spans="1:19" x14ac:dyDescent="0.2">
      <c r="A4601" s="92"/>
      <c r="B4601" s="98"/>
      <c r="C4601" s="98"/>
      <c r="D4601" s="98"/>
      <c r="E4601" s="89"/>
      <c r="F4601" s="89"/>
      <c r="G4601" s="204"/>
      <c r="H4601" s="155"/>
      <c r="I4601" s="155"/>
      <c r="J4601" s="52"/>
      <c r="K4601" s="158"/>
      <c r="L4601" s="52"/>
      <c r="M4601" s="52"/>
      <c r="N4601" s="52"/>
      <c r="O4601" s="52"/>
      <c r="P4601" s="111"/>
      <c r="Q4601" s="52"/>
      <c r="R4601" s="77"/>
      <c r="S4601" s="109"/>
    </row>
    <row r="4602" spans="1:19" x14ac:dyDescent="0.2">
      <c r="A4602" s="92"/>
      <c r="B4602" s="145"/>
      <c r="C4602" s="145"/>
      <c r="D4602" s="145"/>
      <c r="E4602" s="138"/>
      <c r="F4602" s="138"/>
      <c r="G4602" s="103"/>
      <c r="H4602" s="100"/>
      <c r="I4602" s="270"/>
      <c r="J4602" s="208"/>
      <c r="K4602" s="208"/>
      <c r="L4602" s="208"/>
      <c r="M4602" s="208"/>
      <c r="N4602" s="208"/>
      <c r="O4602" s="208"/>
      <c r="P4602" s="250"/>
      <c r="Q4602" s="208"/>
      <c r="R4602" s="143"/>
      <c r="S4602" s="143"/>
    </row>
    <row r="4603" spans="1:19" x14ac:dyDescent="0.2">
      <c r="A4603" s="92"/>
      <c r="B4603" s="98"/>
      <c r="C4603" s="98"/>
      <c r="D4603" s="98"/>
      <c r="E4603" s="89"/>
      <c r="F4603" s="89"/>
      <c r="G4603" s="204"/>
      <c r="H4603" s="156"/>
      <c r="I4603" s="156"/>
      <c r="J4603" s="52"/>
      <c r="K4603" s="158"/>
      <c r="L4603" s="52"/>
      <c r="M4603" s="52"/>
      <c r="N4603" s="52"/>
      <c r="O4603" s="52"/>
      <c r="P4603" s="111"/>
      <c r="Q4603" s="52"/>
      <c r="R4603" s="77"/>
      <c r="S4603" s="109"/>
    </row>
    <row r="4604" spans="1:19" x14ac:dyDescent="0.2">
      <c r="A4604" s="92"/>
      <c r="B4604" s="98"/>
      <c r="C4604" s="98"/>
      <c r="D4604" s="98"/>
      <c r="E4604" s="89"/>
      <c r="F4604" s="89"/>
      <c r="G4604" s="204"/>
      <c r="H4604" s="157"/>
      <c r="I4604" s="157"/>
      <c r="J4604" s="52"/>
      <c r="K4604" s="158"/>
      <c r="L4604" s="52"/>
      <c r="M4604" s="52"/>
      <c r="N4604" s="52"/>
      <c r="O4604" s="52"/>
      <c r="P4604" s="111"/>
      <c r="Q4604" s="52"/>
      <c r="R4604" s="77"/>
      <c r="S4604" s="109"/>
    </row>
    <row r="4605" spans="1:19" x14ac:dyDescent="0.2">
      <c r="A4605" s="92"/>
      <c r="B4605" s="98"/>
      <c r="C4605" s="98"/>
      <c r="D4605" s="98"/>
      <c r="E4605" s="89"/>
      <c r="F4605" s="89"/>
      <c r="G4605" s="204"/>
      <c r="H4605" s="155"/>
      <c r="I4605" s="155"/>
      <c r="J4605" s="52"/>
      <c r="K4605" s="158"/>
      <c r="L4605" s="52"/>
      <c r="M4605" s="52"/>
      <c r="N4605" s="52"/>
      <c r="O4605" s="52"/>
      <c r="P4605" s="111"/>
      <c r="Q4605" s="52"/>
      <c r="R4605" s="77"/>
      <c r="S4605" s="109"/>
    </row>
    <row r="4606" spans="1:19" x14ac:dyDescent="0.2">
      <c r="A4606" s="92"/>
      <c r="B4606" s="98"/>
      <c r="C4606" s="98"/>
      <c r="D4606" s="98"/>
      <c r="E4606" s="89"/>
      <c r="F4606" s="89"/>
      <c r="G4606" s="204"/>
      <c r="H4606" s="157"/>
      <c r="I4606" s="157"/>
      <c r="J4606" s="52"/>
      <c r="K4606" s="158"/>
      <c r="L4606" s="52"/>
      <c r="M4606" s="52"/>
      <c r="N4606" s="52"/>
      <c r="O4606" s="52"/>
      <c r="P4606" s="111"/>
      <c r="Q4606" s="52"/>
      <c r="R4606" s="77"/>
      <c r="S4606" s="109"/>
    </row>
    <row r="4607" spans="1:19" x14ac:dyDescent="0.2">
      <c r="A4607" s="92"/>
      <c r="B4607" s="98"/>
      <c r="C4607" s="98"/>
      <c r="D4607" s="98"/>
      <c r="E4607" s="89"/>
      <c r="F4607" s="89"/>
      <c r="G4607" s="204"/>
      <c r="H4607" s="155"/>
      <c r="I4607" s="155"/>
      <c r="J4607" s="52"/>
      <c r="K4607" s="158"/>
      <c r="L4607" s="52"/>
      <c r="M4607" s="52"/>
      <c r="N4607" s="52"/>
      <c r="O4607" s="52"/>
      <c r="P4607" s="111"/>
      <c r="Q4607" s="52"/>
      <c r="R4607" s="77"/>
      <c r="S4607" s="109"/>
    </row>
    <row r="4608" spans="1:19" x14ac:dyDescent="0.2">
      <c r="A4608" s="92"/>
      <c r="B4608" s="145"/>
      <c r="C4608" s="145"/>
      <c r="D4608" s="145"/>
      <c r="E4608" s="138"/>
      <c r="F4608" s="138"/>
      <c r="G4608" s="103"/>
      <c r="H4608" s="100"/>
      <c r="I4608" s="270"/>
      <c r="J4608" s="208"/>
      <c r="K4608" s="208"/>
      <c r="L4608" s="208"/>
      <c r="M4608" s="208"/>
      <c r="N4608" s="208"/>
      <c r="O4608" s="208"/>
      <c r="P4608" s="250"/>
      <c r="Q4608" s="208"/>
      <c r="R4608" s="143"/>
      <c r="S4608" s="143"/>
    </row>
    <row r="4609" spans="1:19" x14ac:dyDescent="0.2">
      <c r="A4609" s="92"/>
      <c r="B4609" s="98"/>
      <c r="C4609" s="98"/>
      <c r="D4609" s="98"/>
      <c r="E4609" s="89"/>
      <c r="F4609" s="89"/>
      <c r="G4609" s="204"/>
      <c r="H4609" s="156"/>
      <c r="I4609" s="156"/>
      <c r="J4609" s="52"/>
      <c r="K4609" s="158"/>
      <c r="L4609" s="52"/>
      <c r="M4609" s="52"/>
      <c r="N4609" s="52"/>
      <c r="O4609" s="52"/>
      <c r="P4609" s="111"/>
      <c r="Q4609" s="52"/>
      <c r="R4609" s="77"/>
      <c r="S4609" s="109"/>
    </row>
    <row r="4610" spans="1:19" x14ac:dyDescent="0.2">
      <c r="A4610" s="92"/>
      <c r="B4610" s="98"/>
      <c r="C4610" s="98"/>
      <c r="D4610" s="98"/>
      <c r="E4610" s="89"/>
      <c r="F4610" s="89"/>
      <c r="G4610" s="204"/>
      <c r="H4610" s="157"/>
      <c r="I4610" s="157"/>
      <c r="J4610" s="52"/>
      <c r="K4610" s="158"/>
      <c r="L4610" s="52"/>
      <c r="M4610" s="52"/>
      <c r="N4610" s="52"/>
      <c r="O4610" s="52"/>
      <c r="P4610" s="111"/>
      <c r="Q4610" s="52"/>
      <c r="R4610" s="77"/>
      <c r="S4610" s="109"/>
    </row>
    <row r="4611" spans="1:19" x14ac:dyDescent="0.2">
      <c r="A4611" s="92"/>
      <c r="B4611" s="98"/>
      <c r="C4611" s="98"/>
      <c r="D4611" s="98"/>
      <c r="E4611" s="89"/>
      <c r="F4611" s="89"/>
      <c r="G4611" s="204"/>
      <c r="H4611" s="155"/>
      <c r="I4611" s="155"/>
      <c r="J4611" s="52"/>
      <c r="K4611" s="158"/>
      <c r="L4611" s="52"/>
      <c r="M4611" s="52"/>
      <c r="N4611" s="52"/>
      <c r="O4611" s="52"/>
      <c r="P4611" s="111"/>
      <c r="Q4611" s="52"/>
      <c r="R4611" s="77"/>
      <c r="S4611" s="109"/>
    </row>
    <row r="4612" spans="1:19" x14ac:dyDescent="0.2">
      <c r="A4612" s="92"/>
      <c r="B4612" s="162"/>
      <c r="C4612" s="162"/>
      <c r="D4612" s="162"/>
      <c r="E4612" s="76"/>
      <c r="F4612" s="76"/>
      <c r="G4612" s="103"/>
      <c r="H4612" s="100"/>
      <c r="I4612" s="100"/>
      <c r="J4612" s="52"/>
      <c r="K4612" s="52"/>
      <c r="L4612" s="52"/>
      <c r="M4612" s="52"/>
      <c r="N4612" s="52"/>
      <c r="O4612" s="52"/>
      <c r="P4612" s="111"/>
      <c r="Q4612" s="52"/>
      <c r="R4612" s="72"/>
      <c r="S4612" s="72"/>
    </row>
    <row r="4613" spans="1:19" x14ac:dyDescent="0.2">
      <c r="A4613" s="92"/>
      <c r="B4613" s="98"/>
      <c r="C4613" s="98"/>
      <c r="D4613" s="98"/>
      <c r="E4613" s="89"/>
      <c r="F4613" s="89"/>
      <c r="G4613" s="204"/>
      <c r="H4613" s="156"/>
      <c r="I4613" s="156"/>
      <c r="J4613" s="52"/>
      <c r="K4613" s="158"/>
      <c r="L4613" s="52"/>
      <c r="M4613" s="52"/>
      <c r="N4613" s="52"/>
      <c r="O4613" s="52"/>
      <c r="P4613" s="111"/>
      <c r="Q4613" s="52"/>
      <c r="R4613" s="77"/>
      <c r="S4613" s="109"/>
    </row>
    <row r="4614" spans="1:19" x14ac:dyDescent="0.2">
      <c r="A4614" s="92"/>
      <c r="B4614" s="98"/>
      <c r="C4614" s="98"/>
      <c r="D4614" s="98"/>
      <c r="E4614" s="89"/>
      <c r="F4614" s="89"/>
      <c r="G4614" s="204"/>
      <c r="H4614" s="157"/>
      <c r="I4614" s="157"/>
      <c r="J4614" s="52"/>
      <c r="K4614" s="158"/>
      <c r="L4614" s="52"/>
      <c r="M4614" s="52"/>
      <c r="N4614" s="52"/>
      <c r="O4614" s="52"/>
      <c r="P4614" s="111"/>
      <c r="Q4614" s="52"/>
      <c r="R4614" s="77"/>
      <c r="S4614" s="109"/>
    </row>
    <row r="4615" spans="1:19" x14ac:dyDescent="0.2">
      <c r="A4615" s="92"/>
      <c r="B4615" s="98"/>
      <c r="C4615" s="98"/>
      <c r="D4615" s="98"/>
      <c r="E4615" s="89"/>
      <c r="F4615" s="89"/>
      <c r="G4615" s="204"/>
      <c r="H4615" s="157"/>
      <c r="I4615" s="157"/>
      <c r="J4615" s="52"/>
      <c r="K4615" s="158"/>
      <c r="L4615" s="52"/>
      <c r="M4615" s="52"/>
      <c r="N4615" s="52"/>
      <c r="O4615" s="52"/>
      <c r="P4615" s="111"/>
      <c r="Q4615" s="52"/>
      <c r="R4615" s="77"/>
      <c r="S4615" s="109"/>
    </row>
    <row r="4616" spans="1:19" x14ac:dyDescent="0.2">
      <c r="A4616" s="92"/>
      <c r="B4616" s="98"/>
      <c r="C4616" s="98"/>
      <c r="D4616" s="98"/>
      <c r="E4616" s="89"/>
      <c r="F4616" s="89"/>
      <c r="G4616" s="204"/>
      <c r="H4616" s="155"/>
      <c r="I4616" s="155"/>
      <c r="J4616" s="52"/>
      <c r="K4616" s="158"/>
      <c r="L4616" s="52"/>
      <c r="M4616" s="52"/>
      <c r="N4616" s="52"/>
      <c r="O4616" s="52"/>
      <c r="P4616" s="111"/>
      <c r="Q4616" s="52"/>
      <c r="R4616" s="77"/>
      <c r="S4616" s="109"/>
    </row>
    <row r="4617" spans="1:19" x14ac:dyDescent="0.2">
      <c r="A4617" s="92"/>
      <c r="B4617" s="145"/>
      <c r="C4617" s="145"/>
      <c r="D4617" s="145"/>
      <c r="E4617" s="138"/>
      <c r="F4617" s="138"/>
      <c r="G4617" s="103"/>
      <c r="H4617" s="100"/>
      <c r="I4617" s="270"/>
      <c r="J4617" s="208"/>
      <c r="K4617" s="208"/>
      <c r="L4617" s="208"/>
      <c r="M4617" s="208"/>
      <c r="N4617" s="208"/>
      <c r="O4617" s="208"/>
      <c r="P4617" s="250"/>
      <c r="Q4617" s="208"/>
      <c r="R4617" s="143"/>
      <c r="S4617" s="143"/>
    </row>
    <row r="4618" spans="1:19" x14ac:dyDescent="0.2">
      <c r="A4618" s="92"/>
      <c r="B4618" s="98"/>
      <c r="C4618" s="98"/>
      <c r="D4618" s="98"/>
      <c r="E4618" s="89"/>
      <c r="F4618" s="89"/>
      <c r="G4618" s="204"/>
      <c r="H4618" s="156"/>
      <c r="I4618" s="156"/>
      <c r="J4618" s="52"/>
      <c r="K4618" s="158"/>
      <c r="L4618" s="52"/>
      <c r="M4618" s="52"/>
      <c r="N4618" s="52"/>
      <c r="O4618" s="52"/>
      <c r="P4618" s="111"/>
      <c r="Q4618" s="52"/>
      <c r="R4618" s="77"/>
      <c r="S4618" s="109"/>
    </row>
    <row r="4619" spans="1:19" x14ac:dyDescent="0.2">
      <c r="A4619" s="92"/>
      <c r="B4619" s="98"/>
      <c r="C4619" s="98"/>
      <c r="D4619" s="98"/>
      <c r="E4619" s="89"/>
      <c r="F4619" s="89"/>
      <c r="G4619" s="204"/>
      <c r="H4619" s="157"/>
      <c r="I4619" s="157"/>
      <c r="J4619" s="52"/>
      <c r="K4619" s="158"/>
      <c r="L4619" s="52"/>
      <c r="M4619" s="52"/>
      <c r="N4619" s="52"/>
      <c r="O4619" s="52"/>
      <c r="P4619" s="111"/>
      <c r="Q4619" s="52"/>
      <c r="R4619" s="77"/>
      <c r="S4619" s="109"/>
    </row>
    <row r="4620" spans="1:19" x14ac:dyDescent="0.2">
      <c r="A4620" s="92"/>
      <c r="B4620" s="98"/>
      <c r="C4620" s="98"/>
      <c r="D4620" s="98"/>
      <c r="E4620" s="89"/>
      <c r="F4620" s="89"/>
      <c r="G4620" s="204"/>
      <c r="H4620" s="155"/>
      <c r="I4620" s="155"/>
      <c r="J4620" s="52"/>
      <c r="K4620" s="158"/>
      <c r="L4620" s="52"/>
      <c r="M4620" s="52"/>
      <c r="N4620" s="52"/>
      <c r="O4620" s="52"/>
      <c r="P4620" s="111"/>
      <c r="Q4620" s="52"/>
      <c r="R4620" s="77"/>
      <c r="S4620" s="109"/>
    </row>
    <row r="4621" spans="1:19" x14ac:dyDescent="0.2">
      <c r="A4621" s="92"/>
      <c r="B4621" s="98"/>
      <c r="C4621" s="98"/>
      <c r="D4621" s="98"/>
      <c r="E4621" s="89"/>
      <c r="F4621" s="89"/>
      <c r="G4621" s="204"/>
      <c r="H4621" s="157"/>
      <c r="I4621" s="157"/>
      <c r="J4621" s="52"/>
      <c r="K4621" s="158"/>
      <c r="L4621" s="52"/>
      <c r="M4621" s="52"/>
      <c r="N4621" s="52"/>
      <c r="O4621" s="52"/>
      <c r="P4621" s="111"/>
      <c r="Q4621" s="52"/>
      <c r="R4621" s="77"/>
      <c r="S4621" s="109"/>
    </row>
    <row r="4622" spans="1:19" x14ac:dyDescent="0.2">
      <c r="A4622" s="92"/>
      <c r="B4622" s="98"/>
      <c r="C4622" s="98"/>
      <c r="D4622" s="98"/>
      <c r="E4622" s="89"/>
      <c r="F4622" s="89"/>
      <c r="G4622" s="204"/>
      <c r="H4622" s="155"/>
      <c r="I4622" s="155"/>
      <c r="J4622" s="52"/>
      <c r="K4622" s="158"/>
      <c r="L4622" s="52"/>
      <c r="M4622" s="52"/>
      <c r="N4622" s="52"/>
      <c r="O4622" s="52"/>
      <c r="P4622" s="111"/>
      <c r="Q4622" s="52"/>
      <c r="R4622" s="77"/>
      <c r="S4622" s="109"/>
    </row>
    <row r="4623" spans="1:19" x14ac:dyDescent="0.2">
      <c r="A4623" s="92"/>
      <c r="B4623" s="145"/>
      <c r="C4623" s="145"/>
      <c r="D4623" s="145"/>
      <c r="E4623" s="138"/>
      <c r="F4623" s="138"/>
      <c r="G4623" s="103"/>
      <c r="H4623" s="100"/>
      <c r="I4623" s="270"/>
      <c r="J4623" s="208"/>
      <c r="K4623" s="208"/>
      <c r="L4623" s="208"/>
      <c r="M4623" s="208"/>
      <c r="N4623" s="208"/>
      <c r="O4623" s="208"/>
      <c r="P4623" s="250"/>
      <c r="Q4623" s="208"/>
      <c r="R4623" s="143"/>
      <c r="S4623" s="143"/>
    </row>
    <row r="4624" spans="1:19" x14ac:dyDescent="0.2">
      <c r="A4624" s="92"/>
      <c r="B4624" s="98"/>
      <c r="C4624" s="98"/>
      <c r="D4624" s="98"/>
      <c r="E4624" s="89"/>
      <c r="F4624" s="89"/>
      <c r="G4624" s="204"/>
      <c r="H4624" s="156"/>
      <c r="I4624" s="156"/>
      <c r="J4624" s="52"/>
      <c r="K4624" s="158"/>
      <c r="L4624" s="52"/>
      <c r="M4624" s="52"/>
      <c r="N4624" s="52"/>
      <c r="O4624" s="52"/>
      <c r="P4624" s="111"/>
      <c r="Q4624" s="52"/>
      <c r="R4624" s="77"/>
      <c r="S4624" s="109"/>
    </row>
    <row r="4625" spans="1:19" x14ac:dyDescent="0.2">
      <c r="A4625" s="92"/>
      <c r="B4625" s="98"/>
      <c r="C4625" s="98"/>
      <c r="D4625" s="98"/>
      <c r="E4625" s="89"/>
      <c r="F4625" s="89"/>
      <c r="G4625" s="204"/>
      <c r="H4625" s="157"/>
      <c r="I4625" s="157"/>
      <c r="J4625" s="52"/>
      <c r="K4625" s="158"/>
      <c r="L4625" s="52"/>
      <c r="M4625" s="52"/>
      <c r="N4625" s="52"/>
      <c r="O4625" s="52"/>
      <c r="P4625" s="111"/>
      <c r="Q4625" s="52"/>
      <c r="R4625" s="77"/>
      <c r="S4625" s="109"/>
    </row>
    <row r="4626" spans="1:19" x14ac:dyDescent="0.2">
      <c r="A4626" s="92"/>
      <c r="B4626" s="98"/>
      <c r="C4626" s="98"/>
      <c r="D4626" s="98"/>
      <c r="E4626" s="89"/>
      <c r="F4626" s="89"/>
      <c r="G4626" s="204"/>
      <c r="H4626" s="155"/>
      <c r="I4626" s="155"/>
      <c r="J4626" s="52"/>
      <c r="K4626" s="158"/>
      <c r="L4626" s="52"/>
      <c r="M4626" s="52"/>
      <c r="N4626" s="52"/>
      <c r="O4626" s="52"/>
      <c r="P4626" s="111"/>
      <c r="Q4626" s="52"/>
      <c r="R4626" s="77"/>
      <c r="S4626" s="109"/>
    </row>
    <row r="4627" spans="1:19" x14ac:dyDescent="0.2">
      <c r="A4627" s="92"/>
      <c r="B4627" s="162"/>
      <c r="C4627" s="162"/>
      <c r="D4627" s="162"/>
      <c r="E4627" s="76"/>
      <c r="F4627" s="76"/>
      <c r="G4627" s="103"/>
      <c r="H4627" s="100"/>
      <c r="I4627" s="100"/>
      <c r="J4627" s="52"/>
      <c r="K4627" s="52"/>
      <c r="L4627" s="52"/>
      <c r="M4627" s="52"/>
      <c r="N4627" s="52"/>
      <c r="O4627" s="52"/>
      <c r="P4627" s="111"/>
      <c r="Q4627" s="52"/>
      <c r="R4627" s="72"/>
      <c r="S4627" s="72"/>
    </row>
    <row r="4628" spans="1:19" x14ac:dyDescent="0.2">
      <c r="A4628" s="92"/>
      <c r="B4628" s="98"/>
      <c r="C4628" s="98"/>
      <c r="D4628" s="98"/>
      <c r="E4628" s="89"/>
      <c r="F4628" s="89"/>
      <c r="G4628" s="204"/>
      <c r="H4628" s="156"/>
      <c r="I4628" s="156"/>
      <c r="J4628" s="52"/>
      <c r="K4628" s="158"/>
      <c r="L4628" s="52"/>
      <c r="M4628" s="52"/>
      <c r="N4628" s="52"/>
      <c r="O4628" s="52"/>
      <c r="P4628" s="111"/>
      <c r="Q4628" s="52"/>
      <c r="R4628" s="77"/>
      <c r="S4628" s="109"/>
    </row>
    <row r="4629" spans="1:19" x14ac:dyDescent="0.2">
      <c r="A4629" s="92"/>
      <c r="B4629" s="98"/>
      <c r="C4629" s="98"/>
      <c r="D4629" s="98"/>
      <c r="E4629" s="89"/>
      <c r="F4629" s="89"/>
      <c r="G4629" s="204"/>
      <c r="H4629" s="157"/>
      <c r="I4629" s="157"/>
      <c r="J4629" s="52"/>
      <c r="K4629" s="158"/>
      <c r="L4629" s="52"/>
      <c r="M4629" s="52"/>
      <c r="N4629" s="52"/>
      <c r="O4629" s="52"/>
      <c r="P4629" s="111"/>
      <c r="Q4629" s="52"/>
      <c r="R4629" s="77"/>
      <c r="S4629" s="109"/>
    </row>
    <row r="4630" spans="1:19" x14ac:dyDescent="0.2">
      <c r="A4630" s="92"/>
      <c r="B4630" s="98"/>
      <c r="C4630" s="98"/>
      <c r="D4630" s="98"/>
      <c r="E4630" s="89"/>
      <c r="F4630" s="89"/>
      <c r="G4630" s="204"/>
      <c r="H4630" s="157"/>
      <c r="I4630" s="157"/>
      <c r="J4630" s="52"/>
      <c r="K4630" s="158"/>
      <c r="L4630" s="52"/>
      <c r="M4630" s="52"/>
      <c r="N4630" s="52"/>
      <c r="O4630" s="52"/>
      <c r="P4630" s="111"/>
      <c r="Q4630" s="52"/>
      <c r="R4630" s="77"/>
      <c r="S4630" s="109"/>
    </row>
    <row r="4631" spans="1:19" x14ac:dyDescent="0.2">
      <c r="A4631" s="92"/>
      <c r="B4631" s="98"/>
      <c r="C4631" s="98"/>
      <c r="D4631" s="98"/>
      <c r="E4631" s="89"/>
      <c r="F4631" s="89"/>
      <c r="G4631" s="204"/>
      <c r="H4631" s="155"/>
      <c r="I4631" s="155"/>
      <c r="J4631" s="52"/>
      <c r="K4631" s="158"/>
      <c r="L4631" s="52"/>
      <c r="M4631" s="52"/>
      <c r="N4631" s="52"/>
      <c r="O4631" s="52"/>
      <c r="P4631" s="111"/>
      <c r="Q4631" s="52"/>
      <c r="R4631" s="77"/>
      <c r="S4631" s="109"/>
    </row>
    <row r="4632" spans="1:19" x14ac:dyDescent="0.2">
      <c r="A4632" s="92"/>
      <c r="B4632" s="145"/>
      <c r="C4632" s="145"/>
      <c r="D4632" s="145"/>
      <c r="E4632" s="138"/>
      <c r="F4632" s="138"/>
      <c r="G4632" s="103"/>
      <c r="H4632" s="100"/>
      <c r="I4632" s="270"/>
      <c r="J4632" s="208"/>
      <c r="K4632" s="208"/>
      <c r="L4632" s="208"/>
      <c r="M4632" s="208"/>
      <c r="N4632" s="208"/>
      <c r="O4632" s="208"/>
      <c r="P4632" s="250"/>
      <c r="Q4632" s="208"/>
      <c r="R4632" s="143"/>
      <c r="S4632" s="143"/>
    </row>
    <row r="4633" spans="1:19" x14ac:dyDescent="0.2">
      <c r="A4633" s="92"/>
      <c r="B4633" s="98"/>
      <c r="C4633" s="98"/>
      <c r="D4633" s="98"/>
      <c r="E4633" s="89"/>
      <c r="F4633" s="89"/>
      <c r="G4633" s="204"/>
      <c r="H4633" s="156"/>
      <c r="I4633" s="156"/>
      <c r="J4633" s="52"/>
      <c r="K4633" s="158"/>
      <c r="L4633" s="52"/>
      <c r="M4633" s="52"/>
      <c r="N4633" s="52"/>
      <c r="O4633" s="52"/>
      <c r="P4633" s="111"/>
      <c r="Q4633" s="52"/>
      <c r="R4633" s="77"/>
      <c r="S4633" s="109"/>
    </row>
    <row r="4634" spans="1:19" x14ac:dyDescent="0.2">
      <c r="A4634" s="92"/>
      <c r="B4634" s="98"/>
      <c r="C4634" s="98"/>
      <c r="D4634" s="98"/>
      <c r="E4634" s="89"/>
      <c r="F4634" s="89"/>
      <c r="G4634" s="204"/>
      <c r="H4634" s="157"/>
      <c r="I4634" s="157"/>
      <c r="J4634" s="52"/>
      <c r="K4634" s="158"/>
      <c r="L4634" s="52"/>
      <c r="M4634" s="52"/>
      <c r="N4634" s="52"/>
      <c r="O4634" s="52"/>
      <c r="P4634" s="111"/>
      <c r="Q4634" s="52"/>
      <c r="R4634" s="77"/>
      <c r="S4634" s="109"/>
    </row>
    <row r="4635" spans="1:19" x14ac:dyDescent="0.2">
      <c r="A4635" s="92"/>
      <c r="B4635" s="98"/>
      <c r="C4635" s="98"/>
      <c r="D4635" s="98"/>
      <c r="E4635" s="89"/>
      <c r="F4635" s="89"/>
      <c r="G4635" s="204"/>
      <c r="H4635" s="155"/>
      <c r="I4635" s="155"/>
      <c r="J4635" s="52"/>
      <c r="K4635" s="158"/>
      <c r="L4635" s="52"/>
      <c r="M4635" s="52"/>
      <c r="N4635" s="52"/>
      <c r="O4635" s="52"/>
      <c r="P4635" s="111"/>
      <c r="Q4635" s="52"/>
      <c r="R4635" s="77"/>
      <c r="S4635" s="109"/>
    </row>
    <row r="4636" spans="1:19" x14ac:dyDescent="0.2">
      <c r="A4636" s="92"/>
      <c r="B4636" s="98"/>
      <c r="C4636" s="98"/>
      <c r="D4636" s="98"/>
      <c r="E4636" s="89"/>
      <c r="F4636" s="89"/>
      <c r="G4636" s="204"/>
      <c r="H4636" s="157"/>
      <c r="I4636" s="157"/>
      <c r="J4636" s="52"/>
      <c r="K4636" s="158"/>
      <c r="L4636" s="52"/>
      <c r="M4636" s="52"/>
      <c r="N4636" s="52"/>
      <c r="O4636" s="52"/>
      <c r="P4636" s="111"/>
      <c r="Q4636" s="52"/>
      <c r="R4636" s="77"/>
      <c r="S4636" s="109"/>
    </row>
    <row r="4637" spans="1:19" x14ac:dyDescent="0.2">
      <c r="A4637" s="92"/>
      <c r="B4637" s="98"/>
      <c r="C4637" s="98"/>
      <c r="D4637" s="98"/>
      <c r="E4637" s="89"/>
      <c r="F4637" s="89"/>
      <c r="G4637" s="204"/>
      <c r="H4637" s="155"/>
      <c r="I4637" s="155"/>
      <c r="J4637" s="52"/>
      <c r="K4637" s="158"/>
      <c r="L4637" s="52"/>
      <c r="M4637" s="52"/>
      <c r="N4637" s="52"/>
      <c r="O4637" s="52"/>
      <c r="P4637" s="111"/>
      <c r="Q4637" s="52"/>
      <c r="R4637" s="77"/>
      <c r="S4637" s="109"/>
    </row>
    <row r="4638" spans="1:19" x14ac:dyDescent="0.2">
      <c r="A4638" s="92"/>
      <c r="B4638" s="145"/>
      <c r="C4638" s="145"/>
      <c r="D4638" s="145"/>
      <c r="E4638" s="138"/>
      <c r="F4638" s="138"/>
      <c r="G4638" s="103"/>
      <c r="H4638" s="100"/>
      <c r="I4638" s="270"/>
      <c r="J4638" s="208"/>
      <c r="K4638" s="208"/>
      <c r="L4638" s="208"/>
      <c r="M4638" s="208"/>
      <c r="N4638" s="208"/>
      <c r="O4638" s="208"/>
      <c r="P4638" s="250"/>
      <c r="Q4638" s="208"/>
      <c r="R4638" s="143"/>
      <c r="S4638" s="143"/>
    </row>
    <row r="4639" spans="1:19" x14ac:dyDescent="0.2">
      <c r="A4639" s="92"/>
      <c r="B4639" s="98"/>
      <c r="C4639" s="98"/>
      <c r="D4639" s="98"/>
      <c r="E4639" s="89"/>
      <c r="F4639" s="89"/>
      <c r="G4639" s="204"/>
      <c r="H4639" s="156"/>
      <c r="I4639" s="156"/>
      <c r="J4639" s="52"/>
      <c r="K4639" s="158"/>
      <c r="L4639" s="52"/>
      <c r="M4639" s="52"/>
      <c r="N4639" s="52"/>
      <c r="O4639" s="52"/>
      <c r="P4639" s="111"/>
      <c r="Q4639" s="52"/>
      <c r="R4639" s="77"/>
      <c r="S4639" s="109"/>
    </row>
    <row r="4640" spans="1:19" x14ac:dyDescent="0.2">
      <c r="A4640" s="92"/>
      <c r="B4640" s="98"/>
      <c r="C4640" s="98"/>
      <c r="D4640" s="98"/>
      <c r="E4640" s="89"/>
      <c r="F4640" s="89"/>
      <c r="G4640" s="204"/>
      <c r="H4640" s="157"/>
      <c r="I4640" s="157"/>
      <c r="J4640" s="52"/>
      <c r="K4640" s="158"/>
      <c r="L4640" s="52"/>
      <c r="M4640" s="52"/>
      <c r="N4640" s="52"/>
      <c r="O4640" s="52"/>
      <c r="P4640" s="111"/>
      <c r="Q4640" s="52"/>
      <c r="R4640" s="77"/>
      <c r="S4640" s="109"/>
    </row>
    <row r="4641" spans="1:19" x14ac:dyDescent="0.2">
      <c r="A4641" s="92"/>
      <c r="B4641" s="98"/>
      <c r="C4641" s="98"/>
      <c r="D4641" s="98"/>
      <c r="E4641" s="89"/>
      <c r="F4641" s="89"/>
      <c r="G4641" s="204"/>
      <c r="H4641" s="155"/>
      <c r="I4641" s="155"/>
      <c r="J4641" s="52"/>
      <c r="K4641" s="158"/>
      <c r="L4641" s="52"/>
      <c r="M4641" s="52"/>
      <c r="N4641" s="52"/>
      <c r="O4641" s="52"/>
      <c r="P4641" s="111"/>
      <c r="Q4641" s="52"/>
      <c r="R4641" s="77"/>
      <c r="S4641" s="109"/>
    </row>
    <row r="4642" spans="1:19" x14ac:dyDescent="0.2">
      <c r="A4642" s="92"/>
      <c r="B4642" s="162"/>
      <c r="C4642" s="162"/>
      <c r="D4642" s="162"/>
      <c r="E4642" s="76"/>
      <c r="F4642" s="76"/>
      <c r="G4642" s="103"/>
      <c r="H4642" s="100"/>
      <c r="I4642" s="100"/>
      <c r="J4642" s="52"/>
      <c r="K4642" s="52"/>
      <c r="L4642" s="52"/>
      <c r="M4642" s="52"/>
      <c r="N4642" s="52"/>
      <c r="O4642" s="52"/>
      <c r="P4642" s="111"/>
      <c r="Q4642" s="52"/>
      <c r="R4642" s="72"/>
      <c r="S4642" s="72"/>
    </row>
    <row r="4643" spans="1:19" x14ac:dyDescent="0.2">
      <c r="A4643" s="92"/>
      <c r="B4643" s="98"/>
      <c r="C4643" s="98"/>
      <c r="D4643" s="98"/>
      <c r="E4643" s="89"/>
      <c r="F4643" s="89"/>
      <c r="G4643" s="204"/>
      <c r="H4643" s="156"/>
      <c r="I4643" s="156"/>
      <c r="J4643" s="52"/>
      <c r="K4643" s="158"/>
      <c r="L4643" s="52"/>
      <c r="M4643" s="52"/>
      <c r="N4643" s="52"/>
      <c r="O4643" s="52"/>
      <c r="P4643" s="111"/>
      <c r="Q4643" s="52"/>
      <c r="R4643" s="77"/>
      <c r="S4643" s="109"/>
    </row>
    <row r="4644" spans="1:19" x14ac:dyDescent="0.2">
      <c r="A4644" s="92"/>
      <c r="B4644" s="98"/>
      <c r="C4644" s="98"/>
      <c r="D4644" s="98"/>
      <c r="E4644" s="89"/>
      <c r="F4644" s="89"/>
      <c r="G4644" s="204"/>
      <c r="H4644" s="157"/>
      <c r="I4644" s="157"/>
      <c r="J4644" s="52"/>
      <c r="K4644" s="158"/>
      <c r="L4644" s="52"/>
      <c r="M4644" s="52"/>
      <c r="N4644" s="52"/>
      <c r="O4644" s="52"/>
      <c r="P4644" s="111"/>
      <c r="Q4644" s="52"/>
      <c r="R4644" s="77"/>
      <c r="S4644" s="109"/>
    </row>
    <row r="4645" spans="1:19" x14ac:dyDescent="0.2">
      <c r="A4645" s="92"/>
      <c r="B4645" s="98"/>
      <c r="C4645" s="98"/>
      <c r="D4645" s="98"/>
      <c r="E4645" s="89"/>
      <c r="F4645" s="89"/>
      <c r="G4645" s="204"/>
      <c r="H4645" s="157"/>
      <c r="I4645" s="157"/>
      <c r="J4645" s="52"/>
      <c r="K4645" s="158"/>
      <c r="L4645" s="52"/>
      <c r="M4645" s="52"/>
      <c r="N4645" s="52"/>
      <c r="O4645" s="52"/>
      <c r="P4645" s="111"/>
      <c r="Q4645" s="52"/>
      <c r="R4645" s="77"/>
      <c r="S4645" s="109"/>
    </row>
    <row r="4646" spans="1:19" x14ac:dyDescent="0.2">
      <c r="A4646" s="92"/>
      <c r="B4646" s="98"/>
      <c r="C4646" s="98"/>
      <c r="D4646" s="98"/>
      <c r="E4646" s="89"/>
      <c r="F4646" s="89"/>
      <c r="G4646" s="204"/>
      <c r="H4646" s="155"/>
      <c r="I4646" s="155"/>
      <c r="J4646" s="52"/>
      <c r="K4646" s="158"/>
      <c r="L4646" s="52"/>
      <c r="M4646" s="52"/>
      <c r="N4646" s="52"/>
      <c r="O4646" s="52"/>
      <c r="P4646" s="111"/>
      <c r="Q4646" s="52"/>
      <c r="R4646" s="77"/>
      <c r="S4646" s="109"/>
    </row>
    <row r="4647" spans="1:19" x14ac:dyDescent="0.2">
      <c r="A4647" s="92"/>
      <c r="B4647" s="145"/>
      <c r="C4647" s="145"/>
      <c r="D4647" s="145"/>
      <c r="E4647" s="138"/>
      <c r="F4647" s="138"/>
      <c r="G4647" s="103"/>
      <c r="H4647" s="100"/>
      <c r="I4647" s="270"/>
      <c r="J4647" s="208"/>
      <c r="K4647" s="208"/>
      <c r="L4647" s="208"/>
      <c r="M4647" s="208"/>
      <c r="N4647" s="208"/>
      <c r="O4647" s="208"/>
      <c r="P4647" s="250"/>
      <c r="Q4647" s="208"/>
      <c r="R4647" s="143"/>
      <c r="S4647" s="143"/>
    </row>
    <row r="4648" spans="1:19" x14ac:dyDescent="0.2">
      <c r="A4648" s="92"/>
      <c r="B4648" s="98"/>
      <c r="C4648" s="98"/>
      <c r="D4648" s="98"/>
      <c r="E4648" s="89"/>
      <c r="F4648" s="89"/>
      <c r="G4648" s="204"/>
      <c r="H4648" s="156"/>
      <c r="I4648" s="156"/>
      <c r="J4648" s="52"/>
      <c r="K4648" s="158"/>
      <c r="L4648" s="52"/>
      <c r="M4648" s="52"/>
      <c r="N4648" s="52"/>
      <c r="O4648" s="52"/>
      <c r="P4648" s="111"/>
      <c r="Q4648" s="52"/>
      <c r="R4648" s="77"/>
      <c r="S4648" s="109"/>
    </row>
    <row r="4649" spans="1:19" x14ac:dyDescent="0.2">
      <c r="A4649" s="92"/>
      <c r="B4649" s="98"/>
      <c r="C4649" s="98"/>
      <c r="D4649" s="98"/>
      <c r="E4649" s="89"/>
      <c r="F4649" s="89"/>
      <c r="G4649" s="204"/>
      <c r="H4649" s="157"/>
      <c r="I4649" s="157"/>
      <c r="J4649" s="52"/>
      <c r="K4649" s="158"/>
      <c r="L4649" s="52"/>
      <c r="M4649" s="52"/>
      <c r="N4649" s="52"/>
      <c r="O4649" s="52"/>
      <c r="P4649" s="111"/>
      <c r="Q4649" s="52"/>
      <c r="R4649" s="77"/>
      <c r="S4649" s="109"/>
    </row>
    <row r="4650" spans="1:19" x14ac:dyDescent="0.2">
      <c r="A4650" s="92"/>
      <c r="B4650" s="98"/>
      <c r="C4650" s="98"/>
      <c r="D4650" s="98"/>
      <c r="E4650" s="89"/>
      <c r="F4650" s="89"/>
      <c r="G4650" s="204"/>
      <c r="H4650" s="155"/>
      <c r="I4650" s="155"/>
      <c r="J4650" s="52"/>
      <c r="K4650" s="158"/>
      <c r="L4650" s="52"/>
      <c r="M4650" s="52"/>
      <c r="N4650" s="52"/>
      <c r="O4650" s="52"/>
      <c r="P4650" s="111"/>
      <c r="Q4650" s="52"/>
      <c r="R4650" s="77"/>
      <c r="S4650" s="109"/>
    </row>
    <row r="4651" spans="1:19" x14ac:dyDescent="0.2">
      <c r="A4651" s="92"/>
      <c r="B4651" s="98"/>
      <c r="C4651" s="98"/>
      <c r="D4651" s="98"/>
      <c r="E4651" s="89"/>
      <c r="F4651" s="89"/>
      <c r="G4651" s="204"/>
      <c r="H4651" s="157"/>
      <c r="I4651" s="157"/>
      <c r="J4651" s="52"/>
      <c r="K4651" s="158"/>
      <c r="L4651" s="52"/>
      <c r="M4651" s="52"/>
      <c r="N4651" s="52"/>
      <c r="O4651" s="52"/>
      <c r="P4651" s="111"/>
      <c r="Q4651" s="52"/>
      <c r="R4651" s="77"/>
      <c r="S4651" s="109"/>
    </row>
    <row r="4652" spans="1:19" x14ac:dyDescent="0.2">
      <c r="A4652" s="92"/>
      <c r="B4652" s="98"/>
      <c r="C4652" s="98"/>
      <c r="D4652" s="98"/>
      <c r="E4652" s="89"/>
      <c r="F4652" s="89"/>
      <c r="G4652" s="204"/>
      <c r="H4652" s="155"/>
      <c r="I4652" s="155"/>
      <c r="J4652" s="52"/>
      <c r="K4652" s="158"/>
      <c r="L4652" s="52"/>
      <c r="M4652" s="52"/>
      <c r="N4652" s="52"/>
      <c r="O4652" s="52"/>
      <c r="P4652" s="111"/>
      <c r="Q4652" s="52"/>
      <c r="R4652" s="77"/>
      <c r="S4652" s="109"/>
    </row>
    <row r="4653" spans="1:19" x14ac:dyDescent="0.2">
      <c r="A4653" s="92"/>
      <c r="B4653" s="145"/>
      <c r="C4653" s="145"/>
      <c r="D4653" s="145"/>
      <c r="E4653" s="138"/>
      <c r="F4653" s="138"/>
      <c r="G4653" s="103"/>
      <c r="H4653" s="100"/>
      <c r="I4653" s="270"/>
      <c r="J4653" s="208"/>
      <c r="K4653" s="208"/>
      <c r="L4653" s="208"/>
      <c r="M4653" s="208"/>
      <c r="N4653" s="208"/>
      <c r="O4653" s="208"/>
      <c r="P4653" s="250"/>
      <c r="Q4653" s="208"/>
      <c r="R4653" s="143"/>
      <c r="S4653" s="143"/>
    </row>
    <row r="4654" spans="1:19" x14ac:dyDescent="0.2">
      <c r="A4654" s="92"/>
      <c r="B4654" s="98"/>
      <c r="C4654" s="98"/>
      <c r="D4654" s="98"/>
      <c r="E4654" s="89"/>
      <c r="F4654" s="89"/>
      <c r="G4654" s="204"/>
      <c r="H4654" s="156"/>
      <c r="I4654" s="156"/>
      <c r="J4654" s="52"/>
      <c r="K4654" s="158"/>
      <c r="L4654" s="52"/>
      <c r="M4654" s="52"/>
      <c r="N4654" s="52"/>
      <c r="O4654" s="52"/>
      <c r="P4654" s="111"/>
      <c r="Q4654" s="52"/>
      <c r="R4654" s="77"/>
      <c r="S4654" s="109"/>
    </row>
    <row r="4655" spans="1:19" x14ac:dyDescent="0.2">
      <c r="A4655" s="92"/>
      <c r="B4655" s="98"/>
      <c r="C4655" s="98"/>
      <c r="D4655" s="98"/>
      <c r="E4655" s="89"/>
      <c r="F4655" s="89"/>
      <c r="G4655" s="204"/>
      <c r="H4655" s="157"/>
      <c r="I4655" s="157"/>
      <c r="J4655" s="52"/>
      <c r="K4655" s="158"/>
      <c r="L4655" s="52"/>
      <c r="M4655" s="52"/>
      <c r="N4655" s="52"/>
      <c r="O4655" s="52"/>
      <c r="P4655" s="111"/>
      <c r="Q4655" s="52"/>
      <c r="R4655" s="77"/>
      <c r="S4655" s="109"/>
    </row>
    <row r="4656" spans="1:19" x14ac:dyDescent="0.2">
      <c r="A4656" s="92"/>
      <c r="B4656" s="98"/>
      <c r="C4656" s="98"/>
      <c r="D4656" s="98"/>
      <c r="E4656" s="89"/>
      <c r="F4656" s="89"/>
      <c r="G4656" s="204"/>
      <c r="H4656" s="155"/>
      <c r="I4656" s="155"/>
      <c r="J4656" s="52"/>
      <c r="K4656" s="158"/>
      <c r="L4656" s="52"/>
      <c r="M4656" s="52"/>
      <c r="N4656" s="52"/>
      <c r="O4656" s="52"/>
      <c r="P4656" s="111"/>
      <c r="Q4656" s="52"/>
      <c r="R4656" s="77"/>
      <c r="S4656" s="109"/>
    </row>
    <row r="4657" spans="1:19" x14ac:dyDescent="0.2">
      <c r="A4657" s="92"/>
      <c r="B4657" s="162"/>
      <c r="C4657" s="162"/>
      <c r="D4657" s="162"/>
      <c r="E4657" s="76"/>
      <c r="F4657" s="76"/>
      <c r="G4657" s="103"/>
      <c r="H4657" s="100"/>
      <c r="I4657" s="100"/>
      <c r="J4657" s="52"/>
      <c r="K4657" s="52"/>
      <c r="L4657" s="52"/>
      <c r="M4657" s="52"/>
      <c r="N4657" s="52"/>
      <c r="O4657" s="52"/>
      <c r="P4657" s="111"/>
      <c r="Q4657" s="52"/>
      <c r="R4657" s="72"/>
      <c r="S4657" s="72"/>
    </row>
    <row r="4658" spans="1:19" x14ac:dyDescent="0.2">
      <c r="A4658" s="92"/>
      <c r="B4658" s="98"/>
      <c r="C4658" s="98"/>
      <c r="D4658" s="98"/>
      <c r="E4658" s="89"/>
      <c r="F4658" s="89"/>
      <c r="G4658" s="204"/>
      <c r="H4658" s="156"/>
      <c r="I4658" s="156"/>
      <c r="J4658" s="52"/>
      <c r="K4658" s="158"/>
      <c r="L4658" s="52"/>
      <c r="M4658" s="52"/>
      <c r="N4658" s="52"/>
      <c r="O4658" s="52"/>
      <c r="P4658" s="111"/>
      <c r="Q4658" s="52"/>
      <c r="R4658" s="77"/>
      <c r="S4658" s="109"/>
    </row>
    <row r="4659" spans="1:19" x14ac:dyDescent="0.2">
      <c r="A4659" s="92"/>
      <c r="B4659" s="98"/>
      <c r="C4659" s="98"/>
      <c r="D4659" s="98"/>
      <c r="E4659" s="89"/>
      <c r="F4659" s="89"/>
      <c r="G4659" s="204"/>
      <c r="H4659" s="157"/>
      <c r="I4659" s="157"/>
      <c r="J4659" s="52"/>
      <c r="K4659" s="158"/>
      <c r="L4659" s="52"/>
      <c r="M4659" s="52"/>
      <c r="N4659" s="52"/>
      <c r="O4659" s="52"/>
      <c r="P4659" s="111"/>
      <c r="Q4659" s="52"/>
      <c r="R4659" s="77"/>
      <c r="S4659" s="109"/>
    </row>
    <row r="4660" spans="1:19" x14ac:dyDescent="0.2">
      <c r="A4660" s="92"/>
      <c r="B4660" s="98"/>
      <c r="C4660" s="98"/>
      <c r="D4660" s="98"/>
      <c r="E4660" s="89"/>
      <c r="F4660" s="89"/>
      <c r="G4660" s="204"/>
      <c r="H4660" s="157"/>
      <c r="I4660" s="157"/>
      <c r="J4660" s="52"/>
      <c r="K4660" s="158"/>
      <c r="L4660" s="52"/>
      <c r="M4660" s="52"/>
      <c r="N4660" s="52"/>
      <c r="O4660" s="52"/>
      <c r="P4660" s="111"/>
      <c r="Q4660" s="52"/>
      <c r="R4660" s="77"/>
      <c r="S4660" s="109"/>
    </row>
    <row r="4661" spans="1:19" x14ac:dyDescent="0.2">
      <c r="A4661" s="92"/>
      <c r="B4661" s="98"/>
      <c r="C4661" s="98"/>
      <c r="D4661" s="98"/>
      <c r="E4661" s="89"/>
      <c r="F4661" s="89"/>
      <c r="G4661" s="204"/>
      <c r="H4661" s="155"/>
      <c r="I4661" s="155"/>
      <c r="J4661" s="52"/>
      <c r="K4661" s="158"/>
      <c r="L4661" s="52"/>
      <c r="M4661" s="52"/>
      <c r="N4661" s="52"/>
      <c r="O4661" s="52"/>
      <c r="P4661" s="111"/>
      <c r="Q4661" s="52"/>
      <c r="R4661" s="77"/>
      <c r="S4661" s="109"/>
    </row>
    <row r="4662" spans="1:19" x14ac:dyDescent="0.2">
      <c r="A4662" s="92"/>
      <c r="B4662" s="145"/>
      <c r="C4662" s="145"/>
      <c r="D4662" s="145"/>
      <c r="E4662" s="138"/>
      <c r="F4662" s="138"/>
      <c r="G4662" s="103"/>
      <c r="H4662" s="100"/>
      <c r="I4662" s="270"/>
      <c r="J4662" s="208"/>
      <c r="K4662" s="208"/>
      <c r="L4662" s="208"/>
      <c r="M4662" s="208"/>
      <c r="N4662" s="208"/>
      <c r="O4662" s="208"/>
      <c r="P4662" s="250"/>
      <c r="Q4662" s="208"/>
      <c r="R4662" s="143"/>
      <c r="S4662" s="143"/>
    </row>
    <row r="4663" spans="1:19" x14ac:dyDescent="0.2">
      <c r="A4663" s="92"/>
      <c r="B4663" s="98"/>
      <c r="C4663" s="98"/>
      <c r="D4663" s="98"/>
      <c r="E4663" s="89"/>
      <c r="F4663" s="89"/>
      <c r="G4663" s="204"/>
      <c r="H4663" s="156"/>
      <c r="I4663" s="156"/>
      <c r="J4663" s="52"/>
      <c r="K4663" s="158"/>
      <c r="L4663" s="52"/>
      <c r="M4663" s="52"/>
      <c r="N4663" s="52"/>
      <c r="O4663" s="52"/>
      <c r="P4663" s="111"/>
      <c r="Q4663" s="52"/>
      <c r="R4663" s="77"/>
      <c r="S4663" s="109"/>
    </row>
    <row r="4664" spans="1:19" x14ac:dyDescent="0.2">
      <c r="A4664" s="92"/>
      <c r="B4664" s="98"/>
      <c r="C4664" s="98"/>
      <c r="D4664" s="98"/>
      <c r="E4664" s="89"/>
      <c r="F4664" s="89"/>
      <c r="G4664" s="204"/>
      <c r="H4664" s="157"/>
      <c r="I4664" s="157"/>
      <c r="J4664" s="52"/>
      <c r="K4664" s="158"/>
      <c r="L4664" s="52"/>
      <c r="M4664" s="52"/>
      <c r="N4664" s="52"/>
      <c r="O4664" s="52"/>
      <c r="P4664" s="111"/>
      <c r="Q4664" s="52"/>
      <c r="R4664" s="77"/>
      <c r="S4664" s="109"/>
    </row>
    <row r="4665" spans="1:19" x14ac:dyDescent="0.2">
      <c r="A4665" s="92"/>
      <c r="B4665" s="98"/>
      <c r="C4665" s="98"/>
      <c r="D4665" s="98"/>
      <c r="E4665" s="89"/>
      <c r="F4665" s="89"/>
      <c r="G4665" s="204"/>
      <c r="H4665" s="155"/>
      <c r="I4665" s="155"/>
      <c r="J4665" s="52"/>
      <c r="K4665" s="158"/>
      <c r="L4665" s="52"/>
      <c r="M4665" s="52"/>
      <c r="N4665" s="52"/>
      <c r="O4665" s="52"/>
      <c r="P4665" s="111"/>
      <c r="Q4665" s="52"/>
      <c r="R4665" s="77"/>
      <c r="S4665" s="109"/>
    </row>
    <row r="4666" spans="1:19" x14ac:dyDescent="0.2">
      <c r="A4666" s="92"/>
      <c r="B4666" s="98"/>
      <c r="C4666" s="98"/>
      <c r="D4666" s="98"/>
      <c r="E4666" s="89"/>
      <c r="F4666" s="89"/>
      <c r="G4666" s="204"/>
      <c r="H4666" s="157"/>
      <c r="I4666" s="157"/>
      <c r="J4666" s="52"/>
      <c r="K4666" s="158"/>
      <c r="L4666" s="52"/>
      <c r="M4666" s="52"/>
      <c r="N4666" s="52"/>
      <c r="O4666" s="52"/>
      <c r="P4666" s="111"/>
      <c r="Q4666" s="52"/>
      <c r="R4666" s="77"/>
      <c r="S4666" s="109"/>
    </row>
    <row r="4667" spans="1:19" x14ac:dyDescent="0.2">
      <c r="A4667" s="92"/>
      <c r="B4667" s="98"/>
      <c r="C4667" s="98"/>
      <c r="D4667" s="98"/>
      <c r="E4667" s="89"/>
      <c r="F4667" s="89"/>
      <c r="G4667" s="204"/>
      <c r="H4667" s="155"/>
      <c r="I4667" s="155"/>
      <c r="J4667" s="52"/>
      <c r="K4667" s="158"/>
      <c r="L4667" s="52"/>
      <c r="M4667" s="52"/>
      <c r="N4667" s="52"/>
      <c r="O4667" s="52"/>
      <c r="P4667" s="111"/>
      <c r="Q4667" s="52"/>
      <c r="R4667" s="77"/>
      <c r="S4667" s="109"/>
    </row>
    <row r="4668" spans="1:19" x14ac:dyDescent="0.2">
      <c r="A4668" s="92"/>
      <c r="B4668" s="145"/>
      <c r="C4668" s="145"/>
      <c r="D4668" s="145"/>
      <c r="E4668" s="138"/>
      <c r="F4668" s="138"/>
      <c r="G4668" s="103"/>
      <c r="H4668" s="100"/>
      <c r="I4668" s="270"/>
      <c r="J4668" s="208"/>
      <c r="K4668" s="208"/>
      <c r="L4668" s="208"/>
      <c r="M4668" s="208"/>
      <c r="N4668" s="208"/>
      <c r="O4668" s="208"/>
      <c r="P4668" s="250"/>
      <c r="Q4668" s="208"/>
      <c r="R4668" s="143"/>
      <c r="S4668" s="143"/>
    </row>
    <row r="4669" spans="1:19" x14ac:dyDescent="0.2">
      <c r="A4669" s="92"/>
      <c r="B4669" s="98"/>
      <c r="C4669" s="98"/>
      <c r="D4669" s="98"/>
      <c r="E4669" s="89"/>
      <c r="F4669" s="89"/>
      <c r="G4669" s="204"/>
      <c r="H4669" s="156"/>
      <c r="I4669" s="156"/>
      <c r="J4669" s="52"/>
      <c r="K4669" s="158"/>
      <c r="L4669" s="52"/>
      <c r="M4669" s="52"/>
      <c r="N4669" s="52"/>
      <c r="O4669" s="52"/>
      <c r="P4669" s="111"/>
      <c r="Q4669" s="52"/>
      <c r="R4669" s="77"/>
      <c r="S4669" s="109"/>
    </row>
    <row r="4670" spans="1:19" x14ac:dyDescent="0.2">
      <c r="A4670" s="92"/>
      <c r="B4670" s="98"/>
      <c r="C4670" s="98"/>
      <c r="D4670" s="98"/>
      <c r="E4670" s="89"/>
      <c r="F4670" s="89"/>
      <c r="G4670" s="204"/>
      <c r="H4670" s="157"/>
      <c r="I4670" s="157"/>
      <c r="J4670" s="52"/>
      <c r="K4670" s="158"/>
      <c r="L4670" s="52"/>
      <c r="M4670" s="52"/>
      <c r="N4670" s="52"/>
      <c r="O4670" s="52"/>
      <c r="P4670" s="111"/>
      <c r="Q4670" s="52"/>
      <c r="R4670" s="77"/>
      <c r="S4670" s="109"/>
    </row>
    <row r="4671" spans="1:19" x14ac:dyDescent="0.2">
      <c r="A4671" s="92"/>
      <c r="B4671" s="98"/>
      <c r="C4671" s="98"/>
      <c r="D4671" s="98"/>
      <c r="E4671" s="89"/>
      <c r="F4671" s="89"/>
      <c r="G4671" s="204"/>
      <c r="H4671" s="155"/>
      <c r="I4671" s="155"/>
      <c r="J4671" s="52"/>
      <c r="K4671" s="158"/>
      <c r="L4671" s="52"/>
      <c r="M4671" s="52"/>
      <c r="N4671" s="52"/>
      <c r="O4671" s="52"/>
      <c r="P4671" s="111"/>
      <c r="Q4671" s="52"/>
      <c r="R4671" s="77"/>
      <c r="S4671" s="109"/>
    </row>
    <row r="4672" spans="1:19" x14ac:dyDescent="0.2">
      <c r="A4672" s="92"/>
      <c r="B4672" s="162"/>
      <c r="C4672" s="162"/>
      <c r="D4672" s="162"/>
      <c r="E4672" s="76"/>
      <c r="F4672" s="76"/>
      <c r="G4672" s="103"/>
      <c r="H4672" s="100"/>
      <c r="I4672" s="100"/>
      <c r="J4672" s="52"/>
      <c r="K4672" s="52"/>
      <c r="L4672" s="52"/>
      <c r="M4672" s="52"/>
      <c r="N4672" s="52"/>
      <c r="O4672" s="52"/>
      <c r="P4672" s="111"/>
      <c r="Q4672" s="52"/>
      <c r="R4672" s="72"/>
      <c r="S4672" s="72"/>
    </row>
    <row r="4673" spans="1:19" x14ac:dyDescent="0.2">
      <c r="A4673" s="92"/>
      <c r="B4673" s="98"/>
      <c r="C4673" s="98"/>
      <c r="D4673" s="98"/>
      <c r="E4673" s="89"/>
      <c r="F4673" s="89"/>
      <c r="G4673" s="204"/>
      <c r="H4673" s="156"/>
      <c r="I4673" s="156"/>
      <c r="J4673" s="52"/>
      <c r="K4673" s="158"/>
      <c r="L4673" s="52"/>
      <c r="M4673" s="52"/>
      <c r="N4673" s="52"/>
      <c r="O4673" s="52"/>
      <c r="P4673" s="111"/>
      <c r="Q4673" s="52"/>
      <c r="R4673" s="77"/>
      <c r="S4673" s="109"/>
    </row>
    <row r="4674" spans="1:19" x14ac:dyDescent="0.2">
      <c r="A4674" s="92"/>
      <c r="B4674" s="98"/>
      <c r="C4674" s="98"/>
      <c r="D4674" s="98"/>
      <c r="E4674" s="89"/>
      <c r="F4674" s="89"/>
      <c r="G4674" s="204"/>
      <c r="H4674" s="157"/>
      <c r="I4674" s="157"/>
      <c r="J4674" s="52"/>
      <c r="K4674" s="158"/>
      <c r="L4674" s="52"/>
      <c r="M4674" s="52"/>
      <c r="N4674" s="52"/>
      <c r="O4674" s="52"/>
      <c r="P4674" s="111"/>
      <c r="Q4674" s="52"/>
      <c r="R4674" s="77"/>
      <c r="S4674" s="109"/>
    </row>
    <row r="4675" spans="1:19" x14ac:dyDescent="0.2">
      <c r="A4675" s="92"/>
      <c r="B4675" s="98"/>
      <c r="C4675" s="98"/>
      <c r="D4675" s="98"/>
      <c r="E4675" s="89"/>
      <c r="F4675" s="89"/>
      <c r="G4675" s="204"/>
      <c r="H4675" s="157"/>
      <c r="I4675" s="157"/>
      <c r="J4675" s="52"/>
      <c r="K4675" s="158"/>
      <c r="L4675" s="52"/>
      <c r="M4675" s="52"/>
      <c r="N4675" s="52"/>
      <c r="O4675" s="52"/>
      <c r="P4675" s="111"/>
      <c r="Q4675" s="52"/>
      <c r="R4675" s="77"/>
      <c r="S4675" s="109"/>
    </row>
    <row r="4676" spans="1:19" x14ac:dyDescent="0.2">
      <c r="A4676" s="92"/>
      <c r="B4676" s="98"/>
      <c r="C4676" s="98"/>
      <c r="D4676" s="98"/>
      <c r="E4676" s="89"/>
      <c r="F4676" s="89"/>
      <c r="G4676" s="204"/>
      <c r="H4676" s="155"/>
      <c r="I4676" s="155"/>
      <c r="J4676" s="52"/>
      <c r="K4676" s="158"/>
      <c r="L4676" s="52"/>
      <c r="M4676" s="52"/>
      <c r="N4676" s="52"/>
      <c r="O4676" s="52"/>
      <c r="P4676" s="111"/>
      <c r="Q4676" s="52"/>
      <c r="R4676" s="77"/>
      <c r="S4676" s="109"/>
    </row>
    <row r="4677" spans="1:19" x14ac:dyDescent="0.2">
      <c r="A4677" s="92"/>
      <c r="B4677" s="145"/>
      <c r="C4677" s="145"/>
      <c r="D4677" s="145"/>
      <c r="E4677" s="138"/>
      <c r="F4677" s="138"/>
      <c r="G4677" s="103"/>
      <c r="H4677" s="100"/>
      <c r="I4677" s="270"/>
      <c r="J4677" s="208"/>
      <c r="K4677" s="208"/>
      <c r="L4677" s="208"/>
      <c r="M4677" s="208"/>
      <c r="N4677" s="208"/>
      <c r="O4677" s="208"/>
      <c r="P4677" s="250"/>
      <c r="Q4677" s="208"/>
      <c r="R4677" s="143"/>
      <c r="S4677" s="143"/>
    </row>
    <row r="4678" spans="1:19" x14ac:dyDescent="0.2">
      <c r="A4678" s="92"/>
      <c r="B4678" s="98"/>
      <c r="C4678" s="98"/>
      <c r="D4678" s="98"/>
      <c r="E4678" s="89"/>
      <c r="F4678" s="89"/>
      <c r="G4678" s="204"/>
      <c r="H4678" s="156"/>
      <c r="I4678" s="156"/>
      <c r="J4678" s="52"/>
      <c r="K4678" s="158"/>
      <c r="L4678" s="52"/>
      <c r="M4678" s="52"/>
      <c r="N4678" s="52"/>
      <c r="O4678" s="52"/>
      <c r="P4678" s="111"/>
      <c r="Q4678" s="52"/>
      <c r="R4678" s="77"/>
      <c r="S4678" s="109"/>
    </row>
    <row r="4679" spans="1:19" x14ac:dyDescent="0.2">
      <c r="A4679" s="92"/>
      <c r="B4679" s="98"/>
      <c r="C4679" s="98"/>
      <c r="D4679" s="98"/>
      <c r="E4679" s="89"/>
      <c r="F4679" s="89"/>
      <c r="G4679" s="204"/>
      <c r="H4679" s="157"/>
      <c r="I4679" s="157"/>
      <c r="J4679" s="52"/>
      <c r="K4679" s="158"/>
      <c r="L4679" s="52"/>
      <c r="M4679" s="52"/>
      <c r="N4679" s="52"/>
      <c r="O4679" s="52"/>
      <c r="P4679" s="111"/>
      <c r="Q4679" s="52"/>
      <c r="R4679" s="77"/>
      <c r="S4679" s="109"/>
    </row>
    <row r="4680" spans="1:19" x14ac:dyDescent="0.2">
      <c r="A4680" s="92"/>
      <c r="B4680" s="98"/>
      <c r="C4680" s="98"/>
      <c r="D4680" s="98"/>
      <c r="E4680" s="89"/>
      <c r="F4680" s="89"/>
      <c r="G4680" s="204"/>
      <c r="H4680" s="155"/>
      <c r="I4680" s="155"/>
      <c r="J4680" s="52"/>
      <c r="K4680" s="158"/>
      <c r="L4680" s="52"/>
      <c r="M4680" s="52"/>
      <c r="N4680" s="52"/>
      <c r="O4680" s="52"/>
      <c r="P4680" s="111"/>
      <c r="Q4680" s="52"/>
      <c r="R4680" s="77"/>
      <c r="S4680" s="109"/>
    </row>
    <row r="4681" spans="1:19" x14ac:dyDescent="0.2">
      <c r="A4681" s="92"/>
      <c r="B4681" s="98"/>
      <c r="C4681" s="98"/>
      <c r="D4681" s="98"/>
      <c r="E4681" s="89"/>
      <c r="F4681" s="89"/>
      <c r="G4681" s="204"/>
      <c r="H4681" s="157"/>
      <c r="I4681" s="157"/>
      <c r="J4681" s="52"/>
      <c r="K4681" s="158"/>
      <c r="L4681" s="52"/>
      <c r="M4681" s="52"/>
      <c r="N4681" s="52"/>
      <c r="O4681" s="52"/>
      <c r="P4681" s="111"/>
      <c r="Q4681" s="52"/>
      <c r="R4681" s="77"/>
      <c r="S4681" s="109"/>
    </row>
    <row r="4682" spans="1:19" x14ac:dyDescent="0.2">
      <c r="A4682" s="92"/>
      <c r="B4682" s="98"/>
      <c r="C4682" s="98"/>
      <c r="D4682" s="98"/>
      <c r="E4682" s="89"/>
      <c r="F4682" s="89"/>
      <c r="G4682" s="204"/>
      <c r="H4682" s="155"/>
      <c r="I4682" s="155"/>
      <c r="J4682" s="52"/>
      <c r="K4682" s="158"/>
      <c r="L4682" s="52"/>
      <c r="M4682" s="52"/>
      <c r="N4682" s="52"/>
      <c r="O4682" s="52"/>
      <c r="P4682" s="111"/>
      <c r="Q4682" s="52"/>
      <c r="R4682" s="77"/>
      <c r="S4682" s="109"/>
    </row>
    <row r="4683" spans="1:19" x14ac:dyDescent="0.2">
      <c r="A4683" s="92"/>
      <c r="B4683" s="145"/>
      <c r="C4683" s="145"/>
      <c r="D4683" s="145"/>
      <c r="E4683" s="138"/>
      <c r="F4683" s="138"/>
      <c r="G4683" s="103"/>
      <c r="H4683" s="100"/>
      <c r="I4683" s="270"/>
      <c r="J4683" s="208"/>
      <c r="K4683" s="208"/>
      <c r="L4683" s="208"/>
      <c r="M4683" s="208"/>
      <c r="N4683" s="208"/>
      <c r="O4683" s="208"/>
      <c r="P4683" s="250"/>
      <c r="Q4683" s="208"/>
      <c r="R4683" s="143"/>
      <c r="S4683" s="143"/>
    </row>
    <row r="4684" spans="1:19" x14ac:dyDescent="0.2">
      <c r="A4684" s="92"/>
      <c r="B4684" s="98"/>
      <c r="C4684" s="98"/>
      <c r="D4684" s="98"/>
      <c r="E4684" s="89"/>
      <c r="F4684" s="89"/>
      <c r="G4684" s="204"/>
      <c r="H4684" s="156"/>
      <c r="I4684" s="156"/>
      <c r="J4684" s="52"/>
      <c r="K4684" s="158"/>
      <c r="L4684" s="52"/>
      <c r="M4684" s="52"/>
      <c r="N4684" s="52"/>
      <c r="O4684" s="52"/>
      <c r="P4684" s="111"/>
      <c r="Q4684" s="52"/>
      <c r="R4684" s="77"/>
      <c r="S4684" s="109"/>
    </row>
    <row r="4685" spans="1:19" x14ac:dyDescent="0.2">
      <c r="A4685" s="92"/>
      <c r="B4685" s="98"/>
      <c r="C4685" s="98"/>
      <c r="D4685" s="98"/>
      <c r="E4685" s="89"/>
      <c r="F4685" s="89"/>
      <c r="G4685" s="204"/>
      <c r="H4685" s="157"/>
      <c r="I4685" s="157"/>
      <c r="J4685" s="52"/>
      <c r="K4685" s="158"/>
      <c r="L4685" s="52"/>
      <c r="M4685" s="52"/>
      <c r="N4685" s="52"/>
      <c r="O4685" s="52"/>
      <c r="P4685" s="111"/>
      <c r="Q4685" s="52"/>
      <c r="R4685" s="77"/>
      <c r="S4685" s="109"/>
    </row>
    <row r="4686" spans="1:19" x14ac:dyDescent="0.2">
      <c r="A4686" s="92"/>
      <c r="B4686" s="98"/>
      <c r="C4686" s="98"/>
      <c r="D4686" s="98"/>
      <c r="E4686" s="89"/>
      <c r="F4686" s="89"/>
      <c r="G4686" s="204"/>
      <c r="H4686" s="155"/>
      <c r="I4686" s="155"/>
      <c r="J4686" s="52"/>
      <c r="K4686" s="158"/>
      <c r="L4686" s="52"/>
      <c r="M4686" s="52"/>
      <c r="N4686" s="52"/>
      <c r="O4686" s="52"/>
      <c r="P4686" s="111"/>
      <c r="Q4686" s="52"/>
      <c r="R4686" s="77"/>
      <c r="S4686" s="109"/>
    </row>
  </sheetData>
  <phoneticPr fontId="18" type="noConversion"/>
  <pageMargins left="0.78740157480314965" right="0.78740157480314965" top="0.55118110236220474" bottom="0.98425196850393704" header="0" footer="0"/>
  <pageSetup paperSize="9" scale="62" fitToHeight="0" orientation="landscape" r:id="rId1"/>
  <headerFooter alignWithMargins="0">
    <oddFooter>&amp;C&amp;"Arial Black,Normal"&amp;U&amp;K800000&amp;F&amp;R&amp;"Book Antiqua,Negrita"&amp;12&amp;K800000&amp;P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/>
  <dimension ref="A2:R186"/>
  <sheetViews>
    <sheetView workbookViewId="0">
      <selection activeCell="B32" sqref="B32"/>
    </sheetView>
  </sheetViews>
  <sheetFormatPr baseColWidth="10" defaultColWidth="11.44140625" defaultRowHeight="13.2" x14ac:dyDescent="0.25"/>
  <sheetData>
    <row r="2" spans="1:18" x14ac:dyDescent="0.25">
      <c r="A2" s="5" t="s">
        <v>146</v>
      </c>
      <c r="I2" s="6" t="s">
        <v>147</v>
      </c>
      <c r="J2" s="7">
        <v>1</v>
      </c>
    </row>
    <row r="4" spans="1:18" x14ac:dyDescent="0.25">
      <c r="F4" s="15" t="s">
        <v>148</v>
      </c>
    </row>
    <row r="6" spans="1:18" x14ac:dyDescent="0.25">
      <c r="A6" s="6" t="s">
        <v>148</v>
      </c>
      <c r="D6" s="8" t="s">
        <v>149</v>
      </c>
      <c r="E6" s="9" t="s">
        <v>150</v>
      </c>
    </row>
    <row r="9" spans="1:18" x14ac:dyDescent="0.25">
      <c r="A9" s="6" t="s">
        <v>151</v>
      </c>
      <c r="C9" s="9" t="s">
        <v>152</v>
      </c>
      <c r="H9" s="6" t="s">
        <v>153</v>
      </c>
      <c r="J9" s="8" t="s">
        <v>154</v>
      </c>
    </row>
    <row r="10" spans="1:18" x14ac:dyDescent="0.25">
      <c r="A10" s="6" t="s">
        <v>155</v>
      </c>
      <c r="C10" s="9" t="s">
        <v>156</v>
      </c>
    </row>
    <row r="12" spans="1:18" x14ac:dyDescent="0.25">
      <c r="A12" s="9" t="s">
        <v>12</v>
      </c>
      <c r="C12" s="9" t="s">
        <v>157</v>
      </c>
      <c r="G12" s="9" t="s">
        <v>158</v>
      </c>
      <c r="H12" s="10" t="s">
        <v>159</v>
      </c>
      <c r="I12" s="10" t="s">
        <v>160</v>
      </c>
      <c r="J12" s="10" t="s">
        <v>161</v>
      </c>
    </row>
    <row r="14" spans="1:18" x14ac:dyDescent="0.25">
      <c r="A14" s="11" t="s">
        <v>16</v>
      </c>
      <c r="E14" s="12" t="s">
        <v>33</v>
      </c>
      <c r="R14" s="16">
        <v>23651.77</v>
      </c>
    </row>
    <row r="16" spans="1:18" x14ac:dyDescent="0.25">
      <c r="A16" s="11" t="s">
        <v>18</v>
      </c>
      <c r="C16" s="11" t="s">
        <v>162</v>
      </c>
      <c r="H16" s="11" t="s">
        <v>163</v>
      </c>
      <c r="I16" s="13">
        <v>18</v>
      </c>
      <c r="K16" s="13">
        <v>126.58</v>
      </c>
      <c r="O16" s="13">
        <v>2278.44</v>
      </c>
    </row>
    <row r="18" spans="1:18" x14ac:dyDescent="0.25">
      <c r="A18" s="11" t="s">
        <v>32</v>
      </c>
      <c r="C18" s="11" t="s">
        <v>164</v>
      </c>
      <c r="H18" s="11" t="s">
        <v>165</v>
      </c>
      <c r="I18" s="13">
        <v>1</v>
      </c>
      <c r="K18" s="13">
        <v>548.21</v>
      </c>
      <c r="O18" s="13">
        <v>548.21</v>
      </c>
    </row>
    <row r="20" spans="1:18" x14ac:dyDescent="0.25">
      <c r="A20" s="11" t="s">
        <v>41</v>
      </c>
      <c r="C20" s="11" t="s">
        <v>166</v>
      </c>
      <c r="H20" s="11" t="s">
        <v>167</v>
      </c>
      <c r="K20" s="13">
        <v>150</v>
      </c>
    </row>
    <row r="22" spans="1:18" x14ac:dyDescent="0.25">
      <c r="A22" s="11" t="s">
        <v>41</v>
      </c>
      <c r="C22" s="11" t="s">
        <v>168</v>
      </c>
      <c r="H22" s="11" t="s">
        <v>167</v>
      </c>
      <c r="K22" s="13">
        <v>350</v>
      </c>
    </row>
    <row r="24" spans="1:18" x14ac:dyDescent="0.25">
      <c r="A24" s="11" t="s">
        <v>169</v>
      </c>
      <c r="C24" s="11" t="s">
        <v>170</v>
      </c>
      <c r="H24" s="11" t="s">
        <v>171</v>
      </c>
      <c r="K24" s="13">
        <v>5140.74</v>
      </c>
    </row>
    <row r="26" spans="1:18" x14ac:dyDescent="0.25">
      <c r="A26" s="11" t="s">
        <v>172</v>
      </c>
      <c r="C26" s="11" t="s">
        <v>173</v>
      </c>
      <c r="H26" s="11" t="s">
        <v>163</v>
      </c>
      <c r="K26" s="13">
        <v>1.8</v>
      </c>
    </row>
    <row r="28" spans="1:18" x14ac:dyDescent="0.25">
      <c r="A28" s="11" t="s">
        <v>36</v>
      </c>
      <c r="C28" s="11" t="s">
        <v>174</v>
      </c>
      <c r="H28" s="11" t="s">
        <v>163</v>
      </c>
      <c r="I28" s="13">
        <v>576</v>
      </c>
      <c r="K28" s="13">
        <v>4.63</v>
      </c>
      <c r="O28" s="13">
        <v>2666.88</v>
      </c>
    </row>
    <row r="30" spans="1:18" x14ac:dyDescent="0.25">
      <c r="A30" s="11" t="s">
        <v>51</v>
      </c>
      <c r="C30" s="11" t="s">
        <v>175</v>
      </c>
      <c r="H30" s="11" t="s">
        <v>167</v>
      </c>
      <c r="I30" s="13">
        <v>6</v>
      </c>
      <c r="K30" s="13">
        <v>4598.63</v>
      </c>
      <c r="O30" s="13">
        <v>27591.78</v>
      </c>
    </row>
    <row r="32" spans="1:18" x14ac:dyDescent="0.25">
      <c r="A32" s="11" t="s">
        <v>52</v>
      </c>
      <c r="E32" s="12" t="s">
        <v>145</v>
      </c>
      <c r="R32" s="16">
        <v>159927.96</v>
      </c>
    </row>
    <row r="34" spans="1:15" x14ac:dyDescent="0.25">
      <c r="A34" s="11" t="s">
        <v>54</v>
      </c>
      <c r="C34" s="11" t="s">
        <v>176</v>
      </c>
      <c r="H34" s="11" t="s">
        <v>177</v>
      </c>
      <c r="I34" s="13">
        <v>378</v>
      </c>
      <c r="K34" s="13">
        <v>17.010000000000002</v>
      </c>
      <c r="O34" s="13">
        <v>6429.78</v>
      </c>
    </row>
    <row r="36" spans="1:15" x14ac:dyDescent="0.25">
      <c r="A36" s="11" t="s">
        <v>62</v>
      </c>
      <c r="C36" s="11" t="s">
        <v>178</v>
      </c>
      <c r="H36" s="11" t="s">
        <v>177</v>
      </c>
      <c r="K36" s="13">
        <v>32.26</v>
      </c>
    </row>
    <row r="38" spans="1:15" x14ac:dyDescent="0.25">
      <c r="A38" s="11" t="s">
        <v>75</v>
      </c>
      <c r="C38" s="11" t="s">
        <v>179</v>
      </c>
      <c r="H38" s="11" t="s">
        <v>177</v>
      </c>
      <c r="I38" s="13">
        <v>252.5</v>
      </c>
      <c r="K38" s="13">
        <v>33.18</v>
      </c>
      <c r="O38" s="13">
        <v>8377.9500000000007</v>
      </c>
    </row>
    <row r="40" spans="1:15" x14ac:dyDescent="0.25">
      <c r="A40" s="11" t="s">
        <v>119</v>
      </c>
      <c r="C40" s="11" t="s">
        <v>180</v>
      </c>
      <c r="H40" s="11" t="s">
        <v>163</v>
      </c>
      <c r="K40" s="13">
        <v>62.01</v>
      </c>
    </row>
    <row r="42" spans="1:15" x14ac:dyDescent="0.25">
      <c r="A42" s="11" t="s">
        <v>119</v>
      </c>
      <c r="C42" s="11" t="s">
        <v>181</v>
      </c>
      <c r="H42" s="11" t="s">
        <v>177</v>
      </c>
      <c r="I42" s="13">
        <v>176</v>
      </c>
      <c r="K42" s="13">
        <v>19.850000000000001</v>
      </c>
      <c r="O42" s="13">
        <v>3493.6</v>
      </c>
    </row>
    <row r="44" spans="1:15" x14ac:dyDescent="0.25">
      <c r="A44" s="11" t="s">
        <v>182</v>
      </c>
      <c r="C44" s="11" t="s">
        <v>183</v>
      </c>
      <c r="H44" s="11" t="s">
        <v>163</v>
      </c>
      <c r="K44" s="13">
        <v>28.03</v>
      </c>
    </row>
    <row r="46" spans="1:15" x14ac:dyDescent="0.25">
      <c r="A46" s="11" t="s">
        <v>184</v>
      </c>
      <c r="C46" s="11" t="s">
        <v>185</v>
      </c>
      <c r="H46" s="11" t="s">
        <v>163</v>
      </c>
      <c r="I46" s="13">
        <v>302.8</v>
      </c>
      <c r="K46" s="13">
        <v>56.64</v>
      </c>
      <c r="O46" s="13">
        <v>17150.59</v>
      </c>
    </row>
    <row r="48" spans="1:15" x14ac:dyDescent="0.25">
      <c r="A48" s="11" t="s">
        <v>186</v>
      </c>
      <c r="C48" s="11" t="s">
        <v>187</v>
      </c>
      <c r="H48" s="11" t="s">
        <v>188</v>
      </c>
      <c r="I48" s="13">
        <v>7724.37</v>
      </c>
      <c r="K48" s="13">
        <v>5.27</v>
      </c>
      <c r="O48" s="13">
        <v>40707.43</v>
      </c>
    </row>
    <row r="50" spans="1:18" x14ac:dyDescent="0.25">
      <c r="A50" s="11" t="s">
        <v>189</v>
      </c>
      <c r="C50" s="11" t="s">
        <v>190</v>
      </c>
      <c r="H50" s="11" t="s">
        <v>177</v>
      </c>
      <c r="K50" s="13">
        <v>389.41</v>
      </c>
    </row>
    <row r="52" spans="1:18" x14ac:dyDescent="0.25">
      <c r="A52" s="11" t="s">
        <v>191</v>
      </c>
      <c r="E52" s="12" t="s">
        <v>192</v>
      </c>
      <c r="R52" s="16">
        <v>27798.75</v>
      </c>
    </row>
    <row r="54" spans="1:18" x14ac:dyDescent="0.25">
      <c r="A54" s="11" t="s">
        <v>193</v>
      </c>
      <c r="C54" s="11" t="s">
        <v>194</v>
      </c>
      <c r="H54" s="11" t="s">
        <v>177</v>
      </c>
      <c r="K54" s="13">
        <v>480.33</v>
      </c>
    </row>
    <row r="56" spans="1:18" x14ac:dyDescent="0.25">
      <c r="A56" s="11" t="s">
        <v>195</v>
      </c>
      <c r="C56" s="11" t="s">
        <v>196</v>
      </c>
      <c r="H56" s="11" t="s">
        <v>165</v>
      </c>
      <c r="K56" s="13">
        <v>1563.11</v>
      </c>
    </row>
    <row r="58" spans="1:18" x14ac:dyDescent="0.25">
      <c r="A58" s="11" t="s">
        <v>197</v>
      </c>
      <c r="C58" s="11" t="s">
        <v>198</v>
      </c>
      <c r="H58" s="11" t="s">
        <v>165</v>
      </c>
      <c r="K58" s="13">
        <v>1022.97</v>
      </c>
    </row>
    <row r="60" spans="1:18" x14ac:dyDescent="0.25">
      <c r="A60" s="11" t="s">
        <v>199</v>
      </c>
      <c r="C60" s="11" t="s">
        <v>200</v>
      </c>
      <c r="H60" s="11" t="s">
        <v>165</v>
      </c>
      <c r="K60" s="13">
        <v>58.57</v>
      </c>
    </row>
    <row r="62" spans="1:18" x14ac:dyDescent="0.25">
      <c r="A62" s="11" t="s">
        <v>201</v>
      </c>
      <c r="C62" s="11" t="s">
        <v>202</v>
      </c>
      <c r="H62" s="11" t="s">
        <v>163</v>
      </c>
      <c r="K62" s="13">
        <v>61.92</v>
      </c>
    </row>
    <row r="64" spans="1:18" x14ac:dyDescent="0.25">
      <c r="A64" s="11" t="s">
        <v>203</v>
      </c>
      <c r="C64" s="11" t="s">
        <v>204</v>
      </c>
      <c r="H64" s="11" t="s">
        <v>177</v>
      </c>
      <c r="K64" s="13">
        <v>75.78</v>
      </c>
    </row>
    <row r="66" spans="1:15" x14ac:dyDescent="0.25">
      <c r="A66" s="11" t="s">
        <v>205</v>
      </c>
      <c r="E66" s="12" t="s">
        <v>206</v>
      </c>
    </row>
    <row r="68" spans="1:15" x14ac:dyDescent="0.25">
      <c r="A68" s="11" t="s">
        <v>207</v>
      </c>
      <c r="C68" s="11" t="s">
        <v>208</v>
      </c>
      <c r="H68" s="11" t="s">
        <v>163</v>
      </c>
      <c r="I68" s="13">
        <v>240.95</v>
      </c>
      <c r="K68" s="13">
        <v>68.25</v>
      </c>
      <c r="O68" s="13">
        <v>16444.84</v>
      </c>
    </row>
    <row r="70" spans="1:15" x14ac:dyDescent="0.25">
      <c r="A70" s="11" t="s">
        <v>209</v>
      </c>
      <c r="C70" s="11" t="s">
        <v>187</v>
      </c>
      <c r="H70" s="11" t="s">
        <v>188</v>
      </c>
      <c r="I70" s="13">
        <v>8027.14</v>
      </c>
      <c r="K70" s="13">
        <v>5.27</v>
      </c>
      <c r="O70" s="13">
        <v>42303.03</v>
      </c>
    </row>
    <row r="72" spans="1:15" x14ac:dyDescent="0.25">
      <c r="A72" s="11" t="s">
        <v>210</v>
      </c>
      <c r="C72" s="11" t="s">
        <v>211</v>
      </c>
      <c r="H72" s="11" t="s">
        <v>212</v>
      </c>
      <c r="K72" s="13">
        <v>9.31</v>
      </c>
    </row>
    <row r="74" spans="1:15" x14ac:dyDescent="0.25">
      <c r="A74" s="11" t="s">
        <v>213</v>
      </c>
      <c r="C74" s="11" t="s">
        <v>214</v>
      </c>
      <c r="H74" s="11" t="s">
        <v>177</v>
      </c>
      <c r="K74" s="13">
        <v>427.5</v>
      </c>
    </row>
    <row r="76" spans="1:15" x14ac:dyDescent="0.25">
      <c r="A76" s="11" t="s">
        <v>215</v>
      </c>
      <c r="E76" s="12" t="s">
        <v>216</v>
      </c>
    </row>
    <row r="78" spans="1:15" x14ac:dyDescent="0.25">
      <c r="A78" s="11" t="s">
        <v>217</v>
      </c>
      <c r="C78" s="11" t="s">
        <v>208</v>
      </c>
      <c r="H78" s="11" t="s">
        <v>163</v>
      </c>
      <c r="I78" s="13">
        <v>90</v>
      </c>
      <c r="K78" s="13">
        <v>68.25</v>
      </c>
      <c r="O78" s="13">
        <v>6142.5</v>
      </c>
    </row>
    <row r="80" spans="1:15" x14ac:dyDescent="0.25">
      <c r="A80" s="11" t="s">
        <v>218</v>
      </c>
      <c r="C80" s="11" t="s">
        <v>187</v>
      </c>
      <c r="H80" s="11" t="s">
        <v>188</v>
      </c>
      <c r="I80" s="13">
        <v>3291.79</v>
      </c>
      <c r="K80" s="13">
        <v>5.27</v>
      </c>
      <c r="O80" s="13">
        <v>17347.73</v>
      </c>
    </row>
    <row r="82" spans="1:15" x14ac:dyDescent="0.25">
      <c r="A82" s="11" t="s">
        <v>219</v>
      </c>
      <c r="C82" s="11" t="s">
        <v>220</v>
      </c>
      <c r="H82" s="11" t="s">
        <v>177</v>
      </c>
      <c r="K82" s="13">
        <v>431.4</v>
      </c>
    </row>
    <row r="84" spans="1:15" x14ac:dyDescent="0.25">
      <c r="A84" s="11" t="s">
        <v>221</v>
      </c>
      <c r="E84" s="12" t="s">
        <v>222</v>
      </c>
    </row>
    <row r="86" spans="1:15" x14ac:dyDescent="0.25">
      <c r="A86" s="11" t="s">
        <v>223</v>
      </c>
      <c r="C86" s="11" t="s">
        <v>208</v>
      </c>
      <c r="H86" s="11" t="s">
        <v>163</v>
      </c>
      <c r="I86" s="13">
        <v>35</v>
      </c>
      <c r="K86" s="13">
        <v>68.25</v>
      </c>
      <c r="O86" s="13">
        <v>2388.75</v>
      </c>
    </row>
    <row r="88" spans="1:15" x14ac:dyDescent="0.25">
      <c r="A88" s="11" t="s">
        <v>224</v>
      </c>
      <c r="C88" s="11" t="s">
        <v>187</v>
      </c>
      <c r="H88" s="11" t="s">
        <v>188</v>
      </c>
      <c r="I88" s="13">
        <v>943.35</v>
      </c>
      <c r="K88" s="13">
        <v>5.27</v>
      </c>
      <c r="O88" s="13">
        <v>4971.45</v>
      </c>
    </row>
    <row r="90" spans="1:15" x14ac:dyDescent="0.25">
      <c r="A90" s="11" t="s">
        <v>225</v>
      </c>
      <c r="C90" s="11" t="s">
        <v>220</v>
      </c>
      <c r="H90" s="11" t="s">
        <v>177</v>
      </c>
      <c r="K90" s="13">
        <v>431.4</v>
      </c>
    </row>
    <row r="92" spans="1:15" x14ac:dyDescent="0.25">
      <c r="A92" s="11" t="s">
        <v>226</v>
      </c>
      <c r="E92" s="12" t="s">
        <v>227</v>
      </c>
    </row>
    <row r="94" spans="1:15" x14ac:dyDescent="0.25">
      <c r="A94" s="11" t="s">
        <v>228</v>
      </c>
      <c r="E94" s="12" t="s">
        <v>33</v>
      </c>
    </row>
    <row r="96" spans="1:15" x14ac:dyDescent="0.25">
      <c r="A96" s="11" t="s">
        <v>229</v>
      </c>
      <c r="C96" s="11" t="s">
        <v>174</v>
      </c>
      <c r="H96" s="11" t="s">
        <v>163</v>
      </c>
      <c r="I96" s="13">
        <v>576</v>
      </c>
      <c r="K96" s="13">
        <v>4.63</v>
      </c>
      <c r="O96" s="13">
        <v>2666.88</v>
      </c>
    </row>
    <row r="98" spans="1:15" x14ac:dyDescent="0.25">
      <c r="A98" s="11" t="s">
        <v>230</v>
      </c>
      <c r="E98" s="12" t="s">
        <v>55</v>
      </c>
    </row>
    <row r="100" spans="1:15" x14ac:dyDescent="0.25">
      <c r="A100" s="11" t="s">
        <v>231</v>
      </c>
      <c r="C100" s="11" t="s">
        <v>232</v>
      </c>
      <c r="H100" s="11" t="s">
        <v>177</v>
      </c>
      <c r="I100" s="13">
        <v>502.8</v>
      </c>
      <c r="K100" s="13">
        <v>8.85</v>
      </c>
      <c r="O100" s="13">
        <v>4449.78</v>
      </c>
    </row>
    <row r="102" spans="1:15" x14ac:dyDescent="0.25">
      <c r="A102" s="11" t="s">
        <v>233</v>
      </c>
      <c r="C102" s="11" t="s">
        <v>234</v>
      </c>
      <c r="H102" s="11" t="s">
        <v>177</v>
      </c>
      <c r="I102" s="13">
        <v>502.8</v>
      </c>
      <c r="K102" s="13">
        <v>8.85</v>
      </c>
      <c r="O102" s="13">
        <v>4449.78</v>
      </c>
    </row>
    <row r="104" spans="1:15" x14ac:dyDescent="0.25">
      <c r="A104" s="11" t="s">
        <v>235</v>
      </c>
      <c r="C104" s="11" t="s">
        <v>236</v>
      </c>
      <c r="H104" s="11" t="s">
        <v>177</v>
      </c>
      <c r="I104" s="13">
        <v>502.8</v>
      </c>
      <c r="K104" s="13">
        <v>4.3099999999999996</v>
      </c>
      <c r="O104" s="13">
        <v>2167.0700000000002</v>
      </c>
    </row>
    <row r="106" spans="1:15" x14ac:dyDescent="0.25">
      <c r="A106" s="11" t="s">
        <v>237</v>
      </c>
      <c r="C106" s="11" t="s">
        <v>238</v>
      </c>
      <c r="H106" s="11" t="s">
        <v>177</v>
      </c>
      <c r="I106" s="13">
        <v>502.8</v>
      </c>
      <c r="K106" s="13">
        <v>22.44</v>
      </c>
      <c r="O106" s="13">
        <v>11282.83</v>
      </c>
    </row>
    <row r="108" spans="1:15" x14ac:dyDescent="0.25">
      <c r="A108" s="11" t="s">
        <v>237</v>
      </c>
      <c r="C108" s="11" t="s">
        <v>239</v>
      </c>
      <c r="H108" s="11" t="s">
        <v>177</v>
      </c>
      <c r="K108" s="13">
        <v>7.81</v>
      </c>
    </row>
    <row r="110" spans="1:15" x14ac:dyDescent="0.25">
      <c r="A110" s="11" t="s">
        <v>240</v>
      </c>
      <c r="C110" s="11" t="s">
        <v>241</v>
      </c>
      <c r="H110" s="11" t="s">
        <v>177</v>
      </c>
      <c r="K110" s="13">
        <v>6.95</v>
      </c>
    </row>
    <row r="112" spans="1:15" x14ac:dyDescent="0.25">
      <c r="A112" s="11" t="s">
        <v>242</v>
      </c>
      <c r="C112" s="11" t="s">
        <v>243</v>
      </c>
      <c r="H112" s="11" t="s">
        <v>163</v>
      </c>
      <c r="K112" s="13">
        <v>32.409999999999997</v>
      </c>
    </row>
    <row r="114" spans="1:15" x14ac:dyDescent="0.25">
      <c r="A114" s="11" t="s">
        <v>244</v>
      </c>
      <c r="E114" s="12" t="s">
        <v>245</v>
      </c>
    </row>
    <row r="116" spans="1:15" x14ac:dyDescent="0.25">
      <c r="A116" s="11" t="s">
        <v>246</v>
      </c>
      <c r="E116" s="12" t="s">
        <v>33</v>
      </c>
    </row>
    <row r="118" spans="1:15" x14ac:dyDescent="0.25">
      <c r="A118" s="11" t="s">
        <v>247</v>
      </c>
      <c r="C118" s="11" t="s">
        <v>173</v>
      </c>
      <c r="H118" s="11" t="s">
        <v>163</v>
      </c>
      <c r="K118" s="13">
        <v>1.8</v>
      </c>
    </row>
    <row r="120" spans="1:15" x14ac:dyDescent="0.25">
      <c r="A120" s="11" t="s">
        <v>248</v>
      </c>
      <c r="C120" s="11" t="s">
        <v>174</v>
      </c>
      <c r="H120" s="11" t="s">
        <v>163</v>
      </c>
      <c r="I120" s="13">
        <v>576</v>
      </c>
      <c r="K120" s="13">
        <v>4.63</v>
      </c>
      <c r="O120" s="13">
        <v>2666.88</v>
      </c>
    </row>
    <row r="122" spans="1:15" x14ac:dyDescent="0.25">
      <c r="A122" s="11" t="s">
        <v>249</v>
      </c>
      <c r="E122" s="12" t="s">
        <v>55</v>
      </c>
    </row>
    <row r="124" spans="1:15" x14ac:dyDescent="0.25">
      <c r="A124" s="11" t="s">
        <v>250</v>
      </c>
      <c r="C124" s="11" t="s">
        <v>176</v>
      </c>
      <c r="H124" s="11" t="s">
        <v>177</v>
      </c>
      <c r="I124" s="13">
        <v>378</v>
      </c>
      <c r="K124" s="13">
        <v>17.010000000000002</v>
      </c>
      <c r="O124" s="13">
        <v>6429.78</v>
      </c>
    </row>
    <row r="126" spans="1:15" x14ac:dyDescent="0.25">
      <c r="A126" s="11" t="s">
        <v>251</v>
      </c>
      <c r="C126" s="11" t="s">
        <v>179</v>
      </c>
      <c r="H126" s="11" t="s">
        <v>177</v>
      </c>
      <c r="I126" s="13">
        <v>252.5</v>
      </c>
      <c r="K126" s="13">
        <v>33.18</v>
      </c>
      <c r="O126" s="13">
        <v>8377.9500000000007</v>
      </c>
    </row>
    <row r="128" spans="1:15" x14ac:dyDescent="0.25">
      <c r="A128" s="11" t="s">
        <v>252</v>
      </c>
      <c r="C128" s="11" t="s">
        <v>180</v>
      </c>
      <c r="H128" s="11" t="s">
        <v>163</v>
      </c>
      <c r="K128" s="13">
        <v>62.01</v>
      </c>
    </row>
    <row r="130" spans="1:18" x14ac:dyDescent="0.25">
      <c r="A130" s="11" t="s">
        <v>253</v>
      </c>
      <c r="C130" s="11" t="s">
        <v>181</v>
      </c>
      <c r="H130" s="11" t="s">
        <v>177</v>
      </c>
      <c r="I130" s="13">
        <v>176</v>
      </c>
      <c r="K130" s="13">
        <v>22.07</v>
      </c>
      <c r="O130" s="13">
        <v>3884.32</v>
      </c>
    </row>
    <row r="132" spans="1:18" x14ac:dyDescent="0.25">
      <c r="A132" s="11" t="s">
        <v>254</v>
      </c>
      <c r="E132" s="12" t="s">
        <v>255</v>
      </c>
    </row>
    <row r="134" spans="1:18" x14ac:dyDescent="0.25">
      <c r="A134" s="11" t="s">
        <v>256</v>
      </c>
      <c r="C134" s="11" t="s">
        <v>257</v>
      </c>
      <c r="H134" s="11" t="s">
        <v>177</v>
      </c>
      <c r="K134" s="13">
        <v>207.31</v>
      </c>
    </row>
    <row r="136" spans="1:18" x14ac:dyDescent="0.25">
      <c r="A136" s="11" t="s">
        <v>258</v>
      </c>
      <c r="C136" s="11" t="s">
        <v>259</v>
      </c>
      <c r="H136" s="11" t="s">
        <v>163</v>
      </c>
      <c r="K136" s="13">
        <v>74.14</v>
      </c>
    </row>
    <row r="138" spans="1:18" x14ac:dyDescent="0.25">
      <c r="A138" s="11" t="s">
        <v>260</v>
      </c>
      <c r="E138" s="12" t="s">
        <v>261</v>
      </c>
      <c r="R138" s="16">
        <v>22667.599999999999</v>
      </c>
    </row>
    <row r="140" spans="1:18" x14ac:dyDescent="0.25">
      <c r="A140" s="11" t="s">
        <v>262</v>
      </c>
      <c r="C140" s="11" t="s">
        <v>263</v>
      </c>
      <c r="H140" s="11" t="s">
        <v>165</v>
      </c>
      <c r="I140" s="13">
        <v>2</v>
      </c>
      <c r="K140" s="13">
        <v>3106.52</v>
      </c>
      <c r="O140" s="13">
        <v>6213.04</v>
      </c>
    </row>
    <row r="142" spans="1:18" x14ac:dyDescent="0.25">
      <c r="A142" s="11" t="s">
        <v>264</v>
      </c>
      <c r="C142" s="11" t="s">
        <v>265</v>
      </c>
      <c r="H142" s="11" t="s">
        <v>165</v>
      </c>
      <c r="I142" s="13">
        <v>2</v>
      </c>
      <c r="K142" s="13">
        <v>4606.5200000000004</v>
      </c>
      <c r="O142" s="13">
        <v>9213.0400000000009</v>
      </c>
    </row>
    <row r="144" spans="1:18" x14ac:dyDescent="0.25">
      <c r="A144" s="11" t="s">
        <v>266</v>
      </c>
      <c r="C144" s="11" t="s">
        <v>267</v>
      </c>
      <c r="H144" s="11" t="s">
        <v>268</v>
      </c>
      <c r="I144" s="13">
        <v>19.2</v>
      </c>
      <c r="K144" s="13">
        <v>8.6999999999999993</v>
      </c>
      <c r="O144" s="13">
        <v>167.04</v>
      </c>
    </row>
    <row r="146" spans="1:15" x14ac:dyDescent="0.25">
      <c r="A146" s="11" t="s">
        <v>269</v>
      </c>
      <c r="C146" s="11" t="s">
        <v>270</v>
      </c>
      <c r="H146" s="11" t="s">
        <v>268</v>
      </c>
      <c r="I146" s="13">
        <v>7.2</v>
      </c>
      <c r="K146" s="13">
        <v>166.09</v>
      </c>
      <c r="O146" s="13">
        <v>1195.8499999999999</v>
      </c>
    </row>
    <row r="148" spans="1:15" x14ac:dyDescent="0.25">
      <c r="A148" s="11" t="s">
        <v>271</v>
      </c>
      <c r="C148" s="11" t="s">
        <v>272</v>
      </c>
      <c r="H148" s="11" t="s">
        <v>268</v>
      </c>
      <c r="I148" s="13">
        <v>50</v>
      </c>
      <c r="K148" s="13">
        <v>798.3</v>
      </c>
      <c r="O148" s="13">
        <v>39915</v>
      </c>
    </row>
    <row r="150" spans="1:15" x14ac:dyDescent="0.25">
      <c r="A150" s="11" t="s">
        <v>273</v>
      </c>
      <c r="C150" s="11" t="s">
        <v>274</v>
      </c>
      <c r="H150" s="11" t="s">
        <v>163</v>
      </c>
      <c r="I150" s="13">
        <v>81.599999999999994</v>
      </c>
      <c r="K150" s="13">
        <v>8.57</v>
      </c>
      <c r="O150" s="13">
        <v>699.31</v>
      </c>
    </row>
    <row r="152" spans="1:15" x14ac:dyDescent="0.25">
      <c r="A152" s="11" t="s">
        <v>275</v>
      </c>
      <c r="C152" s="11" t="s">
        <v>276</v>
      </c>
      <c r="H152" s="11" t="s">
        <v>268</v>
      </c>
      <c r="I152" s="13">
        <v>6</v>
      </c>
      <c r="K152" s="13">
        <v>13.27</v>
      </c>
      <c r="O152" s="13">
        <v>79.62</v>
      </c>
    </row>
    <row r="154" spans="1:15" x14ac:dyDescent="0.25">
      <c r="A154" s="11" t="s">
        <v>277</v>
      </c>
      <c r="C154" s="11" t="s">
        <v>278</v>
      </c>
      <c r="H154" s="11" t="s">
        <v>165</v>
      </c>
      <c r="I154" s="13">
        <v>1</v>
      </c>
      <c r="K154" s="13">
        <v>700</v>
      </c>
      <c r="O154" s="13">
        <v>700</v>
      </c>
    </row>
    <row r="156" spans="1:15" x14ac:dyDescent="0.25">
      <c r="A156" s="11" t="s">
        <v>279</v>
      </c>
      <c r="E156" s="12" t="s">
        <v>280</v>
      </c>
    </row>
    <row r="158" spans="1:15" x14ac:dyDescent="0.25">
      <c r="A158" s="11" t="s">
        <v>281</v>
      </c>
      <c r="C158" s="11" t="s">
        <v>282</v>
      </c>
      <c r="H158" s="11" t="s">
        <v>165</v>
      </c>
      <c r="K158" s="13">
        <v>486.46</v>
      </c>
    </row>
    <row r="160" spans="1:15" x14ac:dyDescent="0.25">
      <c r="A160" s="11" t="s">
        <v>283</v>
      </c>
      <c r="C160" s="11" t="s">
        <v>284</v>
      </c>
      <c r="H160" s="11" t="s">
        <v>165</v>
      </c>
      <c r="K160" s="13">
        <v>636.46</v>
      </c>
    </row>
    <row r="162" spans="1:18" x14ac:dyDescent="0.25">
      <c r="A162" s="11" t="s">
        <v>285</v>
      </c>
      <c r="C162" s="11" t="s">
        <v>286</v>
      </c>
      <c r="H162" s="11" t="s">
        <v>165</v>
      </c>
      <c r="K162" s="13">
        <v>536.46</v>
      </c>
    </row>
    <row r="164" spans="1:18" x14ac:dyDescent="0.25">
      <c r="A164" s="11" t="s">
        <v>287</v>
      </c>
      <c r="C164" s="11" t="s">
        <v>288</v>
      </c>
      <c r="H164" s="11" t="s">
        <v>268</v>
      </c>
      <c r="K164" s="13">
        <v>10.16</v>
      </c>
    </row>
    <row r="166" spans="1:18" x14ac:dyDescent="0.25">
      <c r="A166" s="11" t="s">
        <v>289</v>
      </c>
      <c r="C166" s="11" t="s">
        <v>290</v>
      </c>
      <c r="H166" s="11" t="s">
        <v>163</v>
      </c>
      <c r="I166" s="13">
        <v>12.5</v>
      </c>
      <c r="K166" s="13">
        <v>16.48</v>
      </c>
      <c r="O166" s="13">
        <v>206</v>
      </c>
    </row>
    <row r="168" spans="1:18" x14ac:dyDescent="0.25">
      <c r="A168" s="11" t="s">
        <v>291</v>
      </c>
      <c r="E168" s="12" t="s">
        <v>292</v>
      </c>
      <c r="R168" s="16">
        <v>2800.59</v>
      </c>
    </row>
    <row r="170" spans="1:18" x14ac:dyDescent="0.25">
      <c r="A170" s="11" t="s">
        <v>293</v>
      </c>
      <c r="C170" s="11" t="s">
        <v>294</v>
      </c>
      <c r="H170" s="11" t="s">
        <v>163</v>
      </c>
      <c r="I170" s="13">
        <v>600</v>
      </c>
      <c r="K170" s="13">
        <v>4.2</v>
      </c>
      <c r="O170" s="13">
        <v>2520</v>
      </c>
    </row>
    <row r="172" spans="1:18" x14ac:dyDescent="0.25">
      <c r="A172" s="11" t="s">
        <v>295</v>
      </c>
      <c r="C172" s="11" t="s">
        <v>296</v>
      </c>
      <c r="H172" s="11" t="s">
        <v>163</v>
      </c>
      <c r="I172" s="13">
        <v>18</v>
      </c>
      <c r="K172" s="13">
        <v>2.0099999999999998</v>
      </c>
      <c r="O172" s="13">
        <v>36.18</v>
      </c>
    </row>
    <row r="174" spans="1:18" x14ac:dyDescent="0.25">
      <c r="A174" s="11" t="s">
        <v>297</v>
      </c>
      <c r="E174" s="12" t="s">
        <v>298</v>
      </c>
      <c r="R174" s="16">
        <v>5000</v>
      </c>
    </row>
    <row r="176" spans="1:18" x14ac:dyDescent="0.25">
      <c r="A176" s="11" t="s">
        <v>299</v>
      </c>
      <c r="C176" s="11" t="s">
        <v>300</v>
      </c>
      <c r="H176" s="11" t="s">
        <v>165</v>
      </c>
      <c r="I176" s="13">
        <v>3</v>
      </c>
      <c r="K176" s="13">
        <v>1200</v>
      </c>
      <c r="O176" s="13">
        <v>3600</v>
      </c>
    </row>
    <row r="178" spans="1:18" x14ac:dyDescent="0.25">
      <c r="A178" s="11" t="s">
        <v>301</v>
      </c>
      <c r="C178" s="11" t="s">
        <v>302</v>
      </c>
      <c r="H178" s="11" t="s">
        <v>165</v>
      </c>
      <c r="I178" s="13">
        <v>1</v>
      </c>
      <c r="K178" s="13">
        <v>400</v>
      </c>
      <c r="O178" s="13">
        <v>400</v>
      </c>
    </row>
    <row r="180" spans="1:18" x14ac:dyDescent="0.25">
      <c r="A180" s="11" t="s">
        <v>303</v>
      </c>
      <c r="C180" s="11" t="s">
        <v>304</v>
      </c>
      <c r="H180" s="11" t="s">
        <v>165</v>
      </c>
      <c r="I180" s="13">
        <v>2</v>
      </c>
      <c r="K180" s="13">
        <v>500</v>
      </c>
      <c r="O180" s="13">
        <v>1000</v>
      </c>
    </row>
    <row r="182" spans="1:18" x14ac:dyDescent="0.25">
      <c r="A182" s="11" t="s">
        <v>305</v>
      </c>
      <c r="E182" s="12" t="s">
        <v>306</v>
      </c>
      <c r="R182" s="16">
        <v>26167.200000000001</v>
      </c>
    </row>
    <row r="184" spans="1:18" x14ac:dyDescent="0.25">
      <c r="A184" s="11" t="s">
        <v>307</v>
      </c>
      <c r="C184" s="11" t="s">
        <v>308</v>
      </c>
      <c r="H184" s="11" t="s">
        <v>309</v>
      </c>
      <c r="I184" s="13">
        <v>218.06</v>
      </c>
      <c r="K184" s="13">
        <v>120</v>
      </c>
      <c r="O184" s="13">
        <v>26167.200000000001</v>
      </c>
    </row>
    <row r="186" spans="1:18" x14ac:dyDescent="0.25">
      <c r="I186" s="14" t="s">
        <v>310</v>
      </c>
      <c r="J186" s="17">
        <v>41254.838900462964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400A4-DA38-46C5-9964-E17DCC30A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Resumen Metrado</vt:lpstr>
      <vt:lpstr>Metrado Estructuras</vt:lpstr>
      <vt:lpstr>METRADO</vt:lpstr>
      <vt:lpstr>Hoja1</vt:lpstr>
      <vt:lpstr>METRADO!Área_de_impresión</vt:lpstr>
      <vt:lpstr>'Metrado Estructuras'!Área_de_impresión</vt:lpstr>
      <vt:lpstr>'Resumen Metrado'!Área_de_impresión</vt:lpstr>
      <vt:lpstr>METRADO!Títulos_a_imprimir</vt:lpstr>
      <vt:lpstr>'Metrado Estructuras'!Títulos_a_imprimir</vt:lpstr>
      <vt:lpstr>'Resumen Metrado'!Títulos_a_imprimir</vt:lpstr>
    </vt:vector>
  </TitlesOfParts>
  <Manager/>
  <Company>The houze!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MAGIN</dc:creator>
  <cp:keywords/>
  <dc:description/>
  <cp:lastModifiedBy>Jorge Luis dueñas ttito</cp:lastModifiedBy>
  <cp:revision/>
  <cp:lastPrinted>2025-09-19T14:47:34Z</cp:lastPrinted>
  <dcterms:created xsi:type="dcterms:W3CDTF">2009-01-19T09:20:32Z</dcterms:created>
  <dcterms:modified xsi:type="dcterms:W3CDTF">2026-03-07T17:24:09Z</dcterms:modified>
  <cp:category/>
  <cp:contentStatus/>
</cp:coreProperties>
</file>